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vfiler-ad-pers.ad.unistra.fr\allan.lange\Bureau\BCPE\2019-2020\"/>
    </mc:Choice>
  </mc:AlternateContent>
  <bookViews>
    <workbookView xWindow="0" yWindow="0" windowWidth="15360" windowHeight="7620" tabRatio="676"/>
  </bookViews>
  <sheets>
    <sheet name="APOGEE" sheetId="22" r:id="rId1"/>
    <sheet name="Affichage" sheetId="19" r:id="rId2"/>
    <sheet name="Podiums" sheetId="20" r:id="rId3"/>
    <sheet name="résultats " sheetId="1" r:id="rId4"/>
    <sheet name="Feuil1" sheetId="21" r:id="rId5"/>
    <sheet name="Notes Ecrit" sheetId="14" r:id="rId6"/>
    <sheet name="Podiums 19-20" sheetId="16" r:id="rId7"/>
    <sheet name="Moins bons résultats" sheetId="11" r:id="rId8"/>
    <sheet name="Natation" sheetId="9" r:id="rId9"/>
    <sheet name="vitesse" sheetId="5" r:id="rId10"/>
    <sheet name="coordination" sheetId="4" r:id="rId11"/>
    <sheet name="souplesse" sheetId="7" r:id="rId12"/>
    <sheet name="équilibre" sheetId="8" r:id="rId13"/>
    <sheet name="force" sheetId="2" r:id="rId14"/>
    <sheet name="endurance" sheetId="3" r:id="rId15"/>
  </sheets>
  <externalReferences>
    <externalReference r:id="rId16"/>
    <externalReference r:id="rId17"/>
  </externalReferences>
  <definedNames>
    <definedName name="_xlnm._FilterDatabase" localSheetId="1" hidden="1">Affichage!$A$3:$AK$652</definedName>
    <definedName name="_xlnm._FilterDatabase" localSheetId="4" hidden="1">Feuil1!$A$2:$L$637</definedName>
    <definedName name="_xlnm._FilterDatabase" localSheetId="5" hidden="1">'Notes Ecrit'!$A$1:$J$1</definedName>
    <definedName name="_xlnm._FilterDatabase" localSheetId="3" hidden="1">'résultats '!$A$1:$AK$654</definedName>
    <definedName name="abdofille" localSheetId="2">[1]force!#REF!</definedName>
    <definedName name="abdofille" localSheetId="6">[2]force!#REF!</definedName>
    <definedName name="abdofille">force!#REF!</definedName>
    <definedName name="abdogarçon" localSheetId="2">[1]force!#REF!</definedName>
    <definedName name="abdogarçon" localSheetId="6">[2]force!#REF!</definedName>
    <definedName name="abdogarçon">force!#REF!</definedName>
    <definedName name="Allure">'résultats '!$F$3:$F$556</definedName>
    <definedName name="BCPE">'résultats '!$AK$3:$AK$556</definedName>
    <definedName name="BCPEPratique">'résultats '!$AE$3:$AE$556</definedName>
    <definedName name="BCPEThéorie">'résultats '!$AH$3:$AH$556</definedName>
    <definedName name="CinquanteMètres">'résultats '!$K$3:$K$556</definedName>
    <definedName name="CinquantMètres">'résultats '!$K$3:$K$556</definedName>
    <definedName name="coordfille">coordination!$D$3:$E$25</definedName>
    <definedName name="coordgarçon">coordination!$A$3:$B$25</definedName>
    <definedName name="Coordination">'résultats '!$U$3:$U$556</definedName>
    <definedName name="CoordinationNote">'résultats '!$V$3:$V$556</definedName>
    <definedName name="coorfille" localSheetId="2">[1]coordination!$D$3:$E$45</definedName>
    <definedName name="coorfille" localSheetId="6">[2]coordination!$D$3:$E$45</definedName>
    <definedName name="coorfille">coordination!$D$3:$E$45</definedName>
    <definedName name="coorfilles">coordination!$D$5:$E$45</definedName>
    <definedName name="coorgarçon" localSheetId="2">[1]coordination!$A$3:$B$45</definedName>
    <definedName name="coorgarçon" localSheetId="6">[2]coordination!$A$3:$B$45</definedName>
    <definedName name="coorgarçon">coordination!$A$3:$B$45</definedName>
    <definedName name="Détente">'résultats '!$R$3:$R$556</definedName>
    <definedName name="DétenteVerticale">'résultats '!$S$3:$S$556</definedName>
    <definedName name="détfille" localSheetId="2">[1]force!$D$3:$E$24</definedName>
    <definedName name="détfille" localSheetId="6">[2]force!$D$3:$E$24</definedName>
    <definedName name="détfille">force!$D$3:$E$24</definedName>
    <definedName name="détgarçon" localSheetId="2">[1]force!$A$3:$B$24</definedName>
    <definedName name="détgarçon" localSheetId="6">[2]force!$A$3:$B$24</definedName>
    <definedName name="détgarçon">force!$A$3:$B$24</definedName>
    <definedName name="DVC">'résultats '!$N$3:$N$556</definedName>
    <definedName name="DVCNote">'résultats '!$Q$3:$Q$556</definedName>
    <definedName name="Endurance">'résultats '!$H$3:$H$556</definedName>
    <definedName name="endurfille" localSheetId="2">[1]endurance!$D$3:$E$24</definedName>
    <definedName name="endurfille" localSheetId="6">[2]endurance!$D$3:$E$24</definedName>
    <definedName name="endurfille" localSheetId="9">vitesse!#REF!</definedName>
    <definedName name="endurfille">endurance!$D$3:$E$24</definedName>
    <definedName name="endurgarçon" localSheetId="2">[1]endurance!$A$3:$B$24</definedName>
    <definedName name="endurgarçon" localSheetId="6">[2]endurance!$A$3:$B$24</definedName>
    <definedName name="endurgarçon" localSheetId="9">vitesse!#REF!</definedName>
    <definedName name="endurgarçon">endurance!$A$3:$B$24</definedName>
    <definedName name="eqfille" localSheetId="2">[1]équilibre!$D$3:$E$14</definedName>
    <definedName name="eqfille" localSheetId="6">[2]équilibre!$D$3:$E$14</definedName>
    <definedName name="eqfille">équilibre!$D$3:$E$14</definedName>
    <definedName name="eqgarçon" localSheetId="2">[1]équilibre!$A$3:$B$14</definedName>
    <definedName name="eqgarçon" localSheetId="6">[2]équilibre!$A$3:$B$14</definedName>
    <definedName name="eqgarçon">équilibre!$A$3:$B$14</definedName>
    <definedName name="Equilibre">'résultats '!$Y$3:$Y$556</definedName>
    <definedName name="EquilibreNote">'résultats '!$Z$3:$Z$556</definedName>
    <definedName name="essai" localSheetId="2">[1]coordination!#REF!</definedName>
    <definedName name="essai" localSheetId="6">[2]coordination!#REF!</definedName>
    <definedName name="essai">coordination!#REF!</definedName>
    <definedName name="Force">'résultats '!$T$3:$T$556</definedName>
    <definedName name="forcefille" localSheetId="2">[1]force!$J$3:$K$24</definedName>
    <definedName name="forcefille" localSheetId="6">[2]force!$J$3:$K$24</definedName>
    <definedName name="forcefille">force!$J$3:$K$24</definedName>
    <definedName name="forcegarçon" localSheetId="2">[1]force!$G$3:$H$24</definedName>
    <definedName name="forcegarçon" localSheetId="6">[2]force!$G$3:$H$24</definedName>
    <definedName name="forcegarçon">force!$G$3:$H$24</definedName>
    <definedName name="Motricité">'résultats '!$AA$3:$AA$556</definedName>
    <definedName name="nagefille" localSheetId="2">[1]Natation!$D$4:$E$27</definedName>
    <definedName name="nagefille" localSheetId="6">[2]Natation!$D$4:$E$27</definedName>
    <definedName name="nagefille">Natation!$D$4:$E$27</definedName>
    <definedName name="nagegarçon" localSheetId="2">[1]Natation!$A$4:$B$27</definedName>
    <definedName name="nagegarçon" localSheetId="6">[2]Natation!$A$4:$B$27</definedName>
    <definedName name="nagegarçon">Natation!$A$4:$B$27</definedName>
    <definedName name="Nat">'résultats '!$AB$3:$AB$556</definedName>
    <definedName name="Natation">'résultats '!$AD$3:$AD$556</definedName>
    <definedName name="Poids">'résultats '!$O$3:$O$559</definedName>
    <definedName name="Souplesse">'résultats '!$W$3:$W$556</definedName>
    <definedName name="SouplesseFille" localSheetId="2">[1]souplesse!$D$2:$E$24</definedName>
    <definedName name="SouplesseFille" localSheetId="6">[2]souplesse!$D$2:$E$24</definedName>
    <definedName name="SouplesseFille">souplesse!$D$2:$E$24</definedName>
    <definedName name="SouplesseGarçon" localSheetId="2">[1]souplesse!$A$2:$B$24</definedName>
    <definedName name="SouplesseGarçon" localSheetId="6">[2]souplesse!$A$2:$B$24</definedName>
    <definedName name="SouplesseGarçon">souplesse!$A$2:$B$24</definedName>
    <definedName name="SouplesseNote">'résultats '!$X$3:$X$556</definedName>
    <definedName name="souplfille">souplesse!$D$2:$E$14</definedName>
    <definedName name="souplgarçon">souplesse!$A$2:$B$14</definedName>
    <definedName name="SS">vitesse!$J$3:$K$26</definedName>
    <definedName name="Temps">'résultats '!$E$3:$E$556</definedName>
    <definedName name="tpstest" localSheetId="2">[1]endurance!$G$2:$H$27</definedName>
    <definedName name="tpstest" localSheetId="6">[2]endurance!$G$2:$H$27</definedName>
    <definedName name="tpstest" localSheetId="9">vitesse!#REF!</definedName>
    <definedName name="tpstest">endurance!$G$2:$H$27</definedName>
    <definedName name="VIT20MF" localSheetId="2">[1]vitesse!$D$3:$E$26</definedName>
    <definedName name="VIT20MF" localSheetId="6">[2]vitesse!$D$3:$E$26</definedName>
    <definedName name="VIT20MF">vitesse!$D$3:$E$26</definedName>
    <definedName name="Vit20MG" localSheetId="2">[1]vitesse!$A$3:$B$26</definedName>
    <definedName name="Vit20MG" localSheetId="6">[2]vitesse!$A$3:$B$26</definedName>
    <definedName name="Vit20MG">vitesse!$A$3:$B$26</definedName>
    <definedName name="vit30mf">vitesse!$P$3:$Q$26</definedName>
    <definedName name="vit30mg">vitesse!$M$3:$N$26</definedName>
    <definedName name="vit50mf" localSheetId="2">[1]vitesse!$J$3:$K$26</definedName>
    <definedName name="vit50mf" localSheetId="6">[2]vitesse!$J$3:$K$26</definedName>
    <definedName name="vit50mf">vitesse!$J$3:$K$26</definedName>
    <definedName name="vit50mg" localSheetId="2">[1]vitesse!$G$3:$H$26</definedName>
    <definedName name="vit50mg" localSheetId="6">[2]vitesse!$G$3:$H$26</definedName>
    <definedName name="vit50mg">vitesse!$G$3:$H$26</definedName>
    <definedName name="Vitesse">'résultats '!$M$3:$M$556</definedName>
    <definedName name="_xlnm.Print_Area" localSheetId="3">'résultats '!$A$1:$AK$654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" i="22" l="1"/>
  <c r="I1" i="22"/>
  <c r="H2" i="22"/>
  <c r="I2" i="22"/>
  <c r="H3" i="22"/>
  <c r="I3" i="22"/>
  <c r="H4" i="22"/>
  <c r="I4" i="22"/>
  <c r="H5" i="22"/>
  <c r="I5" i="22"/>
  <c r="H6" i="22"/>
  <c r="I6" i="22"/>
  <c r="H7" i="22"/>
  <c r="I7" i="22"/>
  <c r="H8" i="22"/>
  <c r="I8" i="22"/>
  <c r="H9" i="22"/>
  <c r="I9" i="22"/>
  <c r="H10" i="22"/>
  <c r="I10" i="22"/>
  <c r="H11" i="22"/>
  <c r="I11" i="22"/>
  <c r="H12" i="22"/>
  <c r="I12" i="22"/>
  <c r="H13" i="22"/>
  <c r="I13" i="22"/>
  <c r="H14" i="22"/>
  <c r="I14" i="22"/>
  <c r="H15" i="22"/>
  <c r="I15" i="22"/>
  <c r="H16" i="22"/>
  <c r="I16" i="22"/>
  <c r="H17" i="22"/>
  <c r="I17" i="22"/>
  <c r="H18" i="22"/>
  <c r="I18" i="22"/>
  <c r="H19" i="22"/>
  <c r="I19" i="22"/>
  <c r="H20" i="22"/>
  <c r="I20" i="22"/>
  <c r="H21" i="22"/>
  <c r="I21" i="22"/>
  <c r="H22" i="22"/>
  <c r="I22" i="22"/>
  <c r="H23" i="22"/>
  <c r="I23" i="22"/>
  <c r="H24" i="22"/>
  <c r="I24" i="22"/>
  <c r="H25" i="22"/>
  <c r="I25" i="22"/>
  <c r="H26" i="22"/>
  <c r="I26" i="22"/>
  <c r="H27" i="22"/>
  <c r="I27" i="22"/>
  <c r="H28" i="22"/>
  <c r="I28" i="22"/>
  <c r="H29" i="22"/>
  <c r="I29" i="22"/>
  <c r="H30" i="22"/>
  <c r="I30" i="22"/>
  <c r="H31" i="22"/>
  <c r="I31" i="22"/>
  <c r="H32" i="22"/>
  <c r="I32" i="22"/>
  <c r="H33" i="22"/>
  <c r="I33" i="22"/>
  <c r="H34" i="22"/>
  <c r="I34" i="22"/>
  <c r="H35" i="22"/>
  <c r="I35" i="22"/>
  <c r="H36" i="22"/>
  <c r="I36" i="22"/>
  <c r="H37" i="22"/>
  <c r="I37" i="22"/>
  <c r="H38" i="22"/>
  <c r="I38" i="22"/>
  <c r="H39" i="22"/>
  <c r="I39" i="22"/>
  <c r="H40" i="22"/>
  <c r="I40" i="22"/>
  <c r="H41" i="22"/>
  <c r="I41" i="22"/>
  <c r="H42" i="22"/>
  <c r="I42" i="22"/>
  <c r="H43" i="22"/>
  <c r="I43" i="22"/>
  <c r="H44" i="22"/>
  <c r="I44" i="22"/>
  <c r="H45" i="22"/>
  <c r="I45" i="22"/>
  <c r="H46" i="22"/>
  <c r="I46" i="22"/>
  <c r="H47" i="22"/>
  <c r="I47" i="22"/>
  <c r="H48" i="22"/>
  <c r="I48" i="22"/>
  <c r="H49" i="22"/>
  <c r="I49" i="22"/>
  <c r="H50" i="22"/>
  <c r="I50" i="22"/>
  <c r="H51" i="22"/>
  <c r="I51" i="22"/>
  <c r="H52" i="22"/>
  <c r="I52" i="22"/>
  <c r="H53" i="22"/>
  <c r="I53" i="22"/>
  <c r="H54" i="22"/>
  <c r="I54" i="22"/>
  <c r="H55" i="22"/>
  <c r="I55" i="22"/>
  <c r="H56" i="22"/>
  <c r="I56" i="22"/>
  <c r="H57" i="22"/>
  <c r="I57" i="22"/>
  <c r="H58" i="22"/>
  <c r="I58" i="22"/>
  <c r="H59" i="22"/>
  <c r="I59" i="22"/>
  <c r="H60" i="22"/>
  <c r="I60" i="22"/>
  <c r="H61" i="22"/>
  <c r="I61" i="22"/>
  <c r="H62" i="22"/>
  <c r="I62" i="22"/>
  <c r="H63" i="22"/>
  <c r="I63" i="22"/>
  <c r="H64" i="22"/>
  <c r="I64" i="22"/>
  <c r="H65" i="22"/>
  <c r="I65" i="22"/>
  <c r="H66" i="22"/>
  <c r="I66" i="22"/>
  <c r="H67" i="22"/>
  <c r="I67" i="22"/>
  <c r="H68" i="22"/>
  <c r="I68" i="22"/>
  <c r="H69" i="22"/>
  <c r="I69" i="22"/>
  <c r="H70" i="22"/>
  <c r="I70" i="22"/>
  <c r="H71" i="22"/>
  <c r="I71" i="22"/>
  <c r="H72" i="22"/>
  <c r="I72" i="22"/>
  <c r="H73" i="22"/>
  <c r="I73" i="22"/>
  <c r="H74" i="22"/>
  <c r="I74" i="22"/>
  <c r="H75" i="22"/>
  <c r="I75" i="22"/>
  <c r="H76" i="22"/>
  <c r="I76" i="22"/>
  <c r="H77" i="22"/>
  <c r="I77" i="22"/>
  <c r="H78" i="22"/>
  <c r="I78" i="22"/>
  <c r="H79" i="22"/>
  <c r="I79" i="22"/>
  <c r="H80" i="22"/>
  <c r="I80" i="22"/>
  <c r="H81" i="22"/>
  <c r="I81" i="22"/>
  <c r="H82" i="22"/>
  <c r="I82" i="22"/>
  <c r="H83" i="22"/>
  <c r="I83" i="22"/>
  <c r="H84" i="22"/>
  <c r="I84" i="22"/>
  <c r="H85" i="22"/>
  <c r="I85" i="22"/>
  <c r="H86" i="22"/>
  <c r="I86" i="22"/>
  <c r="H87" i="22"/>
  <c r="I87" i="22"/>
  <c r="H88" i="22"/>
  <c r="I88" i="22"/>
  <c r="H89" i="22"/>
  <c r="I89" i="22"/>
  <c r="H90" i="22"/>
  <c r="I90" i="22"/>
  <c r="H91" i="22"/>
  <c r="I91" i="22"/>
  <c r="H92" i="22"/>
  <c r="I92" i="22"/>
  <c r="H93" i="22"/>
  <c r="I93" i="22"/>
  <c r="H94" i="22"/>
  <c r="I94" i="22"/>
  <c r="H95" i="22"/>
  <c r="I95" i="22"/>
  <c r="H96" i="22"/>
  <c r="I96" i="22"/>
  <c r="H97" i="22"/>
  <c r="I97" i="22"/>
  <c r="H98" i="22"/>
  <c r="I98" i="22"/>
  <c r="H99" i="22"/>
  <c r="I99" i="22"/>
  <c r="H100" i="22"/>
  <c r="I100" i="22"/>
  <c r="H101" i="22"/>
  <c r="I101" i="22"/>
  <c r="H102" i="22"/>
  <c r="I102" i="22"/>
  <c r="H103" i="22"/>
  <c r="I103" i="22"/>
  <c r="H104" i="22"/>
  <c r="I104" i="22"/>
  <c r="H105" i="22"/>
  <c r="I105" i="22"/>
  <c r="H106" i="22"/>
  <c r="I106" i="22"/>
  <c r="H107" i="22"/>
  <c r="I107" i="22"/>
  <c r="H108" i="22"/>
  <c r="I108" i="22"/>
  <c r="H109" i="22"/>
  <c r="I109" i="22"/>
  <c r="H110" i="22"/>
  <c r="I110" i="22"/>
  <c r="H111" i="22"/>
  <c r="I111" i="22"/>
  <c r="H112" i="22"/>
  <c r="I112" i="22"/>
  <c r="H113" i="22"/>
  <c r="I113" i="22"/>
  <c r="H114" i="22"/>
  <c r="I114" i="22"/>
  <c r="H115" i="22"/>
  <c r="I115" i="22"/>
  <c r="H116" i="22"/>
  <c r="I116" i="22"/>
  <c r="H117" i="22"/>
  <c r="I117" i="22"/>
  <c r="H118" i="22"/>
  <c r="I118" i="22"/>
  <c r="H119" i="22"/>
  <c r="I119" i="22"/>
  <c r="H120" i="22"/>
  <c r="I120" i="22"/>
  <c r="H121" i="22"/>
  <c r="I121" i="22"/>
  <c r="H122" i="22"/>
  <c r="I122" i="22"/>
  <c r="H123" i="22"/>
  <c r="I123" i="22"/>
  <c r="H124" i="22"/>
  <c r="I124" i="22"/>
  <c r="H125" i="22"/>
  <c r="I125" i="22"/>
  <c r="H126" i="22"/>
  <c r="I126" i="22"/>
  <c r="H127" i="22"/>
  <c r="I127" i="22"/>
  <c r="H128" i="22"/>
  <c r="I128" i="22"/>
  <c r="H129" i="22"/>
  <c r="I129" i="22"/>
  <c r="H130" i="22"/>
  <c r="I130" i="22"/>
  <c r="H131" i="22"/>
  <c r="I131" i="22"/>
  <c r="H132" i="22"/>
  <c r="I132" i="22"/>
  <c r="H133" i="22"/>
  <c r="I133" i="22"/>
  <c r="H134" i="22"/>
  <c r="I134" i="22"/>
  <c r="H135" i="22"/>
  <c r="I135" i="22"/>
  <c r="H136" i="22"/>
  <c r="I136" i="22"/>
  <c r="H137" i="22"/>
  <c r="I137" i="22"/>
  <c r="H138" i="22"/>
  <c r="I138" i="22"/>
  <c r="H139" i="22"/>
  <c r="I139" i="22"/>
  <c r="H140" i="22"/>
  <c r="I140" i="22"/>
  <c r="H141" i="22"/>
  <c r="I141" i="22"/>
  <c r="H142" i="22"/>
  <c r="I142" i="22"/>
  <c r="H143" i="22"/>
  <c r="I143" i="22"/>
  <c r="H144" i="22"/>
  <c r="I144" i="22"/>
  <c r="H145" i="22"/>
  <c r="I145" i="22"/>
  <c r="H146" i="22"/>
  <c r="I146" i="22"/>
  <c r="H147" i="22"/>
  <c r="I147" i="22"/>
  <c r="H148" i="22"/>
  <c r="I148" i="22"/>
  <c r="H149" i="22"/>
  <c r="I149" i="22"/>
  <c r="H150" i="22"/>
  <c r="I150" i="22"/>
  <c r="H151" i="22"/>
  <c r="I151" i="22"/>
  <c r="H152" i="22"/>
  <c r="I152" i="22"/>
  <c r="H153" i="22"/>
  <c r="I153" i="22"/>
  <c r="H154" i="22"/>
  <c r="I154" i="22"/>
  <c r="H155" i="22"/>
  <c r="I155" i="22"/>
  <c r="H156" i="22"/>
  <c r="I156" i="22"/>
  <c r="H157" i="22"/>
  <c r="I157" i="22"/>
  <c r="H158" i="22"/>
  <c r="I158" i="22"/>
  <c r="H159" i="22"/>
  <c r="I159" i="22"/>
  <c r="H160" i="22"/>
  <c r="I160" i="22"/>
  <c r="H161" i="22"/>
  <c r="I161" i="22"/>
  <c r="H162" i="22"/>
  <c r="I162" i="22"/>
  <c r="H163" i="22"/>
  <c r="I163" i="22"/>
  <c r="H164" i="22"/>
  <c r="I164" i="22"/>
  <c r="H165" i="22"/>
  <c r="I165" i="22"/>
  <c r="H166" i="22"/>
  <c r="I166" i="22"/>
  <c r="H167" i="22"/>
  <c r="I167" i="22"/>
  <c r="H168" i="22"/>
  <c r="I168" i="22"/>
  <c r="H169" i="22"/>
  <c r="I169" i="22"/>
  <c r="H170" i="22"/>
  <c r="I170" i="22"/>
  <c r="H171" i="22"/>
  <c r="I171" i="22"/>
  <c r="H172" i="22"/>
  <c r="I172" i="22"/>
  <c r="H173" i="22"/>
  <c r="I173" i="22"/>
  <c r="H174" i="22"/>
  <c r="I174" i="22"/>
  <c r="H175" i="22"/>
  <c r="I175" i="22"/>
  <c r="H176" i="22"/>
  <c r="I176" i="22"/>
  <c r="H177" i="22"/>
  <c r="I177" i="22"/>
  <c r="H178" i="22"/>
  <c r="I178" i="22"/>
  <c r="H179" i="22"/>
  <c r="I179" i="22"/>
  <c r="H180" i="22"/>
  <c r="I180" i="22"/>
  <c r="H181" i="22"/>
  <c r="I181" i="22"/>
  <c r="H182" i="22"/>
  <c r="I182" i="22"/>
  <c r="H183" i="22"/>
  <c r="I183" i="22"/>
  <c r="H184" i="22"/>
  <c r="I184" i="22"/>
  <c r="H185" i="22"/>
  <c r="I185" i="22"/>
  <c r="H186" i="22"/>
  <c r="I186" i="22"/>
  <c r="H187" i="22"/>
  <c r="I187" i="22"/>
  <c r="H188" i="22"/>
  <c r="I188" i="22"/>
  <c r="H189" i="22"/>
  <c r="I189" i="22"/>
  <c r="H190" i="22"/>
  <c r="I190" i="22"/>
  <c r="H191" i="22"/>
  <c r="I191" i="22"/>
  <c r="H192" i="22"/>
  <c r="I192" i="22"/>
  <c r="H193" i="22"/>
  <c r="I193" i="22"/>
  <c r="H194" i="22"/>
  <c r="I194" i="22"/>
  <c r="H195" i="22"/>
  <c r="I195" i="22"/>
  <c r="H196" i="22"/>
  <c r="I196" i="22"/>
  <c r="H197" i="22"/>
  <c r="I197" i="22"/>
  <c r="H198" i="22"/>
  <c r="I198" i="22"/>
  <c r="H199" i="22"/>
  <c r="I199" i="22"/>
  <c r="H200" i="22"/>
  <c r="I200" i="22"/>
  <c r="H201" i="22"/>
  <c r="I201" i="22"/>
  <c r="H202" i="22"/>
  <c r="I202" i="22"/>
  <c r="H203" i="22"/>
  <c r="I203" i="22"/>
  <c r="H204" i="22"/>
  <c r="I204" i="22"/>
  <c r="H205" i="22"/>
  <c r="I205" i="22"/>
  <c r="H206" i="22"/>
  <c r="I206" i="22"/>
  <c r="H207" i="22"/>
  <c r="I207" i="22"/>
  <c r="H208" i="22"/>
  <c r="I208" i="22"/>
  <c r="H209" i="22"/>
  <c r="I209" i="22"/>
  <c r="H210" i="22"/>
  <c r="I210" i="22"/>
  <c r="H211" i="22"/>
  <c r="I211" i="22"/>
  <c r="H212" i="22"/>
  <c r="I212" i="22"/>
  <c r="H213" i="22"/>
  <c r="I213" i="22"/>
  <c r="H214" i="22"/>
  <c r="I214" i="22"/>
  <c r="H215" i="22"/>
  <c r="I215" i="22"/>
  <c r="H216" i="22"/>
  <c r="I216" i="22"/>
  <c r="H217" i="22"/>
  <c r="I217" i="22"/>
  <c r="H218" i="22"/>
  <c r="I218" i="22"/>
  <c r="H219" i="22"/>
  <c r="I219" i="22"/>
  <c r="H220" i="22"/>
  <c r="I220" i="22"/>
  <c r="H221" i="22"/>
  <c r="I221" i="22"/>
  <c r="H222" i="22"/>
  <c r="I222" i="22"/>
  <c r="H223" i="22"/>
  <c r="I223" i="22"/>
  <c r="H224" i="22"/>
  <c r="I224" i="22"/>
  <c r="H225" i="22"/>
  <c r="I225" i="22"/>
  <c r="H226" i="22"/>
  <c r="I226" i="22"/>
  <c r="H227" i="22"/>
  <c r="I227" i="22"/>
  <c r="H228" i="22"/>
  <c r="I228" i="22"/>
  <c r="H229" i="22"/>
  <c r="I229" i="22"/>
  <c r="H230" i="22"/>
  <c r="I230" i="22"/>
  <c r="H231" i="22"/>
  <c r="I231" i="22"/>
  <c r="H232" i="22"/>
  <c r="I232" i="22"/>
  <c r="H233" i="22"/>
  <c r="I233" i="22"/>
  <c r="H234" i="22"/>
  <c r="I234" i="22"/>
  <c r="H235" i="22"/>
  <c r="I235" i="22"/>
  <c r="H236" i="22"/>
  <c r="I236" i="22"/>
  <c r="H237" i="22"/>
  <c r="I237" i="22"/>
  <c r="H238" i="22"/>
  <c r="I238" i="22"/>
  <c r="H239" i="22"/>
  <c r="I239" i="22"/>
  <c r="H240" i="22"/>
  <c r="I240" i="22"/>
  <c r="H241" i="22"/>
  <c r="I241" i="22"/>
  <c r="H242" i="22"/>
  <c r="I242" i="22"/>
  <c r="H243" i="22"/>
  <c r="I243" i="22"/>
  <c r="H244" i="22"/>
  <c r="I244" i="22"/>
  <c r="H245" i="22"/>
  <c r="I245" i="22"/>
  <c r="H246" i="22"/>
  <c r="I246" i="22"/>
  <c r="H247" i="22"/>
  <c r="I247" i="22"/>
  <c r="H248" i="22"/>
  <c r="I248" i="22"/>
  <c r="H249" i="22"/>
  <c r="I249" i="22"/>
  <c r="H250" i="22"/>
  <c r="I250" i="22"/>
  <c r="H251" i="22"/>
  <c r="I251" i="22"/>
  <c r="H252" i="22"/>
  <c r="I252" i="22"/>
  <c r="H253" i="22"/>
  <c r="I253" i="22"/>
  <c r="H254" i="22"/>
  <c r="I254" i="22"/>
  <c r="H255" i="22"/>
  <c r="I255" i="22"/>
  <c r="H256" i="22"/>
  <c r="I256" i="22"/>
  <c r="H257" i="22"/>
  <c r="I257" i="22"/>
  <c r="H258" i="22"/>
  <c r="I258" i="22"/>
  <c r="H259" i="22"/>
  <c r="I259" i="22"/>
  <c r="H260" i="22"/>
  <c r="I260" i="22"/>
  <c r="H261" i="22"/>
  <c r="I261" i="22"/>
  <c r="H262" i="22"/>
  <c r="I262" i="22"/>
  <c r="H263" i="22"/>
  <c r="I263" i="22"/>
  <c r="H264" i="22"/>
  <c r="I264" i="22"/>
  <c r="H265" i="22"/>
  <c r="I265" i="22"/>
  <c r="H266" i="22"/>
  <c r="I266" i="22"/>
  <c r="H267" i="22"/>
  <c r="I267" i="22"/>
  <c r="H268" i="22"/>
  <c r="I268" i="22"/>
  <c r="H269" i="22"/>
  <c r="I269" i="22"/>
  <c r="H270" i="22"/>
  <c r="I270" i="22"/>
  <c r="H271" i="22"/>
  <c r="I271" i="22"/>
  <c r="H272" i="22"/>
  <c r="I272" i="22"/>
  <c r="H273" i="22"/>
  <c r="I273" i="22"/>
  <c r="H274" i="22"/>
  <c r="I274" i="22"/>
  <c r="H275" i="22"/>
  <c r="I275" i="22"/>
  <c r="H276" i="22"/>
  <c r="I276" i="22"/>
  <c r="H277" i="22"/>
  <c r="I277" i="22"/>
  <c r="H278" i="22"/>
  <c r="I278" i="22"/>
  <c r="H279" i="22"/>
  <c r="I279" i="22"/>
  <c r="H280" i="22"/>
  <c r="I280" i="22"/>
  <c r="H281" i="22"/>
  <c r="I281" i="22"/>
  <c r="H282" i="22"/>
  <c r="I282" i="22"/>
  <c r="H283" i="22"/>
  <c r="I283" i="22"/>
  <c r="H284" i="22"/>
  <c r="I284" i="22"/>
  <c r="H285" i="22"/>
  <c r="I285" i="22"/>
  <c r="H286" i="22"/>
  <c r="I286" i="22"/>
  <c r="H287" i="22"/>
  <c r="I287" i="22"/>
  <c r="H288" i="22"/>
  <c r="I288" i="22"/>
  <c r="H289" i="22"/>
  <c r="I289" i="22"/>
  <c r="H290" i="22"/>
  <c r="I290" i="22"/>
  <c r="H291" i="22"/>
  <c r="I291" i="22"/>
  <c r="H292" i="22"/>
  <c r="I292" i="22"/>
  <c r="H293" i="22"/>
  <c r="I293" i="22"/>
  <c r="H294" i="22"/>
  <c r="I294" i="22"/>
  <c r="H295" i="22"/>
  <c r="I295" i="22"/>
  <c r="H296" i="22"/>
  <c r="I296" i="22"/>
  <c r="H297" i="22"/>
  <c r="I297" i="22"/>
  <c r="H298" i="22"/>
  <c r="I298" i="22"/>
  <c r="H299" i="22"/>
  <c r="I299" i="22"/>
  <c r="H300" i="22"/>
  <c r="I300" i="22"/>
  <c r="H301" i="22"/>
  <c r="I301" i="22"/>
  <c r="H302" i="22"/>
  <c r="I302" i="22"/>
  <c r="H303" i="22"/>
  <c r="I303" i="22"/>
  <c r="H304" i="22"/>
  <c r="I304" i="22"/>
  <c r="H305" i="22"/>
  <c r="I305" i="22"/>
  <c r="H306" i="22"/>
  <c r="I306" i="22"/>
  <c r="H307" i="22"/>
  <c r="I307" i="22"/>
  <c r="H308" i="22"/>
  <c r="I308" i="22"/>
  <c r="H309" i="22"/>
  <c r="I309" i="22"/>
  <c r="H310" i="22"/>
  <c r="I310" i="22"/>
  <c r="H311" i="22"/>
  <c r="I311" i="22"/>
  <c r="H312" i="22"/>
  <c r="I312" i="22"/>
  <c r="H313" i="22"/>
  <c r="I313" i="22"/>
  <c r="H314" i="22"/>
  <c r="I314" i="22"/>
  <c r="H315" i="22"/>
  <c r="I315" i="22"/>
  <c r="H316" i="22"/>
  <c r="I316" i="22"/>
  <c r="H317" i="22"/>
  <c r="I317" i="22"/>
  <c r="H318" i="22"/>
  <c r="I318" i="22"/>
  <c r="H319" i="22"/>
  <c r="I319" i="22"/>
  <c r="H320" i="22"/>
  <c r="I320" i="22"/>
  <c r="H321" i="22"/>
  <c r="I321" i="22"/>
  <c r="H322" i="22"/>
  <c r="I322" i="22"/>
  <c r="H323" i="22"/>
  <c r="I323" i="22"/>
  <c r="H324" i="22"/>
  <c r="I324" i="22"/>
  <c r="H325" i="22"/>
  <c r="I325" i="22"/>
  <c r="H326" i="22"/>
  <c r="I326" i="22"/>
  <c r="H327" i="22"/>
  <c r="I327" i="22"/>
  <c r="H328" i="22"/>
  <c r="I328" i="22"/>
  <c r="H329" i="22"/>
  <c r="I329" i="22"/>
  <c r="H330" i="22"/>
  <c r="I330" i="22"/>
  <c r="H331" i="22"/>
  <c r="I331" i="22"/>
  <c r="H332" i="22"/>
  <c r="I332" i="22"/>
  <c r="H333" i="22"/>
  <c r="I333" i="22"/>
  <c r="H334" i="22"/>
  <c r="I334" i="22"/>
  <c r="H335" i="22"/>
  <c r="I335" i="22"/>
  <c r="H336" i="22"/>
  <c r="I336" i="22"/>
  <c r="H337" i="22"/>
  <c r="I337" i="22"/>
  <c r="H338" i="22"/>
  <c r="I338" i="22"/>
  <c r="H339" i="22"/>
  <c r="I339" i="22"/>
  <c r="H340" i="22"/>
  <c r="I340" i="22"/>
  <c r="H341" i="22"/>
  <c r="I341" i="22"/>
  <c r="H342" i="22"/>
  <c r="I342" i="22"/>
  <c r="H343" i="22"/>
  <c r="I343" i="22"/>
  <c r="H344" i="22"/>
  <c r="I344" i="22"/>
  <c r="H345" i="22"/>
  <c r="I345" i="22"/>
  <c r="H346" i="22"/>
  <c r="I346" i="22"/>
  <c r="H347" i="22"/>
  <c r="I347" i="22"/>
  <c r="H348" i="22"/>
  <c r="I348" i="22"/>
  <c r="H349" i="22"/>
  <c r="I349" i="22"/>
  <c r="H350" i="22"/>
  <c r="I350" i="22"/>
  <c r="H351" i="22"/>
  <c r="I351" i="22"/>
  <c r="H352" i="22"/>
  <c r="I352" i="22"/>
  <c r="H353" i="22"/>
  <c r="I353" i="22"/>
  <c r="H354" i="22"/>
  <c r="I354" i="22"/>
  <c r="H355" i="22"/>
  <c r="I355" i="22"/>
  <c r="H356" i="22"/>
  <c r="I356" i="22"/>
  <c r="H357" i="22"/>
  <c r="I357" i="22"/>
  <c r="H358" i="22"/>
  <c r="I358" i="22"/>
  <c r="H359" i="22"/>
  <c r="I359" i="22"/>
  <c r="H360" i="22"/>
  <c r="I360" i="22"/>
  <c r="H361" i="22"/>
  <c r="I361" i="22"/>
  <c r="H362" i="22"/>
  <c r="I362" i="22"/>
  <c r="H363" i="22"/>
  <c r="I363" i="22"/>
  <c r="H364" i="22"/>
  <c r="I364" i="22"/>
  <c r="H365" i="22"/>
  <c r="I365" i="22"/>
  <c r="H366" i="22"/>
  <c r="I366" i="22"/>
  <c r="H367" i="22"/>
  <c r="I367" i="22"/>
  <c r="H368" i="22"/>
  <c r="I368" i="22"/>
  <c r="H369" i="22"/>
  <c r="I369" i="22"/>
  <c r="H370" i="22"/>
  <c r="I370" i="22"/>
  <c r="H371" i="22"/>
  <c r="I371" i="22"/>
  <c r="H372" i="22"/>
  <c r="I372" i="22"/>
  <c r="H373" i="22"/>
  <c r="I373" i="22"/>
  <c r="H374" i="22"/>
  <c r="I374" i="22"/>
  <c r="H375" i="22"/>
  <c r="I375" i="22"/>
  <c r="H376" i="22"/>
  <c r="I376" i="22"/>
  <c r="H377" i="22"/>
  <c r="I377" i="22"/>
  <c r="H378" i="22"/>
  <c r="I378" i="22"/>
  <c r="H379" i="22"/>
  <c r="I379" i="22"/>
  <c r="H380" i="22"/>
  <c r="I380" i="22"/>
  <c r="H381" i="22"/>
  <c r="I381" i="22"/>
  <c r="H382" i="22"/>
  <c r="I382" i="22"/>
  <c r="H383" i="22"/>
  <c r="I383" i="22"/>
  <c r="H384" i="22"/>
  <c r="I384" i="22"/>
  <c r="H385" i="22"/>
  <c r="I385" i="22"/>
  <c r="H386" i="22"/>
  <c r="I386" i="22"/>
  <c r="H387" i="22"/>
  <c r="I387" i="22"/>
  <c r="H388" i="22"/>
  <c r="I388" i="22"/>
  <c r="H389" i="22"/>
  <c r="I389" i="22"/>
  <c r="H390" i="22"/>
  <c r="I390" i="22"/>
  <c r="H391" i="22"/>
  <c r="I391" i="22"/>
  <c r="H392" i="22"/>
  <c r="I392" i="22"/>
  <c r="H393" i="22"/>
  <c r="I393" i="22"/>
  <c r="H394" i="22"/>
  <c r="I394" i="22"/>
  <c r="H395" i="22"/>
  <c r="I395" i="22"/>
  <c r="H396" i="22"/>
  <c r="I396" i="22"/>
  <c r="H397" i="22"/>
  <c r="I397" i="22"/>
  <c r="H398" i="22"/>
  <c r="I398" i="22"/>
  <c r="H399" i="22"/>
  <c r="I399" i="22"/>
  <c r="H400" i="22"/>
  <c r="I400" i="22"/>
  <c r="H401" i="22"/>
  <c r="I401" i="22"/>
  <c r="H402" i="22"/>
  <c r="I402" i="22"/>
  <c r="H403" i="22"/>
  <c r="I403" i="22"/>
  <c r="H404" i="22"/>
  <c r="I404" i="22"/>
  <c r="H405" i="22"/>
  <c r="I405" i="22"/>
  <c r="H406" i="22"/>
  <c r="I406" i="22"/>
  <c r="H407" i="22"/>
  <c r="I407" i="22"/>
  <c r="H408" i="22"/>
  <c r="I408" i="22"/>
  <c r="H409" i="22"/>
  <c r="I409" i="22"/>
  <c r="H410" i="22"/>
  <c r="I410" i="22"/>
  <c r="H411" i="22"/>
  <c r="I411" i="22"/>
  <c r="H412" i="22"/>
  <c r="I412" i="22"/>
  <c r="H413" i="22"/>
  <c r="I413" i="22"/>
  <c r="H414" i="22"/>
  <c r="I414" i="22"/>
  <c r="H415" i="22"/>
  <c r="I415" i="22"/>
  <c r="H416" i="22"/>
  <c r="I416" i="22"/>
  <c r="H417" i="22"/>
  <c r="I417" i="22"/>
  <c r="H418" i="22"/>
  <c r="I418" i="22"/>
  <c r="H419" i="22"/>
  <c r="I419" i="22"/>
  <c r="H420" i="22"/>
  <c r="I420" i="22"/>
  <c r="H421" i="22"/>
  <c r="I421" i="22"/>
  <c r="H422" i="22"/>
  <c r="I422" i="22"/>
  <c r="H423" i="22"/>
  <c r="I423" i="22"/>
  <c r="H424" i="22"/>
  <c r="I424" i="22"/>
  <c r="H425" i="22"/>
  <c r="I425" i="22"/>
  <c r="H426" i="22"/>
  <c r="I426" i="22"/>
  <c r="H427" i="22"/>
  <c r="I427" i="22"/>
  <c r="H428" i="22"/>
  <c r="I428" i="22"/>
  <c r="H429" i="22"/>
  <c r="I429" i="22"/>
  <c r="H430" i="22"/>
  <c r="I430" i="22"/>
  <c r="H431" i="22"/>
  <c r="I431" i="22"/>
  <c r="H432" i="22"/>
  <c r="I432" i="22"/>
  <c r="H433" i="22"/>
  <c r="I433" i="22"/>
  <c r="H434" i="22"/>
  <c r="I434" i="22"/>
  <c r="H435" i="22"/>
  <c r="I435" i="22"/>
  <c r="H436" i="22"/>
  <c r="I436" i="22"/>
  <c r="H437" i="22"/>
  <c r="I437" i="22"/>
  <c r="H438" i="22"/>
  <c r="I438" i="22"/>
  <c r="H439" i="22"/>
  <c r="I439" i="22"/>
  <c r="H440" i="22"/>
  <c r="I440" i="22"/>
  <c r="H441" i="22"/>
  <c r="I441" i="22"/>
  <c r="H442" i="22"/>
  <c r="I442" i="22"/>
  <c r="H443" i="22"/>
  <c r="I443" i="22"/>
  <c r="H444" i="22"/>
  <c r="I444" i="22"/>
  <c r="H445" i="22"/>
  <c r="I445" i="22"/>
  <c r="H446" i="22"/>
  <c r="I446" i="22"/>
  <c r="H447" i="22"/>
  <c r="I447" i="22"/>
  <c r="H448" i="22"/>
  <c r="I448" i="22"/>
  <c r="H449" i="22"/>
  <c r="I449" i="22"/>
  <c r="H450" i="22"/>
  <c r="I450" i="22"/>
  <c r="H451" i="22"/>
  <c r="I451" i="22"/>
  <c r="H452" i="22"/>
  <c r="I452" i="22"/>
  <c r="H453" i="22"/>
  <c r="I453" i="22"/>
  <c r="H454" i="22"/>
  <c r="I454" i="22"/>
  <c r="H455" i="22"/>
  <c r="I455" i="22"/>
  <c r="H456" i="22"/>
  <c r="I456" i="22"/>
  <c r="H457" i="22"/>
  <c r="I457" i="22"/>
  <c r="H458" i="22"/>
  <c r="I458" i="22"/>
  <c r="H459" i="22"/>
  <c r="I459" i="22"/>
  <c r="H460" i="22"/>
  <c r="I460" i="22"/>
  <c r="H461" i="22"/>
  <c r="I461" i="22"/>
  <c r="H462" i="22"/>
  <c r="I462" i="22"/>
  <c r="H463" i="22"/>
  <c r="I463" i="22"/>
  <c r="H464" i="22"/>
  <c r="I464" i="22"/>
  <c r="H465" i="22"/>
  <c r="I465" i="22"/>
  <c r="H466" i="22"/>
  <c r="I466" i="22"/>
  <c r="H467" i="22"/>
  <c r="I467" i="22"/>
  <c r="H468" i="22"/>
  <c r="I468" i="22"/>
  <c r="H469" i="22"/>
  <c r="I469" i="22"/>
  <c r="H470" i="22"/>
  <c r="I470" i="22"/>
  <c r="H471" i="22"/>
  <c r="I471" i="22"/>
  <c r="H472" i="22"/>
  <c r="I472" i="22"/>
  <c r="H473" i="22"/>
  <c r="I473" i="22"/>
  <c r="H474" i="22"/>
  <c r="I474" i="22"/>
  <c r="H475" i="22"/>
  <c r="I475" i="22"/>
  <c r="H476" i="22"/>
  <c r="I476" i="22"/>
  <c r="H477" i="22"/>
  <c r="I477" i="22"/>
  <c r="H478" i="22"/>
  <c r="I478" i="22"/>
  <c r="H479" i="22"/>
  <c r="I479" i="22"/>
  <c r="H480" i="22"/>
  <c r="I480" i="22"/>
  <c r="H481" i="22"/>
  <c r="I481" i="22"/>
  <c r="H482" i="22"/>
  <c r="I482" i="22"/>
  <c r="H483" i="22"/>
  <c r="I483" i="22"/>
  <c r="H484" i="22"/>
  <c r="I484" i="22"/>
  <c r="H485" i="22"/>
  <c r="I485" i="22"/>
  <c r="H486" i="22"/>
  <c r="I486" i="22"/>
  <c r="H487" i="22"/>
  <c r="I487" i="22"/>
  <c r="H488" i="22"/>
  <c r="I488" i="22"/>
  <c r="H489" i="22"/>
  <c r="I489" i="22"/>
  <c r="H490" i="22"/>
  <c r="I490" i="22"/>
  <c r="H491" i="22"/>
  <c r="I491" i="22"/>
  <c r="H492" i="22"/>
  <c r="I492" i="22"/>
  <c r="H493" i="22"/>
  <c r="I493" i="22"/>
  <c r="H494" i="22"/>
  <c r="I494" i="22"/>
  <c r="H495" i="22"/>
  <c r="I495" i="22"/>
  <c r="H496" i="22"/>
  <c r="I496" i="22"/>
  <c r="H497" i="22"/>
  <c r="I497" i="22"/>
  <c r="H498" i="22"/>
  <c r="I498" i="22"/>
  <c r="H499" i="22"/>
  <c r="I499" i="22"/>
  <c r="H500" i="22"/>
  <c r="I500" i="22"/>
  <c r="H501" i="22"/>
  <c r="I501" i="22"/>
  <c r="H502" i="22"/>
  <c r="I502" i="22"/>
  <c r="H503" i="22"/>
  <c r="I503" i="22"/>
  <c r="H504" i="22"/>
  <c r="I504" i="22"/>
  <c r="H505" i="22"/>
  <c r="I505" i="22"/>
  <c r="H506" i="22"/>
  <c r="I506" i="22"/>
  <c r="H507" i="22"/>
  <c r="I507" i="22"/>
  <c r="H508" i="22"/>
  <c r="I508" i="22"/>
  <c r="H509" i="22"/>
  <c r="I509" i="22"/>
  <c r="H510" i="22"/>
  <c r="I510" i="22"/>
  <c r="H511" i="22"/>
  <c r="I511" i="22"/>
  <c r="H512" i="22"/>
  <c r="I512" i="22"/>
  <c r="H513" i="22"/>
  <c r="I513" i="22"/>
  <c r="H514" i="22"/>
  <c r="I514" i="22"/>
  <c r="H515" i="22"/>
  <c r="I515" i="22"/>
  <c r="H516" i="22"/>
  <c r="I516" i="22"/>
  <c r="H517" i="22"/>
  <c r="I517" i="22"/>
  <c r="H518" i="22"/>
  <c r="I518" i="22"/>
  <c r="H519" i="22"/>
  <c r="I519" i="22"/>
  <c r="H520" i="22"/>
  <c r="I520" i="22"/>
  <c r="H521" i="22"/>
  <c r="I521" i="22"/>
  <c r="H522" i="22"/>
  <c r="I522" i="22"/>
  <c r="H523" i="22"/>
  <c r="I523" i="22"/>
  <c r="H524" i="22"/>
  <c r="I524" i="22"/>
  <c r="H525" i="22"/>
  <c r="I525" i="22"/>
  <c r="H526" i="22"/>
  <c r="I526" i="22"/>
  <c r="H527" i="22"/>
  <c r="I527" i="22"/>
  <c r="H528" i="22"/>
  <c r="I528" i="22"/>
  <c r="H529" i="22"/>
  <c r="I529" i="22"/>
  <c r="H530" i="22"/>
  <c r="I530" i="22"/>
  <c r="H531" i="22"/>
  <c r="I531" i="22"/>
  <c r="H532" i="22"/>
  <c r="I532" i="22"/>
  <c r="H533" i="22"/>
  <c r="I533" i="22"/>
  <c r="H534" i="22"/>
  <c r="I534" i="22"/>
  <c r="H535" i="22"/>
  <c r="I535" i="22"/>
  <c r="H536" i="22"/>
  <c r="I536" i="22"/>
  <c r="H537" i="22"/>
  <c r="I537" i="22"/>
  <c r="H538" i="22"/>
  <c r="I538" i="22"/>
  <c r="H539" i="22"/>
  <c r="I539" i="22"/>
  <c r="H540" i="22"/>
  <c r="I540" i="22"/>
  <c r="H541" i="22"/>
  <c r="I541" i="22"/>
  <c r="H542" i="22"/>
  <c r="I542" i="22"/>
  <c r="H543" i="22"/>
  <c r="I543" i="22"/>
  <c r="H544" i="22"/>
  <c r="I544" i="22"/>
  <c r="H545" i="22"/>
  <c r="I545" i="22"/>
  <c r="H546" i="22"/>
  <c r="I546" i="22"/>
  <c r="H547" i="22"/>
  <c r="I547" i="22"/>
  <c r="H548" i="22"/>
  <c r="I548" i="22"/>
  <c r="H549" i="22"/>
  <c r="I549" i="22"/>
  <c r="H550" i="22"/>
  <c r="I550" i="22"/>
  <c r="H551" i="22"/>
  <c r="I551" i="22"/>
  <c r="H552" i="22"/>
  <c r="I552" i="22"/>
  <c r="H553" i="22"/>
  <c r="I553" i="22"/>
  <c r="H554" i="22"/>
  <c r="I554" i="22"/>
  <c r="H555" i="22"/>
  <c r="I555" i="22"/>
  <c r="H556" i="22"/>
  <c r="I556" i="22"/>
  <c r="H557" i="22"/>
  <c r="I557" i="22"/>
  <c r="H558" i="22"/>
  <c r="I558" i="22"/>
  <c r="H559" i="22"/>
  <c r="I559" i="22"/>
  <c r="H560" i="22"/>
  <c r="I560" i="22"/>
  <c r="H561" i="22"/>
  <c r="I561" i="22"/>
  <c r="H562" i="22"/>
  <c r="I562" i="22"/>
  <c r="H563" i="22"/>
  <c r="I563" i="22"/>
  <c r="H564" i="22"/>
  <c r="I564" i="22"/>
  <c r="H565" i="22"/>
  <c r="I565" i="22"/>
  <c r="H566" i="22"/>
  <c r="I566" i="22"/>
  <c r="H567" i="22"/>
  <c r="I567" i="22"/>
  <c r="H568" i="22"/>
  <c r="I568" i="22"/>
  <c r="H569" i="22"/>
  <c r="I569" i="22"/>
  <c r="H570" i="22"/>
  <c r="I570" i="22"/>
  <c r="H571" i="22"/>
  <c r="I571" i="22"/>
  <c r="H572" i="22"/>
  <c r="I572" i="22"/>
  <c r="H573" i="22"/>
  <c r="I573" i="22"/>
  <c r="H574" i="22"/>
  <c r="I574" i="22"/>
  <c r="H575" i="22"/>
  <c r="I575" i="22"/>
  <c r="H576" i="22"/>
  <c r="I576" i="22"/>
  <c r="H577" i="22"/>
  <c r="I577" i="22"/>
  <c r="H578" i="22"/>
  <c r="I578" i="22"/>
  <c r="H579" i="22"/>
  <c r="I579" i="22"/>
  <c r="H580" i="22"/>
  <c r="I580" i="22"/>
  <c r="H581" i="22"/>
  <c r="I581" i="22"/>
  <c r="H582" i="22"/>
  <c r="I582" i="22"/>
  <c r="H583" i="22"/>
  <c r="I583" i="22"/>
  <c r="H584" i="22"/>
  <c r="I584" i="22"/>
  <c r="H585" i="22"/>
  <c r="I585" i="22"/>
  <c r="H586" i="22"/>
  <c r="I586" i="22"/>
  <c r="H587" i="22"/>
  <c r="I587" i="22"/>
  <c r="H588" i="22"/>
  <c r="I588" i="22"/>
  <c r="H589" i="22"/>
  <c r="I589" i="22"/>
  <c r="H590" i="22"/>
  <c r="I590" i="22"/>
  <c r="H591" i="22"/>
  <c r="I591" i="22"/>
  <c r="H592" i="22"/>
  <c r="I592" i="22"/>
  <c r="H593" i="22"/>
  <c r="I593" i="22"/>
  <c r="H594" i="22"/>
  <c r="I594" i="22"/>
  <c r="H595" i="22"/>
  <c r="I595" i="22"/>
  <c r="H596" i="22"/>
  <c r="I596" i="22"/>
  <c r="H597" i="22"/>
  <c r="I597" i="22"/>
  <c r="H598" i="22"/>
  <c r="I598" i="22"/>
  <c r="H599" i="22"/>
  <c r="I599" i="22"/>
  <c r="H600" i="22"/>
  <c r="I600" i="22"/>
  <c r="H601" i="22"/>
  <c r="I601" i="22"/>
  <c r="H602" i="22"/>
  <c r="I602" i="22"/>
  <c r="H603" i="22"/>
  <c r="I603" i="22"/>
  <c r="H604" i="22"/>
  <c r="I604" i="22"/>
  <c r="H605" i="22"/>
  <c r="I605" i="22"/>
  <c r="H606" i="22"/>
  <c r="I606" i="22"/>
  <c r="H607" i="22"/>
  <c r="I607" i="22"/>
  <c r="H608" i="22"/>
  <c r="I608" i="22"/>
  <c r="H609" i="22"/>
  <c r="I609" i="22"/>
  <c r="H610" i="22"/>
  <c r="I610" i="22"/>
  <c r="H611" i="22"/>
  <c r="I611" i="22"/>
  <c r="H612" i="22"/>
  <c r="I612" i="22"/>
  <c r="H613" i="22"/>
  <c r="I613" i="22"/>
  <c r="H614" i="22"/>
  <c r="I614" i="22"/>
  <c r="H615" i="22"/>
  <c r="I615" i="22"/>
  <c r="H616" i="22"/>
  <c r="I616" i="22"/>
  <c r="H617" i="22"/>
  <c r="I617" i="22"/>
  <c r="H618" i="22"/>
  <c r="I618" i="22"/>
  <c r="H619" i="22"/>
  <c r="I619" i="22"/>
  <c r="H620" i="22"/>
  <c r="I620" i="22"/>
  <c r="H621" i="22"/>
  <c r="I621" i="22"/>
  <c r="H622" i="22"/>
  <c r="I622" i="22"/>
  <c r="H623" i="22"/>
  <c r="I623" i="22"/>
  <c r="H624" i="22"/>
  <c r="I624" i="22"/>
  <c r="H625" i="22"/>
  <c r="I625" i="22"/>
  <c r="H626" i="22"/>
  <c r="I626" i="22"/>
  <c r="H627" i="22"/>
  <c r="I627" i="22"/>
  <c r="H628" i="22"/>
  <c r="I628" i="22"/>
  <c r="H629" i="22"/>
  <c r="I629" i="22"/>
  <c r="H630" i="22"/>
  <c r="I630" i="22"/>
  <c r="H631" i="22"/>
  <c r="I631" i="22"/>
  <c r="H632" i="22"/>
  <c r="I632" i="22"/>
  <c r="H633" i="22"/>
  <c r="I633" i="22"/>
  <c r="H634" i="22"/>
  <c r="I634" i="22"/>
  <c r="H635" i="22"/>
  <c r="I635" i="22"/>
  <c r="P625" i="19" l="1"/>
  <c r="F3" i="14" l="1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F268" i="14" s="1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333" i="14"/>
  <c r="G334" i="14"/>
  <c r="G335" i="14"/>
  <c r="G336" i="14"/>
  <c r="G337" i="14"/>
  <c r="G338" i="14"/>
  <c r="G339" i="14"/>
  <c r="G340" i="14"/>
  <c r="G341" i="14"/>
  <c r="G342" i="14"/>
  <c r="G343" i="14"/>
  <c r="G344" i="14"/>
  <c r="G345" i="14"/>
  <c r="G346" i="14"/>
  <c r="G347" i="14"/>
  <c r="G348" i="14"/>
  <c r="G349" i="14"/>
  <c r="G350" i="14"/>
  <c r="G351" i="14"/>
  <c r="G352" i="14"/>
  <c r="G353" i="14"/>
  <c r="G354" i="14"/>
  <c r="G355" i="14"/>
  <c r="G356" i="14"/>
  <c r="G357" i="14"/>
  <c r="G358" i="14"/>
  <c r="G359" i="14"/>
  <c r="G360" i="14"/>
  <c r="G361" i="14"/>
  <c r="G362" i="14"/>
  <c r="G363" i="14"/>
  <c r="G364" i="14"/>
  <c r="G365" i="14"/>
  <c r="G366" i="14"/>
  <c r="G367" i="14"/>
  <c r="G368" i="14"/>
  <c r="G369" i="14"/>
  <c r="G370" i="14"/>
  <c r="G371" i="14"/>
  <c r="G372" i="14"/>
  <c r="G373" i="14"/>
  <c r="G374" i="14"/>
  <c r="G375" i="14"/>
  <c r="G376" i="14"/>
  <c r="G377" i="14"/>
  <c r="G378" i="14"/>
  <c r="G379" i="14"/>
  <c r="G380" i="14"/>
  <c r="G381" i="14"/>
  <c r="G382" i="14"/>
  <c r="G383" i="14"/>
  <c r="G384" i="14"/>
  <c r="G385" i="14"/>
  <c r="G386" i="14"/>
  <c r="G387" i="14"/>
  <c r="G388" i="14"/>
  <c r="G389" i="14"/>
  <c r="G390" i="14"/>
  <c r="G391" i="14"/>
  <c r="G392" i="14"/>
  <c r="G393" i="14"/>
  <c r="G394" i="14"/>
  <c r="G395" i="14"/>
  <c r="G396" i="14"/>
  <c r="G397" i="14"/>
  <c r="G398" i="14"/>
  <c r="G399" i="14"/>
  <c r="G400" i="14"/>
  <c r="G401" i="14"/>
  <c r="G402" i="14"/>
  <c r="G403" i="14"/>
  <c r="G404" i="14"/>
  <c r="G405" i="14"/>
  <c r="G406" i="14"/>
  <c r="G407" i="14"/>
  <c r="G408" i="14"/>
  <c r="G409" i="14"/>
  <c r="G410" i="14"/>
  <c r="G411" i="14"/>
  <c r="G412" i="14"/>
  <c r="G413" i="14"/>
  <c r="G414" i="14"/>
  <c r="G415" i="14"/>
  <c r="G416" i="14"/>
  <c r="G417" i="14"/>
  <c r="G418" i="14"/>
  <c r="G419" i="14"/>
  <c r="G420" i="14"/>
  <c r="G421" i="14"/>
  <c r="G422" i="14"/>
  <c r="G423" i="14"/>
  <c r="G424" i="14"/>
  <c r="G425" i="14"/>
  <c r="G426" i="14"/>
  <c r="G427" i="14"/>
  <c r="G428" i="14"/>
  <c r="G429" i="14"/>
  <c r="G430" i="14"/>
  <c r="G431" i="14"/>
  <c r="G432" i="14"/>
  <c r="G433" i="14"/>
  <c r="G434" i="14"/>
  <c r="G435" i="14"/>
  <c r="G436" i="14"/>
  <c r="G437" i="14"/>
  <c r="G438" i="14"/>
  <c r="G439" i="14"/>
  <c r="G440" i="14"/>
  <c r="G441" i="14"/>
  <c r="G442" i="14"/>
  <c r="G443" i="14"/>
  <c r="G444" i="14"/>
  <c r="G445" i="14"/>
  <c r="G446" i="14"/>
  <c r="G447" i="14"/>
  <c r="G448" i="14"/>
  <c r="G449" i="14"/>
  <c r="G450" i="14"/>
  <c r="G451" i="14"/>
  <c r="G452" i="14"/>
  <c r="G453" i="14"/>
  <c r="G454" i="14"/>
  <c r="G455" i="14"/>
  <c r="G456" i="14"/>
  <c r="G457" i="14"/>
  <c r="G458" i="14"/>
  <c r="G459" i="14"/>
  <c r="G460" i="14"/>
  <c r="G461" i="14"/>
  <c r="G462" i="14"/>
  <c r="G463" i="14"/>
  <c r="G464" i="14"/>
  <c r="G465" i="14"/>
  <c r="G466" i="14"/>
  <c r="G467" i="14"/>
  <c r="G468" i="14"/>
  <c r="G469" i="14"/>
  <c r="G470" i="14"/>
  <c r="G471" i="14"/>
  <c r="G472" i="14"/>
  <c r="G473" i="14"/>
  <c r="G474" i="14"/>
  <c r="G475" i="14"/>
  <c r="G476" i="14"/>
  <c r="G477" i="14"/>
  <c r="G478" i="14"/>
  <c r="G479" i="14"/>
  <c r="G480" i="14"/>
  <c r="G481" i="14"/>
  <c r="G482" i="14"/>
  <c r="G483" i="14"/>
  <c r="G484" i="14"/>
  <c r="G485" i="14"/>
  <c r="G486" i="14"/>
  <c r="G487" i="14"/>
  <c r="G488" i="14"/>
  <c r="G489" i="14"/>
  <c r="G490" i="14"/>
  <c r="G491" i="14"/>
  <c r="G492" i="14"/>
  <c r="G493" i="14"/>
  <c r="G494" i="14"/>
  <c r="G495" i="14"/>
  <c r="G496" i="14"/>
  <c r="G497" i="14"/>
  <c r="G498" i="14"/>
  <c r="G499" i="14"/>
  <c r="G500" i="14"/>
  <c r="G501" i="14"/>
  <c r="G502" i="14"/>
  <c r="G503" i="14"/>
  <c r="G504" i="14"/>
  <c r="G505" i="14"/>
  <c r="G506" i="14"/>
  <c r="G507" i="14"/>
  <c r="G508" i="14"/>
  <c r="G509" i="14"/>
  <c r="G510" i="14"/>
  <c r="G511" i="14"/>
  <c r="G512" i="14"/>
  <c r="G513" i="14"/>
  <c r="G514" i="14"/>
  <c r="G515" i="14"/>
  <c r="G516" i="14"/>
  <c r="G517" i="14"/>
  <c r="G518" i="14"/>
  <c r="G519" i="14"/>
  <c r="G520" i="14"/>
  <c r="G521" i="14"/>
  <c r="G522" i="14"/>
  <c r="G523" i="14"/>
  <c r="G524" i="14"/>
  <c r="G525" i="14"/>
  <c r="G526" i="14"/>
  <c r="G527" i="14"/>
  <c r="G528" i="14"/>
  <c r="G529" i="14"/>
  <c r="G530" i="14"/>
  <c r="G531" i="14"/>
  <c r="G532" i="14"/>
  <c r="G533" i="14"/>
  <c r="G534" i="14"/>
  <c r="G535" i="14"/>
  <c r="G536" i="14"/>
  <c r="G537" i="14"/>
  <c r="G538" i="14"/>
  <c r="G539" i="14"/>
  <c r="G540" i="14"/>
  <c r="G541" i="14"/>
  <c r="G542" i="14"/>
  <c r="G543" i="14"/>
  <c r="G544" i="14"/>
  <c r="G545" i="14"/>
  <c r="G546" i="14"/>
  <c r="G547" i="14"/>
  <c r="G548" i="14"/>
  <c r="G549" i="14"/>
  <c r="G550" i="14"/>
  <c r="G551" i="14"/>
  <c r="G552" i="14"/>
  <c r="G553" i="14"/>
  <c r="G554" i="14"/>
  <c r="G555" i="14"/>
  <c r="G556" i="14"/>
  <c r="G557" i="14"/>
  <c r="G558" i="14"/>
  <c r="G559" i="14"/>
  <c r="G560" i="14"/>
  <c r="G561" i="14"/>
  <c r="G562" i="14"/>
  <c r="G563" i="14"/>
  <c r="G564" i="14"/>
  <c r="G565" i="14"/>
  <c r="G566" i="14"/>
  <c r="G567" i="14"/>
  <c r="G568" i="14"/>
  <c r="G569" i="14"/>
  <c r="G570" i="14"/>
  <c r="G571" i="14"/>
  <c r="G572" i="14"/>
  <c r="G573" i="14"/>
  <c r="G574" i="14"/>
  <c r="G575" i="14"/>
  <c r="G576" i="14"/>
  <c r="G577" i="14"/>
  <c r="G578" i="14"/>
  <c r="G579" i="14"/>
  <c r="G580" i="14"/>
  <c r="G581" i="14"/>
  <c r="G582" i="14"/>
  <c r="G583" i="14"/>
  <c r="G584" i="14"/>
  <c r="G585" i="14"/>
  <c r="G586" i="14"/>
  <c r="G587" i="14"/>
  <c r="G588" i="14"/>
  <c r="G589" i="14"/>
  <c r="G590" i="14"/>
  <c r="G591" i="14"/>
  <c r="G592" i="14"/>
  <c r="G593" i="14"/>
  <c r="G594" i="14"/>
  <c r="G595" i="14"/>
  <c r="G596" i="14"/>
  <c r="G597" i="14"/>
  <c r="G598" i="14"/>
  <c r="G599" i="14"/>
  <c r="G600" i="14"/>
  <c r="G601" i="14"/>
  <c r="G602" i="14"/>
  <c r="G603" i="14"/>
  <c r="G604" i="14"/>
  <c r="G605" i="14"/>
  <c r="G606" i="14"/>
  <c r="G607" i="14"/>
  <c r="G608" i="14"/>
  <c r="G609" i="14"/>
  <c r="G610" i="14"/>
  <c r="G611" i="14"/>
  <c r="G612" i="14"/>
  <c r="G613" i="14"/>
  <c r="G614" i="14"/>
  <c r="G615" i="14"/>
  <c r="G616" i="14"/>
  <c r="G617" i="14"/>
  <c r="G618" i="14"/>
  <c r="G619" i="14"/>
  <c r="G620" i="14"/>
  <c r="G621" i="14"/>
  <c r="G622" i="14"/>
  <c r="G623" i="14"/>
  <c r="G624" i="14"/>
  <c r="G625" i="14"/>
  <c r="G2" i="14"/>
  <c r="AB656" i="19" l="1"/>
  <c r="Y656" i="19"/>
  <c r="W656" i="19"/>
  <c r="U656" i="19"/>
  <c r="R656" i="19"/>
  <c r="O656" i="19"/>
  <c r="N656" i="19"/>
  <c r="K656" i="19"/>
  <c r="I656" i="19"/>
  <c r="AB655" i="19"/>
  <c r="Y655" i="19"/>
  <c r="W655" i="19"/>
  <c r="U655" i="19"/>
  <c r="R655" i="19"/>
  <c r="O655" i="19"/>
  <c r="N655" i="19"/>
  <c r="K655" i="19"/>
  <c r="I655" i="19"/>
  <c r="E656" i="19"/>
  <c r="E655" i="19"/>
  <c r="I654" i="19"/>
  <c r="K654" i="19"/>
  <c r="N654" i="19"/>
  <c r="O654" i="19"/>
  <c r="R654" i="19"/>
  <c r="U654" i="19"/>
  <c r="W654" i="19"/>
  <c r="Y654" i="19"/>
  <c r="AB654" i="19"/>
  <c r="E654" i="19"/>
  <c r="AF640" i="19" l="1"/>
  <c r="AF603" i="19"/>
  <c r="AF563" i="19"/>
  <c r="AF555" i="19"/>
  <c r="AF477" i="19"/>
  <c r="AF458" i="19"/>
  <c r="AF432" i="19"/>
  <c r="AF383" i="19"/>
  <c r="AF338" i="19"/>
  <c r="AF295" i="19"/>
  <c r="AF256" i="19"/>
  <c r="AF230" i="19"/>
  <c r="AF228" i="19"/>
  <c r="AH224" i="19"/>
  <c r="AI224" i="19" s="1"/>
  <c r="AF224" i="19"/>
  <c r="AF185" i="19"/>
  <c r="AF179" i="19"/>
  <c r="AF167" i="19"/>
  <c r="AF125" i="19"/>
  <c r="AF123" i="19"/>
  <c r="AF117" i="19"/>
  <c r="AF114" i="19"/>
  <c r="AF64" i="19"/>
  <c r="AF59" i="19"/>
  <c r="AF56" i="19"/>
  <c r="AF33" i="19"/>
  <c r="AC652" i="19"/>
  <c r="AD652" i="19" s="1"/>
  <c r="Z652" i="19"/>
  <c r="X652" i="19"/>
  <c r="V652" i="19"/>
  <c r="S652" i="19"/>
  <c r="P652" i="19"/>
  <c r="Q652" i="19" s="1"/>
  <c r="L652" i="19"/>
  <c r="J652" i="19"/>
  <c r="F652" i="19"/>
  <c r="G652" i="19" s="1"/>
  <c r="H652" i="19" s="1"/>
  <c r="AC651" i="19"/>
  <c r="AD651" i="19" s="1"/>
  <c r="Z651" i="19"/>
  <c r="X651" i="19"/>
  <c r="V651" i="19"/>
  <c r="S651" i="19"/>
  <c r="P651" i="19"/>
  <c r="Q651" i="19" s="1"/>
  <c r="L651" i="19"/>
  <c r="J651" i="19"/>
  <c r="F651" i="19"/>
  <c r="G651" i="19" s="1"/>
  <c r="H651" i="19" s="1"/>
  <c r="AC650" i="19"/>
  <c r="AD650" i="19" s="1"/>
  <c r="Z650" i="19"/>
  <c r="X650" i="19"/>
  <c r="V650" i="19"/>
  <c r="S650" i="19"/>
  <c r="P650" i="19"/>
  <c r="Q650" i="19" s="1"/>
  <c r="L650" i="19"/>
  <c r="J650" i="19"/>
  <c r="F650" i="19"/>
  <c r="G650" i="19" s="1"/>
  <c r="H650" i="19" s="1"/>
  <c r="AC649" i="19"/>
  <c r="AD649" i="19" s="1"/>
  <c r="Z649" i="19"/>
  <c r="X649" i="19"/>
  <c r="V649" i="19"/>
  <c r="S649" i="19"/>
  <c r="P649" i="19"/>
  <c r="Q649" i="19" s="1"/>
  <c r="L649" i="19"/>
  <c r="J649" i="19"/>
  <c r="F649" i="19"/>
  <c r="G649" i="19" s="1"/>
  <c r="H649" i="19" s="1"/>
  <c r="AH648" i="19"/>
  <c r="AI648" i="19" s="1"/>
  <c r="AC648" i="19"/>
  <c r="AD648" i="19" s="1"/>
  <c r="Z648" i="19"/>
  <c r="X648" i="19"/>
  <c r="V648" i="19"/>
  <c r="S648" i="19"/>
  <c r="P648" i="19"/>
  <c r="Q648" i="19" s="1"/>
  <c r="L648" i="19"/>
  <c r="J648" i="19"/>
  <c r="F648" i="19"/>
  <c r="G648" i="19" s="1"/>
  <c r="H648" i="19" s="1"/>
  <c r="AC647" i="19"/>
  <c r="AD647" i="19" s="1"/>
  <c r="Z647" i="19"/>
  <c r="X647" i="19"/>
  <c r="V647" i="19"/>
  <c r="S647" i="19"/>
  <c r="Q647" i="19"/>
  <c r="P647" i="19"/>
  <c r="L647" i="19"/>
  <c r="J647" i="19"/>
  <c r="F647" i="19"/>
  <c r="G647" i="19" s="1"/>
  <c r="H647" i="19" s="1"/>
  <c r="AH646" i="19"/>
  <c r="AI646" i="19" s="1"/>
  <c r="AC646" i="19"/>
  <c r="AD646" i="19" s="1"/>
  <c r="Z646" i="19"/>
  <c r="X646" i="19"/>
  <c r="V646" i="19"/>
  <c r="S646" i="19"/>
  <c r="P646" i="19"/>
  <c r="Q646" i="19" s="1"/>
  <c r="L646" i="19"/>
  <c r="J646" i="19"/>
  <c r="F646" i="19"/>
  <c r="G646" i="19" s="1"/>
  <c r="H646" i="19" s="1"/>
  <c r="AC645" i="19"/>
  <c r="AD645" i="19" s="1"/>
  <c r="Z645" i="19"/>
  <c r="X645" i="19"/>
  <c r="V645" i="19"/>
  <c r="S645" i="19"/>
  <c r="Q645" i="19"/>
  <c r="P645" i="19"/>
  <c r="L645" i="19"/>
  <c r="J645" i="19"/>
  <c r="F645" i="19"/>
  <c r="G645" i="19" s="1"/>
  <c r="H645" i="19" s="1"/>
  <c r="AC644" i="19"/>
  <c r="AD644" i="19" s="1"/>
  <c r="Z644" i="19"/>
  <c r="X644" i="19"/>
  <c r="V644" i="19"/>
  <c r="S644" i="19"/>
  <c r="P644" i="19"/>
  <c r="Q644" i="19" s="1"/>
  <c r="L644" i="19"/>
  <c r="J644" i="19"/>
  <c r="F644" i="19"/>
  <c r="G644" i="19" s="1"/>
  <c r="H644" i="19" s="1"/>
  <c r="AC643" i="19"/>
  <c r="AD643" i="19" s="1"/>
  <c r="Z643" i="19"/>
  <c r="X643" i="19"/>
  <c r="V643" i="19"/>
  <c r="S643" i="19"/>
  <c r="Q643" i="19"/>
  <c r="P643" i="19"/>
  <c r="L643" i="19"/>
  <c r="J643" i="19"/>
  <c r="F643" i="19"/>
  <c r="G643" i="19" s="1"/>
  <c r="H643" i="19" s="1"/>
  <c r="AC642" i="19"/>
  <c r="AD642" i="19" s="1"/>
  <c r="Z642" i="19"/>
  <c r="X642" i="19"/>
  <c r="V642" i="19"/>
  <c r="S642" i="19"/>
  <c r="P642" i="19"/>
  <c r="Q642" i="19" s="1"/>
  <c r="L642" i="19"/>
  <c r="J642" i="19"/>
  <c r="F642" i="19"/>
  <c r="G642" i="19" s="1"/>
  <c r="H642" i="19" s="1"/>
  <c r="AC641" i="19"/>
  <c r="AD641" i="19" s="1"/>
  <c r="Z641" i="19"/>
  <c r="X641" i="19"/>
  <c r="V641" i="19"/>
  <c r="S641" i="19"/>
  <c r="P641" i="19"/>
  <c r="Q641" i="19" s="1"/>
  <c r="L641" i="19"/>
  <c r="J641" i="19"/>
  <c r="F641" i="19"/>
  <c r="G641" i="19" s="1"/>
  <c r="H641" i="19" s="1"/>
  <c r="AC639" i="19"/>
  <c r="AD639" i="19" s="1"/>
  <c r="Z639" i="19"/>
  <c r="X639" i="19"/>
  <c r="V639" i="19"/>
  <c r="S639" i="19"/>
  <c r="P639" i="19"/>
  <c r="Q639" i="19" s="1"/>
  <c r="L639" i="19"/>
  <c r="J639" i="19"/>
  <c r="F639" i="19"/>
  <c r="G639" i="19" s="1"/>
  <c r="H639" i="19" s="1"/>
  <c r="AC638" i="19"/>
  <c r="AD638" i="19" s="1"/>
  <c r="Z638" i="19"/>
  <c r="X638" i="19"/>
  <c r="V638" i="19"/>
  <c r="S638" i="19"/>
  <c r="P638" i="19"/>
  <c r="Q638" i="19" s="1"/>
  <c r="L638" i="19"/>
  <c r="J638" i="19"/>
  <c r="F638" i="19"/>
  <c r="G638" i="19" s="1"/>
  <c r="H638" i="19" s="1"/>
  <c r="AC637" i="19"/>
  <c r="AD637" i="19" s="1"/>
  <c r="Z637" i="19"/>
  <c r="X637" i="19"/>
  <c r="V637" i="19"/>
  <c r="S637" i="19"/>
  <c r="P637" i="19"/>
  <c r="Q637" i="19" s="1"/>
  <c r="L637" i="19"/>
  <c r="J637" i="19"/>
  <c r="F637" i="19"/>
  <c r="G637" i="19" s="1"/>
  <c r="H637" i="19" s="1"/>
  <c r="AC636" i="19"/>
  <c r="AD636" i="19" s="1"/>
  <c r="Z636" i="19"/>
  <c r="X636" i="19"/>
  <c r="V636" i="19"/>
  <c r="S636" i="19"/>
  <c r="Q636" i="19"/>
  <c r="P636" i="19"/>
  <c r="L636" i="19"/>
  <c r="J636" i="19"/>
  <c r="F636" i="19"/>
  <c r="G636" i="19" s="1"/>
  <c r="H636" i="19" s="1"/>
  <c r="AC635" i="19"/>
  <c r="AD635" i="19" s="1"/>
  <c r="Z635" i="19"/>
  <c r="X635" i="19"/>
  <c r="V635" i="19"/>
  <c r="S635" i="19"/>
  <c r="P635" i="19"/>
  <c r="Q635" i="19" s="1"/>
  <c r="L635" i="19"/>
  <c r="J635" i="19"/>
  <c r="F635" i="19"/>
  <c r="G635" i="19" s="1"/>
  <c r="H635" i="19" s="1"/>
  <c r="AC634" i="19"/>
  <c r="AD634" i="19" s="1"/>
  <c r="Z634" i="19"/>
  <c r="X634" i="19"/>
  <c r="V634" i="19"/>
  <c r="S634" i="19"/>
  <c r="P634" i="19"/>
  <c r="Q634" i="19" s="1"/>
  <c r="L634" i="19"/>
  <c r="J634" i="19"/>
  <c r="F634" i="19"/>
  <c r="G634" i="19" s="1"/>
  <c r="H634" i="19" s="1"/>
  <c r="AC632" i="19"/>
  <c r="AD632" i="19" s="1"/>
  <c r="Z632" i="19"/>
  <c r="X632" i="19"/>
  <c r="V632" i="19"/>
  <c r="S632" i="19"/>
  <c r="P632" i="19"/>
  <c r="Q632" i="19" s="1"/>
  <c r="L632" i="19"/>
  <c r="J632" i="19"/>
  <c r="F632" i="19"/>
  <c r="G632" i="19" s="1"/>
  <c r="H632" i="19" s="1"/>
  <c r="AC633" i="19"/>
  <c r="AD633" i="19" s="1"/>
  <c r="Z633" i="19"/>
  <c r="X633" i="19"/>
  <c r="V633" i="19"/>
  <c r="S633" i="19"/>
  <c r="P633" i="19"/>
  <c r="Q633" i="19" s="1"/>
  <c r="L633" i="19"/>
  <c r="J633" i="19"/>
  <c r="F633" i="19"/>
  <c r="G633" i="19" s="1"/>
  <c r="H633" i="19" s="1"/>
  <c r="AH631" i="19"/>
  <c r="AC631" i="19"/>
  <c r="AD631" i="19" s="1"/>
  <c r="Z631" i="19"/>
  <c r="X631" i="19"/>
  <c r="V631" i="19"/>
  <c r="S631" i="19"/>
  <c r="P631" i="19"/>
  <c r="Q631" i="19" s="1"/>
  <c r="L631" i="19"/>
  <c r="J631" i="19"/>
  <c r="F631" i="19"/>
  <c r="G631" i="19" s="1"/>
  <c r="H631" i="19" s="1"/>
  <c r="AC630" i="19"/>
  <c r="AD630" i="19" s="1"/>
  <c r="Z630" i="19"/>
  <c r="X630" i="19"/>
  <c r="V630" i="19"/>
  <c r="S630" i="19"/>
  <c r="P630" i="19"/>
  <c r="Q630" i="19" s="1"/>
  <c r="L630" i="19"/>
  <c r="J630" i="19"/>
  <c r="F630" i="19"/>
  <c r="G630" i="19" s="1"/>
  <c r="H630" i="19" s="1"/>
  <c r="AC629" i="19"/>
  <c r="AD629" i="19" s="1"/>
  <c r="Z629" i="19"/>
  <c r="X629" i="19"/>
  <c r="V629" i="19"/>
  <c r="S629" i="19"/>
  <c r="P629" i="19"/>
  <c r="Q629" i="19" s="1"/>
  <c r="L629" i="19"/>
  <c r="J629" i="19"/>
  <c r="F629" i="19"/>
  <c r="G629" i="19" s="1"/>
  <c r="H629" i="19" s="1"/>
  <c r="AC628" i="19"/>
  <c r="AD628" i="19" s="1"/>
  <c r="Z628" i="19"/>
  <c r="X628" i="19"/>
  <c r="V628" i="19"/>
  <c r="S628" i="19"/>
  <c r="P628" i="19"/>
  <c r="Q628" i="19" s="1"/>
  <c r="L628" i="19"/>
  <c r="J628" i="19"/>
  <c r="F628" i="19"/>
  <c r="G628" i="19" s="1"/>
  <c r="H628" i="19" s="1"/>
  <c r="AC627" i="19"/>
  <c r="AD627" i="19" s="1"/>
  <c r="Z627" i="19"/>
  <c r="X627" i="19"/>
  <c r="V627" i="19"/>
  <c r="S627" i="19"/>
  <c r="P627" i="19"/>
  <c r="Q627" i="19" s="1"/>
  <c r="L627" i="19"/>
  <c r="J627" i="19"/>
  <c r="F627" i="19"/>
  <c r="G627" i="19" s="1"/>
  <c r="H627" i="19" s="1"/>
  <c r="AC626" i="19"/>
  <c r="AD626" i="19" s="1"/>
  <c r="Z626" i="19"/>
  <c r="X626" i="19"/>
  <c r="V626" i="19"/>
  <c r="S626" i="19"/>
  <c r="P626" i="19"/>
  <c r="Q626" i="19" s="1"/>
  <c r="L626" i="19"/>
  <c r="J626" i="19"/>
  <c r="F626" i="19"/>
  <c r="G626" i="19" s="1"/>
  <c r="H626" i="19" s="1"/>
  <c r="AC625" i="19"/>
  <c r="AD625" i="19" s="1"/>
  <c r="Z625" i="19"/>
  <c r="X625" i="19"/>
  <c r="V625" i="19"/>
  <c r="S625" i="19"/>
  <c r="Q625" i="19"/>
  <c r="L625" i="19"/>
  <c r="J625" i="19"/>
  <c r="F625" i="19"/>
  <c r="G625" i="19" s="1"/>
  <c r="H625" i="19" s="1"/>
  <c r="AC624" i="19"/>
  <c r="AD624" i="19" s="1"/>
  <c r="Z624" i="19"/>
  <c r="X624" i="19"/>
  <c r="V624" i="19"/>
  <c r="S624" i="19"/>
  <c r="P624" i="19"/>
  <c r="Q624" i="19" s="1"/>
  <c r="L624" i="19"/>
  <c r="J624" i="19"/>
  <c r="F624" i="19"/>
  <c r="G624" i="19" s="1"/>
  <c r="H624" i="19" s="1"/>
  <c r="AC623" i="19"/>
  <c r="AD623" i="19" s="1"/>
  <c r="Z623" i="19"/>
  <c r="X623" i="19"/>
  <c r="V623" i="19"/>
  <c r="S623" i="19"/>
  <c r="P623" i="19"/>
  <c r="Q623" i="19" s="1"/>
  <c r="L623" i="19"/>
  <c r="J623" i="19"/>
  <c r="F623" i="19"/>
  <c r="G623" i="19" s="1"/>
  <c r="H623" i="19" s="1"/>
  <c r="AC622" i="19"/>
  <c r="AD622" i="19" s="1"/>
  <c r="Z622" i="19"/>
  <c r="X622" i="19"/>
  <c r="V622" i="19"/>
  <c r="S622" i="19"/>
  <c r="P622" i="19"/>
  <c r="Q622" i="19" s="1"/>
  <c r="L622" i="19"/>
  <c r="J622" i="19"/>
  <c r="F622" i="19"/>
  <c r="G622" i="19" s="1"/>
  <c r="H622" i="19" s="1"/>
  <c r="AC621" i="19"/>
  <c r="AD621" i="19" s="1"/>
  <c r="Z621" i="19"/>
  <c r="X621" i="19"/>
  <c r="V621" i="19"/>
  <c r="S621" i="19"/>
  <c r="P621" i="19"/>
  <c r="Q621" i="19" s="1"/>
  <c r="L621" i="19"/>
  <c r="J621" i="19"/>
  <c r="F621" i="19"/>
  <c r="G621" i="19" s="1"/>
  <c r="H621" i="19" s="1"/>
  <c r="AC619" i="19"/>
  <c r="AD619" i="19" s="1"/>
  <c r="Z619" i="19"/>
  <c r="X619" i="19"/>
  <c r="V619" i="19"/>
  <c r="S619" i="19"/>
  <c r="P619" i="19"/>
  <c r="Q619" i="19" s="1"/>
  <c r="L619" i="19"/>
  <c r="J619" i="19"/>
  <c r="F619" i="19"/>
  <c r="G619" i="19" s="1"/>
  <c r="H619" i="19" s="1"/>
  <c r="AC620" i="19"/>
  <c r="AD620" i="19" s="1"/>
  <c r="Z620" i="19"/>
  <c r="X620" i="19"/>
  <c r="V620" i="19"/>
  <c r="S620" i="19"/>
  <c r="P620" i="19"/>
  <c r="Q620" i="19" s="1"/>
  <c r="L620" i="19"/>
  <c r="J620" i="19"/>
  <c r="F620" i="19"/>
  <c r="G620" i="19" s="1"/>
  <c r="H620" i="19" s="1"/>
  <c r="AC618" i="19"/>
  <c r="AD618" i="19" s="1"/>
  <c r="Z618" i="19"/>
  <c r="X618" i="19"/>
  <c r="V618" i="19"/>
  <c r="S618" i="19"/>
  <c r="P618" i="19"/>
  <c r="Q618" i="19" s="1"/>
  <c r="L618" i="19"/>
  <c r="J618" i="19"/>
  <c r="F618" i="19"/>
  <c r="G618" i="19" s="1"/>
  <c r="H618" i="19" s="1"/>
  <c r="AC617" i="19"/>
  <c r="AD617" i="19" s="1"/>
  <c r="Z617" i="19"/>
  <c r="X617" i="19"/>
  <c r="V617" i="19"/>
  <c r="S617" i="19"/>
  <c r="Q617" i="19"/>
  <c r="P617" i="19"/>
  <c r="L617" i="19"/>
  <c r="J617" i="19"/>
  <c r="F617" i="19"/>
  <c r="G617" i="19" s="1"/>
  <c r="H617" i="19" s="1"/>
  <c r="AC616" i="19"/>
  <c r="AD616" i="19" s="1"/>
  <c r="Z616" i="19"/>
  <c r="X616" i="19"/>
  <c r="V616" i="19"/>
  <c r="S616" i="19"/>
  <c r="P616" i="19"/>
  <c r="Q616" i="19" s="1"/>
  <c r="L616" i="19"/>
  <c r="J616" i="19"/>
  <c r="F616" i="19"/>
  <c r="G616" i="19" s="1"/>
  <c r="H616" i="19" s="1"/>
  <c r="AC615" i="19"/>
  <c r="AD615" i="19" s="1"/>
  <c r="Z615" i="19"/>
  <c r="X615" i="19"/>
  <c r="V615" i="19"/>
  <c r="S615" i="19"/>
  <c r="P615" i="19"/>
  <c r="Q615" i="19" s="1"/>
  <c r="L615" i="19"/>
  <c r="J615" i="19"/>
  <c r="F615" i="19"/>
  <c r="G615" i="19" s="1"/>
  <c r="H615" i="19" s="1"/>
  <c r="AC614" i="19"/>
  <c r="AD614" i="19" s="1"/>
  <c r="Z614" i="19"/>
  <c r="X614" i="19"/>
  <c r="V614" i="19"/>
  <c r="S614" i="19"/>
  <c r="Q614" i="19"/>
  <c r="P614" i="19"/>
  <c r="L614" i="19"/>
  <c r="J614" i="19"/>
  <c r="F614" i="19"/>
  <c r="G614" i="19" s="1"/>
  <c r="H614" i="19" s="1"/>
  <c r="AC613" i="19"/>
  <c r="AD613" i="19" s="1"/>
  <c r="Z613" i="19"/>
  <c r="X613" i="19"/>
  <c r="V613" i="19"/>
  <c r="S613" i="19"/>
  <c r="P613" i="19"/>
  <c r="Q613" i="19" s="1"/>
  <c r="L613" i="19"/>
  <c r="J613" i="19"/>
  <c r="F613" i="19"/>
  <c r="G613" i="19" s="1"/>
  <c r="H613" i="19" s="1"/>
  <c r="AC612" i="19"/>
  <c r="AD612" i="19" s="1"/>
  <c r="Z612" i="19"/>
  <c r="X612" i="19"/>
  <c r="V612" i="19"/>
  <c r="S612" i="19"/>
  <c r="Q612" i="19"/>
  <c r="P612" i="19"/>
  <c r="L612" i="19"/>
  <c r="J612" i="19"/>
  <c r="F612" i="19"/>
  <c r="G612" i="19" s="1"/>
  <c r="H612" i="19" s="1"/>
  <c r="AC611" i="19"/>
  <c r="AD611" i="19" s="1"/>
  <c r="Z611" i="19"/>
  <c r="X611" i="19"/>
  <c r="V611" i="19"/>
  <c r="S611" i="19"/>
  <c r="P611" i="19"/>
  <c r="Q611" i="19" s="1"/>
  <c r="L611" i="19"/>
  <c r="J611" i="19"/>
  <c r="F611" i="19"/>
  <c r="G611" i="19" s="1"/>
  <c r="H611" i="19" s="1"/>
  <c r="AC610" i="19"/>
  <c r="AD610" i="19" s="1"/>
  <c r="Z610" i="19"/>
  <c r="X610" i="19"/>
  <c r="V610" i="19"/>
  <c r="S610" i="19"/>
  <c r="P610" i="19"/>
  <c r="Q610" i="19" s="1"/>
  <c r="L610" i="19"/>
  <c r="J610" i="19"/>
  <c r="F610" i="19"/>
  <c r="G610" i="19" s="1"/>
  <c r="H610" i="19" s="1"/>
  <c r="AC609" i="19"/>
  <c r="AD609" i="19" s="1"/>
  <c r="Z609" i="19"/>
  <c r="X609" i="19"/>
  <c r="V609" i="19"/>
  <c r="S609" i="19"/>
  <c r="P609" i="19"/>
  <c r="Q609" i="19" s="1"/>
  <c r="L609" i="19"/>
  <c r="J609" i="19"/>
  <c r="F609" i="19"/>
  <c r="G609" i="19" s="1"/>
  <c r="H609" i="19" s="1"/>
  <c r="AC608" i="19"/>
  <c r="AD608" i="19" s="1"/>
  <c r="Z608" i="19"/>
  <c r="X608" i="19"/>
  <c r="V608" i="19"/>
  <c r="S608" i="19"/>
  <c r="P608" i="19"/>
  <c r="Q608" i="19" s="1"/>
  <c r="L608" i="19"/>
  <c r="J608" i="19"/>
  <c r="F608" i="19"/>
  <c r="G608" i="19" s="1"/>
  <c r="H608" i="19" s="1"/>
  <c r="AC607" i="19"/>
  <c r="AD607" i="19" s="1"/>
  <c r="Z607" i="19"/>
  <c r="X607" i="19"/>
  <c r="V607" i="19"/>
  <c r="S607" i="19"/>
  <c r="P607" i="19"/>
  <c r="Q607" i="19" s="1"/>
  <c r="L607" i="19"/>
  <c r="J607" i="19"/>
  <c r="F607" i="19"/>
  <c r="G607" i="19" s="1"/>
  <c r="H607" i="19" s="1"/>
  <c r="AH606" i="19"/>
  <c r="AI606" i="19" s="1"/>
  <c r="AC606" i="19"/>
  <c r="AD606" i="19" s="1"/>
  <c r="Z606" i="19"/>
  <c r="X606" i="19"/>
  <c r="V606" i="19"/>
  <c r="S606" i="19"/>
  <c r="P606" i="19"/>
  <c r="Q606" i="19" s="1"/>
  <c r="L606" i="19"/>
  <c r="J606" i="19"/>
  <c r="F606" i="19"/>
  <c r="G606" i="19" s="1"/>
  <c r="H606" i="19" s="1"/>
  <c r="AC605" i="19"/>
  <c r="AD605" i="19" s="1"/>
  <c r="Z605" i="19"/>
  <c r="X605" i="19"/>
  <c r="V605" i="19"/>
  <c r="S605" i="19"/>
  <c r="P605" i="19"/>
  <c r="Q605" i="19" s="1"/>
  <c r="L605" i="19"/>
  <c r="J605" i="19"/>
  <c r="F605" i="19"/>
  <c r="G605" i="19" s="1"/>
  <c r="H605" i="19" s="1"/>
  <c r="AC604" i="19"/>
  <c r="AD604" i="19" s="1"/>
  <c r="Z604" i="19"/>
  <c r="X604" i="19"/>
  <c r="V604" i="19"/>
  <c r="S604" i="19"/>
  <c r="P604" i="19"/>
  <c r="Q604" i="19" s="1"/>
  <c r="L604" i="19"/>
  <c r="J604" i="19"/>
  <c r="F604" i="19"/>
  <c r="G604" i="19" s="1"/>
  <c r="H604" i="19" s="1"/>
  <c r="AC602" i="19"/>
  <c r="AD602" i="19" s="1"/>
  <c r="Z602" i="19"/>
  <c r="X602" i="19"/>
  <c r="V602" i="19"/>
  <c r="S602" i="19"/>
  <c r="P602" i="19"/>
  <c r="Q602" i="19" s="1"/>
  <c r="L602" i="19"/>
  <c r="J602" i="19"/>
  <c r="F602" i="19"/>
  <c r="G602" i="19" s="1"/>
  <c r="H602" i="19" s="1"/>
  <c r="AC601" i="19"/>
  <c r="AD601" i="19" s="1"/>
  <c r="Z601" i="19"/>
  <c r="X601" i="19"/>
  <c r="V601" i="19"/>
  <c r="S601" i="19"/>
  <c r="P601" i="19"/>
  <c r="Q601" i="19" s="1"/>
  <c r="L601" i="19"/>
  <c r="J601" i="19"/>
  <c r="F601" i="19"/>
  <c r="G601" i="19" s="1"/>
  <c r="H601" i="19" s="1"/>
  <c r="AC600" i="19"/>
  <c r="AD600" i="19" s="1"/>
  <c r="Z600" i="19"/>
  <c r="X600" i="19"/>
  <c r="V600" i="19"/>
  <c r="S600" i="19"/>
  <c r="P600" i="19"/>
  <c r="Q600" i="19" s="1"/>
  <c r="L600" i="19"/>
  <c r="J600" i="19"/>
  <c r="F600" i="19"/>
  <c r="G600" i="19" s="1"/>
  <c r="H600" i="19" s="1"/>
  <c r="AC599" i="19"/>
  <c r="AD599" i="19" s="1"/>
  <c r="Z599" i="19"/>
  <c r="X599" i="19"/>
  <c r="V599" i="19"/>
  <c r="S599" i="19"/>
  <c r="P599" i="19"/>
  <c r="Q599" i="19" s="1"/>
  <c r="L599" i="19"/>
  <c r="J599" i="19"/>
  <c r="F599" i="19"/>
  <c r="G599" i="19" s="1"/>
  <c r="H599" i="19" s="1"/>
  <c r="AC598" i="19"/>
  <c r="AD598" i="19" s="1"/>
  <c r="Z598" i="19"/>
  <c r="X598" i="19"/>
  <c r="V598" i="19"/>
  <c r="S598" i="19"/>
  <c r="P598" i="19"/>
  <c r="Q598" i="19" s="1"/>
  <c r="L598" i="19"/>
  <c r="J598" i="19"/>
  <c r="F598" i="19"/>
  <c r="G598" i="19" s="1"/>
  <c r="H598" i="19" s="1"/>
  <c r="AC597" i="19"/>
  <c r="AD597" i="19" s="1"/>
  <c r="Z597" i="19"/>
  <c r="X597" i="19"/>
  <c r="V597" i="19"/>
  <c r="S597" i="19"/>
  <c r="P597" i="19"/>
  <c r="Q597" i="19" s="1"/>
  <c r="L597" i="19"/>
  <c r="J597" i="19"/>
  <c r="F597" i="19"/>
  <c r="G597" i="19" s="1"/>
  <c r="H597" i="19" s="1"/>
  <c r="AC596" i="19"/>
  <c r="AD596" i="19" s="1"/>
  <c r="Z596" i="19"/>
  <c r="X596" i="19"/>
  <c r="V596" i="19"/>
  <c r="S596" i="19"/>
  <c r="P596" i="19"/>
  <c r="Q596" i="19" s="1"/>
  <c r="L596" i="19"/>
  <c r="J596" i="19"/>
  <c r="F596" i="19"/>
  <c r="G596" i="19" s="1"/>
  <c r="H596" i="19" s="1"/>
  <c r="AC595" i="19"/>
  <c r="AD595" i="19" s="1"/>
  <c r="Z595" i="19"/>
  <c r="X595" i="19"/>
  <c r="V595" i="19"/>
  <c r="S595" i="19"/>
  <c r="P595" i="19"/>
  <c r="Q595" i="19" s="1"/>
  <c r="L595" i="19"/>
  <c r="J595" i="19"/>
  <c r="F595" i="19"/>
  <c r="G595" i="19" s="1"/>
  <c r="H595" i="19" s="1"/>
  <c r="AC594" i="19"/>
  <c r="AD594" i="19" s="1"/>
  <c r="Z594" i="19"/>
  <c r="X594" i="19"/>
  <c r="V594" i="19"/>
  <c r="S594" i="19"/>
  <c r="Q594" i="19"/>
  <c r="P594" i="19"/>
  <c r="L594" i="19"/>
  <c r="J594" i="19"/>
  <c r="F594" i="19"/>
  <c r="G594" i="19" s="1"/>
  <c r="H594" i="19" s="1"/>
  <c r="AC593" i="19"/>
  <c r="AD593" i="19" s="1"/>
  <c r="Z593" i="19"/>
  <c r="X593" i="19"/>
  <c r="V593" i="19"/>
  <c r="S593" i="19"/>
  <c r="P593" i="19"/>
  <c r="Q593" i="19" s="1"/>
  <c r="L593" i="19"/>
  <c r="J593" i="19"/>
  <c r="F593" i="19"/>
  <c r="G593" i="19" s="1"/>
  <c r="H593" i="19" s="1"/>
  <c r="AC592" i="19"/>
  <c r="AD592" i="19" s="1"/>
  <c r="Z592" i="19"/>
  <c r="X592" i="19"/>
  <c r="V592" i="19"/>
  <c r="S592" i="19"/>
  <c r="Q592" i="19"/>
  <c r="P592" i="19"/>
  <c r="L592" i="19"/>
  <c r="J592" i="19"/>
  <c r="F592" i="19"/>
  <c r="G592" i="19" s="1"/>
  <c r="H592" i="19" s="1"/>
  <c r="AC591" i="19"/>
  <c r="AD591" i="19" s="1"/>
  <c r="Z591" i="19"/>
  <c r="X591" i="19"/>
  <c r="V591" i="19"/>
  <c r="S591" i="19"/>
  <c r="Q591" i="19"/>
  <c r="P591" i="19"/>
  <c r="L591" i="19"/>
  <c r="J591" i="19"/>
  <c r="F591" i="19"/>
  <c r="G591" i="19" s="1"/>
  <c r="H591" i="19" s="1"/>
  <c r="AC590" i="19"/>
  <c r="AD590" i="19" s="1"/>
  <c r="Z590" i="19"/>
  <c r="X590" i="19"/>
  <c r="V590" i="19"/>
  <c r="S590" i="19"/>
  <c r="P590" i="19"/>
  <c r="Q590" i="19" s="1"/>
  <c r="L590" i="19"/>
  <c r="J590" i="19"/>
  <c r="F590" i="19"/>
  <c r="G590" i="19" s="1"/>
  <c r="H590" i="19" s="1"/>
  <c r="AC589" i="19"/>
  <c r="AD589" i="19" s="1"/>
  <c r="Z589" i="19"/>
  <c r="X589" i="19"/>
  <c r="V589" i="19"/>
  <c r="S589" i="19"/>
  <c r="P589" i="19"/>
  <c r="Q589" i="19" s="1"/>
  <c r="L589" i="19"/>
  <c r="J589" i="19"/>
  <c r="F589" i="19"/>
  <c r="G589" i="19" s="1"/>
  <c r="H589" i="19" s="1"/>
  <c r="AC588" i="19"/>
  <c r="AD588" i="19" s="1"/>
  <c r="Z588" i="19"/>
  <c r="X588" i="19"/>
  <c r="V588" i="19"/>
  <c r="S588" i="19"/>
  <c r="Q588" i="19"/>
  <c r="P588" i="19"/>
  <c r="L588" i="19"/>
  <c r="J588" i="19"/>
  <c r="F588" i="19"/>
  <c r="G588" i="19" s="1"/>
  <c r="H588" i="19" s="1"/>
  <c r="AC587" i="19"/>
  <c r="AD587" i="19" s="1"/>
  <c r="Z587" i="19"/>
  <c r="X587" i="19"/>
  <c r="V587" i="19"/>
  <c r="S587" i="19"/>
  <c r="P587" i="19"/>
  <c r="Q587" i="19" s="1"/>
  <c r="L587" i="19"/>
  <c r="J587" i="19"/>
  <c r="F587" i="19"/>
  <c r="G587" i="19" s="1"/>
  <c r="H587" i="19" s="1"/>
  <c r="AC586" i="19"/>
  <c r="AD586" i="19" s="1"/>
  <c r="Z586" i="19"/>
  <c r="X586" i="19"/>
  <c r="V586" i="19"/>
  <c r="S586" i="19"/>
  <c r="P586" i="19"/>
  <c r="Q586" i="19" s="1"/>
  <c r="L586" i="19"/>
  <c r="J586" i="19"/>
  <c r="F586" i="19"/>
  <c r="G586" i="19" s="1"/>
  <c r="H586" i="19" s="1"/>
  <c r="AC585" i="19"/>
  <c r="AD585" i="19" s="1"/>
  <c r="Z585" i="19"/>
  <c r="X585" i="19"/>
  <c r="V585" i="19"/>
  <c r="S585" i="19"/>
  <c r="Q585" i="19"/>
  <c r="P585" i="19"/>
  <c r="L585" i="19"/>
  <c r="J585" i="19"/>
  <c r="F585" i="19"/>
  <c r="G585" i="19" s="1"/>
  <c r="H585" i="19" s="1"/>
  <c r="AC584" i="19"/>
  <c r="AD584" i="19" s="1"/>
  <c r="Z584" i="19"/>
  <c r="X584" i="19"/>
  <c r="V584" i="19"/>
  <c r="S584" i="19"/>
  <c r="P584" i="19"/>
  <c r="Q584" i="19" s="1"/>
  <c r="L584" i="19"/>
  <c r="J584" i="19"/>
  <c r="F584" i="19"/>
  <c r="G584" i="19" s="1"/>
  <c r="H584" i="19" s="1"/>
  <c r="AC583" i="19"/>
  <c r="AD583" i="19" s="1"/>
  <c r="Z583" i="19"/>
  <c r="X583" i="19"/>
  <c r="V583" i="19"/>
  <c r="S583" i="19"/>
  <c r="P583" i="19"/>
  <c r="Q583" i="19" s="1"/>
  <c r="L583" i="19"/>
  <c r="J583" i="19"/>
  <c r="F583" i="19"/>
  <c r="G583" i="19" s="1"/>
  <c r="H583" i="19" s="1"/>
  <c r="AC582" i="19"/>
  <c r="AD582" i="19" s="1"/>
  <c r="Z582" i="19"/>
  <c r="X582" i="19"/>
  <c r="V582" i="19"/>
  <c r="S582" i="19"/>
  <c r="P582" i="19"/>
  <c r="Q582" i="19" s="1"/>
  <c r="L582" i="19"/>
  <c r="J582" i="19"/>
  <c r="F582" i="19"/>
  <c r="G582" i="19" s="1"/>
  <c r="H582" i="19" s="1"/>
  <c r="AC581" i="19"/>
  <c r="AD581" i="19" s="1"/>
  <c r="Z581" i="19"/>
  <c r="X581" i="19"/>
  <c r="V581" i="19"/>
  <c r="S581" i="19"/>
  <c r="P581" i="19"/>
  <c r="Q581" i="19" s="1"/>
  <c r="L581" i="19"/>
  <c r="J581" i="19"/>
  <c r="F581" i="19"/>
  <c r="G581" i="19" s="1"/>
  <c r="H581" i="19" s="1"/>
  <c r="AC580" i="19"/>
  <c r="AD580" i="19" s="1"/>
  <c r="Z580" i="19"/>
  <c r="X580" i="19"/>
  <c r="V580" i="19"/>
  <c r="S580" i="19"/>
  <c r="P580" i="19"/>
  <c r="Q580" i="19" s="1"/>
  <c r="L580" i="19"/>
  <c r="J580" i="19"/>
  <c r="F580" i="19"/>
  <c r="G580" i="19" s="1"/>
  <c r="H580" i="19" s="1"/>
  <c r="AC579" i="19"/>
  <c r="AD579" i="19" s="1"/>
  <c r="Z579" i="19"/>
  <c r="X579" i="19"/>
  <c r="V579" i="19"/>
  <c r="S579" i="19"/>
  <c r="P579" i="19"/>
  <c r="Q579" i="19" s="1"/>
  <c r="L579" i="19"/>
  <c r="J579" i="19"/>
  <c r="F579" i="19"/>
  <c r="G579" i="19" s="1"/>
  <c r="H579" i="19" s="1"/>
  <c r="AC578" i="19"/>
  <c r="AD578" i="19" s="1"/>
  <c r="Z578" i="19"/>
  <c r="X578" i="19"/>
  <c r="V578" i="19"/>
  <c r="S578" i="19"/>
  <c r="P578" i="19"/>
  <c r="Q578" i="19" s="1"/>
  <c r="L578" i="19"/>
  <c r="J578" i="19"/>
  <c r="F578" i="19"/>
  <c r="G578" i="19" s="1"/>
  <c r="H578" i="19" s="1"/>
  <c r="AC577" i="19"/>
  <c r="AD577" i="19" s="1"/>
  <c r="Z577" i="19"/>
  <c r="X577" i="19"/>
  <c r="V577" i="19"/>
  <c r="S577" i="19"/>
  <c r="Q577" i="19"/>
  <c r="P577" i="19"/>
  <c r="L577" i="19"/>
  <c r="J577" i="19"/>
  <c r="F577" i="19"/>
  <c r="G577" i="19" s="1"/>
  <c r="H577" i="19" s="1"/>
  <c r="AC576" i="19"/>
  <c r="AD576" i="19" s="1"/>
  <c r="Z576" i="19"/>
  <c r="X576" i="19"/>
  <c r="V576" i="19"/>
  <c r="S576" i="19"/>
  <c r="P576" i="19"/>
  <c r="Q576" i="19" s="1"/>
  <c r="L576" i="19"/>
  <c r="J576" i="19"/>
  <c r="F576" i="19"/>
  <c r="G576" i="19" s="1"/>
  <c r="H576" i="19" s="1"/>
  <c r="AC575" i="19"/>
  <c r="AD575" i="19" s="1"/>
  <c r="Z575" i="19"/>
  <c r="X575" i="19"/>
  <c r="V575" i="19"/>
  <c r="S575" i="19"/>
  <c r="P575" i="19"/>
  <c r="Q575" i="19" s="1"/>
  <c r="L575" i="19"/>
  <c r="J575" i="19"/>
  <c r="F575" i="19"/>
  <c r="G575" i="19" s="1"/>
  <c r="H575" i="19" s="1"/>
  <c r="AH574" i="19"/>
  <c r="AI574" i="19" s="1"/>
  <c r="AC574" i="19"/>
  <c r="AD574" i="19" s="1"/>
  <c r="Z574" i="19"/>
  <c r="X574" i="19"/>
  <c r="V574" i="19"/>
  <c r="S574" i="19"/>
  <c r="P574" i="19"/>
  <c r="Q574" i="19" s="1"/>
  <c r="L574" i="19"/>
  <c r="J574" i="19"/>
  <c r="F574" i="19"/>
  <c r="G574" i="19" s="1"/>
  <c r="H574" i="19" s="1"/>
  <c r="AC573" i="19"/>
  <c r="AD573" i="19" s="1"/>
  <c r="Z573" i="19"/>
  <c r="X573" i="19"/>
  <c r="V573" i="19"/>
  <c r="S573" i="19"/>
  <c r="Q573" i="19"/>
  <c r="P573" i="19"/>
  <c r="L573" i="19"/>
  <c r="J573" i="19"/>
  <c r="F573" i="19"/>
  <c r="G573" i="19" s="1"/>
  <c r="H573" i="19" s="1"/>
  <c r="AC572" i="19"/>
  <c r="AD572" i="19" s="1"/>
  <c r="Z572" i="19"/>
  <c r="X572" i="19"/>
  <c r="V572" i="19"/>
  <c r="S572" i="19"/>
  <c r="P572" i="19"/>
  <c r="Q572" i="19" s="1"/>
  <c r="L572" i="19"/>
  <c r="J572" i="19"/>
  <c r="F572" i="19"/>
  <c r="G572" i="19" s="1"/>
  <c r="H572" i="19" s="1"/>
  <c r="AC571" i="19"/>
  <c r="AD571" i="19" s="1"/>
  <c r="Z571" i="19"/>
  <c r="X571" i="19"/>
  <c r="V571" i="19"/>
  <c r="S571" i="19"/>
  <c r="P571" i="19"/>
  <c r="Q571" i="19" s="1"/>
  <c r="L571" i="19"/>
  <c r="J571" i="19"/>
  <c r="F571" i="19"/>
  <c r="G571" i="19" s="1"/>
  <c r="H571" i="19" s="1"/>
  <c r="AC570" i="19"/>
  <c r="AD570" i="19" s="1"/>
  <c r="Z570" i="19"/>
  <c r="X570" i="19"/>
  <c r="V570" i="19"/>
  <c r="S570" i="19"/>
  <c r="P570" i="19"/>
  <c r="Q570" i="19" s="1"/>
  <c r="L570" i="19"/>
  <c r="J570" i="19"/>
  <c r="F570" i="19"/>
  <c r="G570" i="19" s="1"/>
  <c r="H570" i="19" s="1"/>
  <c r="AC569" i="19"/>
  <c r="AD569" i="19" s="1"/>
  <c r="Z569" i="19"/>
  <c r="X569" i="19"/>
  <c r="V569" i="19"/>
  <c r="S569" i="19"/>
  <c r="Q569" i="19"/>
  <c r="P569" i="19"/>
  <c r="L569" i="19"/>
  <c r="J569" i="19"/>
  <c r="F569" i="19"/>
  <c r="G569" i="19" s="1"/>
  <c r="H569" i="19" s="1"/>
  <c r="AC568" i="19"/>
  <c r="AD568" i="19" s="1"/>
  <c r="Z568" i="19"/>
  <c r="X568" i="19"/>
  <c r="V568" i="19"/>
  <c r="S568" i="19"/>
  <c r="Q568" i="19"/>
  <c r="P568" i="19"/>
  <c r="L568" i="19"/>
  <c r="J568" i="19"/>
  <c r="F568" i="19"/>
  <c r="G568" i="19" s="1"/>
  <c r="H568" i="19" s="1"/>
  <c r="AC567" i="19"/>
  <c r="AD567" i="19" s="1"/>
  <c r="Z567" i="19"/>
  <c r="X567" i="19"/>
  <c r="V567" i="19"/>
  <c r="S567" i="19"/>
  <c r="P567" i="19"/>
  <c r="Q567" i="19" s="1"/>
  <c r="L567" i="19"/>
  <c r="J567" i="19"/>
  <c r="F567" i="19"/>
  <c r="G567" i="19" s="1"/>
  <c r="H567" i="19" s="1"/>
  <c r="AC566" i="19"/>
  <c r="AD566" i="19" s="1"/>
  <c r="Z566" i="19"/>
  <c r="X566" i="19"/>
  <c r="V566" i="19"/>
  <c r="S566" i="19"/>
  <c r="P566" i="19"/>
  <c r="Q566" i="19" s="1"/>
  <c r="L566" i="19"/>
  <c r="J566" i="19"/>
  <c r="F566" i="19"/>
  <c r="G566" i="19" s="1"/>
  <c r="H566" i="19" s="1"/>
  <c r="AC565" i="19"/>
  <c r="AD565" i="19" s="1"/>
  <c r="Z565" i="19"/>
  <c r="X565" i="19"/>
  <c r="V565" i="19"/>
  <c r="S565" i="19"/>
  <c r="P565" i="19"/>
  <c r="Q565" i="19" s="1"/>
  <c r="L565" i="19"/>
  <c r="J565" i="19"/>
  <c r="F565" i="19"/>
  <c r="G565" i="19" s="1"/>
  <c r="H565" i="19" s="1"/>
  <c r="AC564" i="19"/>
  <c r="AD564" i="19" s="1"/>
  <c r="Z564" i="19"/>
  <c r="X564" i="19"/>
  <c r="V564" i="19"/>
  <c r="S564" i="19"/>
  <c r="P564" i="19"/>
  <c r="Q564" i="19" s="1"/>
  <c r="L564" i="19"/>
  <c r="J564" i="19"/>
  <c r="F564" i="19"/>
  <c r="G564" i="19" s="1"/>
  <c r="H564" i="19" s="1"/>
  <c r="AC562" i="19"/>
  <c r="AD562" i="19" s="1"/>
  <c r="Z562" i="19"/>
  <c r="X562" i="19"/>
  <c r="V562" i="19"/>
  <c r="S562" i="19"/>
  <c r="P562" i="19"/>
  <c r="Q562" i="19" s="1"/>
  <c r="L562" i="19"/>
  <c r="J562" i="19"/>
  <c r="F562" i="19"/>
  <c r="G562" i="19" s="1"/>
  <c r="H562" i="19" s="1"/>
  <c r="AC561" i="19"/>
  <c r="AD561" i="19" s="1"/>
  <c r="Z561" i="19"/>
  <c r="X561" i="19"/>
  <c r="V561" i="19"/>
  <c r="S561" i="19"/>
  <c r="P561" i="19"/>
  <c r="Q561" i="19" s="1"/>
  <c r="L561" i="19"/>
  <c r="J561" i="19"/>
  <c r="F561" i="19"/>
  <c r="G561" i="19" s="1"/>
  <c r="H561" i="19" s="1"/>
  <c r="AC560" i="19"/>
  <c r="AD560" i="19" s="1"/>
  <c r="Z560" i="19"/>
  <c r="X560" i="19"/>
  <c r="V560" i="19"/>
  <c r="S560" i="19"/>
  <c r="P560" i="19"/>
  <c r="Q560" i="19" s="1"/>
  <c r="L560" i="19"/>
  <c r="J560" i="19"/>
  <c r="F560" i="19"/>
  <c r="G560" i="19" s="1"/>
  <c r="H560" i="19" s="1"/>
  <c r="AH559" i="19"/>
  <c r="AI559" i="19" s="1"/>
  <c r="AC559" i="19"/>
  <c r="AD559" i="19" s="1"/>
  <c r="Z559" i="19"/>
  <c r="X559" i="19"/>
  <c r="V559" i="19"/>
  <c r="S559" i="19"/>
  <c r="P559" i="19"/>
  <c r="Q559" i="19" s="1"/>
  <c r="L559" i="19"/>
  <c r="J559" i="19"/>
  <c r="F559" i="19"/>
  <c r="G559" i="19" s="1"/>
  <c r="H559" i="19" s="1"/>
  <c r="AC558" i="19"/>
  <c r="AD558" i="19" s="1"/>
  <c r="Z558" i="19"/>
  <c r="X558" i="19"/>
  <c r="V558" i="19"/>
  <c r="S558" i="19"/>
  <c r="P558" i="19"/>
  <c r="Q558" i="19" s="1"/>
  <c r="L558" i="19"/>
  <c r="J558" i="19"/>
  <c r="F558" i="19"/>
  <c r="G558" i="19" s="1"/>
  <c r="H558" i="19" s="1"/>
  <c r="AC557" i="19"/>
  <c r="AD557" i="19" s="1"/>
  <c r="Z557" i="19"/>
  <c r="X557" i="19"/>
  <c r="V557" i="19"/>
  <c r="S557" i="19"/>
  <c r="P557" i="19"/>
  <c r="Q557" i="19" s="1"/>
  <c r="L557" i="19"/>
  <c r="J557" i="19"/>
  <c r="F557" i="19"/>
  <c r="G557" i="19" s="1"/>
  <c r="H557" i="19" s="1"/>
  <c r="AC556" i="19"/>
  <c r="AD556" i="19" s="1"/>
  <c r="Z556" i="19"/>
  <c r="X556" i="19"/>
  <c r="V556" i="19"/>
  <c r="S556" i="19"/>
  <c r="Q556" i="19"/>
  <c r="P556" i="19"/>
  <c r="L556" i="19"/>
  <c r="J556" i="19"/>
  <c r="F556" i="19"/>
  <c r="G556" i="19" s="1"/>
  <c r="H556" i="19" s="1"/>
  <c r="AC554" i="19"/>
  <c r="AD554" i="19" s="1"/>
  <c r="Z554" i="19"/>
  <c r="X554" i="19"/>
  <c r="V554" i="19"/>
  <c r="S554" i="19"/>
  <c r="P554" i="19"/>
  <c r="Q554" i="19" s="1"/>
  <c r="L554" i="19"/>
  <c r="J554" i="19"/>
  <c r="F554" i="19"/>
  <c r="G554" i="19" s="1"/>
  <c r="H554" i="19" s="1"/>
  <c r="AC553" i="19"/>
  <c r="AD553" i="19" s="1"/>
  <c r="Z553" i="19"/>
  <c r="X553" i="19"/>
  <c r="V553" i="19"/>
  <c r="S553" i="19"/>
  <c r="P553" i="19"/>
  <c r="Q553" i="19" s="1"/>
  <c r="L553" i="19"/>
  <c r="J553" i="19"/>
  <c r="F553" i="19"/>
  <c r="G553" i="19" s="1"/>
  <c r="H553" i="19" s="1"/>
  <c r="AC552" i="19"/>
  <c r="AD552" i="19" s="1"/>
  <c r="Z552" i="19"/>
  <c r="X552" i="19"/>
  <c r="V552" i="19"/>
  <c r="S552" i="19"/>
  <c r="Q552" i="19"/>
  <c r="P552" i="19"/>
  <c r="L552" i="19"/>
  <c r="J552" i="19"/>
  <c r="F552" i="19"/>
  <c r="G552" i="19" s="1"/>
  <c r="H552" i="19" s="1"/>
  <c r="AC551" i="19"/>
  <c r="AD551" i="19" s="1"/>
  <c r="Z551" i="19"/>
  <c r="X551" i="19"/>
  <c r="V551" i="19"/>
  <c r="S551" i="19"/>
  <c r="P551" i="19"/>
  <c r="Q551" i="19" s="1"/>
  <c r="L551" i="19"/>
  <c r="J551" i="19"/>
  <c r="F551" i="19"/>
  <c r="G551" i="19" s="1"/>
  <c r="H551" i="19" s="1"/>
  <c r="AC550" i="19"/>
  <c r="AD550" i="19" s="1"/>
  <c r="Z550" i="19"/>
  <c r="X550" i="19"/>
  <c r="V550" i="19"/>
  <c r="S550" i="19"/>
  <c r="P550" i="19"/>
  <c r="Q550" i="19" s="1"/>
  <c r="L550" i="19"/>
  <c r="J550" i="19"/>
  <c r="F550" i="19"/>
  <c r="G550" i="19" s="1"/>
  <c r="H550" i="19" s="1"/>
  <c r="AC547" i="19"/>
  <c r="AD547" i="19" s="1"/>
  <c r="Z547" i="19"/>
  <c r="X547" i="19"/>
  <c r="V547" i="19"/>
  <c r="S547" i="19"/>
  <c r="P547" i="19"/>
  <c r="Q547" i="19" s="1"/>
  <c r="L547" i="19"/>
  <c r="J547" i="19"/>
  <c r="F547" i="19"/>
  <c r="G547" i="19" s="1"/>
  <c r="H547" i="19" s="1"/>
  <c r="AC549" i="19"/>
  <c r="AD549" i="19" s="1"/>
  <c r="Z549" i="19"/>
  <c r="X549" i="19"/>
  <c r="V549" i="19"/>
  <c r="S549" i="19"/>
  <c r="Q549" i="19"/>
  <c r="P549" i="19"/>
  <c r="L549" i="19"/>
  <c r="J549" i="19"/>
  <c r="F549" i="19"/>
  <c r="G549" i="19" s="1"/>
  <c r="H549" i="19" s="1"/>
  <c r="AC548" i="19"/>
  <c r="AD548" i="19" s="1"/>
  <c r="Z548" i="19"/>
  <c r="X548" i="19"/>
  <c r="V548" i="19"/>
  <c r="S548" i="19"/>
  <c r="P548" i="19"/>
  <c r="Q548" i="19" s="1"/>
  <c r="L548" i="19"/>
  <c r="J548" i="19"/>
  <c r="F548" i="19"/>
  <c r="G548" i="19" s="1"/>
  <c r="H548" i="19" s="1"/>
  <c r="AC546" i="19"/>
  <c r="AD546" i="19" s="1"/>
  <c r="Z546" i="19"/>
  <c r="X546" i="19"/>
  <c r="V546" i="19"/>
  <c r="S546" i="19"/>
  <c r="P546" i="19"/>
  <c r="Q546" i="19" s="1"/>
  <c r="L546" i="19"/>
  <c r="J546" i="19"/>
  <c r="F546" i="19"/>
  <c r="G546" i="19" s="1"/>
  <c r="H546" i="19" s="1"/>
  <c r="AC545" i="19"/>
  <c r="AD545" i="19" s="1"/>
  <c r="Z545" i="19"/>
  <c r="X545" i="19"/>
  <c r="V545" i="19"/>
  <c r="S545" i="19"/>
  <c r="Q545" i="19"/>
  <c r="P545" i="19"/>
  <c r="L545" i="19"/>
  <c r="J545" i="19"/>
  <c r="F545" i="19"/>
  <c r="G545" i="19" s="1"/>
  <c r="H545" i="19" s="1"/>
  <c r="AC544" i="19"/>
  <c r="AD544" i="19" s="1"/>
  <c r="Z544" i="19"/>
  <c r="X544" i="19"/>
  <c r="V544" i="19"/>
  <c r="S544" i="19"/>
  <c r="P544" i="19"/>
  <c r="Q544" i="19" s="1"/>
  <c r="L544" i="19"/>
  <c r="J544" i="19"/>
  <c r="F544" i="19"/>
  <c r="G544" i="19" s="1"/>
  <c r="H544" i="19" s="1"/>
  <c r="AC543" i="19"/>
  <c r="AD543" i="19" s="1"/>
  <c r="Z543" i="19"/>
  <c r="X543" i="19"/>
  <c r="V543" i="19"/>
  <c r="S543" i="19"/>
  <c r="P543" i="19"/>
  <c r="Q543" i="19" s="1"/>
  <c r="L543" i="19"/>
  <c r="J543" i="19"/>
  <c r="F543" i="19"/>
  <c r="G543" i="19" s="1"/>
  <c r="H543" i="19" s="1"/>
  <c r="AH542" i="19"/>
  <c r="AI542" i="19" s="1"/>
  <c r="AC542" i="19"/>
  <c r="AD542" i="19" s="1"/>
  <c r="Z542" i="19"/>
  <c r="X542" i="19"/>
  <c r="V542" i="19"/>
  <c r="S542" i="19"/>
  <c r="P542" i="19"/>
  <c r="Q542" i="19" s="1"/>
  <c r="L542" i="19"/>
  <c r="J542" i="19"/>
  <c r="F542" i="19"/>
  <c r="G542" i="19" s="1"/>
  <c r="H542" i="19" s="1"/>
  <c r="AC541" i="19"/>
  <c r="AD541" i="19" s="1"/>
  <c r="Z541" i="19"/>
  <c r="X541" i="19"/>
  <c r="V541" i="19"/>
  <c r="S541" i="19"/>
  <c r="P541" i="19"/>
  <c r="Q541" i="19" s="1"/>
  <c r="L541" i="19"/>
  <c r="J541" i="19"/>
  <c r="F541" i="19"/>
  <c r="G541" i="19" s="1"/>
  <c r="H541" i="19" s="1"/>
  <c r="AC540" i="19"/>
  <c r="AD540" i="19" s="1"/>
  <c r="Z540" i="19"/>
  <c r="X540" i="19"/>
  <c r="V540" i="19"/>
  <c r="S540" i="19"/>
  <c r="P540" i="19"/>
  <c r="Q540" i="19" s="1"/>
  <c r="L540" i="19"/>
  <c r="J540" i="19"/>
  <c r="F540" i="19"/>
  <c r="G540" i="19" s="1"/>
  <c r="H540" i="19" s="1"/>
  <c r="AC539" i="19"/>
  <c r="AD539" i="19" s="1"/>
  <c r="Z539" i="19"/>
  <c r="X539" i="19"/>
  <c r="V539" i="19"/>
  <c r="S539" i="19"/>
  <c r="Q539" i="19"/>
  <c r="P539" i="19"/>
  <c r="L539" i="19"/>
  <c r="J539" i="19"/>
  <c r="F539" i="19"/>
  <c r="G539" i="19" s="1"/>
  <c r="H539" i="19" s="1"/>
  <c r="AC538" i="19"/>
  <c r="AD538" i="19" s="1"/>
  <c r="Z538" i="19"/>
  <c r="X538" i="19"/>
  <c r="V538" i="19"/>
  <c r="S538" i="19"/>
  <c r="Q538" i="19"/>
  <c r="P538" i="19"/>
  <c r="L538" i="19"/>
  <c r="J538" i="19"/>
  <c r="F538" i="19"/>
  <c r="G538" i="19" s="1"/>
  <c r="H538" i="19" s="1"/>
  <c r="AC537" i="19"/>
  <c r="AD537" i="19" s="1"/>
  <c r="Z537" i="19"/>
  <c r="X537" i="19"/>
  <c r="V537" i="19"/>
  <c r="S537" i="19"/>
  <c r="P537" i="19"/>
  <c r="Q537" i="19" s="1"/>
  <c r="L537" i="19"/>
  <c r="J537" i="19"/>
  <c r="F537" i="19"/>
  <c r="G537" i="19" s="1"/>
  <c r="H537" i="19" s="1"/>
  <c r="AC536" i="19"/>
  <c r="AD536" i="19" s="1"/>
  <c r="Z536" i="19"/>
  <c r="X536" i="19"/>
  <c r="V536" i="19"/>
  <c r="S536" i="19"/>
  <c r="P536" i="19"/>
  <c r="Q536" i="19" s="1"/>
  <c r="L536" i="19"/>
  <c r="J536" i="19"/>
  <c r="F536" i="19"/>
  <c r="G536" i="19" s="1"/>
  <c r="H536" i="19" s="1"/>
  <c r="AC535" i="19"/>
  <c r="AD535" i="19" s="1"/>
  <c r="Z535" i="19"/>
  <c r="X535" i="19"/>
  <c r="V535" i="19"/>
  <c r="S535" i="19"/>
  <c r="P535" i="19"/>
  <c r="Q535" i="19" s="1"/>
  <c r="L535" i="19"/>
  <c r="J535" i="19"/>
  <c r="F535" i="19"/>
  <c r="G535" i="19" s="1"/>
  <c r="H535" i="19" s="1"/>
  <c r="AC534" i="19"/>
  <c r="AD534" i="19" s="1"/>
  <c r="Z534" i="19"/>
  <c r="X534" i="19"/>
  <c r="V534" i="19"/>
  <c r="S534" i="19"/>
  <c r="P534" i="19"/>
  <c r="Q534" i="19" s="1"/>
  <c r="L534" i="19"/>
  <c r="J534" i="19"/>
  <c r="F534" i="19"/>
  <c r="G534" i="19" s="1"/>
  <c r="H534" i="19" s="1"/>
  <c r="AC533" i="19"/>
  <c r="AD533" i="19" s="1"/>
  <c r="Z533" i="19"/>
  <c r="X533" i="19"/>
  <c r="V533" i="19"/>
  <c r="S533" i="19"/>
  <c r="P533" i="19"/>
  <c r="Q533" i="19" s="1"/>
  <c r="L533" i="19"/>
  <c r="J533" i="19"/>
  <c r="F533" i="19"/>
  <c r="G533" i="19" s="1"/>
  <c r="H533" i="19" s="1"/>
  <c r="AC532" i="19"/>
  <c r="AD532" i="19" s="1"/>
  <c r="Z532" i="19"/>
  <c r="X532" i="19"/>
  <c r="V532" i="19"/>
  <c r="S532" i="19"/>
  <c r="Q532" i="19"/>
  <c r="P532" i="19"/>
  <c r="L532" i="19"/>
  <c r="J532" i="19"/>
  <c r="F532" i="19"/>
  <c r="G532" i="19" s="1"/>
  <c r="H532" i="19" s="1"/>
  <c r="AC531" i="19"/>
  <c r="AD531" i="19" s="1"/>
  <c r="Z531" i="19"/>
  <c r="X531" i="19"/>
  <c r="V531" i="19"/>
  <c r="S531" i="19"/>
  <c r="P531" i="19"/>
  <c r="Q531" i="19" s="1"/>
  <c r="L531" i="19"/>
  <c r="J531" i="19"/>
  <c r="F531" i="19"/>
  <c r="G531" i="19" s="1"/>
  <c r="H531" i="19" s="1"/>
  <c r="AC530" i="19"/>
  <c r="AD530" i="19" s="1"/>
  <c r="Z530" i="19"/>
  <c r="X530" i="19"/>
  <c r="V530" i="19"/>
  <c r="S530" i="19"/>
  <c r="P530" i="19"/>
  <c r="Q530" i="19" s="1"/>
  <c r="L530" i="19"/>
  <c r="J530" i="19"/>
  <c r="F530" i="19"/>
  <c r="G530" i="19" s="1"/>
  <c r="H530" i="19" s="1"/>
  <c r="AC529" i="19"/>
  <c r="AD529" i="19" s="1"/>
  <c r="Z529" i="19"/>
  <c r="X529" i="19"/>
  <c r="V529" i="19"/>
  <c r="S529" i="19"/>
  <c r="Q529" i="19"/>
  <c r="P529" i="19"/>
  <c r="L529" i="19"/>
  <c r="J529" i="19"/>
  <c r="F529" i="19"/>
  <c r="G529" i="19" s="1"/>
  <c r="H529" i="19" s="1"/>
  <c r="AC528" i="19"/>
  <c r="AD528" i="19" s="1"/>
  <c r="Z528" i="19"/>
  <c r="X528" i="19"/>
  <c r="V528" i="19"/>
  <c r="S528" i="19"/>
  <c r="P528" i="19"/>
  <c r="Q528" i="19" s="1"/>
  <c r="L528" i="19"/>
  <c r="J528" i="19"/>
  <c r="F528" i="19"/>
  <c r="G528" i="19" s="1"/>
  <c r="H528" i="19" s="1"/>
  <c r="AC527" i="19"/>
  <c r="AD527" i="19" s="1"/>
  <c r="Z527" i="19"/>
  <c r="X527" i="19"/>
  <c r="V527" i="19"/>
  <c r="S527" i="19"/>
  <c r="P527" i="19"/>
  <c r="Q527" i="19" s="1"/>
  <c r="L527" i="19"/>
  <c r="J527" i="19"/>
  <c r="F527" i="19"/>
  <c r="G527" i="19" s="1"/>
  <c r="H527" i="19" s="1"/>
  <c r="AC526" i="19"/>
  <c r="AD526" i="19" s="1"/>
  <c r="Z526" i="19"/>
  <c r="X526" i="19"/>
  <c r="V526" i="19"/>
  <c r="S526" i="19"/>
  <c r="P526" i="19"/>
  <c r="Q526" i="19" s="1"/>
  <c r="L526" i="19"/>
  <c r="J526" i="19"/>
  <c r="F526" i="19"/>
  <c r="G526" i="19" s="1"/>
  <c r="H526" i="19" s="1"/>
  <c r="AC525" i="19"/>
  <c r="AD525" i="19" s="1"/>
  <c r="Z525" i="19"/>
  <c r="X525" i="19"/>
  <c r="V525" i="19"/>
  <c r="S525" i="19"/>
  <c r="P525" i="19"/>
  <c r="Q525" i="19" s="1"/>
  <c r="L525" i="19"/>
  <c r="J525" i="19"/>
  <c r="F525" i="19"/>
  <c r="G525" i="19" s="1"/>
  <c r="H525" i="19" s="1"/>
  <c r="AC524" i="19"/>
  <c r="AD524" i="19" s="1"/>
  <c r="Z524" i="19"/>
  <c r="X524" i="19"/>
  <c r="V524" i="19"/>
  <c r="S524" i="19"/>
  <c r="P524" i="19"/>
  <c r="Q524" i="19" s="1"/>
  <c r="L524" i="19"/>
  <c r="J524" i="19"/>
  <c r="F524" i="19"/>
  <c r="G524" i="19" s="1"/>
  <c r="H524" i="19" s="1"/>
  <c r="AC523" i="19"/>
  <c r="AD523" i="19" s="1"/>
  <c r="Z523" i="19"/>
  <c r="X523" i="19"/>
  <c r="V523" i="19"/>
  <c r="S523" i="19"/>
  <c r="P523" i="19"/>
  <c r="Q523" i="19" s="1"/>
  <c r="L523" i="19"/>
  <c r="J523" i="19"/>
  <c r="F523" i="19"/>
  <c r="G523" i="19" s="1"/>
  <c r="H523" i="19" s="1"/>
  <c r="AC522" i="19"/>
  <c r="AD522" i="19" s="1"/>
  <c r="Z522" i="19"/>
  <c r="X522" i="19"/>
  <c r="V522" i="19"/>
  <c r="S522" i="19"/>
  <c r="P522" i="19"/>
  <c r="Q522" i="19" s="1"/>
  <c r="L522" i="19"/>
  <c r="J522" i="19"/>
  <c r="F522" i="19"/>
  <c r="G522" i="19" s="1"/>
  <c r="H522" i="19" s="1"/>
  <c r="AC521" i="19"/>
  <c r="AD521" i="19" s="1"/>
  <c r="Z521" i="19"/>
  <c r="X521" i="19"/>
  <c r="V521" i="19"/>
  <c r="S521" i="19"/>
  <c r="Q521" i="19"/>
  <c r="P521" i="19"/>
  <c r="L521" i="19"/>
  <c r="J521" i="19"/>
  <c r="F521" i="19"/>
  <c r="G521" i="19" s="1"/>
  <c r="H521" i="19" s="1"/>
  <c r="AH520" i="19"/>
  <c r="AC520" i="19"/>
  <c r="AD520" i="19" s="1"/>
  <c r="Z520" i="19"/>
  <c r="X520" i="19"/>
  <c r="V520" i="19"/>
  <c r="S520" i="19"/>
  <c r="Q520" i="19"/>
  <c r="P520" i="19"/>
  <c r="L520" i="19"/>
  <c r="J520" i="19"/>
  <c r="F520" i="19"/>
  <c r="G520" i="19" s="1"/>
  <c r="H520" i="19" s="1"/>
  <c r="AC519" i="19"/>
  <c r="AD519" i="19" s="1"/>
  <c r="Z519" i="19"/>
  <c r="X519" i="19"/>
  <c r="V519" i="19"/>
  <c r="S519" i="19"/>
  <c r="P519" i="19"/>
  <c r="Q519" i="19" s="1"/>
  <c r="L519" i="19"/>
  <c r="J519" i="19"/>
  <c r="F519" i="19"/>
  <c r="G519" i="19" s="1"/>
  <c r="H519" i="19" s="1"/>
  <c r="AC518" i="19"/>
  <c r="AD518" i="19" s="1"/>
  <c r="Z518" i="19"/>
  <c r="X518" i="19"/>
  <c r="V518" i="19"/>
  <c r="S518" i="19"/>
  <c r="P518" i="19"/>
  <c r="Q518" i="19" s="1"/>
  <c r="L518" i="19"/>
  <c r="J518" i="19"/>
  <c r="F518" i="19"/>
  <c r="G518" i="19" s="1"/>
  <c r="H518" i="19" s="1"/>
  <c r="AC517" i="19"/>
  <c r="AD517" i="19" s="1"/>
  <c r="Z517" i="19"/>
  <c r="X517" i="19"/>
  <c r="V517" i="19"/>
  <c r="S517" i="19"/>
  <c r="P517" i="19"/>
  <c r="Q517" i="19" s="1"/>
  <c r="L517" i="19"/>
  <c r="J517" i="19"/>
  <c r="F517" i="19"/>
  <c r="G517" i="19" s="1"/>
  <c r="H517" i="19" s="1"/>
  <c r="AC516" i="19"/>
  <c r="AD516" i="19" s="1"/>
  <c r="Z516" i="19"/>
  <c r="X516" i="19"/>
  <c r="V516" i="19"/>
  <c r="S516" i="19"/>
  <c r="P516" i="19"/>
  <c r="Q516" i="19" s="1"/>
  <c r="L516" i="19"/>
  <c r="J516" i="19"/>
  <c r="F516" i="19"/>
  <c r="G516" i="19" s="1"/>
  <c r="H516" i="19" s="1"/>
  <c r="AC515" i="19"/>
  <c r="AD515" i="19" s="1"/>
  <c r="Z515" i="19"/>
  <c r="X515" i="19"/>
  <c r="V515" i="19"/>
  <c r="S515" i="19"/>
  <c r="P515" i="19"/>
  <c r="Q515" i="19" s="1"/>
  <c r="L515" i="19"/>
  <c r="J515" i="19"/>
  <c r="F515" i="19"/>
  <c r="G515" i="19" s="1"/>
  <c r="H515" i="19" s="1"/>
  <c r="AC514" i="19"/>
  <c r="AD514" i="19" s="1"/>
  <c r="Z514" i="19"/>
  <c r="X514" i="19"/>
  <c r="V514" i="19"/>
  <c r="S514" i="19"/>
  <c r="P514" i="19"/>
  <c r="Q514" i="19" s="1"/>
  <c r="L514" i="19"/>
  <c r="J514" i="19"/>
  <c r="F514" i="19"/>
  <c r="G514" i="19" s="1"/>
  <c r="H514" i="19" s="1"/>
  <c r="AC513" i="19"/>
  <c r="AD513" i="19" s="1"/>
  <c r="Z513" i="19"/>
  <c r="X513" i="19"/>
  <c r="V513" i="19"/>
  <c r="S513" i="19"/>
  <c r="P513" i="19"/>
  <c r="Q513" i="19" s="1"/>
  <c r="L513" i="19"/>
  <c r="J513" i="19"/>
  <c r="F513" i="19"/>
  <c r="G513" i="19" s="1"/>
  <c r="H513" i="19" s="1"/>
  <c r="AC512" i="19"/>
  <c r="AD512" i="19" s="1"/>
  <c r="Z512" i="19"/>
  <c r="X512" i="19"/>
  <c r="V512" i="19"/>
  <c r="S512" i="19"/>
  <c r="P512" i="19"/>
  <c r="Q512" i="19" s="1"/>
  <c r="L512" i="19"/>
  <c r="J512" i="19"/>
  <c r="F512" i="19"/>
  <c r="G512" i="19" s="1"/>
  <c r="H512" i="19" s="1"/>
  <c r="AC511" i="19"/>
  <c r="AD511" i="19" s="1"/>
  <c r="Z511" i="19"/>
  <c r="X511" i="19"/>
  <c r="V511" i="19"/>
  <c r="S511" i="19"/>
  <c r="P511" i="19"/>
  <c r="Q511" i="19" s="1"/>
  <c r="L511" i="19"/>
  <c r="J511" i="19"/>
  <c r="F511" i="19"/>
  <c r="G511" i="19" s="1"/>
  <c r="H511" i="19" s="1"/>
  <c r="AC510" i="19"/>
  <c r="AD510" i="19" s="1"/>
  <c r="Z510" i="19"/>
  <c r="X510" i="19"/>
  <c r="V510" i="19"/>
  <c r="S510" i="19"/>
  <c r="P510" i="19"/>
  <c r="Q510" i="19" s="1"/>
  <c r="L510" i="19"/>
  <c r="J510" i="19"/>
  <c r="F510" i="19"/>
  <c r="G510" i="19" s="1"/>
  <c r="H510" i="19" s="1"/>
  <c r="AC509" i="19"/>
  <c r="AD509" i="19" s="1"/>
  <c r="Z509" i="19"/>
  <c r="X509" i="19"/>
  <c r="V509" i="19"/>
  <c r="S509" i="19"/>
  <c r="P509" i="19"/>
  <c r="Q509" i="19" s="1"/>
  <c r="L509" i="19"/>
  <c r="J509" i="19"/>
  <c r="F509" i="19"/>
  <c r="G509" i="19" s="1"/>
  <c r="H509" i="19" s="1"/>
  <c r="AC508" i="19"/>
  <c r="AD508" i="19" s="1"/>
  <c r="Z508" i="19"/>
  <c r="X508" i="19"/>
  <c r="V508" i="19"/>
  <c r="S508" i="19"/>
  <c r="P508" i="19"/>
  <c r="Q508" i="19" s="1"/>
  <c r="L508" i="19"/>
  <c r="J508" i="19"/>
  <c r="F508" i="19"/>
  <c r="G508" i="19" s="1"/>
  <c r="H508" i="19" s="1"/>
  <c r="AC507" i="19"/>
  <c r="AD507" i="19" s="1"/>
  <c r="Z507" i="19"/>
  <c r="X507" i="19"/>
  <c r="V507" i="19"/>
  <c r="S507" i="19"/>
  <c r="P507" i="19"/>
  <c r="Q507" i="19" s="1"/>
  <c r="L507" i="19"/>
  <c r="J507" i="19"/>
  <c r="F507" i="19"/>
  <c r="G507" i="19" s="1"/>
  <c r="H507" i="19" s="1"/>
  <c r="AC506" i="19"/>
  <c r="AD506" i="19" s="1"/>
  <c r="Z506" i="19"/>
  <c r="X506" i="19"/>
  <c r="V506" i="19"/>
  <c r="S506" i="19"/>
  <c r="P506" i="19"/>
  <c r="Q506" i="19" s="1"/>
  <c r="L506" i="19"/>
  <c r="J506" i="19"/>
  <c r="F506" i="19"/>
  <c r="G506" i="19" s="1"/>
  <c r="H506" i="19" s="1"/>
  <c r="AH505" i="19"/>
  <c r="AI505" i="19" s="1"/>
  <c r="AC505" i="19"/>
  <c r="AD505" i="19" s="1"/>
  <c r="Z505" i="19"/>
  <c r="X505" i="19"/>
  <c r="V505" i="19"/>
  <c r="S505" i="19"/>
  <c r="P505" i="19"/>
  <c r="Q505" i="19" s="1"/>
  <c r="L505" i="19"/>
  <c r="J505" i="19"/>
  <c r="F505" i="19"/>
  <c r="G505" i="19" s="1"/>
  <c r="H505" i="19" s="1"/>
  <c r="AC504" i="19"/>
  <c r="AD504" i="19" s="1"/>
  <c r="Z504" i="19"/>
  <c r="X504" i="19"/>
  <c r="V504" i="19"/>
  <c r="S504" i="19"/>
  <c r="P504" i="19"/>
  <c r="Q504" i="19" s="1"/>
  <c r="L504" i="19"/>
  <c r="J504" i="19"/>
  <c r="F504" i="19"/>
  <c r="G504" i="19" s="1"/>
  <c r="H504" i="19" s="1"/>
  <c r="AC503" i="19"/>
  <c r="AD503" i="19" s="1"/>
  <c r="Z503" i="19"/>
  <c r="X503" i="19"/>
  <c r="V503" i="19"/>
  <c r="S503" i="19"/>
  <c r="P503" i="19"/>
  <c r="Q503" i="19" s="1"/>
  <c r="L503" i="19"/>
  <c r="J503" i="19"/>
  <c r="F503" i="19"/>
  <c r="G503" i="19" s="1"/>
  <c r="H503" i="19" s="1"/>
  <c r="AC502" i="19"/>
  <c r="AD502" i="19" s="1"/>
  <c r="Z502" i="19"/>
  <c r="X502" i="19"/>
  <c r="V502" i="19"/>
  <c r="S502" i="19"/>
  <c r="P502" i="19"/>
  <c r="Q502" i="19" s="1"/>
  <c r="L502" i="19"/>
  <c r="J502" i="19"/>
  <c r="F502" i="19"/>
  <c r="G502" i="19" s="1"/>
  <c r="H502" i="19" s="1"/>
  <c r="AC501" i="19"/>
  <c r="AD501" i="19" s="1"/>
  <c r="Z501" i="19"/>
  <c r="X501" i="19"/>
  <c r="V501" i="19"/>
  <c r="S501" i="19"/>
  <c r="P501" i="19"/>
  <c r="Q501" i="19" s="1"/>
  <c r="L501" i="19"/>
  <c r="J501" i="19"/>
  <c r="F501" i="19"/>
  <c r="G501" i="19" s="1"/>
  <c r="H501" i="19" s="1"/>
  <c r="AC500" i="19"/>
  <c r="AD500" i="19" s="1"/>
  <c r="Z500" i="19"/>
  <c r="X500" i="19"/>
  <c r="V500" i="19"/>
  <c r="S500" i="19"/>
  <c r="P500" i="19"/>
  <c r="Q500" i="19" s="1"/>
  <c r="L500" i="19"/>
  <c r="J500" i="19"/>
  <c r="F500" i="19"/>
  <c r="G500" i="19" s="1"/>
  <c r="H500" i="19" s="1"/>
  <c r="AC499" i="19"/>
  <c r="AD499" i="19" s="1"/>
  <c r="Z499" i="19"/>
  <c r="X499" i="19"/>
  <c r="V499" i="19"/>
  <c r="S499" i="19"/>
  <c r="P499" i="19"/>
  <c r="Q499" i="19" s="1"/>
  <c r="L499" i="19"/>
  <c r="J499" i="19"/>
  <c r="F499" i="19"/>
  <c r="G499" i="19" s="1"/>
  <c r="H499" i="19" s="1"/>
  <c r="AC498" i="19"/>
  <c r="AD498" i="19" s="1"/>
  <c r="Z498" i="19"/>
  <c r="X498" i="19"/>
  <c r="V498" i="19"/>
  <c r="S498" i="19"/>
  <c r="P498" i="19"/>
  <c r="Q498" i="19" s="1"/>
  <c r="L498" i="19"/>
  <c r="J498" i="19"/>
  <c r="F498" i="19"/>
  <c r="G498" i="19" s="1"/>
  <c r="H498" i="19" s="1"/>
  <c r="AC497" i="19"/>
  <c r="AD497" i="19" s="1"/>
  <c r="Z497" i="19"/>
  <c r="X497" i="19"/>
  <c r="V497" i="19"/>
  <c r="S497" i="19"/>
  <c r="P497" i="19"/>
  <c r="Q497" i="19" s="1"/>
  <c r="L497" i="19"/>
  <c r="J497" i="19"/>
  <c r="F497" i="19"/>
  <c r="G497" i="19" s="1"/>
  <c r="H497" i="19" s="1"/>
  <c r="AC496" i="19"/>
  <c r="AD496" i="19" s="1"/>
  <c r="Z496" i="19"/>
  <c r="X496" i="19"/>
  <c r="V496" i="19"/>
  <c r="S496" i="19"/>
  <c r="P496" i="19"/>
  <c r="Q496" i="19" s="1"/>
  <c r="L496" i="19"/>
  <c r="J496" i="19"/>
  <c r="F496" i="19"/>
  <c r="G496" i="19" s="1"/>
  <c r="H496" i="19" s="1"/>
  <c r="AC495" i="19"/>
  <c r="AD495" i="19" s="1"/>
  <c r="Z495" i="19"/>
  <c r="X495" i="19"/>
  <c r="V495" i="19"/>
  <c r="S495" i="19"/>
  <c r="P495" i="19"/>
  <c r="Q495" i="19" s="1"/>
  <c r="L495" i="19"/>
  <c r="J495" i="19"/>
  <c r="F495" i="19"/>
  <c r="G495" i="19" s="1"/>
  <c r="H495" i="19" s="1"/>
  <c r="AC494" i="19"/>
  <c r="AD494" i="19" s="1"/>
  <c r="Z494" i="19"/>
  <c r="X494" i="19"/>
  <c r="V494" i="19"/>
  <c r="S494" i="19"/>
  <c r="P494" i="19"/>
  <c r="Q494" i="19" s="1"/>
  <c r="L494" i="19"/>
  <c r="J494" i="19"/>
  <c r="F494" i="19"/>
  <c r="G494" i="19" s="1"/>
  <c r="H494" i="19" s="1"/>
  <c r="AC493" i="19"/>
  <c r="AD493" i="19" s="1"/>
  <c r="Z493" i="19"/>
  <c r="X493" i="19"/>
  <c r="V493" i="19"/>
  <c r="S493" i="19"/>
  <c r="P493" i="19"/>
  <c r="Q493" i="19" s="1"/>
  <c r="L493" i="19"/>
  <c r="J493" i="19"/>
  <c r="F493" i="19"/>
  <c r="G493" i="19" s="1"/>
  <c r="H493" i="19" s="1"/>
  <c r="AC492" i="19"/>
  <c r="AD492" i="19" s="1"/>
  <c r="Z492" i="19"/>
  <c r="X492" i="19"/>
  <c r="V492" i="19"/>
  <c r="S492" i="19"/>
  <c r="P492" i="19"/>
  <c r="Q492" i="19" s="1"/>
  <c r="L492" i="19"/>
  <c r="J492" i="19"/>
  <c r="F492" i="19"/>
  <c r="G492" i="19" s="1"/>
  <c r="H492" i="19" s="1"/>
  <c r="AC491" i="19"/>
  <c r="AD491" i="19" s="1"/>
  <c r="Z491" i="19"/>
  <c r="X491" i="19"/>
  <c r="V491" i="19"/>
  <c r="S491" i="19"/>
  <c r="P491" i="19"/>
  <c r="Q491" i="19" s="1"/>
  <c r="L491" i="19"/>
  <c r="J491" i="19"/>
  <c r="F491" i="19"/>
  <c r="G491" i="19" s="1"/>
  <c r="H491" i="19" s="1"/>
  <c r="AC490" i="19"/>
  <c r="AD490" i="19" s="1"/>
  <c r="Z490" i="19"/>
  <c r="X490" i="19"/>
  <c r="V490" i="19"/>
  <c r="S490" i="19"/>
  <c r="P490" i="19"/>
  <c r="Q490" i="19" s="1"/>
  <c r="L490" i="19"/>
  <c r="J490" i="19"/>
  <c r="F490" i="19"/>
  <c r="G490" i="19" s="1"/>
  <c r="H490" i="19" s="1"/>
  <c r="AH489" i="19"/>
  <c r="AI489" i="19" s="1"/>
  <c r="AC489" i="19"/>
  <c r="AD489" i="19" s="1"/>
  <c r="Z489" i="19"/>
  <c r="X489" i="19"/>
  <c r="V489" i="19"/>
  <c r="S489" i="19"/>
  <c r="Q489" i="19"/>
  <c r="P489" i="19"/>
  <c r="L489" i="19"/>
  <c r="J489" i="19"/>
  <c r="F489" i="19"/>
  <c r="G489" i="19" s="1"/>
  <c r="H489" i="19" s="1"/>
  <c r="AH488" i="19"/>
  <c r="AC488" i="19"/>
  <c r="AD488" i="19" s="1"/>
  <c r="Z488" i="19"/>
  <c r="X488" i="19"/>
  <c r="V488" i="19"/>
  <c r="S488" i="19"/>
  <c r="P488" i="19"/>
  <c r="Q488" i="19" s="1"/>
  <c r="L488" i="19"/>
  <c r="J488" i="19"/>
  <c r="F488" i="19"/>
  <c r="G488" i="19" s="1"/>
  <c r="H488" i="19" s="1"/>
  <c r="AC486" i="19"/>
  <c r="AD486" i="19" s="1"/>
  <c r="Z486" i="19"/>
  <c r="X486" i="19"/>
  <c r="V486" i="19"/>
  <c r="S486" i="19"/>
  <c r="P486" i="19"/>
  <c r="Q486" i="19" s="1"/>
  <c r="L486" i="19"/>
  <c r="J486" i="19"/>
  <c r="F486" i="19"/>
  <c r="G486" i="19" s="1"/>
  <c r="H486" i="19" s="1"/>
  <c r="AC487" i="19"/>
  <c r="AD487" i="19" s="1"/>
  <c r="Z487" i="19"/>
  <c r="X487" i="19"/>
  <c r="V487" i="19"/>
  <c r="S487" i="19"/>
  <c r="P487" i="19"/>
  <c r="Q487" i="19" s="1"/>
  <c r="L487" i="19"/>
  <c r="J487" i="19"/>
  <c r="F487" i="19"/>
  <c r="G487" i="19" s="1"/>
  <c r="H487" i="19" s="1"/>
  <c r="AC485" i="19"/>
  <c r="AD485" i="19" s="1"/>
  <c r="Z485" i="19"/>
  <c r="X485" i="19"/>
  <c r="V485" i="19"/>
  <c r="S485" i="19"/>
  <c r="P485" i="19"/>
  <c r="Q485" i="19" s="1"/>
  <c r="L485" i="19"/>
  <c r="J485" i="19"/>
  <c r="F485" i="19"/>
  <c r="G485" i="19" s="1"/>
  <c r="H485" i="19" s="1"/>
  <c r="AC484" i="19"/>
  <c r="AD484" i="19" s="1"/>
  <c r="Z484" i="19"/>
  <c r="X484" i="19"/>
  <c r="V484" i="19"/>
  <c r="S484" i="19"/>
  <c r="P484" i="19"/>
  <c r="Q484" i="19" s="1"/>
  <c r="L484" i="19"/>
  <c r="J484" i="19"/>
  <c r="F484" i="19"/>
  <c r="G484" i="19" s="1"/>
  <c r="H484" i="19" s="1"/>
  <c r="AC483" i="19"/>
  <c r="AD483" i="19" s="1"/>
  <c r="Z483" i="19"/>
  <c r="X483" i="19"/>
  <c r="V483" i="19"/>
  <c r="S483" i="19"/>
  <c r="P483" i="19"/>
  <c r="Q483" i="19" s="1"/>
  <c r="L483" i="19"/>
  <c r="J483" i="19"/>
  <c r="F483" i="19"/>
  <c r="G483" i="19" s="1"/>
  <c r="H483" i="19" s="1"/>
  <c r="AC482" i="19"/>
  <c r="AD482" i="19" s="1"/>
  <c r="Z482" i="19"/>
  <c r="X482" i="19"/>
  <c r="V482" i="19"/>
  <c r="S482" i="19"/>
  <c r="P482" i="19"/>
  <c r="Q482" i="19" s="1"/>
  <c r="L482" i="19"/>
  <c r="J482" i="19"/>
  <c r="F482" i="19"/>
  <c r="G482" i="19" s="1"/>
  <c r="H482" i="19" s="1"/>
  <c r="AC481" i="19"/>
  <c r="AD481" i="19" s="1"/>
  <c r="Z481" i="19"/>
  <c r="X481" i="19"/>
  <c r="V481" i="19"/>
  <c r="S481" i="19"/>
  <c r="P481" i="19"/>
  <c r="Q481" i="19" s="1"/>
  <c r="L481" i="19"/>
  <c r="J481" i="19"/>
  <c r="F481" i="19"/>
  <c r="G481" i="19" s="1"/>
  <c r="H481" i="19" s="1"/>
  <c r="AC480" i="19"/>
  <c r="AD480" i="19" s="1"/>
  <c r="Z480" i="19"/>
  <c r="X480" i="19"/>
  <c r="V480" i="19"/>
  <c r="S480" i="19"/>
  <c r="P480" i="19"/>
  <c r="Q480" i="19" s="1"/>
  <c r="L480" i="19"/>
  <c r="J480" i="19"/>
  <c r="F480" i="19"/>
  <c r="G480" i="19" s="1"/>
  <c r="H480" i="19" s="1"/>
  <c r="AC479" i="19"/>
  <c r="AD479" i="19" s="1"/>
  <c r="Z479" i="19"/>
  <c r="X479" i="19"/>
  <c r="V479" i="19"/>
  <c r="S479" i="19"/>
  <c r="P479" i="19"/>
  <c r="Q479" i="19" s="1"/>
  <c r="L479" i="19"/>
  <c r="J479" i="19"/>
  <c r="F479" i="19"/>
  <c r="G479" i="19" s="1"/>
  <c r="H479" i="19" s="1"/>
  <c r="AC478" i="19"/>
  <c r="AD478" i="19" s="1"/>
  <c r="Z478" i="19"/>
  <c r="X478" i="19"/>
  <c r="V478" i="19"/>
  <c r="S478" i="19"/>
  <c r="P478" i="19"/>
  <c r="Q478" i="19" s="1"/>
  <c r="L478" i="19"/>
  <c r="J478" i="19"/>
  <c r="F478" i="19"/>
  <c r="G478" i="19" s="1"/>
  <c r="H478" i="19" s="1"/>
  <c r="AC476" i="19"/>
  <c r="AD476" i="19" s="1"/>
  <c r="Z476" i="19"/>
  <c r="X476" i="19"/>
  <c r="V476" i="19"/>
  <c r="S476" i="19"/>
  <c r="Q476" i="19"/>
  <c r="P476" i="19"/>
  <c r="L476" i="19"/>
  <c r="J476" i="19"/>
  <c r="F476" i="19"/>
  <c r="G476" i="19" s="1"/>
  <c r="H476" i="19" s="1"/>
  <c r="AC475" i="19"/>
  <c r="AD475" i="19" s="1"/>
  <c r="Z475" i="19"/>
  <c r="X475" i="19"/>
  <c r="V475" i="19"/>
  <c r="S475" i="19"/>
  <c r="P475" i="19"/>
  <c r="Q475" i="19" s="1"/>
  <c r="L475" i="19"/>
  <c r="J475" i="19"/>
  <c r="F475" i="19"/>
  <c r="G475" i="19" s="1"/>
  <c r="H475" i="19" s="1"/>
  <c r="AC474" i="19"/>
  <c r="AD474" i="19" s="1"/>
  <c r="Z474" i="19"/>
  <c r="X474" i="19"/>
  <c r="V474" i="19"/>
  <c r="S474" i="19"/>
  <c r="P474" i="19"/>
  <c r="Q474" i="19" s="1"/>
  <c r="L474" i="19"/>
  <c r="J474" i="19"/>
  <c r="F474" i="19"/>
  <c r="G474" i="19" s="1"/>
  <c r="H474" i="19" s="1"/>
  <c r="AC473" i="19"/>
  <c r="AD473" i="19" s="1"/>
  <c r="Z473" i="19"/>
  <c r="X473" i="19"/>
  <c r="V473" i="19"/>
  <c r="S473" i="19"/>
  <c r="P473" i="19"/>
  <c r="Q473" i="19" s="1"/>
  <c r="L473" i="19"/>
  <c r="J473" i="19"/>
  <c r="F473" i="19"/>
  <c r="G473" i="19" s="1"/>
  <c r="H473" i="19" s="1"/>
  <c r="AC472" i="19"/>
  <c r="AD472" i="19" s="1"/>
  <c r="Z472" i="19"/>
  <c r="X472" i="19"/>
  <c r="V472" i="19"/>
  <c r="S472" i="19"/>
  <c r="P472" i="19"/>
  <c r="Q472" i="19" s="1"/>
  <c r="L472" i="19"/>
  <c r="J472" i="19"/>
  <c r="F472" i="19"/>
  <c r="G472" i="19" s="1"/>
  <c r="H472" i="19" s="1"/>
  <c r="AC471" i="19"/>
  <c r="AD471" i="19" s="1"/>
  <c r="Z471" i="19"/>
  <c r="X471" i="19"/>
  <c r="V471" i="19"/>
  <c r="S471" i="19"/>
  <c r="P471" i="19"/>
  <c r="Q471" i="19" s="1"/>
  <c r="L471" i="19"/>
  <c r="J471" i="19"/>
  <c r="F471" i="19"/>
  <c r="G471" i="19" s="1"/>
  <c r="H471" i="19" s="1"/>
  <c r="AC470" i="19"/>
  <c r="AD470" i="19" s="1"/>
  <c r="Z470" i="19"/>
  <c r="X470" i="19"/>
  <c r="V470" i="19"/>
  <c r="S470" i="19"/>
  <c r="Q470" i="19"/>
  <c r="P470" i="19"/>
  <c r="L470" i="19"/>
  <c r="J470" i="19"/>
  <c r="F470" i="19"/>
  <c r="G470" i="19" s="1"/>
  <c r="H470" i="19" s="1"/>
  <c r="AC469" i="19"/>
  <c r="AD469" i="19" s="1"/>
  <c r="Z469" i="19"/>
  <c r="X469" i="19"/>
  <c r="V469" i="19"/>
  <c r="S469" i="19"/>
  <c r="P469" i="19"/>
  <c r="Q469" i="19" s="1"/>
  <c r="L469" i="19"/>
  <c r="J469" i="19"/>
  <c r="F469" i="19"/>
  <c r="G469" i="19" s="1"/>
  <c r="H469" i="19" s="1"/>
  <c r="AC468" i="19"/>
  <c r="AD468" i="19" s="1"/>
  <c r="Z468" i="19"/>
  <c r="X468" i="19"/>
  <c r="V468" i="19"/>
  <c r="S468" i="19"/>
  <c r="P468" i="19"/>
  <c r="Q468" i="19" s="1"/>
  <c r="L468" i="19"/>
  <c r="J468" i="19"/>
  <c r="F468" i="19"/>
  <c r="G468" i="19" s="1"/>
  <c r="H468" i="19" s="1"/>
  <c r="AC467" i="19"/>
  <c r="AD467" i="19" s="1"/>
  <c r="Z467" i="19"/>
  <c r="X467" i="19"/>
  <c r="V467" i="19"/>
  <c r="S467" i="19"/>
  <c r="P467" i="19"/>
  <c r="Q467" i="19" s="1"/>
  <c r="L467" i="19"/>
  <c r="J467" i="19"/>
  <c r="F467" i="19"/>
  <c r="G467" i="19" s="1"/>
  <c r="H467" i="19" s="1"/>
  <c r="AC466" i="19"/>
  <c r="AD466" i="19" s="1"/>
  <c r="Z466" i="19"/>
  <c r="X466" i="19"/>
  <c r="V466" i="19"/>
  <c r="S466" i="19"/>
  <c r="P466" i="19"/>
  <c r="Q466" i="19" s="1"/>
  <c r="L466" i="19"/>
  <c r="J466" i="19"/>
  <c r="F466" i="19"/>
  <c r="G466" i="19" s="1"/>
  <c r="H466" i="19" s="1"/>
  <c r="AC465" i="19"/>
  <c r="AD465" i="19" s="1"/>
  <c r="Z465" i="19"/>
  <c r="X465" i="19"/>
  <c r="V465" i="19"/>
  <c r="S465" i="19"/>
  <c r="P465" i="19"/>
  <c r="Q465" i="19" s="1"/>
  <c r="L465" i="19"/>
  <c r="J465" i="19"/>
  <c r="F465" i="19"/>
  <c r="G465" i="19" s="1"/>
  <c r="H465" i="19" s="1"/>
  <c r="AC464" i="19"/>
  <c r="AD464" i="19" s="1"/>
  <c r="Z464" i="19"/>
  <c r="X464" i="19"/>
  <c r="V464" i="19"/>
  <c r="S464" i="19"/>
  <c r="P464" i="19"/>
  <c r="Q464" i="19" s="1"/>
  <c r="L464" i="19"/>
  <c r="J464" i="19"/>
  <c r="F464" i="19"/>
  <c r="G464" i="19" s="1"/>
  <c r="H464" i="19" s="1"/>
  <c r="AC463" i="19"/>
  <c r="AD463" i="19" s="1"/>
  <c r="Z463" i="19"/>
  <c r="X463" i="19"/>
  <c r="V463" i="19"/>
  <c r="S463" i="19"/>
  <c r="P463" i="19"/>
  <c r="Q463" i="19" s="1"/>
  <c r="L463" i="19"/>
  <c r="J463" i="19"/>
  <c r="F463" i="19"/>
  <c r="G463" i="19" s="1"/>
  <c r="H463" i="19" s="1"/>
  <c r="AC462" i="19"/>
  <c r="AD462" i="19" s="1"/>
  <c r="Z462" i="19"/>
  <c r="X462" i="19"/>
  <c r="V462" i="19"/>
  <c r="S462" i="19"/>
  <c r="P462" i="19"/>
  <c r="Q462" i="19" s="1"/>
  <c r="L462" i="19"/>
  <c r="J462" i="19"/>
  <c r="F462" i="19"/>
  <c r="G462" i="19" s="1"/>
  <c r="H462" i="19" s="1"/>
  <c r="AC461" i="19"/>
  <c r="AD461" i="19" s="1"/>
  <c r="Z461" i="19"/>
  <c r="X461" i="19"/>
  <c r="V461" i="19"/>
  <c r="S461" i="19"/>
  <c r="P461" i="19"/>
  <c r="Q461" i="19" s="1"/>
  <c r="L461" i="19"/>
  <c r="J461" i="19"/>
  <c r="F461" i="19"/>
  <c r="G461" i="19" s="1"/>
  <c r="H461" i="19" s="1"/>
  <c r="AC460" i="19"/>
  <c r="AD460" i="19" s="1"/>
  <c r="Z460" i="19"/>
  <c r="X460" i="19"/>
  <c r="V460" i="19"/>
  <c r="S460" i="19"/>
  <c r="P460" i="19"/>
  <c r="Q460" i="19" s="1"/>
  <c r="L460" i="19"/>
  <c r="J460" i="19"/>
  <c r="F460" i="19"/>
  <c r="G460" i="19" s="1"/>
  <c r="H460" i="19" s="1"/>
  <c r="AC459" i="19"/>
  <c r="AD459" i="19" s="1"/>
  <c r="Z459" i="19"/>
  <c r="X459" i="19"/>
  <c r="V459" i="19"/>
  <c r="S459" i="19"/>
  <c r="P459" i="19"/>
  <c r="Q459" i="19" s="1"/>
  <c r="L459" i="19"/>
  <c r="J459" i="19"/>
  <c r="F459" i="19"/>
  <c r="G459" i="19" s="1"/>
  <c r="H459" i="19" s="1"/>
  <c r="AH457" i="19"/>
  <c r="AI457" i="19" s="1"/>
  <c r="AC457" i="19"/>
  <c r="AD457" i="19" s="1"/>
  <c r="Z457" i="19"/>
  <c r="X457" i="19"/>
  <c r="V457" i="19"/>
  <c r="S457" i="19"/>
  <c r="P457" i="19"/>
  <c r="Q457" i="19" s="1"/>
  <c r="L457" i="19"/>
  <c r="J457" i="19"/>
  <c r="F457" i="19"/>
  <c r="G457" i="19" s="1"/>
  <c r="H457" i="19" s="1"/>
  <c r="AC456" i="19"/>
  <c r="AD456" i="19" s="1"/>
  <c r="Z456" i="19"/>
  <c r="X456" i="19"/>
  <c r="V456" i="19"/>
  <c r="S456" i="19"/>
  <c r="P456" i="19"/>
  <c r="Q456" i="19" s="1"/>
  <c r="L456" i="19"/>
  <c r="J456" i="19"/>
  <c r="F456" i="19"/>
  <c r="G456" i="19" s="1"/>
  <c r="H456" i="19" s="1"/>
  <c r="AH455" i="19"/>
  <c r="AI455" i="19" s="1"/>
  <c r="AC455" i="19"/>
  <c r="AD455" i="19" s="1"/>
  <c r="Z455" i="19"/>
  <c r="X455" i="19"/>
  <c r="V455" i="19"/>
  <c r="S455" i="19"/>
  <c r="P455" i="19"/>
  <c r="Q455" i="19" s="1"/>
  <c r="L455" i="19"/>
  <c r="J455" i="19"/>
  <c r="F455" i="19"/>
  <c r="G455" i="19" s="1"/>
  <c r="H455" i="19" s="1"/>
  <c r="AC454" i="19"/>
  <c r="AD454" i="19" s="1"/>
  <c r="Z454" i="19"/>
  <c r="X454" i="19"/>
  <c r="V454" i="19"/>
  <c r="S454" i="19"/>
  <c r="P454" i="19"/>
  <c r="Q454" i="19" s="1"/>
  <c r="L454" i="19"/>
  <c r="J454" i="19"/>
  <c r="F454" i="19"/>
  <c r="G454" i="19" s="1"/>
  <c r="H454" i="19" s="1"/>
  <c r="AC453" i="19"/>
  <c r="AD453" i="19" s="1"/>
  <c r="Z453" i="19"/>
  <c r="X453" i="19"/>
  <c r="V453" i="19"/>
  <c r="S453" i="19"/>
  <c r="P453" i="19"/>
  <c r="Q453" i="19" s="1"/>
  <c r="L453" i="19"/>
  <c r="J453" i="19"/>
  <c r="F453" i="19"/>
  <c r="G453" i="19" s="1"/>
  <c r="H453" i="19" s="1"/>
  <c r="AC452" i="19"/>
  <c r="AD452" i="19" s="1"/>
  <c r="Z452" i="19"/>
  <c r="X452" i="19"/>
  <c r="V452" i="19"/>
  <c r="S452" i="19"/>
  <c r="P452" i="19"/>
  <c r="Q452" i="19" s="1"/>
  <c r="L452" i="19"/>
  <c r="J452" i="19"/>
  <c r="F452" i="19"/>
  <c r="G452" i="19" s="1"/>
  <c r="H452" i="19" s="1"/>
  <c r="AC451" i="19"/>
  <c r="AD451" i="19" s="1"/>
  <c r="Z451" i="19"/>
  <c r="X451" i="19"/>
  <c r="V451" i="19"/>
  <c r="S451" i="19"/>
  <c r="P451" i="19"/>
  <c r="Q451" i="19" s="1"/>
  <c r="L451" i="19"/>
  <c r="J451" i="19"/>
  <c r="F451" i="19"/>
  <c r="G451" i="19" s="1"/>
  <c r="H451" i="19" s="1"/>
  <c r="AC450" i="19"/>
  <c r="AD450" i="19" s="1"/>
  <c r="Z450" i="19"/>
  <c r="X450" i="19"/>
  <c r="V450" i="19"/>
  <c r="S450" i="19"/>
  <c r="P450" i="19"/>
  <c r="Q450" i="19" s="1"/>
  <c r="L450" i="19"/>
  <c r="J450" i="19"/>
  <c r="F450" i="19"/>
  <c r="G450" i="19" s="1"/>
  <c r="H450" i="19" s="1"/>
  <c r="AC449" i="19"/>
  <c r="AD449" i="19" s="1"/>
  <c r="Z449" i="19"/>
  <c r="X449" i="19"/>
  <c r="V449" i="19"/>
  <c r="S449" i="19"/>
  <c r="P449" i="19"/>
  <c r="Q449" i="19" s="1"/>
  <c r="L449" i="19"/>
  <c r="J449" i="19"/>
  <c r="F449" i="19"/>
  <c r="G449" i="19" s="1"/>
  <c r="H449" i="19" s="1"/>
  <c r="AC448" i="19"/>
  <c r="AD448" i="19" s="1"/>
  <c r="Z448" i="19"/>
  <c r="X448" i="19"/>
  <c r="V448" i="19"/>
  <c r="S448" i="19"/>
  <c r="P448" i="19"/>
  <c r="Q448" i="19" s="1"/>
  <c r="L448" i="19"/>
  <c r="J448" i="19"/>
  <c r="F448" i="19"/>
  <c r="G448" i="19" s="1"/>
  <c r="H448" i="19" s="1"/>
  <c r="AC447" i="19"/>
  <c r="AD447" i="19" s="1"/>
  <c r="Z447" i="19"/>
  <c r="X447" i="19"/>
  <c r="V447" i="19"/>
  <c r="S447" i="19"/>
  <c r="P447" i="19"/>
  <c r="Q447" i="19" s="1"/>
  <c r="L447" i="19"/>
  <c r="J447" i="19"/>
  <c r="F447" i="19"/>
  <c r="G447" i="19" s="1"/>
  <c r="H447" i="19" s="1"/>
  <c r="AC446" i="19"/>
  <c r="AD446" i="19" s="1"/>
  <c r="Z446" i="19"/>
  <c r="X446" i="19"/>
  <c r="V446" i="19"/>
  <c r="S446" i="19"/>
  <c r="P446" i="19"/>
  <c r="Q446" i="19" s="1"/>
  <c r="L446" i="19"/>
  <c r="J446" i="19"/>
  <c r="F446" i="19"/>
  <c r="G446" i="19" s="1"/>
  <c r="H446" i="19" s="1"/>
  <c r="AC445" i="19"/>
  <c r="AD445" i="19" s="1"/>
  <c r="Z445" i="19"/>
  <c r="X445" i="19"/>
  <c r="V445" i="19"/>
  <c r="S445" i="19"/>
  <c r="P445" i="19"/>
  <c r="Q445" i="19" s="1"/>
  <c r="L445" i="19"/>
  <c r="J445" i="19"/>
  <c r="F445" i="19"/>
  <c r="G445" i="19" s="1"/>
  <c r="H445" i="19" s="1"/>
  <c r="AC443" i="19"/>
  <c r="AD443" i="19" s="1"/>
  <c r="Z443" i="19"/>
  <c r="X443" i="19"/>
  <c r="V443" i="19"/>
  <c r="S443" i="19"/>
  <c r="P443" i="19"/>
  <c r="Q443" i="19" s="1"/>
  <c r="L443" i="19"/>
  <c r="J443" i="19"/>
  <c r="F443" i="19"/>
  <c r="G443" i="19" s="1"/>
  <c r="H443" i="19" s="1"/>
  <c r="AC444" i="19"/>
  <c r="AD444" i="19" s="1"/>
  <c r="Z444" i="19"/>
  <c r="X444" i="19"/>
  <c r="V444" i="19"/>
  <c r="S444" i="19"/>
  <c r="P444" i="19"/>
  <c r="Q444" i="19" s="1"/>
  <c r="L444" i="19"/>
  <c r="J444" i="19"/>
  <c r="F444" i="19"/>
  <c r="G444" i="19" s="1"/>
  <c r="H444" i="19" s="1"/>
  <c r="AC442" i="19"/>
  <c r="AD442" i="19" s="1"/>
  <c r="Z442" i="19"/>
  <c r="X442" i="19"/>
  <c r="V442" i="19"/>
  <c r="S442" i="19"/>
  <c r="P442" i="19"/>
  <c r="Q442" i="19" s="1"/>
  <c r="L442" i="19"/>
  <c r="J442" i="19"/>
  <c r="F442" i="19"/>
  <c r="G442" i="19" s="1"/>
  <c r="H442" i="19" s="1"/>
  <c r="AH441" i="19"/>
  <c r="AI441" i="19" s="1"/>
  <c r="AC441" i="19"/>
  <c r="AD441" i="19" s="1"/>
  <c r="Z441" i="19"/>
  <c r="X441" i="19"/>
  <c r="V441" i="19"/>
  <c r="S441" i="19"/>
  <c r="P441" i="19"/>
  <c r="Q441" i="19" s="1"/>
  <c r="L441" i="19"/>
  <c r="J441" i="19"/>
  <c r="F441" i="19"/>
  <c r="G441" i="19" s="1"/>
  <c r="H441" i="19" s="1"/>
  <c r="AC440" i="19"/>
  <c r="AD440" i="19" s="1"/>
  <c r="Z440" i="19"/>
  <c r="X440" i="19"/>
  <c r="V440" i="19"/>
  <c r="S440" i="19"/>
  <c r="P440" i="19"/>
  <c r="Q440" i="19" s="1"/>
  <c r="L440" i="19"/>
  <c r="J440" i="19"/>
  <c r="F440" i="19"/>
  <c r="G440" i="19" s="1"/>
  <c r="H440" i="19" s="1"/>
  <c r="AC439" i="19"/>
  <c r="AD439" i="19" s="1"/>
  <c r="Z439" i="19"/>
  <c r="X439" i="19"/>
  <c r="V439" i="19"/>
  <c r="S439" i="19"/>
  <c r="Q439" i="19"/>
  <c r="P439" i="19"/>
  <c r="L439" i="19"/>
  <c r="J439" i="19"/>
  <c r="F439" i="19"/>
  <c r="G439" i="19" s="1"/>
  <c r="H439" i="19" s="1"/>
  <c r="AC438" i="19"/>
  <c r="AD438" i="19" s="1"/>
  <c r="Z438" i="19"/>
  <c r="X438" i="19"/>
  <c r="V438" i="19"/>
  <c r="S438" i="19"/>
  <c r="P438" i="19"/>
  <c r="Q438" i="19" s="1"/>
  <c r="L438" i="19"/>
  <c r="J438" i="19"/>
  <c r="F438" i="19"/>
  <c r="G438" i="19" s="1"/>
  <c r="H438" i="19" s="1"/>
  <c r="AC437" i="19"/>
  <c r="AD437" i="19" s="1"/>
  <c r="Z437" i="19"/>
  <c r="X437" i="19"/>
  <c r="V437" i="19"/>
  <c r="S437" i="19"/>
  <c r="P437" i="19"/>
  <c r="Q437" i="19" s="1"/>
  <c r="L437" i="19"/>
  <c r="J437" i="19"/>
  <c r="F437" i="19"/>
  <c r="G437" i="19" s="1"/>
  <c r="H437" i="19" s="1"/>
  <c r="AC436" i="19"/>
  <c r="AD436" i="19" s="1"/>
  <c r="Z436" i="19"/>
  <c r="X436" i="19"/>
  <c r="V436" i="19"/>
  <c r="S436" i="19"/>
  <c r="P436" i="19"/>
  <c r="Q436" i="19" s="1"/>
  <c r="L436" i="19"/>
  <c r="J436" i="19"/>
  <c r="F436" i="19"/>
  <c r="G436" i="19" s="1"/>
  <c r="H436" i="19" s="1"/>
  <c r="AC435" i="19"/>
  <c r="AD435" i="19" s="1"/>
  <c r="Z435" i="19"/>
  <c r="X435" i="19"/>
  <c r="V435" i="19"/>
  <c r="S435" i="19"/>
  <c r="P435" i="19"/>
  <c r="Q435" i="19" s="1"/>
  <c r="L435" i="19"/>
  <c r="J435" i="19"/>
  <c r="F435" i="19"/>
  <c r="G435" i="19" s="1"/>
  <c r="H435" i="19" s="1"/>
  <c r="AC434" i="19"/>
  <c r="AD434" i="19" s="1"/>
  <c r="Z434" i="19"/>
  <c r="X434" i="19"/>
  <c r="V434" i="19"/>
  <c r="S434" i="19"/>
  <c r="P434" i="19"/>
  <c r="Q434" i="19" s="1"/>
  <c r="L434" i="19"/>
  <c r="J434" i="19"/>
  <c r="F434" i="19"/>
  <c r="G434" i="19" s="1"/>
  <c r="H434" i="19" s="1"/>
  <c r="AC433" i="19"/>
  <c r="AD433" i="19" s="1"/>
  <c r="Z433" i="19"/>
  <c r="X433" i="19"/>
  <c r="V433" i="19"/>
  <c r="S433" i="19"/>
  <c r="P433" i="19"/>
  <c r="Q433" i="19" s="1"/>
  <c r="L433" i="19"/>
  <c r="J433" i="19"/>
  <c r="F433" i="19"/>
  <c r="G433" i="19" s="1"/>
  <c r="H433" i="19" s="1"/>
  <c r="AC431" i="19"/>
  <c r="AD431" i="19" s="1"/>
  <c r="Z431" i="19"/>
  <c r="X431" i="19"/>
  <c r="V431" i="19"/>
  <c r="S431" i="19"/>
  <c r="P431" i="19"/>
  <c r="Q431" i="19" s="1"/>
  <c r="L431" i="19"/>
  <c r="J431" i="19"/>
  <c r="F431" i="19"/>
  <c r="G431" i="19" s="1"/>
  <c r="H431" i="19" s="1"/>
  <c r="AC430" i="19"/>
  <c r="AD430" i="19" s="1"/>
  <c r="Z430" i="19"/>
  <c r="X430" i="19"/>
  <c r="V430" i="19"/>
  <c r="S430" i="19"/>
  <c r="P430" i="19"/>
  <c r="Q430" i="19" s="1"/>
  <c r="L430" i="19"/>
  <c r="J430" i="19"/>
  <c r="F430" i="19"/>
  <c r="G430" i="19" s="1"/>
  <c r="H430" i="19" s="1"/>
  <c r="AC429" i="19"/>
  <c r="AD429" i="19" s="1"/>
  <c r="Z429" i="19"/>
  <c r="X429" i="19"/>
  <c r="V429" i="19"/>
  <c r="S429" i="19"/>
  <c r="P429" i="19"/>
  <c r="Q429" i="19" s="1"/>
  <c r="L429" i="19"/>
  <c r="J429" i="19"/>
  <c r="F429" i="19"/>
  <c r="G429" i="19" s="1"/>
  <c r="H429" i="19" s="1"/>
  <c r="AC428" i="19"/>
  <c r="AD428" i="19" s="1"/>
  <c r="Z428" i="19"/>
  <c r="X428" i="19"/>
  <c r="V428" i="19"/>
  <c r="S428" i="19"/>
  <c r="Q428" i="19"/>
  <c r="P428" i="19"/>
  <c r="L428" i="19"/>
  <c r="J428" i="19"/>
  <c r="F428" i="19"/>
  <c r="G428" i="19" s="1"/>
  <c r="H428" i="19" s="1"/>
  <c r="AC427" i="19"/>
  <c r="AD427" i="19" s="1"/>
  <c r="Z427" i="19"/>
  <c r="X427" i="19"/>
  <c r="V427" i="19"/>
  <c r="S427" i="19"/>
  <c r="P427" i="19"/>
  <c r="Q427" i="19" s="1"/>
  <c r="L427" i="19"/>
  <c r="J427" i="19"/>
  <c r="F427" i="19"/>
  <c r="G427" i="19" s="1"/>
  <c r="H427" i="19" s="1"/>
  <c r="AC426" i="19"/>
  <c r="AD426" i="19" s="1"/>
  <c r="Z426" i="19"/>
  <c r="X426" i="19"/>
  <c r="V426" i="19"/>
  <c r="S426" i="19"/>
  <c r="P426" i="19"/>
  <c r="Q426" i="19" s="1"/>
  <c r="L426" i="19"/>
  <c r="J426" i="19"/>
  <c r="F426" i="19"/>
  <c r="G426" i="19" s="1"/>
  <c r="H426" i="19" s="1"/>
  <c r="AC425" i="19"/>
  <c r="AD425" i="19" s="1"/>
  <c r="Z425" i="19"/>
  <c r="X425" i="19"/>
  <c r="V425" i="19"/>
  <c r="S425" i="19"/>
  <c r="P425" i="19"/>
  <c r="Q425" i="19" s="1"/>
  <c r="L425" i="19"/>
  <c r="J425" i="19"/>
  <c r="F425" i="19"/>
  <c r="G425" i="19" s="1"/>
  <c r="H425" i="19" s="1"/>
  <c r="AC424" i="19"/>
  <c r="AD424" i="19" s="1"/>
  <c r="Z424" i="19"/>
  <c r="X424" i="19"/>
  <c r="V424" i="19"/>
  <c r="S424" i="19"/>
  <c r="P424" i="19"/>
  <c r="Q424" i="19" s="1"/>
  <c r="L424" i="19"/>
  <c r="J424" i="19"/>
  <c r="F424" i="19"/>
  <c r="G424" i="19" s="1"/>
  <c r="H424" i="19" s="1"/>
  <c r="AH423" i="19"/>
  <c r="AC423" i="19"/>
  <c r="AD423" i="19" s="1"/>
  <c r="Z423" i="19"/>
  <c r="X423" i="19"/>
  <c r="V423" i="19"/>
  <c r="S423" i="19"/>
  <c r="Q423" i="19"/>
  <c r="P423" i="19"/>
  <c r="L423" i="19"/>
  <c r="J423" i="19"/>
  <c r="F423" i="19"/>
  <c r="G423" i="19" s="1"/>
  <c r="H423" i="19" s="1"/>
  <c r="AC422" i="19"/>
  <c r="AD422" i="19" s="1"/>
  <c r="Z422" i="19"/>
  <c r="X422" i="19"/>
  <c r="V422" i="19"/>
  <c r="S422" i="19"/>
  <c r="P422" i="19"/>
  <c r="Q422" i="19" s="1"/>
  <c r="L422" i="19"/>
  <c r="J422" i="19"/>
  <c r="F422" i="19"/>
  <c r="G422" i="19" s="1"/>
  <c r="H422" i="19" s="1"/>
  <c r="AH421" i="19"/>
  <c r="AI421" i="19" s="1"/>
  <c r="AC421" i="19"/>
  <c r="AD421" i="19" s="1"/>
  <c r="Z421" i="19"/>
  <c r="X421" i="19"/>
  <c r="V421" i="19"/>
  <c r="S421" i="19"/>
  <c r="P421" i="19"/>
  <c r="Q421" i="19" s="1"/>
  <c r="L421" i="19"/>
  <c r="J421" i="19"/>
  <c r="F421" i="19"/>
  <c r="G421" i="19" s="1"/>
  <c r="H421" i="19" s="1"/>
  <c r="AC420" i="19"/>
  <c r="AD420" i="19" s="1"/>
  <c r="Z420" i="19"/>
  <c r="X420" i="19"/>
  <c r="V420" i="19"/>
  <c r="S420" i="19"/>
  <c r="P420" i="19"/>
  <c r="Q420" i="19" s="1"/>
  <c r="L420" i="19"/>
  <c r="J420" i="19"/>
  <c r="F420" i="19"/>
  <c r="G420" i="19" s="1"/>
  <c r="H420" i="19" s="1"/>
  <c r="AC419" i="19"/>
  <c r="AD419" i="19" s="1"/>
  <c r="Z419" i="19"/>
  <c r="X419" i="19"/>
  <c r="V419" i="19"/>
  <c r="S419" i="19"/>
  <c r="P419" i="19"/>
  <c r="Q419" i="19" s="1"/>
  <c r="L419" i="19"/>
  <c r="J419" i="19"/>
  <c r="F419" i="19"/>
  <c r="G419" i="19" s="1"/>
  <c r="H419" i="19" s="1"/>
  <c r="AC418" i="19"/>
  <c r="AD418" i="19" s="1"/>
  <c r="Z418" i="19"/>
  <c r="X418" i="19"/>
  <c r="V418" i="19"/>
  <c r="S418" i="19"/>
  <c r="Q418" i="19"/>
  <c r="P418" i="19"/>
  <c r="L418" i="19"/>
  <c r="J418" i="19"/>
  <c r="F418" i="19"/>
  <c r="G418" i="19" s="1"/>
  <c r="H418" i="19" s="1"/>
  <c r="AC417" i="19"/>
  <c r="AD417" i="19" s="1"/>
  <c r="Z417" i="19"/>
  <c r="X417" i="19"/>
  <c r="V417" i="19"/>
  <c r="S417" i="19"/>
  <c r="P417" i="19"/>
  <c r="Q417" i="19" s="1"/>
  <c r="L417" i="19"/>
  <c r="J417" i="19"/>
  <c r="F417" i="19"/>
  <c r="G417" i="19" s="1"/>
  <c r="H417" i="19" s="1"/>
  <c r="AH416" i="19"/>
  <c r="AC416" i="19"/>
  <c r="AD416" i="19" s="1"/>
  <c r="Z416" i="19"/>
  <c r="X416" i="19"/>
  <c r="V416" i="19"/>
  <c r="S416" i="19"/>
  <c r="Q416" i="19"/>
  <c r="P416" i="19"/>
  <c r="L416" i="19"/>
  <c r="J416" i="19"/>
  <c r="F416" i="19"/>
  <c r="G416" i="19" s="1"/>
  <c r="H416" i="19" s="1"/>
  <c r="AC415" i="19"/>
  <c r="AD415" i="19" s="1"/>
  <c r="Z415" i="19"/>
  <c r="X415" i="19"/>
  <c r="V415" i="19"/>
  <c r="S415" i="19"/>
  <c r="P415" i="19"/>
  <c r="Q415" i="19" s="1"/>
  <c r="L415" i="19"/>
  <c r="J415" i="19"/>
  <c r="F415" i="19"/>
  <c r="G415" i="19" s="1"/>
  <c r="H415" i="19" s="1"/>
  <c r="AH414" i="19"/>
  <c r="AC414" i="19"/>
  <c r="AD414" i="19" s="1"/>
  <c r="Z414" i="19"/>
  <c r="X414" i="19"/>
  <c r="V414" i="19"/>
  <c r="S414" i="19"/>
  <c r="P414" i="19"/>
  <c r="Q414" i="19" s="1"/>
  <c r="L414" i="19"/>
  <c r="J414" i="19"/>
  <c r="F414" i="19"/>
  <c r="G414" i="19" s="1"/>
  <c r="H414" i="19" s="1"/>
  <c r="AC413" i="19"/>
  <c r="AD413" i="19" s="1"/>
  <c r="Z413" i="19"/>
  <c r="X413" i="19"/>
  <c r="V413" i="19"/>
  <c r="S413" i="19"/>
  <c r="P413" i="19"/>
  <c r="Q413" i="19" s="1"/>
  <c r="L413" i="19"/>
  <c r="J413" i="19"/>
  <c r="F413" i="19"/>
  <c r="G413" i="19" s="1"/>
  <c r="H413" i="19" s="1"/>
  <c r="AC412" i="19"/>
  <c r="AD412" i="19" s="1"/>
  <c r="Z412" i="19"/>
  <c r="X412" i="19"/>
  <c r="V412" i="19"/>
  <c r="S412" i="19"/>
  <c r="P412" i="19"/>
  <c r="Q412" i="19" s="1"/>
  <c r="L412" i="19"/>
  <c r="J412" i="19"/>
  <c r="F412" i="19"/>
  <c r="G412" i="19" s="1"/>
  <c r="H412" i="19" s="1"/>
  <c r="AC411" i="19"/>
  <c r="AD411" i="19" s="1"/>
  <c r="Z411" i="19"/>
  <c r="X411" i="19"/>
  <c r="V411" i="19"/>
  <c r="S411" i="19"/>
  <c r="P411" i="19"/>
  <c r="Q411" i="19" s="1"/>
  <c r="L411" i="19"/>
  <c r="J411" i="19"/>
  <c r="F411" i="19"/>
  <c r="G411" i="19" s="1"/>
  <c r="H411" i="19" s="1"/>
  <c r="AC410" i="19"/>
  <c r="AD410" i="19" s="1"/>
  <c r="Z410" i="19"/>
  <c r="X410" i="19"/>
  <c r="V410" i="19"/>
  <c r="S410" i="19"/>
  <c r="P410" i="19"/>
  <c r="Q410" i="19" s="1"/>
  <c r="L410" i="19"/>
  <c r="J410" i="19"/>
  <c r="F410" i="19"/>
  <c r="G410" i="19" s="1"/>
  <c r="H410" i="19" s="1"/>
  <c r="AC409" i="19"/>
  <c r="AD409" i="19" s="1"/>
  <c r="Z409" i="19"/>
  <c r="X409" i="19"/>
  <c r="V409" i="19"/>
  <c r="S409" i="19"/>
  <c r="P409" i="19"/>
  <c r="Q409" i="19" s="1"/>
  <c r="L409" i="19"/>
  <c r="J409" i="19"/>
  <c r="F409" i="19"/>
  <c r="G409" i="19" s="1"/>
  <c r="H409" i="19" s="1"/>
  <c r="AC408" i="19"/>
  <c r="AD408" i="19" s="1"/>
  <c r="Z408" i="19"/>
  <c r="X408" i="19"/>
  <c r="V408" i="19"/>
  <c r="S408" i="19"/>
  <c r="P408" i="19"/>
  <c r="Q408" i="19" s="1"/>
  <c r="L408" i="19"/>
  <c r="J408" i="19"/>
  <c r="F408" i="19"/>
  <c r="G408" i="19" s="1"/>
  <c r="H408" i="19" s="1"/>
  <c r="AC407" i="19"/>
  <c r="AD407" i="19" s="1"/>
  <c r="Z407" i="19"/>
  <c r="X407" i="19"/>
  <c r="V407" i="19"/>
  <c r="S407" i="19"/>
  <c r="P407" i="19"/>
  <c r="Q407" i="19" s="1"/>
  <c r="L407" i="19"/>
  <c r="J407" i="19"/>
  <c r="F407" i="19"/>
  <c r="G407" i="19" s="1"/>
  <c r="H407" i="19" s="1"/>
  <c r="AC406" i="19"/>
  <c r="AD406" i="19" s="1"/>
  <c r="Z406" i="19"/>
  <c r="X406" i="19"/>
  <c r="V406" i="19"/>
  <c r="S406" i="19"/>
  <c r="P406" i="19"/>
  <c r="Q406" i="19" s="1"/>
  <c r="L406" i="19"/>
  <c r="J406" i="19"/>
  <c r="F406" i="19"/>
  <c r="G406" i="19" s="1"/>
  <c r="H406" i="19" s="1"/>
  <c r="AC405" i="19"/>
  <c r="AD405" i="19" s="1"/>
  <c r="Z405" i="19"/>
  <c r="X405" i="19"/>
  <c r="V405" i="19"/>
  <c r="S405" i="19"/>
  <c r="Q405" i="19"/>
  <c r="P405" i="19"/>
  <c r="L405" i="19"/>
  <c r="J405" i="19"/>
  <c r="F405" i="19"/>
  <c r="G405" i="19" s="1"/>
  <c r="H405" i="19" s="1"/>
  <c r="AC404" i="19"/>
  <c r="AD404" i="19" s="1"/>
  <c r="Z404" i="19"/>
  <c r="X404" i="19"/>
  <c r="V404" i="19"/>
  <c r="S404" i="19"/>
  <c r="P404" i="19"/>
  <c r="Q404" i="19" s="1"/>
  <c r="L404" i="19"/>
  <c r="J404" i="19"/>
  <c r="F404" i="19"/>
  <c r="G404" i="19" s="1"/>
  <c r="H404" i="19" s="1"/>
  <c r="AC403" i="19"/>
  <c r="AD403" i="19" s="1"/>
  <c r="Z403" i="19"/>
  <c r="X403" i="19"/>
  <c r="V403" i="19"/>
  <c r="S403" i="19"/>
  <c r="P403" i="19"/>
  <c r="Q403" i="19" s="1"/>
  <c r="L403" i="19"/>
  <c r="J403" i="19"/>
  <c r="F403" i="19"/>
  <c r="G403" i="19" s="1"/>
  <c r="H403" i="19" s="1"/>
  <c r="AC402" i="19"/>
  <c r="AD402" i="19" s="1"/>
  <c r="Z402" i="19"/>
  <c r="X402" i="19"/>
  <c r="V402" i="19"/>
  <c r="S402" i="19"/>
  <c r="P402" i="19"/>
  <c r="Q402" i="19" s="1"/>
  <c r="L402" i="19"/>
  <c r="J402" i="19"/>
  <c r="F402" i="19"/>
  <c r="G402" i="19" s="1"/>
  <c r="H402" i="19" s="1"/>
  <c r="AC401" i="19"/>
  <c r="AD401" i="19" s="1"/>
  <c r="Z401" i="19"/>
  <c r="X401" i="19"/>
  <c r="V401" i="19"/>
  <c r="S401" i="19"/>
  <c r="P401" i="19"/>
  <c r="Q401" i="19" s="1"/>
  <c r="L401" i="19"/>
  <c r="J401" i="19"/>
  <c r="F401" i="19"/>
  <c r="G401" i="19" s="1"/>
  <c r="H401" i="19" s="1"/>
  <c r="AC400" i="19"/>
  <c r="AD400" i="19" s="1"/>
  <c r="Z400" i="19"/>
  <c r="X400" i="19"/>
  <c r="V400" i="19"/>
  <c r="S400" i="19"/>
  <c r="Q400" i="19"/>
  <c r="P400" i="19"/>
  <c r="L400" i="19"/>
  <c r="J400" i="19"/>
  <c r="F400" i="19"/>
  <c r="G400" i="19" s="1"/>
  <c r="H400" i="19" s="1"/>
  <c r="AC399" i="19"/>
  <c r="AD399" i="19" s="1"/>
  <c r="Z399" i="19"/>
  <c r="X399" i="19"/>
  <c r="V399" i="19"/>
  <c r="S399" i="19"/>
  <c r="P399" i="19"/>
  <c r="Q399" i="19" s="1"/>
  <c r="L399" i="19"/>
  <c r="J399" i="19"/>
  <c r="F399" i="19"/>
  <c r="G399" i="19" s="1"/>
  <c r="H399" i="19" s="1"/>
  <c r="AC398" i="19"/>
  <c r="AD398" i="19" s="1"/>
  <c r="Z398" i="19"/>
  <c r="X398" i="19"/>
  <c r="V398" i="19"/>
  <c r="S398" i="19"/>
  <c r="P398" i="19"/>
  <c r="Q398" i="19" s="1"/>
  <c r="L398" i="19"/>
  <c r="J398" i="19"/>
  <c r="F398" i="19"/>
  <c r="G398" i="19" s="1"/>
  <c r="H398" i="19" s="1"/>
  <c r="AH397" i="19"/>
  <c r="AI397" i="19" s="1"/>
  <c r="AC397" i="19"/>
  <c r="AD397" i="19" s="1"/>
  <c r="Z397" i="19"/>
  <c r="X397" i="19"/>
  <c r="V397" i="19"/>
  <c r="S397" i="19"/>
  <c r="P397" i="19"/>
  <c r="Q397" i="19" s="1"/>
  <c r="L397" i="19"/>
  <c r="J397" i="19"/>
  <c r="F397" i="19"/>
  <c r="G397" i="19" s="1"/>
  <c r="H397" i="19" s="1"/>
  <c r="AC396" i="19"/>
  <c r="AD396" i="19" s="1"/>
  <c r="Z396" i="19"/>
  <c r="X396" i="19"/>
  <c r="V396" i="19"/>
  <c r="S396" i="19"/>
  <c r="P396" i="19"/>
  <c r="Q396" i="19" s="1"/>
  <c r="L396" i="19"/>
  <c r="J396" i="19"/>
  <c r="F396" i="19"/>
  <c r="G396" i="19" s="1"/>
  <c r="H396" i="19" s="1"/>
  <c r="AC395" i="19"/>
  <c r="AD395" i="19" s="1"/>
  <c r="Z395" i="19"/>
  <c r="X395" i="19"/>
  <c r="V395" i="19"/>
  <c r="S395" i="19"/>
  <c r="P395" i="19"/>
  <c r="Q395" i="19" s="1"/>
  <c r="L395" i="19"/>
  <c r="J395" i="19"/>
  <c r="F395" i="19"/>
  <c r="G395" i="19" s="1"/>
  <c r="H395" i="19" s="1"/>
  <c r="AC394" i="19"/>
  <c r="AD394" i="19" s="1"/>
  <c r="Z394" i="19"/>
  <c r="X394" i="19"/>
  <c r="V394" i="19"/>
  <c r="S394" i="19"/>
  <c r="P394" i="19"/>
  <c r="Q394" i="19" s="1"/>
  <c r="L394" i="19"/>
  <c r="J394" i="19"/>
  <c r="F394" i="19"/>
  <c r="G394" i="19" s="1"/>
  <c r="H394" i="19" s="1"/>
  <c r="AC393" i="19"/>
  <c r="AD393" i="19" s="1"/>
  <c r="Z393" i="19"/>
  <c r="X393" i="19"/>
  <c r="V393" i="19"/>
  <c r="S393" i="19"/>
  <c r="P393" i="19"/>
  <c r="Q393" i="19" s="1"/>
  <c r="L393" i="19"/>
  <c r="J393" i="19"/>
  <c r="F393" i="19"/>
  <c r="G393" i="19" s="1"/>
  <c r="H393" i="19" s="1"/>
  <c r="AC392" i="19"/>
  <c r="AD392" i="19" s="1"/>
  <c r="Z392" i="19"/>
  <c r="X392" i="19"/>
  <c r="V392" i="19"/>
  <c r="S392" i="19"/>
  <c r="Q392" i="19"/>
  <c r="P392" i="19"/>
  <c r="L392" i="19"/>
  <c r="J392" i="19"/>
  <c r="F392" i="19"/>
  <c r="G392" i="19" s="1"/>
  <c r="H392" i="19" s="1"/>
  <c r="AC391" i="19"/>
  <c r="AD391" i="19" s="1"/>
  <c r="Z391" i="19"/>
  <c r="X391" i="19"/>
  <c r="V391" i="19"/>
  <c r="S391" i="19"/>
  <c r="P391" i="19"/>
  <c r="Q391" i="19" s="1"/>
  <c r="L391" i="19"/>
  <c r="J391" i="19"/>
  <c r="F391" i="19"/>
  <c r="G391" i="19" s="1"/>
  <c r="H391" i="19" s="1"/>
  <c r="AC390" i="19"/>
  <c r="AD390" i="19" s="1"/>
  <c r="Z390" i="19"/>
  <c r="X390" i="19"/>
  <c r="V390" i="19"/>
  <c r="S390" i="19"/>
  <c r="P390" i="19"/>
  <c r="Q390" i="19" s="1"/>
  <c r="L390" i="19"/>
  <c r="J390" i="19"/>
  <c r="F390" i="19"/>
  <c r="G390" i="19" s="1"/>
  <c r="H390" i="19" s="1"/>
  <c r="AC389" i="19"/>
  <c r="AD389" i="19" s="1"/>
  <c r="Z389" i="19"/>
  <c r="X389" i="19"/>
  <c r="V389" i="19"/>
  <c r="S389" i="19"/>
  <c r="P389" i="19"/>
  <c r="Q389" i="19" s="1"/>
  <c r="L389" i="19"/>
  <c r="J389" i="19"/>
  <c r="F389" i="19"/>
  <c r="G389" i="19" s="1"/>
  <c r="H389" i="19" s="1"/>
  <c r="AH387" i="19"/>
  <c r="AC387" i="19"/>
  <c r="AD387" i="19" s="1"/>
  <c r="Z387" i="19"/>
  <c r="X387" i="19"/>
  <c r="V387" i="19"/>
  <c r="S387" i="19"/>
  <c r="P387" i="19"/>
  <c r="Q387" i="19" s="1"/>
  <c r="L387" i="19"/>
  <c r="J387" i="19"/>
  <c r="F387" i="19"/>
  <c r="G387" i="19" s="1"/>
  <c r="H387" i="19" s="1"/>
  <c r="AC388" i="19"/>
  <c r="AD388" i="19" s="1"/>
  <c r="Z388" i="19"/>
  <c r="X388" i="19"/>
  <c r="V388" i="19"/>
  <c r="S388" i="19"/>
  <c r="P388" i="19"/>
  <c r="Q388" i="19" s="1"/>
  <c r="L388" i="19"/>
  <c r="J388" i="19"/>
  <c r="F388" i="19"/>
  <c r="G388" i="19" s="1"/>
  <c r="H388" i="19" s="1"/>
  <c r="AC386" i="19"/>
  <c r="AD386" i="19" s="1"/>
  <c r="Z386" i="19"/>
  <c r="X386" i="19"/>
  <c r="V386" i="19"/>
  <c r="S386" i="19"/>
  <c r="P386" i="19"/>
  <c r="Q386" i="19" s="1"/>
  <c r="L386" i="19"/>
  <c r="J386" i="19"/>
  <c r="F386" i="19"/>
  <c r="G386" i="19" s="1"/>
  <c r="H386" i="19" s="1"/>
  <c r="AC385" i="19"/>
  <c r="AD385" i="19" s="1"/>
  <c r="Z385" i="19"/>
  <c r="X385" i="19"/>
  <c r="V385" i="19"/>
  <c r="S385" i="19"/>
  <c r="P385" i="19"/>
  <c r="Q385" i="19" s="1"/>
  <c r="L385" i="19"/>
  <c r="J385" i="19"/>
  <c r="F385" i="19"/>
  <c r="G385" i="19" s="1"/>
  <c r="H385" i="19" s="1"/>
  <c r="AC384" i="19"/>
  <c r="AD384" i="19" s="1"/>
  <c r="Z384" i="19"/>
  <c r="X384" i="19"/>
  <c r="V384" i="19"/>
  <c r="S384" i="19"/>
  <c r="P384" i="19"/>
  <c r="Q384" i="19" s="1"/>
  <c r="L384" i="19"/>
  <c r="J384" i="19"/>
  <c r="F384" i="19"/>
  <c r="G384" i="19" s="1"/>
  <c r="H384" i="19" s="1"/>
  <c r="AC382" i="19"/>
  <c r="AD382" i="19" s="1"/>
  <c r="Z382" i="19"/>
  <c r="X382" i="19"/>
  <c r="V382" i="19"/>
  <c r="S382" i="19"/>
  <c r="P382" i="19"/>
  <c r="Q382" i="19" s="1"/>
  <c r="L382" i="19"/>
  <c r="J382" i="19"/>
  <c r="F382" i="19"/>
  <c r="G382" i="19" s="1"/>
  <c r="H382" i="19" s="1"/>
  <c r="AC381" i="19"/>
  <c r="AD381" i="19" s="1"/>
  <c r="Z381" i="19"/>
  <c r="X381" i="19"/>
  <c r="V381" i="19"/>
  <c r="S381" i="19"/>
  <c r="P381" i="19"/>
  <c r="Q381" i="19" s="1"/>
  <c r="L381" i="19"/>
  <c r="J381" i="19"/>
  <c r="F381" i="19"/>
  <c r="G381" i="19" s="1"/>
  <c r="H381" i="19" s="1"/>
  <c r="AC380" i="19"/>
  <c r="AD380" i="19" s="1"/>
  <c r="Z380" i="19"/>
  <c r="X380" i="19"/>
  <c r="V380" i="19"/>
  <c r="S380" i="19"/>
  <c r="P380" i="19"/>
  <c r="Q380" i="19" s="1"/>
  <c r="L380" i="19"/>
  <c r="J380" i="19"/>
  <c r="F380" i="19"/>
  <c r="G380" i="19" s="1"/>
  <c r="H380" i="19" s="1"/>
  <c r="AH379" i="19"/>
  <c r="AI379" i="19" s="1"/>
  <c r="AC379" i="19"/>
  <c r="AD379" i="19" s="1"/>
  <c r="Z379" i="19"/>
  <c r="X379" i="19"/>
  <c r="V379" i="19"/>
  <c r="S379" i="19"/>
  <c r="P379" i="19"/>
  <c r="Q379" i="19" s="1"/>
  <c r="L379" i="19"/>
  <c r="J379" i="19"/>
  <c r="F379" i="19"/>
  <c r="G379" i="19" s="1"/>
  <c r="H379" i="19" s="1"/>
  <c r="AC378" i="19"/>
  <c r="AD378" i="19" s="1"/>
  <c r="Z378" i="19"/>
  <c r="X378" i="19"/>
  <c r="V378" i="19"/>
  <c r="S378" i="19"/>
  <c r="P378" i="19"/>
  <c r="Q378" i="19" s="1"/>
  <c r="L378" i="19"/>
  <c r="J378" i="19"/>
  <c r="F378" i="19"/>
  <c r="G378" i="19" s="1"/>
  <c r="H378" i="19" s="1"/>
  <c r="AH377" i="19"/>
  <c r="AI377" i="19" s="1"/>
  <c r="AC377" i="19"/>
  <c r="AD377" i="19" s="1"/>
  <c r="Z377" i="19"/>
  <c r="X377" i="19"/>
  <c r="V377" i="19"/>
  <c r="S377" i="19"/>
  <c r="P377" i="19"/>
  <c r="Q377" i="19" s="1"/>
  <c r="L377" i="19"/>
  <c r="J377" i="19"/>
  <c r="F377" i="19"/>
  <c r="G377" i="19" s="1"/>
  <c r="H377" i="19" s="1"/>
  <c r="AC376" i="19"/>
  <c r="AD376" i="19" s="1"/>
  <c r="Z376" i="19"/>
  <c r="X376" i="19"/>
  <c r="V376" i="19"/>
  <c r="S376" i="19"/>
  <c r="P376" i="19"/>
  <c r="Q376" i="19" s="1"/>
  <c r="L376" i="19"/>
  <c r="J376" i="19"/>
  <c r="F376" i="19"/>
  <c r="G376" i="19" s="1"/>
  <c r="H376" i="19" s="1"/>
  <c r="AC375" i="19"/>
  <c r="AD375" i="19" s="1"/>
  <c r="Z375" i="19"/>
  <c r="X375" i="19"/>
  <c r="V375" i="19"/>
  <c r="S375" i="19"/>
  <c r="P375" i="19"/>
  <c r="Q375" i="19" s="1"/>
  <c r="L375" i="19"/>
  <c r="J375" i="19"/>
  <c r="F375" i="19"/>
  <c r="G375" i="19" s="1"/>
  <c r="H375" i="19" s="1"/>
  <c r="AC374" i="19"/>
  <c r="AD374" i="19" s="1"/>
  <c r="Z374" i="19"/>
  <c r="X374" i="19"/>
  <c r="V374" i="19"/>
  <c r="S374" i="19"/>
  <c r="Q374" i="19"/>
  <c r="P374" i="19"/>
  <c r="L374" i="19"/>
  <c r="J374" i="19"/>
  <c r="F374" i="19"/>
  <c r="G374" i="19" s="1"/>
  <c r="H374" i="19" s="1"/>
  <c r="AC373" i="19"/>
  <c r="AD373" i="19" s="1"/>
  <c r="Z373" i="19"/>
  <c r="X373" i="19"/>
  <c r="V373" i="19"/>
  <c r="S373" i="19"/>
  <c r="P373" i="19"/>
  <c r="Q373" i="19" s="1"/>
  <c r="L373" i="19"/>
  <c r="J373" i="19"/>
  <c r="F373" i="19"/>
  <c r="G373" i="19" s="1"/>
  <c r="H373" i="19" s="1"/>
  <c r="AC372" i="19"/>
  <c r="AD372" i="19" s="1"/>
  <c r="Z372" i="19"/>
  <c r="X372" i="19"/>
  <c r="V372" i="19"/>
  <c r="S372" i="19"/>
  <c r="P372" i="19"/>
  <c r="Q372" i="19" s="1"/>
  <c r="L372" i="19"/>
  <c r="J372" i="19"/>
  <c r="F372" i="19"/>
  <c r="G372" i="19" s="1"/>
  <c r="H372" i="19" s="1"/>
  <c r="AC371" i="19"/>
  <c r="AD371" i="19" s="1"/>
  <c r="Z371" i="19"/>
  <c r="X371" i="19"/>
  <c r="V371" i="19"/>
  <c r="S371" i="19"/>
  <c r="P371" i="19"/>
  <c r="Q371" i="19" s="1"/>
  <c r="L371" i="19"/>
  <c r="J371" i="19"/>
  <c r="F371" i="19"/>
  <c r="G371" i="19" s="1"/>
  <c r="H371" i="19" s="1"/>
  <c r="AC370" i="19"/>
  <c r="AD370" i="19" s="1"/>
  <c r="Z370" i="19"/>
  <c r="X370" i="19"/>
  <c r="V370" i="19"/>
  <c r="S370" i="19"/>
  <c r="Q370" i="19"/>
  <c r="P370" i="19"/>
  <c r="L370" i="19"/>
  <c r="J370" i="19"/>
  <c r="F370" i="19"/>
  <c r="G370" i="19" s="1"/>
  <c r="H370" i="19" s="1"/>
  <c r="AC369" i="19"/>
  <c r="AD369" i="19" s="1"/>
  <c r="Z369" i="19"/>
  <c r="X369" i="19"/>
  <c r="V369" i="19"/>
  <c r="S369" i="19"/>
  <c r="P369" i="19"/>
  <c r="Q369" i="19" s="1"/>
  <c r="L369" i="19"/>
  <c r="J369" i="19"/>
  <c r="F369" i="19"/>
  <c r="G369" i="19" s="1"/>
  <c r="H369" i="19" s="1"/>
  <c r="AC368" i="19"/>
  <c r="AD368" i="19" s="1"/>
  <c r="Z368" i="19"/>
  <c r="X368" i="19"/>
  <c r="V368" i="19"/>
  <c r="S368" i="19"/>
  <c r="P368" i="19"/>
  <c r="Q368" i="19" s="1"/>
  <c r="L368" i="19"/>
  <c r="J368" i="19"/>
  <c r="F368" i="19"/>
  <c r="G368" i="19" s="1"/>
  <c r="H368" i="19" s="1"/>
  <c r="AH367" i="19"/>
  <c r="AC367" i="19"/>
  <c r="AD367" i="19" s="1"/>
  <c r="Z367" i="19"/>
  <c r="X367" i="19"/>
  <c r="V367" i="19"/>
  <c r="S367" i="19"/>
  <c r="Q367" i="19"/>
  <c r="P367" i="19"/>
  <c r="L367" i="19"/>
  <c r="J367" i="19"/>
  <c r="F367" i="19"/>
  <c r="G367" i="19" s="1"/>
  <c r="H367" i="19" s="1"/>
  <c r="AC366" i="19"/>
  <c r="AD366" i="19" s="1"/>
  <c r="Z366" i="19"/>
  <c r="X366" i="19"/>
  <c r="V366" i="19"/>
  <c r="S366" i="19"/>
  <c r="P366" i="19"/>
  <c r="Q366" i="19" s="1"/>
  <c r="L366" i="19"/>
  <c r="J366" i="19"/>
  <c r="F366" i="19"/>
  <c r="G366" i="19" s="1"/>
  <c r="H366" i="19" s="1"/>
  <c r="AC365" i="19"/>
  <c r="AD365" i="19" s="1"/>
  <c r="Z365" i="19"/>
  <c r="X365" i="19"/>
  <c r="V365" i="19"/>
  <c r="S365" i="19"/>
  <c r="P365" i="19"/>
  <c r="Q365" i="19" s="1"/>
  <c r="L365" i="19"/>
  <c r="J365" i="19"/>
  <c r="F365" i="19"/>
  <c r="G365" i="19" s="1"/>
  <c r="H365" i="19" s="1"/>
  <c r="AC364" i="19"/>
  <c r="AD364" i="19" s="1"/>
  <c r="Z364" i="19"/>
  <c r="X364" i="19"/>
  <c r="V364" i="19"/>
  <c r="S364" i="19"/>
  <c r="P364" i="19"/>
  <c r="Q364" i="19" s="1"/>
  <c r="L364" i="19"/>
  <c r="J364" i="19"/>
  <c r="F364" i="19"/>
  <c r="G364" i="19" s="1"/>
  <c r="H364" i="19" s="1"/>
  <c r="AC363" i="19"/>
  <c r="AD363" i="19" s="1"/>
  <c r="Z363" i="19"/>
  <c r="X363" i="19"/>
  <c r="V363" i="19"/>
  <c r="S363" i="19"/>
  <c r="Q363" i="19"/>
  <c r="P363" i="19"/>
  <c r="L363" i="19"/>
  <c r="J363" i="19"/>
  <c r="F363" i="19"/>
  <c r="G363" i="19" s="1"/>
  <c r="H363" i="19" s="1"/>
  <c r="AC362" i="19"/>
  <c r="AD362" i="19" s="1"/>
  <c r="Z362" i="19"/>
  <c r="X362" i="19"/>
  <c r="V362" i="19"/>
  <c r="S362" i="19"/>
  <c r="Q362" i="19"/>
  <c r="P362" i="19"/>
  <c r="L362" i="19"/>
  <c r="J362" i="19"/>
  <c r="F362" i="19"/>
  <c r="G362" i="19" s="1"/>
  <c r="H362" i="19" s="1"/>
  <c r="AC361" i="19"/>
  <c r="AD361" i="19" s="1"/>
  <c r="Z361" i="19"/>
  <c r="X361" i="19"/>
  <c r="V361" i="19"/>
  <c r="S361" i="19"/>
  <c r="P361" i="19"/>
  <c r="Q361" i="19" s="1"/>
  <c r="L361" i="19"/>
  <c r="J361" i="19"/>
  <c r="F361" i="19"/>
  <c r="G361" i="19" s="1"/>
  <c r="H361" i="19" s="1"/>
  <c r="AC360" i="19"/>
  <c r="AD360" i="19" s="1"/>
  <c r="Z360" i="19"/>
  <c r="X360" i="19"/>
  <c r="V360" i="19"/>
  <c r="S360" i="19"/>
  <c r="P360" i="19"/>
  <c r="Q360" i="19" s="1"/>
  <c r="L360" i="19"/>
  <c r="J360" i="19"/>
  <c r="F360" i="19"/>
  <c r="G360" i="19" s="1"/>
  <c r="H360" i="19" s="1"/>
  <c r="AC359" i="19"/>
  <c r="AD359" i="19" s="1"/>
  <c r="Z359" i="19"/>
  <c r="X359" i="19"/>
  <c r="V359" i="19"/>
  <c r="S359" i="19"/>
  <c r="P359" i="19"/>
  <c r="Q359" i="19" s="1"/>
  <c r="L359" i="19"/>
  <c r="J359" i="19"/>
  <c r="F359" i="19"/>
  <c r="G359" i="19" s="1"/>
  <c r="H359" i="19" s="1"/>
  <c r="AC358" i="19"/>
  <c r="AD358" i="19" s="1"/>
  <c r="Z358" i="19"/>
  <c r="X358" i="19"/>
  <c r="V358" i="19"/>
  <c r="S358" i="19"/>
  <c r="P358" i="19"/>
  <c r="Q358" i="19" s="1"/>
  <c r="L358" i="19"/>
  <c r="J358" i="19"/>
  <c r="F358" i="19"/>
  <c r="G358" i="19" s="1"/>
  <c r="H358" i="19" s="1"/>
  <c r="AC357" i="19"/>
  <c r="AD357" i="19" s="1"/>
  <c r="Z357" i="19"/>
  <c r="X357" i="19"/>
  <c r="V357" i="19"/>
  <c r="S357" i="19"/>
  <c r="P357" i="19"/>
  <c r="Q357" i="19" s="1"/>
  <c r="L357" i="19"/>
  <c r="J357" i="19"/>
  <c r="F357" i="19"/>
  <c r="G357" i="19" s="1"/>
  <c r="H357" i="19" s="1"/>
  <c r="AC356" i="19"/>
  <c r="AD356" i="19" s="1"/>
  <c r="Z356" i="19"/>
  <c r="X356" i="19"/>
  <c r="V356" i="19"/>
  <c r="S356" i="19"/>
  <c r="P356" i="19"/>
  <c r="Q356" i="19" s="1"/>
  <c r="L356" i="19"/>
  <c r="J356" i="19"/>
  <c r="F356" i="19"/>
  <c r="G356" i="19" s="1"/>
  <c r="H356" i="19" s="1"/>
  <c r="AC355" i="19"/>
  <c r="AD355" i="19" s="1"/>
  <c r="Z355" i="19"/>
  <c r="X355" i="19"/>
  <c r="V355" i="19"/>
  <c r="S355" i="19"/>
  <c r="Q355" i="19"/>
  <c r="P355" i="19"/>
  <c r="L355" i="19"/>
  <c r="J355" i="19"/>
  <c r="F355" i="19"/>
  <c r="G355" i="19" s="1"/>
  <c r="H355" i="19" s="1"/>
  <c r="AH354" i="19"/>
  <c r="AC354" i="19"/>
  <c r="AD354" i="19" s="1"/>
  <c r="Z354" i="19"/>
  <c r="X354" i="19"/>
  <c r="V354" i="19"/>
  <c r="S354" i="19"/>
  <c r="P354" i="19"/>
  <c r="Q354" i="19" s="1"/>
  <c r="L354" i="19"/>
  <c r="J354" i="19"/>
  <c r="F354" i="19"/>
  <c r="G354" i="19" s="1"/>
  <c r="H354" i="19" s="1"/>
  <c r="AC353" i="19"/>
  <c r="AD353" i="19" s="1"/>
  <c r="Z353" i="19"/>
  <c r="X353" i="19"/>
  <c r="V353" i="19"/>
  <c r="S353" i="19"/>
  <c r="P353" i="19"/>
  <c r="Q353" i="19" s="1"/>
  <c r="L353" i="19"/>
  <c r="J353" i="19"/>
  <c r="F353" i="19"/>
  <c r="G353" i="19" s="1"/>
  <c r="H353" i="19" s="1"/>
  <c r="AH352" i="19"/>
  <c r="AI352" i="19" s="1"/>
  <c r="AC352" i="19"/>
  <c r="AD352" i="19" s="1"/>
  <c r="Z352" i="19"/>
  <c r="X352" i="19"/>
  <c r="V352" i="19"/>
  <c r="S352" i="19"/>
  <c r="P352" i="19"/>
  <c r="Q352" i="19" s="1"/>
  <c r="L352" i="19"/>
  <c r="J352" i="19"/>
  <c r="F352" i="19"/>
  <c r="G352" i="19" s="1"/>
  <c r="H352" i="19" s="1"/>
  <c r="AC351" i="19"/>
  <c r="AD351" i="19" s="1"/>
  <c r="Z351" i="19"/>
  <c r="X351" i="19"/>
  <c r="V351" i="19"/>
  <c r="S351" i="19"/>
  <c r="P351" i="19"/>
  <c r="Q351" i="19" s="1"/>
  <c r="L351" i="19"/>
  <c r="J351" i="19"/>
  <c r="F351" i="19"/>
  <c r="G351" i="19" s="1"/>
  <c r="H351" i="19" s="1"/>
  <c r="AC350" i="19"/>
  <c r="AD350" i="19" s="1"/>
  <c r="Z350" i="19"/>
  <c r="X350" i="19"/>
  <c r="V350" i="19"/>
  <c r="S350" i="19"/>
  <c r="P350" i="19"/>
  <c r="Q350" i="19" s="1"/>
  <c r="L350" i="19"/>
  <c r="J350" i="19"/>
  <c r="F350" i="19"/>
  <c r="G350" i="19" s="1"/>
  <c r="H350" i="19" s="1"/>
  <c r="AC349" i="19"/>
  <c r="AD349" i="19" s="1"/>
  <c r="Z349" i="19"/>
  <c r="X349" i="19"/>
  <c r="V349" i="19"/>
  <c r="S349" i="19"/>
  <c r="P349" i="19"/>
  <c r="Q349" i="19" s="1"/>
  <c r="L349" i="19"/>
  <c r="J349" i="19"/>
  <c r="F349" i="19"/>
  <c r="G349" i="19" s="1"/>
  <c r="H349" i="19" s="1"/>
  <c r="AC348" i="19"/>
  <c r="AD348" i="19" s="1"/>
  <c r="Z348" i="19"/>
  <c r="X348" i="19"/>
  <c r="V348" i="19"/>
  <c r="S348" i="19"/>
  <c r="P348" i="19"/>
  <c r="Q348" i="19" s="1"/>
  <c r="L348" i="19"/>
  <c r="J348" i="19"/>
  <c r="F348" i="19"/>
  <c r="G348" i="19" s="1"/>
  <c r="H348" i="19" s="1"/>
  <c r="AC347" i="19"/>
  <c r="AD347" i="19" s="1"/>
  <c r="Z347" i="19"/>
  <c r="X347" i="19"/>
  <c r="V347" i="19"/>
  <c r="S347" i="19"/>
  <c r="P347" i="19"/>
  <c r="Q347" i="19" s="1"/>
  <c r="L347" i="19"/>
  <c r="J347" i="19"/>
  <c r="F347" i="19"/>
  <c r="G347" i="19" s="1"/>
  <c r="H347" i="19" s="1"/>
  <c r="AH346" i="19"/>
  <c r="AC346" i="19"/>
  <c r="AD346" i="19" s="1"/>
  <c r="Z346" i="19"/>
  <c r="X346" i="19"/>
  <c r="V346" i="19"/>
  <c r="S346" i="19"/>
  <c r="P346" i="19"/>
  <c r="Q346" i="19" s="1"/>
  <c r="L346" i="19"/>
  <c r="J346" i="19"/>
  <c r="F346" i="19"/>
  <c r="G346" i="19" s="1"/>
  <c r="H346" i="19" s="1"/>
  <c r="AC345" i="19"/>
  <c r="AD345" i="19" s="1"/>
  <c r="Z345" i="19"/>
  <c r="X345" i="19"/>
  <c r="V345" i="19"/>
  <c r="S345" i="19"/>
  <c r="Q345" i="19"/>
  <c r="P345" i="19"/>
  <c r="L345" i="19"/>
  <c r="J345" i="19"/>
  <c r="F345" i="19"/>
  <c r="G345" i="19" s="1"/>
  <c r="H345" i="19" s="1"/>
  <c r="AC344" i="19"/>
  <c r="AD344" i="19" s="1"/>
  <c r="Z344" i="19"/>
  <c r="X344" i="19"/>
  <c r="V344" i="19"/>
  <c r="S344" i="19"/>
  <c r="P344" i="19"/>
  <c r="Q344" i="19" s="1"/>
  <c r="L344" i="19"/>
  <c r="J344" i="19"/>
  <c r="F344" i="19"/>
  <c r="G344" i="19" s="1"/>
  <c r="H344" i="19" s="1"/>
  <c r="AC343" i="19"/>
  <c r="AD343" i="19" s="1"/>
  <c r="Z343" i="19"/>
  <c r="X343" i="19"/>
  <c r="V343" i="19"/>
  <c r="S343" i="19"/>
  <c r="P343" i="19"/>
  <c r="Q343" i="19" s="1"/>
  <c r="L343" i="19"/>
  <c r="J343" i="19"/>
  <c r="F343" i="19"/>
  <c r="G343" i="19" s="1"/>
  <c r="H343" i="19" s="1"/>
  <c r="AC342" i="19"/>
  <c r="AD342" i="19" s="1"/>
  <c r="Z342" i="19"/>
  <c r="X342" i="19"/>
  <c r="V342" i="19"/>
  <c r="S342" i="19"/>
  <c r="Q342" i="19"/>
  <c r="P342" i="19"/>
  <c r="L342" i="19"/>
  <c r="J342" i="19"/>
  <c r="F342" i="19"/>
  <c r="G342" i="19" s="1"/>
  <c r="H342" i="19" s="1"/>
  <c r="AC341" i="19"/>
  <c r="AD341" i="19" s="1"/>
  <c r="Z341" i="19"/>
  <c r="X341" i="19"/>
  <c r="V341" i="19"/>
  <c r="S341" i="19"/>
  <c r="P341" i="19"/>
  <c r="Q341" i="19" s="1"/>
  <c r="L341" i="19"/>
  <c r="J341" i="19"/>
  <c r="F341" i="19"/>
  <c r="G341" i="19" s="1"/>
  <c r="H341" i="19" s="1"/>
  <c r="AC340" i="19"/>
  <c r="AD340" i="19" s="1"/>
  <c r="Z340" i="19"/>
  <c r="X340" i="19"/>
  <c r="V340" i="19"/>
  <c r="S340" i="19"/>
  <c r="P340" i="19"/>
  <c r="Q340" i="19" s="1"/>
  <c r="L340" i="19"/>
  <c r="J340" i="19"/>
  <c r="F340" i="19"/>
  <c r="G340" i="19" s="1"/>
  <c r="H340" i="19" s="1"/>
  <c r="AH339" i="19"/>
  <c r="AI339" i="19" s="1"/>
  <c r="AC339" i="19"/>
  <c r="AD339" i="19" s="1"/>
  <c r="Z339" i="19"/>
  <c r="X339" i="19"/>
  <c r="V339" i="19"/>
  <c r="S339" i="19"/>
  <c r="P339" i="19"/>
  <c r="Q339" i="19" s="1"/>
  <c r="L339" i="19"/>
  <c r="J339" i="19"/>
  <c r="F339" i="19"/>
  <c r="G339" i="19" s="1"/>
  <c r="H339" i="19" s="1"/>
  <c r="AC337" i="19"/>
  <c r="AD337" i="19" s="1"/>
  <c r="Z337" i="19"/>
  <c r="X337" i="19"/>
  <c r="V337" i="19"/>
  <c r="S337" i="19"/>
  <c r="P337" i="19"/>
  <c r="Q337" i="19" s="1"/>
  <c r="L337" i="19"/>
  <c r="J337" i="19"/>
  <c r="F337" i="19"/>
  <c r="G337" i="19" s="1"/>
  <c r="H337" i="19" s="1"/>
  <c r="AC336" i="19"/>
  <c r="AD336" i="19" s="1"/>
  <c r="Z336" i="19"/>
  <c r="X336" i="19"/>
  <c r="V336" i="19"/>
  <c r="S336" i="19"/>
  <c r="P336" i="19"/>
  <c r="Q336" i="19" s="1"/>
  <c r="L336" i="19"/>
  <c r="J336" i="19"/>
  <c r="F336" i="19"/>
  <c r="G336" i="19" s="1"/>
  <c r="H336" i="19" s="1"/>
  <c r="AC335" i="19"/>
  <c r="AD335" i="19" s="1"/>
  <c r="Z335" i="19"/>
  <c r="X335" i="19"/>
  <c r="V335" i="19"/>
  <c r="S335" i="19"/>
  <c r="P335" i="19"/>
  <c r="Q335" i="19" s="1"/>
  <c r="L335" i="19"/>
  <c r="J335" i="19"/>
  <c r="F335" i="19"/>
  <c r="G335" i="19" s="1"/>
  <c r="H335" i="19" s="1"/>
  <c r="AC334" i="19"/>
  <c r="AD334" i="19" s="1"/>
  <c r="Z334" i="19"/>
  <c r="X334" i="19"/>
  <c r="V334" i="19"/>
  <c r="S334" i="19"/>
  <c r="P334" i="19"/>
  <c r="Q334" i="19" s="1"/>
  <c r="L334" i="19"/>
  <c r="J334" i="19"/>
  <c r="F334" i="19"/>
  <c r="G334" i="19" s="1"/>
  <c r="H334" i="19" s="1"/>
  <c r="AC333" i="19"/>
  <c r="AD333" i="19" s="1"/>
  <c r="Z333" i="19"/>
  <c r="X333" i="19"/>
  <c r="V333" i="19"/>
  <c r="S333" i="19"/>
  <c r="P333" i="19"/>
  <c r="Q333" i="19" s="1"/>
  <c r="L333" i="19"/>
  <c r="J333" i="19"/>
  <c r="F333" i="19"/>
  <c r="G333" i="19" s="1"/>
  <c r="H333" i="19" s="1"/>
  <c r="AC332" i="19"/>
  <c r="AD332" i="19" s="1"/>
  <c r="Z332" i="19"/>
  <c r="X332" i="19"/>
  <c r="V332" i="19"/>
  <c r="S332" i="19"/>
  <c r="P332" i="19"/>
  <c r="Q332" i="19" s="1"/>
  <c r="L332" i="19"/>
  <c r="J332" i="19"/>
  <c r="F332" i="19"/>
  <c r="G332" i="19" s="1"/>
  <c r="H332" i="19" s="1"/>
  <c r="AC331" i="19"/>
  <c r="AD331" i="19" s="1"/>
  <c r="Z331" i="19"/>
  <c r="X331" i="19"/>
  <c r="V331" i="19"/>
  <c r="S331" i="19"/>
  <c r="P331" i="19"/>
  <c r="Q331" i="19" s="1"/>
  <c r="L331" i="19"/>
  <c r="J331" i="19"/>
  <c r="F331" i="19"/>
  <c r="G331" i="19" s="1"/>
  <c r="H331" i="19" s="1"/>
  <c r="AH330" i="19"/>
  <c r="AI330" i="19" s="1"/>
  <c r="AC330" i="19"/>
  <c r="AD330" i="19" s="1"/>
  <c r="Z330" i="19"/>
  <c r="X330" i="19"/>
  <c r="V330" i="19"/>
  <c r="S330" i="19"/>
  <c r="P330" i="19"/>
  <c r="Q330" i="19" s="1"/>
  <c r="L330" i="19"/>
  <c r="J330" i="19"/>
  <c r="F330" i="19"/>
  <c r="G330" i="19" s="1"/>
  <c r="H330" i="19" s="1"/>
  <c r="AC329" i="19"/>
  <c r="AD329" i="19" s="1"/>
  <c r="Z329" i="19"/>
  <c r="X329" i="19"/>
  <c r="V329" i="19"/>
  <c r="S329" i="19"/>
  <c r="P329" i="19"/>
  <c r="Q329" i="19" s="1"/>
  <c r="L329" i="19"/>
  <c r="J329" i="19"/>
  <c r="F329" i="19"/>
  <c r="G329" i="19" s="1"/>
  <c r="H329" i="19" s="1"/>
  <c r="AC328" i="19"/>
  <c r="AD328" i="19" s="1"/>
  <c r="Z328" i="19"/>
  <c r="X328" i="19"/>
  <c r="V328" i="19"/>
  <c r="S328" i="19"/>
  <c r="P328" i="19"/>
  <c r="Q328" i="19" s="1"/>
  <c r="L328" i="19"/>
  <c r="J328" i="19"/>
  <c r="F328" i="19"/>
  <c r="G328" i="19" s="1"/>
  <c r="H328" i="19" s="1"/>
  <c r="AC327" i="19"/>
  <c r="AD327" i="19" s="1"/>
  <c r="Z327" i="19"/>
  <c r="X327" i="19"/>
  <c r="V327" i="19"/>
  <c r="S327" i="19"/>
  <c r="P327" i="19"/>
  <c r="Q327" i="19" s="1"/>
  <c r="L327" i="19"/>
  <c r="J327" i="19"/>
  <c r="F327" i="19"/>
  <c r="G327" i="19" s="1"/>
  <c r="H327" i="19" s="1"/>
  <c r="AC326" i="19"/>
  <c r="AD326" i="19" s="1"/>
  <c r="Z326" i="19"/>
  <c r="X326" i="19"/>
  <c r="V326" i="19"/>
  <c r="S326" i="19"/>
  <c r="P326" i="19"/>
  <c r="Q326" i="19" s="1"/>
  <c r="L326" i="19"/>
  <c r="J326" i="19"/>
  <c r="F326" i="19"/>
  <c r="G326" i="19" s="1"/>
  <c r="H326" i="19" s="1"/>
  <c r="AC325" i="19"/>
  <c r="AD325" i="19" s="1"/>
  <c r="Z325" i="19"/>
  <c r="X325" i="19"/>
  <c r="V325" i="19"/>
  <c r="S325" i="19"/>
  <c r="P325" i="19"/>
  <c r="Q325" i="19" s="1"/>
  <c r="L325" i="19"/>
  <c r="J325" i="19"/>
  <c r="F325" i="19"/>
  <c r="G325" i="19" s="1"/>
  <c r="H325" i="19" s="1"/>
  <c r="AC321" i="19"/>
  <c r="AD321" i="19" s="1"/>
  <c r="Z321" i="19"/>
  <c r="X321" i="19"/>
  <c r="V321" i="19"/>
  <c r="S321" i="19"/>
  <c r="P321" i="19"/>
  <c r="Q321" i="19" s="1"/>
  <c r="L321" i="19"/>
  <c r="J321" i="19"/>
  <c r="F321" i="19"/>
  <c r="G321" i="19" s="1"/>
  <c r="H321" i="19" s="1"/>
  <c r="AC323" i="19"/>
  <c r="AD323" i="19" s="1"/>
  <c r="Z323" i="19"/>
  <c r="X323" i="19"/>
  <c r="V323" i="19"/>
  <c r="S323" i="19"/>
  <c r="P323" i="19"/>
  <c r="Q323" i="19" s="1"/>
  <c r="L323" i="19"/>
  <c r="J323" i="19"/>
  <c r="F323" i="19"/>
  <c r="G323" i="19" s="1"/>
  <c r="H323" i="19" s="1"/>
  <c r="AC324" i="19"/>
  <c r="AD324" i="19" s="1"/>
  <c r="Z324" i="19"/>
  <c r="X324" i="19"/>
  <c r="V324" i="19"/>
  <c r="S324" i="19"/>
  <c r="P324" i="19"/>
  <c r="Q324" i="19" s="1"/>
  <c r="L324" i="19"/>
  <c r="J324" i="19"/>
  <c r="F324" i="19"/>
  <c r="G324" i="19" s="1"/>
  <c r="H324" i="19" s="1"/>
  <c r="AC322" i="19"/>
  <c r="AD322" i="19" s="1"/>
  <c r="Z322" i="19"/>
  <c r="X322" i="19"/>
  <c r="V322" i="19"/>
  <c r="S322" i="19"/>
  <c r="P322" i="19"/>
  <c r="Q322" i="19" s="1"/>
  <c r="L322" i="19"/>
  <c r="J322" i="19"/>
  <c r="F322" i="19"/>
  <c r="G322" i="19" s="1"/>
  <c r="H322" i="19" s="1"/>
  <c r="AC320" i="19"/>
  <c r="AD320" i="19" s="1"/>
  <c r="Z320" i="19"/>
  <c r="X320" i="19"/>
  <c r="V320" i="19"/>
  <c r="S320" i="19"/>
  <c r="P320" i="19"/>
  <c r="Q320" i="19" s="1"/>
  <c r="L320" i="19"/>
  <c r="J320" i="19"/>
  <c r="F320" i="19"/>
  <c r="G320" i="19" s="1"/>
  <c r="H320" i="19" s="1"/>
  <c r="AC319" i="19"/>
  <c r="AD319" i="19" s="1"/>
  <c r="Z319" i="19"/>
  <c r="X319" i="19"/>
  <c r="V319" i="19"/>
  <c r="S319" i="19"/>
  <c r="P319" i="19"/>
  <c r="Q319" i="19" s="1"/>
  <c r="L319" i="19"/>
  <c r="J319" i="19"/>
  <c r="F319" i="19"/>
  <c r="G319" i="19" s="1"/>
  <c r="H319" i="19" s="1"/>
  <c r="AC318" i="19"/>
  <c r="AD318" i="19" s="1"/>
  <c r="Z318" i="19"/>
  <c r="X318" i="19"/>
  <c r="V318" i="19"/>
  <c r="S318" i="19"/>
  <c r="P318" i="19"/>
  <c r="Q318" i="19" s="1"/>
  <c r="L318" i="19"/>
  <c r="J318" i="19"/>
  <c r="F318" i="19"/>
  <c r="G318" i="19" s="1"/>
  <c r="H318" i="19" s="1"/>
  <c r="AC317" i="19"/>
  <c r="AD317" i="19" s="1"/>
  <c r="Z317" i="19"/>
  <c r="X317" i="19"/>
  <c r="V317" i="19"/>
  <c r="S317" i="19"/>
  <c r="P317" i="19"/>
  <c r="Q317" i="19" s="1"/>
  <c r="L317" i="19"/>
  <c r="J317" i="19"/>
  <c r="F317" i="19"/>
  <c r="G317" i="19" s="1"/>
  <c r="H317" i="19" s="1"/>
  <c r="AC316" i="19"/>
  <c r="AD316" i="19" s="1"/>
  <c r="Z316" i="19"/>
  <c r="X316" i="19"/>
  <c r="V316" i="19"/>
  <c r="S316" i="19"/>
  <c r="P316" i="19"/>
  <c r="Q316" i="19" s="1"/>
  <c r="L316" i="19"/>
  <c r="J316" i="19"/>
  <c r="F316" i="19"/>
  <c r="G316" i="19" s="1"/>
  <c r="H316" i="19" s="1"/>
  <c r="AC315" i="19"/>
  <c r="AD315" i="19" s="1"/>
  <c r="Z315" i="19"/>
  <c r="X315" i="19"/>
  <c r="V315" i="19"/>
  <c r="S315" i="19"/>
  <c r="P315" i="19"/>
  <c r="Q315" i="19" s="1"/>
  <c r="L315" i="19"/>
  <c r="J315" i="19"/>
  <c r="F315" i="19"/>
  <c r="G315" i="19" s="1"/>
  <c r="H315" i="19" s="1"/>
  <c r="AH314" i="19"/>
  <c r="AI314" i="19" s="1"/>
  <c r="AC314" i="19"/>
  <c r="AD314" i="19" s="1"/>
  <c r="Z314" i="19"/>
  <c r="X314" i="19"/>
  <c r="V314" i="19"/>
  <c r="S314" i="19"/>
  <c r="P314" i="19"/>
  <c r="Q314" i="19" s="1"/>
  <c r="L314" i="19"/>
  <c r="J314" i="19"/>
  <c r="F314" i="19"/>
  <c r="G314" i="19" s="1"/>
  <c r="H314" i="19" s="1"/>
  <c r="AC313" i="19"/>
  <c r="AD313" i="19" s="1"/>
  <c r="Z313" i="19"/>
  <c r="X313" i="19"/>
  <c r="V313" i="19"/>
  <c r="S313" i="19"/>
  <c r="P313" i="19"/>
  <c r="Q313" i="19" s="1"/>
  <c r="L313" i="19"/>
  <c r="J313" i="19"/>
  <c r="F313" i="19"/>
  <c r="G313" i="19" s="1"/>
  <c r="H313" i="19" s="1"/>
  <c r="AH312" i="19"/>
  <c r="AI312" i="19" s="1"/>
  <c r="AC312" i="19"/>
  <c r="AD312" i="19" s="1"/>
  <c r="Z312" i="19"/>
  <c r="X312" i="19"/>
  <c r="V312" i="19"/>
  <c r="S312" i="19"/>
  <c r="Q312" i="19"/>
  <c r="L312" i="19"/>
  <c r="J312" i="19"/>
  <c r="F312" i="19"/>
  <c r="G312" i="19" s="1"/>
  <c r="H312" i="19" s="1"/>
  <c r="AC311" i="19"/>
  <c r="AD311" i="19" s="1"/>
  <c r="Z311" i="19"/>
  <c r="X311" i="19"/>
  <c r="V311" i="19"/>
  <c r="S311" i="19"/>
  <c r="P311" i="19"/>
  <c r="Q311" i="19" s="1"/>
  <c r="L311" i="19"/>
  <c r="J311" i="19"/>
  <c r="F311" i="19"/>
  <c r="G311" i="19" s="1"/>
  <c r="H311" i="19" s="1"/>
  <c r="AC310" i="19"/>
  <c r="AD310" i="19" s="1"/>
  <c r="Z310" i="19"/>
  <c r="X310" i="19"/>
  <c r="V310" i="19"/>
  <c r="S310" i="19"/>
  <c r="P310" i="19"/>
  <c r="Q310" i="19" s="1"/>
  <c r="L310" i="19"/>
  <c r="J310" i="19"/>
  <c r="F310" i="19"/>
  <c r="G310" i="19" s="1"/>
  <c r="H310" i="19" s="1"/>
  <c r="AC309" i="19"/>
  <c r="AD309" i="19" s="1"/>
  <c r="Z309" i="19"/>
  <c r="X309" i="19"/>
  <c r="V309" i="19"/>
  <c r="S309" i="19"/>
  <c r="P309" i="19"/>
  <c r="Q309" i="19" s="1"/>
  <c r="L309" i="19"/>
  <c r="J309" i="19"/>
  <c r="F309" i="19"/>
  <c r="G309" i="19" s="1"/>
  <c r="H309" i="19" s="1"/>
  <c r="AC308" i="19"/>
  <c r="AD308" i="19" s="1"/>
  <c r="Z308" i="19"/>
  <c r="X308" i="19"/>
  <c r="V308" i="19"/>
  <c r="S308" i="19"/>
  <c r="P308" i="19"/>
  <c r="Q308" i="19" s="1"/>
  <c r="L308" i="19"/>
  <c r="J308" i="19"/>
  <c r="F308" i="19"/>
  <c r="G308" i="19" s="1"/>
  <c r="H308" i="19" s="1"/>
  <c r="AC307" i="19"/>
  <c r="AD307" i="19" s="1"/>
  <c r="Z307" i="19"/>
  <c r="X307" i="19"/>
  <c r="V307" i="19"/>
  <c r="S307" i="19"/>
  <c r="P307" i="19"/>
  <c r="Q307" i="19" s="1"/>
  <c r="L307" i="19"/>
  <c r="J307" i="19"/>
  <c r="F307" i="19"/>
  <c r="G307" i="19" s="1"/>
  <c r="H307" i="19" s="1"/>
  <c r="AH306" i="19"/>
  <c r="AC306" i="19"/>
  <c r="AD306" i="19" s="1"/>
  <c r="Z306" i="19"/>
  <c r="X306" i="19"/>
  <c r="V306" i="19"/>
  <c r="S306" i="19"/>
  <c r="P306" i="19"/>
  <c r="Q306" i="19" s="1"/>
  <c r="L306" i="19"/>
  <c r="J306" i="19"/>
  <c r="F306" i="19"/>
  <c r="G306" i="19" s="1"/>
  <c r="H306" i="19" s="1"/>
  <c r="AC305" i="19"/>
  <c r="AD305" i="19" s="1"/>
  <c r="Z305" i="19"/>
  <c r="X305" i="19"/>
  <c r="V305" i="19"/>
  <c r="S305" i="19"/>
  <c r="P305" i="19"/>
  <c r="Q305" i="19" s="1"/>
  <c r="L305" i="19"/>
  <c r="J305" i="19"/>
  <c r="F305" i="19"/>
  <c r="G305" i="19" s="1"/>
  <c r="H305" i="19" s="1"/>
  <c r="AC304" i="19"/>
  <c r="AD304" i="19" s="1"/>
  <c r="Z304" i="19"/>
  <c r="X304" i="19"/>
  <c r="V304" i="19"/>
  <c r="S304" i="19"/>
  <c r="P304" i="19"/>
  <c r="Q304" i="19" s="1"/>
  <c r="L304" i="19"/>
  <c r="J304" i="19"/>
  <c r="F304" i="19"/>
  <c r="G304" i="19" s="1"/>
  <c r="H304" i="19" s="1"/>
  <c r="AC303" i="19"/>
  <c r="AD303" i="19" s="1"/>
  <c r="Z303" i="19"/>
  <c r="X303" i="19"/>
  <c r="V303" i="19"/>
  <c r="S303" i="19"/>
  <c r="P303" i="19"/>
  <c r="Q303" i="19" s="1"/>
  <c r="L303" i="19"/>
  <c r="J303" i="19"/>
  <c r="F303" i="19"/>
  <c r="G303" i="19" s="1"/>
  <c r="H303" i="19" s="1"/>
  <c r="AC302" i="19"/>
  <c r="AD302" i="19" s="1"/>
  <c r="Z302" i="19"/>
  <c r="X302" i="19"/>
  <c r="V302" i="19"/>
  <c r="S302" i="19"/>
  <c r="P302" i="19"/>
  <c r="Q302" i="19" s="1"/>
  <c r="L302" i="19"/>
  <c r="J302" i="19"/>
  <c r="F302" i="19"/>
  <c r="G302" i="19" s="1"/>
  <c r="H302" i="19" s="1"/>
  <c r="AH301" i="19"/>
  <c r="AI301" i="19" s="1"/>
  <c r="AC301" i="19"/>
  <c r="AD301" i="19" s="1"/>
  <c r="Z301" i="19"/>
  <c r="X301" i="19"/>
  <c r="V301" i="19"/>
  <c r="S301" i="19"/>
  <c r="P301" i="19"/>
  <c r="Q301" i="19" s="1"/>
  <c r="L301" i="19"/>
  <c r="J301" i="19"/>
  <c r="F301" i="19"/>
  <c r="G301" i="19" s="1"/>
  <c r="H301" i="19" s="1"/>
  <c r="AC300" i="19"/>
  <c r="AD300" i="19" s="1"/>
  <c r="Z300" i="19"/>
  <c r="X300" i="19"/>
  <c r="V300" i="19"/>
  <c r="S300" i="19"/>
  <c r="P300" i="19"/>
  <c r="Q300" i="19" s="1"/>
  <c r="L300" i="19"/>
  <c r="J300" i="19"/>
  <c r="F300" i="19"/>
  <c r="G300" i="19" s="1"/>
  <c r="H300" i="19" s="1"/>
  <c r="AH299" i="19"/>
  <c r="AI299" i="19" s="1"/>
  <c r="AC299" i="19"/>
  <c r="AD299" i="19" s="1"/>
  <c r="Z299" i="19"/>
  <c r="X299" i="19"/>
  <c r="V299" i="19"/>
  <c r="S299" i="19"/>
  <c r="P299" i="19"/>
  <c r="Q299" i="19" s="1"/>
  <c r="L299" i="19"/>
  <c r="J299" i="19"/>
  <c r="F299" i="19"/>
  <c r="G299" i="19" s="1"/>
  <c r="H299" i="19" s="1"/>
  <c r="AC298" i="19"/>
  <c r="AD298" i="19" s="1"/>
  <c r="Z298" i="19"/>
  <c r="X298" i="19"/>
  <c r="V298" i="19"/>
  <c r="S298" i="19"/>
  <c r="P298" i="19"/>
  <c r="Q298" i="19" s="1"/>
  <c r="L298" i="19"/>
  <c r="J298" i="19"/>
  <c r="F298" i="19"/>
  <c r="G298" i="19" s="1"/>
  <c r="H298" i="19" s="1"/>
  <c r="AH297" i="19"/>
  <c r="AI297" i="19" s="1"/>
  <c r="AC297" i="19"/>
  <c r="AD297" i="19" s="1"/>
  <c r="Z297" i="19"/>
  <c r="X297" i="19"/>
  <c r="V297" i="19"/>
  <c r="S297" i="19"/>
  <c r="P297" i="19"/>
  <c r="Q297" i="19" s="1"/>
  <c r="L297" i="19"/>
  <c r="J297" i="19"/>
  <c r="F297" i="19"/>
  <c r="G297" i="19" s="1"/>
  <c r="H297" i="19" s="1"/>
  <c r="AC296" i="19"/>
  <c r="AD296" i="19" s="1"/>
  <c r="Z296" i="19"/>
  <c r="X296" i="19"/>
  <c r="V296" i="19"/>
  <c r="S296" i="19"/>
  <c r="P296" i="19"/>
  <c r="Q296" i="19" s="1"/>
  <c r="L296" i="19"/>
  <c r="J296" i="19"/>
  <c r="F296" i="19"/>
  <c r="G296" i="19" s="1"/>
  <c r="H296" i="19" s="1"/>
  <c r="AH294" i="19"/>
  <c r="AI294" i="19" s="1"/>
  <c r="AC294" i="19"/>
  <c r="AD294" i="19" s="1"/>
  <c r="Z294" i="19"/>
  <c r="X294" i="19"/>
  <c r="V294" i="19"/>
  <c r="S294" i="19"/>
  <c r="P294" i="19"/>
  <c r="Q294" i="19" s="1"/>
  <c r="L294" i="19"/>
  <c r="J294" i="19"/>
  <c r="F294" i="19"/>
  <c r="G294" i="19" s="1"/>
  <c r="H294" i="19" s="1"/>
  <c r="AC293" i="19"/>
  <c r="AD293" i="19" s="1"/>
  <c r="Z293" i="19"/>
  <c r="X293" i="19"/>
  <c r="V293" i="19"/>
  <c r="S293" i="19"/>
  <c r="P293" i="19"/>
  <c r="Q293" i="19" s="1"/>
  <c r="L293" i="19"/>
  <c r="J293" i="19"/>
  <c r="F293" i="19"/>
  <c r="G293" i="19" s="1"/>
  <c r="H293" i="19" s="1"/>
  <c r="AH292" i="19"/>
  <c r="AI292" i="19" s="1"/>
  <c r="AC292" i="19"/>
  <c r="AD292" i="19" s="1"/>
  <c r="Z292" i="19"/>
  <c r="X292" i="19"/>
  <c r="V292" i="19"/>
  <c r="S292" i="19"/>
  <c r="P292" i="19"/>
  <c r="Q292" i="19" s="1"/>
  <c r="L292" i="19"/>
  <c r="J292" i="19"/>
  <c r="F292" i="19"/>
  <c r="G292" i="19" s="1"/>
  <c r="H292" i="19" s="1"/>
  <c r="AC291" i="19"/>
  <c r="AD291" i="19" s="1"/>
  <c r="Z291" i="19"/>
  <c r="X291" i="19"/>
  <c r="V291" i="19"/>
  <c r="S291" i="19"/>
  <c r="Q291" i="19"/>
  <c r="P291" i="19"/>
  <c r="L291" i="19"/>
  <c r="J291" i="19"/>
  <c r="F291" i="19"/>
  <c r="G291" i="19" s="1"/>
  <c r="H291" i="19" s="1"/>
  <c r="AC290" i="19"/>
  <c r="AD290" i="19" s="1"/>
  <c r="Z290" i="19"/>
  <c r="X290" i="19"/>
  <c r="V290" i="19"/>
  <c r="S290" i="19"/>
  <c r="P290" i="19"/>
  <c r="Q290" i="19" s="1"/>
  <c r="L290" i="19"/>
  <c r="J290" i="19"/>
  <c r="F290" i="19"/>
  <c r="G290" i="19" s="1"/>
  <c r="H290" i="19" s="1"/>
  <c r="AC289" i="19"/>
  <c r="AD289" i="19" s="1"/>
  <c r="Z289" i="19"/>
  <c r="X289" i="19"/>
  <c r="V289" i="19"/>
  <c r="S289" i="19"/>
  <c r="P289" i="19"/>
  <c r="Q289" i="19" s="1"/>
  <c r="L289" i="19"/>
  <c r="J289" i="19"/>
  <c r="F289" i="19"/>
  <c r="G289" i="19" s="1"/>
  <c r="H289" i="19" s="1"/>
  <c r="AC288" i="19"/>
  <c r="AD288" i="19" s="1"/>
  <c r="Z288" i="19"/>
  <c r="X288" i="19"/>
  <c r="V288" i="19"/>
  <c r="S288" i="19"/>
  <c r="Q288" i="19"/>
  <c r="P288" i="19"/>
  <c r="L288" i="19"/>
  <c r="J288" i="19"/>
  <c r="F288" i="19"/>
  <c r="G288" i="19" s="1"/>
  <c r="H288" i="19" s="1"/>
  <c r="AC287" i="19"/>
  <c r="AD287" i="19" s="1"/>
  <c r="Z287" i="19"/>
  <c r="X287" i="19"/>
  <c r="V287" i="19"/>
  <c r="S287" i="19"/>
  <c r="P287" i="19"/>
  <c r="Q287" i="19" s="1"/>
  <c r="L287" i="19"/>
  <c r="J287" i="19"/>
  <c r="F287" i="19"/>
  <c r="G287" i="19" s="1"/>
  <c r="H287" i="19" s="1"/>
  <c r="AH286" i="19"/>
  <c r="AI286" i="19" s="1"/>
  <c r="AC286" i="19"/>
  <c r="AD286" i="19" s="1"/>
  <c r="Z286" i="19"/>
  <c r="X286" i="19"/>
  <c r="V286" i="19"/>
  <c r="S286" i="19"/>
  <c r="P286" i="19"/>
  <c r="Q286" i="19" s="1"/>
  <c r="L286" i="19"/>
  <c r="J286" i="19"/>
  <c r="F286" i="19"/>
  <c r="G286" i="19" s="1"/>
  <c r="H286" i="19" s="1"/>
  <c r="AC285" i="19"/>
  <c r="AD285" i="19" s="1"/>
  <c r="Z285" i="19"/>
  <c r="X285" i="19"/>
  <c r="V285" i="19"/>
  <c r="S285" i="19"/>
  <c r="P285" i="19"/>
  <c r="Q285" i="19" s="1"/>
  <c r="L285" i="19"/>
  <c r="J285" i="19"/>
  <c r="F285" i="19"/>
  <c r="G285" i="19" s="1"/>
  <c r="H285" i="19" s="1"/>
  <c r="AH284" i="19"/>
  <c r="AI284" i="19" s="1"/>
  <c r="AC284" i="19"/>
  <c r="AD284" i="19" s="1"/>
  <c r="Z284" i="19"/>
  <c r="X284" i="19"/>
  <c r="V284" i="19"/>
  <c r="S284" i="19"/>
  <c r="Q284" i="19"/>
  <c r="P284" i="19"/>
  <c r="L284" i="19"/>
  <c r="J284" i="19"/>
  <c r="F284" i="19"/>
  <c r="G284" i="19" s="1"/>
  <c r="H284" i="19" s="1"/>
  <c r="AC283" i="19"/>
  <c r="AD283" i="19" s="1"/>
  <c r="Z283" i="19"/>
  <c r="X283" i="19"/>
  <c r="V283" i="19"/>
  <c r="S283" i="19"/>
  <c r="P283" i="19"/>
  <c r="Q283" i="19" s="1"/>
  <c r="L283" i="19"/>
  <c r="J283" i="19"/>
  <c r="F283" i="19"/>
  <c r="G283" i="19" s="1"/>
  <c r="H283" i="19" s="1"/>
  <c r="AH282" i="19"/>
  <c r="AI282" i="19" s="1"/>
  <c r="AC282" i="19"/>
  <c r="AD282" i="19" s="1"/>
  <c r="Z282" i="19"/>
  <c r="X282" i="19"/>
  <c r="V282" i="19"/>
  <c r="S282" i="19"/>
  <c r="P282" i="19"/>
  <c r="Q282" i="19" s="1"/>
  <c r="L282" i="19"/>
  <c r="J282" i="19"/>
  <c r="F282" i="19"/>
  <c r="G282" i="19" s="1"/>
  <c r="H282" i="19" s="1"/>
  <c r="AC281" i="19"/>
  <c r="AD281" i="19" s="1"/>
  <c r="Z281" i="19"/>
  <c r="X281" i="19"/>
  <c r="V281" i="19"/>
  <c r="S281" i="19"/>
  <c r="P281" i="19"/>
  <c r="Q281" i="19" s="1"/>
  <c r="L281" i="19"/>
  <c r="J281" i="19"/>
  <c r="F281" i="19"/>
  <c r="G281" i="19" s="1"/>
  <c r="H281" i="19" s="1"/>
  <c r="AH280" i="19"/>
  <c r="AI280" i="19" s="1"/>
  <c r="AC280" i="19"/>
  <c r="AD280" i="19" s="1"/>
  <c r="Z280" i="19"/>
  <c r="X280" i="19"/>
  <c r="V280" i="19"/>
  <c r="S280" i="19"/>
  <c r="P280" i="19"/>
  <c r="Q280" i="19" s="1"/>
  <c r="L280" i="19"/>
  <c r="J280" i="19"/>
  <c r="F280" i="19"/>
  <c r="G280" i="19" s="1"/>
  <c r="H280" i="19" s="1"/>
  <c r="AC279" i="19"/>
  <c r="AD279" i="19" s="1"/>
  <c r="Z279" i="19"/>
  <c r="X279" i="19"/>
  <c r="V279" i="19"/>
  <c r="S279" i="19"/>
  <c r="P279" i="19"/>
  <c r="Q279" i="19" s="1"/>
  <c r="L279" i="19"/>
  <c r="J279" i="19"/>
  <c r="F279" i="19"/>
  <c r="G279" i="19" s="1"/>
  <c r="H279" i="19" s="1"/>
  <c r="AC277" i="19"/>
  <c r="AD277" i="19" s="1"/>
  <c r="Z277" i="19"/>
  <c r="X277" i="19"/>
  <c r="V277" i="19"/>
  <c r="S277" i="19"/>
  <c r="P277" i="19"/>
  <c r="Q277" i="19" s="1"/>
  <c r="L277" i="19"/>
  <c r="J277" i="19"/>
  <c r="F277" i="19"/>
  <c r="G277" i="19" s="1"/>
  <c r="H277" i="19" s="1"/>
  <c r="AC278" i="19"/>
  <c r="AD278" i="19" s="1"/>
  <c r="Z278" i="19"/>
  <c r="X278" i="19"/>
  <c r="V278" i="19"/>
  <c r="S278" i="19"/>
  <c r="P278" i="19"/>
  <c r="Q278" i="19" s="1"/>
  <c r="L278" i="19"/>
  <c r="J278" i="19"/>
  <c r="F278" i="19"/>
  <c r="G278" i="19" s="1"/>
  <c r="H278" i="19" s="1"/>
  <c r="AC276" i="19"/>
  <c r="AD276" i="19" s="1"/>
  <c r="Z276" i="19"/>
  <c r="X276" i="19"/>
  <c r="V276" i="19"/>
  <c r="S276" i="19"/>
  <c r="Q276" i="19"/>
  <c r="P276" i="19"/>
  <c r="L276" i="19"/>
  <c r="J276" i="19"/>
  <c r="F276" i="19"/>
  <c r="G276" i="19" s="1"/>
  <c r="H276" i="19" s="1"/>
  <c r="AH275" i="19"/>
  <c r="AI275" i="19" s="1"/>
  <c r="AC275" i="19"/>
  <c r="AD275" i="19" s="1"/>
  <c r="Z275" i="19"/>
  <c r="X275" i="19"/>
  <c r="V275" i="19"/>
  <c r="S275" i="19"/>
  <c r="P275" i="19"/>
  <c r="Q275" i="19" s="1"/>
  <c r="L275" i="19"/>
  <c r="J275" i="19"/>
  <c r="F275" i="19"/>
  <c r="G275" i="19" s="1"/>
  <c r="H275" i="19" s="1"/>
  <c r="AC274" i="19"/>
  <c r="AD274" i="19" s="1"/>
  <c r="Z274" i="19"/>
  <c r="X274" i="19"/>
  <c r="V274" i="19"/>
  <c r="S274" i="19"/>
  <c r="Q274" i="19"/>
  <c r="P274" i="19"/>
  <c r="L274" i="19"/>
  <c r="J274" i="19"/>
  <c r="F274" i="19"/>
  <c r="G274" i="19" s="1"/>
  <c r="H274" i="19" s="1"/>
  <c r="AC273" i="19"/>
  <c r="AD273" i="19" s="1"/>
  <c r="Z273" i="19"/>
  <c r="X273" i="19"/>
  <c r="V273" i="19"/>
  <c r="S273" i="19"/>
  <c r="P273" i="19"/>
  <c r="Q273" i="19" s="1"/>
  <c r="L273" i="19"/>
  <c r="J273" i="19"/>
  <c r="F273" i="19"/>
  <c r="G273" i="19" s="1"/>
  <c r="H273" i="19" s="1"/>
  <c r="AC272" i="19"/>
  <c r="AD272" i="19" s="1"/>
  <c r="Z272" i="19"/>
  <c r="X272" i="19"/>
  <c r="V272" i="19"/>
  <c r="S272" i="19"/>
  <c r="P272" i="19"/>
  <c r="Q272" i="19" s="1"/>
  <c r="L272" i="19"/>
  <c r="J272" i="19"/>
  <c r="F272" i="19"/>
  <c r="G272" i="19" s="1"/>
  <c r="H272" i="19" s="1"/>
  <c r="AH271" i="19"/>
  <c r="AI271" i="19" s="1"/>
  <c r="AC271" i="19"/>
  <c r="AD271" i="19" s="1"/>
  <c r="Z271" i="19"/>
  <c r="X271" i="19"/>
  <c r="V271" i="19"/>
  <c r="S271" i="19"/>
  <c r="P271" i="19"/>
  <c r="Q271" i="19" s="1"/>
  <c r="L271" i="19"/>
  <c r="J271" i="19"/>
  <c r="F271" i="19"/>
  <c r="G271" i="19" s="1"/>
  <c r="H271" i="19" s="1"/>
  <c r="AC270" i="19"/>
  <c r="AD270" i="19" s="1"/>
  <c r="Z270" i="19"/>
  <c r="X270" i="19"/>
  <c r="V270" i="19"/>
  <c r="S270" i="19"/>
  <c r="Q270" i="19"/>
  <c r="P270" i="19"/>
  <c r="L270" i="19"/>
  <c r="J270" i="19"/>
  <c r="F270" i="19"/>
  <c r="G270" i="19" s="1"/>
  <c r="H270" i="19" s="1"/>
  <c r="AH269" i="19"/>
  <c r="AC269" i="19"/>
  <c r="AD269" i="19" s="1"/>
  <c r="Z269" i="19"/>
  <c r="X269" i="19"/>
  <c r="V269" i="19"/>
  <c r="S269" i="19"/>
  <c r="P269" i="19"/>
  <c r="Q269" i="19" s="1"/>
  <c r="L269" i="19"/>
  <c r="J269" i="19"/>
  <c r="F269" i="19"/>
  <c r="G269" i="19" s="1"/>
  <c r="H269" i="19" s="1"/>
  <c r="AC267" i="19"/>
  <c r="AD267" i="19" s="1"/>
  <c r="Z267" i="19"/>
  <c r="X267" i="19"/>
  <c r="V267" i="19"/>
  <c r="S267" i="19"/>
  <c r="P267" i="19"/>
  <c r="Q267" i="19" s="1"/>
  <c r="L267" i="19"/>
  <c r="J267" i="19"/>
  <c r="F267" i="19"/>
  <c r="G267" i="19" s="1"/>
  <c r="H267" i="19" s="1"/>
  <c r="AH268" i="19"/>
  <c r="AI268" i="19" s="1"/>
  <c r="AC268" i="19"/>
  <c r="AD268" i="19" s="1"/>
  <c r="Z268" i="19"/>
  <c r="X268" i="19"/>
  <c r="V268" i="19"/>
  <c r="S268" i="19"/>
  <c r="Q268" i="19"/>
  <c r="P268" i="19"/>
  <c r="L268" i="19"/>
  <c r="J268" i="19"/>
  <c r="F268" i="19"/>
  <c r="G268" i="19" s="1"/>
  <c r="H268" i="19" s="1"/>
  <c r="AC265" i="19"/>
  <c r="AD265" i="19" s="1"/>
  <c r="Z265" i="19"/>
  <c r="X265" i="19"/>
  <c r="V265" i="19"/>
  <c r="S265" i="19"/>
  <c r="P265" i="19"/>
  <c r="Q265" i="19" s="1"/>
  <c r="L265" i="19"/>
  <c r="J265" i="19"/>
  <c r="F265" i="19"/>
  <c r="G265" i="19" s="1"/>
  <c r="H265" i="19" s="1"/>
  <c r="AC266" i="19"/>
  <c r="AD266" i="19" s="1"/>
  <c r="Z266" i="19"/>
  <c r="X266" i="19"/>
  <c r="V266" i="19"/>
  <c r="S266" i="19"/>
  <c r="P266" i="19"/>
  <c r="Q266" i="19" s="1"/>
  <c r="L266" i="19"/>
  <c r="J266" i="19"/>
  <c r="F266" i="19"/>
  <c r="G266" i="19" s="1"/>
  <c r="H266" i="19" s="1"/>
  <c r="AC264" i="19"/>
  <c r="AD264" i="19" s="1"/>
  <c r="Z264" i="19"/>
  <c r="X264" i="19"/>
  <c r="V264" i="19"/>
  <c r="S264" i="19"/>
  <c r="P264" i="19"/>
  <c r="Q264" i="19" s="1"/>
  <c r="L264" i="19"/>
  <c r="J264" i="19"/>
  <c r="F264" i="19"/>
  <c r="G264" i="19" s="1"/>
  <c r="H264" i="19" s="1"/>
  <c r="AC263" i="19"/>
  <c r="AD263" i="19" s="1"/>
  <c r="Z263" i="19"/>
  <c r="X263" i="19"/>
  <c r="V263" i="19"/>
  <c r="S263" i="19"/>
  <c r="P263" i="19"/>
  <c r="Q263" i="19" s="1"/>
  <c r="L263" i="19"/>
  <c r="J263" i="19"/>
  <c r="F263" i="19"/>
  <c r="G263" i="19" s="1"/>
  <c r="H263" i="19" s="1"/>
  <c r="AC262" i="19"/>
  <c r="AD262" i="19" s="1"/>
  <c r="Z262" i="19"/>
  <c r="X262" i="19"/>
  <c r="V262" i="19"/>
  <c r="S262" i="19"/>
  <c r="P262" i="19"/>
  <c r="Q262" i="19" s="1"/>
  <c r="L262" i="19"/>
  <c r="J262" i="19"/>
  <c r="F262" i="19"/>
  <c r="G262" i="19" s="1"/>
  <c r="H262" i="19" s="1"/>
  <c r="AC261" i="19"/>
  <c r="Z261" i="19"/>
  <c r="X261" i="19"/>
  <c r="V261" i="19"/>
  <c r="S261" i="19"/>
  <c r="P261" i="19"/>
  <c r="L261" i="19"/>
  <c r="J261" i="19"/>
  <c r="F261" i="19"/>
  <c r="AH260" i="19"/>
  <c r="AI260" i="19" s="1"/>
  <c r="AC260" i="19"/>
  <c r="AD260" i="19" s="1"/>
  <c r="Z260" i="19"/>
  <c r="X260" i="19"/>
  <c r="V260" i="19"/>
  <c r="S260" i="19"/>
  <c r="P260" i="19"/>
  <c r="Q260" i="19" s="1"/>
  <c r="L260" i="19"/>
  <c r="J260" i="19"/>
  <c r="F260" i="19"/>
  <c r="G260" i="19" s="1"/>
  <c r="H260" i="19" s="1"/>
  <c r="AC259" i="19"/>
  <c r="AD259" i="19" s="1"/>
  <c r="Z259" i="19"/>
  <c r="X259" i="19"/>
  <c r="V259" i="19"/>
  <c r="S259" i="19"/>
  <c r="P259" i="19"/>
  <c r="Q259" i="19" s="1"/>
  <c r="L259" i="19"/>
  <c r="J259" i="19"/>
  <c r="F259" i="19"/>
  <c r="G259" i="19" s="1"/>
  <c r="H259" i="19" s="1"/>
  <c r="AC258" i="19"/>
  <c r="AD258" i="19" s="1"/>
  <c r="Z258" i="19"/>
  <c r="X258" i="19"/>
  <c r="V258" i="19"/>
  <c r="S258" i="19"/>
  <c r="P258" i="19"/>
  <c r="Q258" i="19" s="1"/>
  <c r="L258" i="19"/>
  <c r="J258" i="19"/>
  <c r="F258" i="19"/>
  <c r="G258" i="19" s="1"/>
  <c r="H258" i="19" s="1"/>
  <c r="AC257" i="19"/>
  <c r="AD257" i="19" s="1"/>
  <c r="Z257" i="19"/>
  <c r="X257" i="19"/>
  <c r="V257" i="19"/>
  <c r="S257" i="19"/>
  <c r="P257" i="19"/>
  <c r="Q257" i="19" s="1"/>
  <c r="L257" i="19"/>
  <c r="J257" i="19"/>
  <c r="F257" i="19"/>
  <c r="G257" i="19" s="1"/>
  <c r="H257" i="19" s="1"/>
  <c r="AC255" i="19"/>
  <c r="AD255" i="19" s="1"/>
  <c r="Z255" i="19"/>
  <c r="X255" i="19"/>
  <c r="V255" i="19"/>
  <c r="S255" i="19"/>
  <c r="P255" i="19"/>
  <c r="Q255" i="19" s="1"/>
  <c r="L255" i="19"/>
  <c r="J255" i="19"/>
  <c r="F255" i="19"/>
  <c r="G255" i="19" s="1"/>
  <c r="H255" i="19" s="1"/>
  <c r="AC254" i="19"/>
  <c r="AD254" i="19" s="1"/>
  <c r="Z254" i="19"/>
  <c r="X254" i="19"/>
  <c r="V254" i="19"/>
  <c r="S254" i="19"/>
  <c r="P254" i="19"/>
  <c r="Q254" i="19" s="1"/>
  <c r="L254" i="19"/>
  <c r="J254" i="19"/>
  <c r="F254" i="19"/>
  <c r="G254" i="19" s="1"/>
  <c r="H254" i="19" s="1"/>
  <c r="AC253" i="19"/>
  <c r="AD253" i="19" s="1"/>
  <c r="Z253" i="19"/>
  <c r="X253" i="19"/>
  <c r="V253" i="19"/>
  <c r="S253" i="19"/>
  <c r="P253" i="19"/>
  <c r="Q253" i="19" s="1"/>
  <c r="L253" i="19"/>
  <c r="J253" i="19"/>
  <c r="F253" i="19"/>
  <c r="G253" i="19" s="1"/>
  <c r="H253" i="19" s="1"/>
  <c r="AC252" i="19"/>
  <c r="AD252" i="19" s="1"/>
  <c r="Z252" i="19"/>
  <c r="X252" i="19"/>
  <c r="V252" i="19"/>
  <c r="S252" i="19"/>
  <c r="P252" i="19"/>
  <c r="Q252" i="19" s="1"/>
  <c r="L252" i="19"/>
  <c r="J252" i="19"/>
  <c r="F252" i="19"/>
  <c r="G252" i="19" s="1"/>
  <c r="H252" i="19" s="1"/>
  <c r="AH251" i="19"/>
  <c r="AI251" i="19" s="1"/>
  <c r="AC251" i="19"/>
  <c r="AD251" i="19" s="1"/>
  <c r="Z251" i="19"/>
  <c r="X251" i="19"/>
  <c r="V251" i="19"/>
  <c r="S251" i="19"/>
  <c r="P251" i="19"/>
  <c r="Q251" i="19" s="1"/>
  <c r="L251" i="19"/>
  <c r="J251" i="19"/>
  <c r="F251" i="19"/>
  <c r="G251" i="19" s="1"/>
  <c r="H251" i="19" s="1"/>
  <c r="AC250" i="19"/>
  <c r="AD250" i="19" s="1"/>
  <c r="Z250" i="19"/>
  <c r="X250" i="19"/>
  <c r="V250" i="19"/>
  <c r="S250" i="19"/>
  <c r="P250" i="19"/>
  <c r="Q250" i="19" s="1"/>
  <c r="L250" i="19"/>
  <c r="J250" i="19"/>
  <c r="F250" i="19"/>
  <c r="G250" i="19" s="1"/>
  <c r="H250" i="19" s="1"/>
  <c r="AC249" i="19"/>
  <c r="AD249" i="19" s="1"/>
  <c r="Z249" i="19"/>
  <c r="X249" i="19"/>
  <c r="V249" i="19"/>
  <c r="S249" i="19"/>
  <c r="P249" i="19"/>
  <c r="Q249" i="19" s="1"/>
  <c r="L249" i="19"/>
  <c r="J249" i="19"/>
  <c r="F249" i="19"/>
  <c r="G249" i="19" s="1"/>
  <c r="H249" i="19" s="1"/>
  <c r="AC248" i="19"/>
  <c r="AD248" i="19" s="1"/>
  <c r="Z248" i="19"/>
  <c r="X248" i="19"/>
  <c r="V248" i="19"/>
  <c r="S248" i="19"/>
  <c r="P248" i="19"/>
  <c r="Q248" i="19" s="1"/>
  <c r="L248" i="19"/>
  <c r="J248" i="19"/>
  <c r="F248" i="19"/>
  <c r="G248" i="19" s="1"/>
  <c r="H248" i="19" s="1"/>
  <c r="AC247" i="19"/>
  <c r="AD247" i="19" s="1"/>
  <c r="Z247" i="19"/>
  <c r="X247" i="19"/>
  <c r="V247" i="19"/>
  <c r="S247" i="19"/>
  <c r="P247" i="19"/>
  <c r="Q247" i="19" s="1"/>
  <c r="L247" i="19"/>
  <c r="J247" i="19"/>
  <c r="F247" i="19"/>
  <c r="G247" i="19" s="1"/>
  <c r="H247" i="19" s="1"/>
  <c r="AC246" i="19"/>
  <c r="AD246" i="19" s="1"/>
  <c r="Z246" i="19"/>
  <c r="X246" i="19"/>
  <c r="V246" i="19"/>
  <c r="S246" i="19"/>
  <c r="P246" i="19"/>
  <c r="Q246" i="19" s="1"/>
  <c r="L246" i="19"/>
  <c r="J246" i="19"/>
  <c r="F246" i="19"/>
  <c r="G246" i="19" s="1"/>
  <c r="H246" i="19" s="1"/>
  <c r="AC245" i="19"/>
  <c r="AD245" i="19" s="1"/>
  <c r="Z245" i="19"/>
  <c r="X245" i="19"/>
  <c r="V245" i="19"/>
  <c r="S245" i="19"/>
  <c r="P245" i="19"/>
  <c r="Q245" i="19" s="1"/>
  <c r="L245" i="19"/>
  <c r="J245" i="19"/>
  <c r="F245" i="19"/>
  <c r="G245" i="19" s="1"/>
  <c r="H245" i="19" s="1"/>
  <c r="AC244" i="19"/>
  <c r="AD244" i="19" s="1"/>
  <c r="Z244" i="19"/>
  <c r="X244" i="19"/>
  <c r="V244" i="19"/>
  <c r="S244" i="19"/>
  <c r="P244" i="19"/>
  <c r="Q244" i="19" s="1"/>
  <c r="L244" i="19"/>
  <c r="J244" i="19"/>
  <c r="F244" i="19"/>
  <c r="G244" i="19" s="1"/>
  <c r="H244" i="19" s="1"/>
  <c r="AH243" i="19"/>
  <c r="AI243" i="19" s="1"/>
  <c r="AC243" i="19"/>
  <c r="AD243" i="19" s="1"/>
  <c r="Z243" i="19"/>
  <c r="X243" i="19"/>
  <c r="V243" i="19"/>
  <c r="S243" i="19"/>
  <c r="P243" i="19"/>
  <c r="Q243" i="19" s="1"/>
  <c r="L243" i="19"/>
  <c r="J243" i="19"/>
  <c r="F243" i="19"/>
  <c r="G243" i="19" s="1"/>
  <c r="H243" i="19" s="1"/>
  <c r="AC242" i="19"/>
  <c r="AD242" i="19" s="1"/>
  <c r="Z242" i="19"/>
  <c r="X242" i="19"/>
  <c r="V242" i="19"/>
  <c r="S242" i="19"/>
  <c r="P242" i="19"/>
  <c r="Q242" i="19" s="1"/>
  <c r="L242" i="19"/>
  <c r="J242" i="19"/>
  <c r="F242" i="19"/>
  <c r="G242" i="19" s="1"/>
  <c r="H242" i="19" s="1"/>
  <c r="AC241" i="19"/>
  <c r="AD241" i="19" s="1"/>
  <c r="Z241" i="19"/>
  <c r="X241" i="19"/>
  <c r="V241" i="19"/>
  <c r="S241" i="19"/>
  <c r="P241" i="19"/>
  <c r="Q241" i="19" s="1"/>
  <c r="L241" i="19"/>
  <c r="J241" i="19"/>
  <c r="F241" i="19"/>
  <c r="G241" i="19" s="1"/>
  <c r="H241" i="19" s="1"/>
  <c r="AC240" i="19"/>
  <c r="AD240" i="19" s="1"/>
  <c r="Z240" i="19"/>
  <c r="X240" i="19"/>
  <c r="V240" i="19"/>
  <c r="S240" i="19"/>
  <c r="P240" i="19"/>
  <c r="Q240" i="19" s="1"/>
  <c r="L240" i="19"/>
  <c r="J240" i="19"/>
  <c r="F240" i="19"/>
  <c r="G240" i="19" s="1"/>
  <c r="H240" i="19" s="1"/>
  <c r="AC239" i="19"/>
  <c r="AD239" i="19" s="1"/>
  <c r="Z239" i="19"/>
  <c r="X239" i="19"/>
  <c r="V239" i="19"/>
  <c r="S239" i="19"/>
  <c r="P239" i="19"/>
  <c r="Q239" i="19" s="1"/>
  <c r="L239" i="19"/>
  <c r="J239" i="19"/>
  <c r="F239" i="19"/>
  <c r="G239" i="19" s="1"/>
  <c r="H239" i="19" s="1"/>
  <c r="AC238" i="19"/>
  <c r="AD238" i="19" s="1"/>
  <c r="Z238" i="19"/>
  <c r="X238" i="19"/>
  <c r="V238" i="19"/>
  <c r="S238" i="19"/>
  <c r="P238" i="19"/>
  <c r="Q238" i="19" s="1"/>
  <c r="L238" i="19"/>
  <c r="J238" i="19"/>
  <c r="F238" i="19"/>
  <c r="G238" i="19" s="1"/>
  <c r="H238" i="19" s="1"/>
  <c r="AC237" i="19"/>
  <c r="AD237" i="19" s="1"/>
  <c r="Z237" i="19"/>
  <c r="X237" i="19"/>
  <c r="V237" i="19"/>
  <c r="S237" i="19"/>
  <c r="Q237" i="19"/>
  <c r="P237" i="19"/>
  <c r="L237" i="19"/>
  <c r="J237" i="19"/>
  <c r="F237" i="19"/>
  <c r="G237" i="19" s="1"/>
  <c r="H237" i="19" s="1"/>
  <c r="AC236" i="19"/>
  <c r="AD236" i="19" s="1"/>
  <c r="Z236" i="19"/>
  <c r="X236" i="19"/>
  <c r="V236" i="19"/>
  <c r="S236" i="19"/>
  <c r="P236" i="19"/>
  <c r="Q236" i="19" s="1"/>
  <c r="L236" i="19"/>
  <c r="J236" i="19"/>
  <c r="F236" i="19"/>
  <c r="G236" i="19" s="1"/>
  <c r="H236" i="19" s="1"/>
  <c r="AC235" i="19"/>
  <c r="AD235" i="19" s="1"/>
  <c r="Z235" i="19"/>
  <c r="X235" i="19"/>
  <c r="V235" i="19"/>
  <c r="S235" i="19"/>
  <c r="P235" i="19"/>
  <c r="Q235" i="19" s="1"/>
  <c r="L235" i="19"/>
  <c r="J235" i="19"/>
  <c r="F235" i="19"/>
  <c r="G235" i="19" s="1"/>
  <c r="H235" i="19" s="1"/>
  <c r="AC234" i="19"/>
  <c r="AD234" i="19" s="1"/>
  <c r="Z234" i="19"/>
  <c r="X234" i="19"/>
  <c r="V234" i="19"/>
  <c r="S234" i="19"/>
  <c r="Q234" i="19"/>
  <c r="P234" i="19"/>
  <c r="L234" i="19"/>
  <c r="J234" i="19"/>
  <c r="F234" i="19"/>
  <c r="G234" i="19" s="1"/>
  <c r="H234" i="19" s="1"/>
  <c r="AC233" i="19"/>
  <c r="AD233" i="19" s="1"/>
  <c r="Z233" i="19"/>
  <c r="X233" i="19"/>
  <c r="V233" i="19"/>
  <c r="S233" i="19"/>
  <c r="P233" i="19"/>
  <c r="Q233" i="19" s="1"/>
  <c r="L233" i="19"/>
  <c r="J233" i="19"/>
  <c r="F233" i="19"/>
  <c r="G233" i="19" s="1"/>
  <c r="H233" i="19" s="1"/>
  <c r="AH232" i="19"/>
  <c r="AC232" i="19"/>
  <c r="AD232" i="19" s="1"/>
  <c r="Z232" i="19"/>
  <c r="X232" i="19"/>
  <c r="V232" i="19"/>
  <c r="S232" i="19"/>
  <c r="P232" i="19"/>
  <c r="Q232" i="19" s="1"/>
  <c r="L232" i="19"/>
  <c r="J232" i="19"/>
  <c r="F232" i="19"/>
  <c r="G232" i="19" s="1"/>
  <c r="H232" i="19" s="1"/>
  <c r="AC231" i="19"/>
  <c r="AD231" i="19" s="1"/>
  <c r="Z231" i="19"/>
  <c r="X231" i="19"/>
  <c r="V231" i="19"/>
  <c r="S231" i="19"/>
  <c r="P231" i="19"/>
  <c r="Q231" i="19" s="1"/>
  <c r="L231" i="19"/>
  <c r="J231" i="19"/>
  <c r="F231" i="19"/>
  <c r="G231" i="19" s="1"/>
  <c r="H231" i="19" s="1"/>
  <c r="AC229" i="19"/>
  <c r="AD229" i="19" s="1"/>
  <c r="Z229" i="19"/>
  <c r="X229" i="19"/>
  <c r="V229" i="19"/>
  <c r="S229" i="19"/>
  <c r="P229" i="19"/>
  <c r="Q229" i="19" s="1"/>
  <c r="L229" i="19"/>
  <c r="J229" i="19"/>
  <c r="F229" i="19"/>
  <c r="G229" i="19" s="1"/>
  <c r="H229" i="19" s="1"/>
  <c r="AC227" i="19"/>
  <c r="AD227" i="19" s="1"/>
  <c r="Z227" i="19"/>
  <c r="X227" i="19"/>
  <c r="V227" i="19"/>
  <c r="S227" i="19"/>
  <c r="P227" i="19"/>
  <c r="Q227" i="19" s="1"/>
  <c r="L227" i="19"/>
  <c r="J227" i="19"/>
  <c r="F227" i="19"/>
  <c r="G227" i="19" s="1"/>
  <c r="H227" i="19" s="1"/>
  <c r="AC226" i="19"/>
  <c r="AD226" i="19" s="1"/>
  <c r="Z226" i="19"/>
  <c r="X226" i="19"/>
  <c r="V226" i="19"/>
  <c r="S226" i="19"/>
  <c r="P226" i="19"/>
  <c r="Q226" i="19" s="1"/>
  <c r="L226" i="19"/>
  <c r="J226" i="19"/>
  <c r="F226" i="19"/>
  <c r="G226" i="19" s="1"/>
  <c r="H226" i="19" s="1"/>
  <c r="AC225" i="19"/>
  <c r="AD225" i="19" s="1"/>
  <c r="Z225" i="19"/>
  <c r="X225" i="19"/>
  <c r="V225" i="19"/>
  <c r="S225" i="19"/>
  <c r="P225" i="19"/>
  <c r="Q225" i="19" s="1"/>
  <c r="L225" i="19"/>
  <c r="J225" i="19"/>
  <c r="F225" i="19"/>
  <c r="G225" i="19" s="1"/>
  <c r="H225" i="19" s="1"/>
  <c r="AC223" i="19"/>
  <c r="AD223" i="19" s="1"/>
  <c r="Z223" i="19"/>
  <c r="X223" i="19"/>
  <c r="V223" i="19"/>
  <c r="S223" i="19"/>
  <c r="P223" i="19"/>
  <c r="Q223" i="19" s="1"/>
  <c r="L223" i="19"/>
  <c r="J223" i="19"/>
  <c r="F223" i="19"/>
  <c r="G223" i="19" s="1"/>
  <c r="H223" i="19" s="1"/>
  <c r="AC222" i="19"/>
  <c r="AD222" i="19" s="1"/>
  <c r="Z222" i="19"/>
  <c r="X222" i="19"/>
  <c r="V222" i="19"/>
  <c r="S222" i="19"/>
  <c r="P222" i="19"/>
  <c r="Q222" i="19" s="1"/>
  <c r="L222" i="19"/>
  <c r="J222" i="19"/>
  <c r="F222" i="19"/>
  <c r="G222" i="19" s="1"/>
  <c r="H222" i="19" s="1"/>
  <c r="AC221" i="19"/>
  <c r="AD221" i="19" s="1"/>
  <c r="Z221" i="19"/>
  <c r="X221" i="19"/>
  <c r="V221" i="19"/>
  <c r="S221" i="19"/>
  <c r="P221" i="19"/>
  <c r="Q221" i="19" s="1"/>
  <c r="L221" i="19"/>
  <c r="J221" i="19"/>
  <c r="F221" i="19"/>
  <c r="G221" i="19" s="1"/>
  <c r="H221" i="19" s="1"/>
  <c r="AC220" i="19"/>
  <c r="AD220" i="19" s="1"/>
  <c r="Z220" i="19"/>
  <c r="X220" i="19"/>
  <c r="V220" i="19"/>
  <c r="S220" i="19"/>
  <c r="P220" i="19"/>
  <c r="Q220" i="19" s="1"/>
  <c r="L220" i="19"/>
  <c r="J220" i="19"/>
  <c r="F220" i="19"/>
  <c r="G220" i="19" s="1"/>
  <c r="H220" i="19" s="1"/>
  <c r="AC219" i="19"/>
  <c r="AD219" i="19" s="1"/>
  <c r="Z219" i="19"/>
  <c r="X219" i="19"/>
  <c r="V219" i="19"/>
  <c r="S219" i="19"/>
  <c r="P219" i="19"/>
  <c r="Q219" i="19" s="1"/>
  <c r="L219" i="19"/>
  <c r="J219" i="19"/>
  <c r="F219" i="19"/>
  <c r="G219" i="19" s="1"/>
  <c r="H219" i="19" s="1"/>
  <c r="AC218" i="19"/>
  <c r="AD218" i="19" s="1"/>
  <c r="Z218" i="19"/>
  <c r="X218" i="19"/>
  <c r="V218" i="19"/>
  <c r="S218" i="19"/>
  <c r="P218" i="19"/>
  <c r="Q218" i="19" s="1"/>
  <c r="L218" i="19"/>
  <c r="J218" i="19"/>
  <c r="F218" i="19"/>
  <c r="G218" i="19" s="1"/>
  <c r="H218" i="19" s="1"/>
  <c r="AC217" i="19"/>
  <c r="AD217" i="19" s="1"/>
  <c r="Z217" i="19"/>
  <c r="X217" i="19"/>
  <c r="V217" i="19"/>
  <c r="S217" i="19"/>
  <c r="P217" i="19"/>
  <c r="Q217" i="19" s="1"/>
  <c r="L217" i="19"/>
  <c r="J217" i="19"/>
  <c r="F217" i="19"/>
  <c r="G217" i="19" s="1"/>
  <c r="H217" i="19" s="1"/>
  <c r="AC216" i="19"/>
  <c r="AD216" i="19" s="1"/>
  <c r="Z216" i="19"/>
  <c r="X216" i="19"/>
  <c r="V216" i="19"/>
  <c r="S216" i="19"/>
  <c r="P216" i="19"/>
  <c r="Q216" i="19" s="1"/>
  <c r="L216" i="19"/>
  <c r="J216" i="19"/>
  <c r="F216" i="19"/>
  <c r="G216" i="19" s="1"/>
  <c r="H216" i="19" s="1"/>
  <c r="AC215" i="19"/>
  <c r="AD215" i="19" s="1"/>
  <c r="Z215" i="19"/>
  <c r="X215" i="19"/>
  <c r="V215" i="19"/>
  <c r="S215" i="19"/>
  <c r="P215" i="19"/>
  <c r="Q215" i="19" s="1"/>
  <c r="L215" i="19"/>
  <c r="J215" i="19"/>
  <c r="F215" i="19"/>
  <c r="G215" i="19" s="1"/>
  <c r="H215" i="19" s="1"/>
  <c r="AC214" i="19"/>
  <c r="AD214" i="19" s="1"/>
  <c r="Z214" i="19"/>
  <c r="X214" i="19"/>
  <c r="V214" i="19"/>
  <c r="S214" i="19"/>
  <c r="P214" i="19"/>
  <c r="Q214" i="19" s="1"/>
  <c r="L214" i="19"/>
  <c r="J214" i="19"/>
  <c r="F214" i="19"/>
  <c r="G214" i="19" s="1"/>
  <c r="H214" i="19" s="1"/>
  <c r="AH213" i="19"/>
  <c r="AC213" i="19"/>
  <c r="AD213" i="19" s="1"/>
  <c r="Z213" i="19"/>
  <c r="X213" i="19"/>
  <c r="V213" i="19"/>
  <c r="S213" i="19"/>
  <c r="P213" i="19"/>
  <c r="Q213" i="19" s="1"/>
  <c r="L213" i="19"/>
  <c r="J213" i="19"/>
  <c r="F213" i="19"/>
  <c r="G213" i="19" s="1"/>
  <c r="H213" i="19" s="1"/>
  <c r="AC212" i="19"/>
  <c r="AD212" i="19" s="1"/>
  <c r="Z212" i="19"/>
  <c r="X212" i="19"/>
  <c r="V212" i="19"/>
  <c r="S212" i="19"/>
  <c r="P212" i="19"/>
  <c r="Q212" i="19" s="1"/>
  <c r="L212" i="19"/>
  <c r="J212" i="19"/>
  <c r="F212" i="19"/>
  <c r="G212" i="19" s="1"/>
  <c r="H212" i="19" s="1"/>
  <c r="AC211" i="19"/>
  <c r="AD211" i="19" s="1"/>
  <c r="Z211" i="19"/>
  <c r="X211" i="19"/>
  <c r="V211" i="19"/>
  <c r="S211" i="19"/>
  <c r="P211" i="19"/>
  <c r="Q211" i="19" s="1"/>
  <c r="L211" i="19"/>
  <c r="J211" i="19"/>
  <c r="F211" i="19"/>
  <c r="G211" i="19" s="1"/>
  <c r="H211" i="19" s="1"/>
  <c r="AC210" i="19"/>
  <c r="AD210" i="19" s="1"/>
  <c r="Z210" i="19"/>
  <c r="X210" i="19"/>
  <c r="V210" i="19"/>
  <c r="S210" i="19"/>
  <c r="P210" i="19"/>
  <c r="Q210" i="19" s="1"/>
  <c r="L210" i="19"/>
  <c r="J210" i="19"/>
  <c r="F210" i="19"/>
  <c r="G210" i="19" s="1"/>
  <c r="H210" i="19" s="1"/>
  <c r="AC209" i="19"/>
  <c r="AD209" i="19" s="1"/>
  <c r="Z209" i="19"/>
  <c r="X209" i="19"/>
  <c r="V209" i="19"/>
  <c r="S209" i="19"/>
  <c r="Q209" i="19"/>
  <c r="P209" i="19"/>
  <c r="L209" i="19"/>
  <c r="J209" i="19"/>
  <c r="F209" i="19"/>
  <c r="G209" i="19" s="1"/>
  <c r="H209" i="19" s="1"/>
  <c r="AC208" i="19"/>
  <c r="AD208" i="19" s="1"/>
  <c r="Z208" i="19"/>
  <c r="X208" i="19"/>
  <c r="V208" i="19"/>
  <c r="S208" i="19"/>
  <c r="P208" i="19"/>
  <c r="Q208" i="19" s="1"/>
  <c r="L208" i="19"/>
  <c r="J208" i="19"/>
  <c r="F208" i="19"/>
  <c r="G208" i="19" s="1"/>
  <c r="H208" i="19" s="1"/>
  <c r="AH207" i="19"/>
  <c r="AC207" i="19"/>
  <c r="AD207" i="19" s="1"/>
  <c r="Z207" i="19"/>
  <c r="X207" i="19"/>
  <c r="V207" i="19"/>
  <c r="S207" i="19"/>
  <c r="P207" i="19"/>
  <c r="Q207" i="19" s="1"/>
  <c r="L207" i="19"/>
  <c r="J207" i="19"/>
  <c r="F207" i="19"/>
  <c r="G207" i="19" s="1"/>
  <c r="H207" i="19" s="1"/>
  <c r="AC206" i="19"/>
  <c r="AD206" i="19" s="1"/>
  <c r="Z206" i="19"/>
  <c r="X206" i="19"/>
  <c r="V206" i="19"/>
  <c r="S206" i="19"/>
  <c r="Q206" i="19"/>
  <c r="P206" i="19"/>
  <c r="L206" i="19"/>
  <c r="J206" i="19"/>
  <c r="F206" i="19"/>
  <c r="G206" i="19" s="1"/>
  <c r="H206" i="19" s="1"/>
  <c r="AC205" i="19"/>
  <c r="AD205" i="19" s="1"/>
  <c r="Z205" i="19"/>
  <c r="X205" i="19"/>
  <c r="V205" i="19"/>
  <c r="S205" i="19"/>
  <c r="P205" i="19"/>
  <c r="Q205" i="19" s="1"/>
  <c r="L205" i="19"/>
  <c r="J205" i="19"/>
  <c r="F205" i="19"/>
  <c r="G205" i="19" s="1"/>
  <c r="H205" i="19" s="1"/>
  <c r="AC204" i="19"/>
  <c r="AD204" i="19" s="1"/>
  <c r="Z204" i="19"/>
  <c r="X204" i="19"/>
  <c r="V204" i="19"/>
  <c r="S204" i="19"/>
  <c r="P204" i="19"/>
  <c r="Q204" i="19" s="1"/>
  <c r="L204" i="19"/>
  <c r="J204" i="19"/>
  <c r="F204" i="19"/>
  <c r="G204" i="19" s="1"/>
  <c r="H204" i="19" s="1"/>
  <c r="AC203" i="19"/>
  <c r="AD203" i="19" s="1"/>
  <c r="Z203" i="19"/>
  <c r="X203" i="19"/>
  <c r="V203" i="19"/>
  <c r="S203" i="19"/>
  <c r="Q203" i="19"/>
  <c r="P203" i="19"/>
  <c r="L203" i="19"/>
  <c r="J203" i="19"/>
  <c r="F203" i="19"/>
  <c r="G203" i="19" s="1"/>
  <c r="H203" i="19" s="1"/>
  <c r="AC202" i="19"/>
  <c r="AD202" i="19" s="1"/>
  <c r="Z202" i="19"/>
  <c r="X202" i="19"/>
  <c r="V202" i="19"/>
  <c r="S202" i="19"/>
  <c r="P202" i="19"/>
  <c r="Q202" i="19" s="1"/>
  <c r="L202" i="19"/>
  <c r="J202" i="19"/>
  <c r="F202" i="19"/>
  <c r="G202" i="19" s="1"/>
  <c r="H202" i="19" s="1"/>
  <c r="AC201" i="19"/>
  <c r="AD201" i="19" s="1"/>
  <c r="Z201" i="19"/>
  <c r="X201" i="19"/>
  <c r="V201" i="19"/>
  <c r="S201" i="19"/>
  <c r="P201" i="19"/>
  <c r="Q201" i="19" s="1"/>
  <c r="L201" i="19"/>
  <c r="J201" i="19"/>
  <c r="F201" i="19"/>
  <c r="G201" i="19" s="1"/>
  <c r="H201" i="19" s="1"/>
  <c r="AC200" i="19"/>
  <c r="AD200" i="19" s="1"/>
  <c r="Z200" i="19"/>
  <c r="X200" i="19"/>
  <c r="V200" i="19"/>
  <c r="S200" i="19"/>
  <c r="P200" i="19"/>
  <c r="Q200" i="19" s="1"/>
  <c r="L200" i="19"/>
  <c r="J200" i="19"/>
  <c r="F200" i="19"/>
  <c r="G200" i="19" s="1"/>
  <c r="H200" i="19" s="1"/>
  <c r="AH199" i="19"/>
  <c r="AI199" i="19" s="1"/>
  <c r="AC199" i="19"/>
  <c r="AD199" i="19" s="1"/>
  <c r="Z199" i="19"/>
  <c r="X199" i="19"/>
  <c r="V199" i="19"/>
  <c r="S199" i="19"/>
  <c r="P199" i="19"/>
  <c r="Q199" i="19" s="1"/>
  <c r="L199" i="19"/>
  <c r="J199" i="19"/>
  <c r="F199" i="19"/>
  <c r="G199" i="19" s="1"/>
  <c r="H199" i="19" s="1"/>
  <c r="AC198" i="19"/>
  <c r="AD198" i="19" s="1"/>
  <c r="Z198" i="19"/>
  <c r="X198" i="19"/>
  <c r="V198" i="19"/>
  <c r="S198" i="19"/>
  <c r="P198" i="19"/>
  <c r="Q198" i="19" s="1"/>
  <c r="L198" i="19"/>
  <c r="J198" i="19"/>
  <c r="F198" i="19"/>
  <c r="G198" i="19" s="1"/>
  <c r="H198" i="19" s="1"/>
  <c r="AC197" i="19"/>
  <c r="AD197" i="19" s="1"/>
  <c r="Z197" i="19"/>
  <c r="X197" i="19"/>
  <c r="V197" i="19"/>
  <c r="S197" i="19"/>
  <c r="P197" i="19"/>
  <c r="Q197" i="19" s="1"/>
  <c r="L197" i="19"/>
  <c r="J197" i="19"/>
  <c r="F197" i="19"/>
  <c r="G197" i="19" s="1"/>
  <c r="H197" i="19" s="1"/>
  <c r="AC196" i="19"/>
  <c r="AD196" i="19" s="1"/>
  <c r="Z196" i="19"/>
  <c r="X196" i="19"/>
  <c r="V196" i="19"/>
  <c r="S196" i="19"/>
  <c r="P196" i="19"/>
  <c r="Q196" i="19" s="1"/>
  <c r="L196" i="19"/>
  <c r="J196" i="19"/>
  <c r="F196" i="19"/>
  <c r="G196" i="19" s="1"/>
  <c r="H196" i="19" s="1"/>
  <c r="AC195" i="19"/>
  <c r="AD195" i="19" s="1"/>
  <c r="Z195" i="19"/>
  <c r="X195" i="19"/>
  <c r="V195" i="19"/>
  <c r="S195" i="19"/>
  <c r="P195" i="19"/>
  <c r="Q195" i="19" s="1"/>
  <c r="L195" i="19"/>
  <c r="J195" i="19"/>
  <c r="F195" i="19"/>
  <c r="G195" i="19" s="1"/>
  <c r="H195" i="19" s="1"/>
  <c r="AC194" i="19"/>
  <c r="AD194" i="19" s="1"/>
  <c r="Z194" i="19"/>
  <c r="X194" i="19"/>
  <c r="V194" i="19"/>
  <c r="S194" i="19"/>
  <c r="P194" i="19"/>
  <c r="Q194" i="19" s="1"/>
  <c r="L194" i="19"/>
  <c r="J194" i="19"/>
  <c r="F194" i="19"/>
  <c r="G194" i="19" s="1"/>
  <c r="H194" i="19" s="1"/>
  <c r="AC193" i="19"/>
  <c r="AD193" i="19" s="1"/>
  <c r="Z193" i="19"/>
  <c r="X193" i="19"/>
  <c r="V193" i="19"/>
  <c r="S193" i="19"/>
  <c r="P193" i="19"/>
  <c r="Q193" i="19" s="1"/>
  <c r="L193" i="19"/>
  <c r="J193" i="19"/>
  <c r="F193" i="19"/>
  <c r="G193" i="19" s="1"/>
  <c r="H193" i="19" s="1"/>
  <c r="AC192" i="19"/>
  <c r="AD192" i="19" s="1"/>
  <c r="Z192" i="19"/>
  <c r="X192" i="19"/>
  <c r="V192" i="19"/>
  <c r="S192" i="19"/>
  <c r="P192" i="19"/>
  <c r="Q192" i="19" s="1"/>
  <c r="L192" i="19"/>
  <c r="J192" i="19"/>
  <c r="F192" i="19"/>
  <c r="G192" i="19" s="1"/>
  <c r="H192" i="19" s="1"/>
  <c r="AH191" i="19"/>
  <c r="AI191" i="19" s="1"/>
  <c r="AC191" i="19"/>
  <c r="AD191" i="19" s="1"/>
  <c r="Z191" i="19"/>
  <c r="X191" i="19"/>
  <c r="V191" i="19"/>
  <c r="S191" i="19"/>
  <c r="P191" i="19"/>
  <c r="Q191" i="19" s="1"/>
  <c r="L191" i="19"/>
  <c r="J191" i="19"/>
  <c r="F191" i="19"/>
  <c r="G191" i="19" s="1"/>
  <c r="H191" i="19" s="1"/>
  <c r="AC190" i="19"/>
  <c r="AD190" i="19" s="1"/>
  <c r="Z190" i="19"/>
  <c r="X190" i="19"/>
  <c r="V190" i="19"/>
  <c r="S190" i="19"/>
  <c r="P190" i="19"/>
  <c r="Q190" i="19" s="1"/>
  <c r="L190" i="19"/>
  <c r="J190" i="19"/>
  <c r="F190" i="19"/>
  <c r="G190" i="19" s="1"/>
  <c r="H190" i="19" s="1"/>
  <c r="AC189" i="19"/>
  <c r="AD189" i="19" s="1"/>
  <c r="Z189" i="19"/>
  <c r="X189" i="19"/>
  <c r="V189" i="19"/>
  <c r="S189" i="19"/>
  <c r="P189" i="19"/>
  <c r="Q189" i="19" s="1"/>
  <c r="L189" i="19"/>
  <c r="J189" i="19"/>
  <c r="F189" i="19"/>
  <c r="G189" i="19" s="1"/>
  <c r="H189" i="19" s="1"/>
  <c r="AC188" i="19"/>
  <c r="AD188" i="19" s="1"/>
  <c r="Z188" i="19"/>
  <c r="X188" i="19"/>
  <c r="V188" i="19"/>
  <c r="S188" i="19"/>
  <c r="P188" i="19"/>
  <c r="Q188" i="19" s="1"/>
  <c r="L188" i="19"/>
  <c r="J188" i="19"/>
  <c r="F188" i="19"/>
  <c r="G188" i="19" s="1"/>
  <c r="H188" i="19" s="1"/>
  <c r="AC187" i="19"/>
  <c r="AD187" i="19" s="1"/>
  <c r="Z187" i="19"/>
  <c r="X187" i="19"/>
  <c r="V187" i="19"/>
  <c r="S187" i="19"/>
  <c r="P187" i="19"/>
  <c r="Q187" i="19" s="1"/>
  <c r="L187" i="19"/>
  <c r="J187" i="19"/>
  <c r="F187" i="19"/>
  <c r="G187" i="19" s="1"/>
  <c r="H187" i="19" s="1"/>
  <c r="AC186" i="19"/>
  <c r="AD186" i="19" s="1"/>
  <c r="Z186" i="19"/>
  <c r="X186" i="19"/>
  <c r="V186" i="19"/>
  <c r="S186" i="19"/>
  <c r="P186" i="19"/>
  <c r="Q186" i="19" s="1"/>
  <c r="L186" i="19"/>
  <c r="J186" i="19"/>
  <c r="F186" i="19"/>
  <c r="G186" i="19" s="1"/>
  <c r="H186" i="19" s="1"/>
  <c r="AC184" i="19"/>
  <c r="AD184" i="19" s="1"/>
  <c r="Z184" i="19"/>
  <c r="X184" i="19"/>
  <c r="V184" i="19"/>
  <c r="S184" i="19"/>
  <c r="P184" i="19"/>
  <c r="Q184" i="19" s="1"/>
  <c r="L184" i="19"/>
  <c r="J184" i="19"/>
  <c r="F184" i="19"/>
  <c r="G184" i="19" s="1"/>
  <c r="H184" i="19" s="1"/>
  <c r="AC183" i="19"/>
  <c r="AD183" i="19" s="1"/>
  <c r="Z183" i="19"/>
  <c r="X183" i="19"/>
  <c r="V183" i="19"/>
  <c r="S183" i="19"/>
  <c r="P183" i="19"/>
  <c r="Q183" i="19" s="1"/>
  <c r="L183" i="19"/>
  <c r="J183" i="19"/>
  <c r="F183" i="19"/>
  <c r="G183" i="19" s="1"/>
  <c r="H183" i="19" s="1"/>
  <c r="AC182" i="19"/>
  <c r="AD182" i="19" s="1"/>
  <c r="Z182" i="19"/>
  <c r="X182" i="19"/>
  <c r="V182" i="19"/>
  <c r="S182" i="19"/>
  <c r="P182" i="19"/>
  <c r="Q182" i="19" s="1"/>
  <c r="L182" i="19"/>
  <c r="J182" i="19"/>
  <c r="F182" i="19"/>
  <c r="G182" i="19" s="1"/>
  <c r="H182" i="19" s="1"/>
  <c r="AC181" i="19"/>
  <c r="AD181" i="19" s="1"/>
  <c r="Z181" i="19"/>
  <c r="X181" i="19"/>
  <c r="V181" i="19"/>
  <c r="S181" i="19"/>
  <c r="P181" i="19"/>
  <c r="Q181" i="19" s="1"/>
  <c r="L181" i="19"/>
  <c r="J181" i="19"/>
  <c r="F181" i="19"/>
  <c r="G181" i="19" s="1"/>
  <c r="H181" i="19" s="1"/>
  <c r="AC180" i="19"/>
  <c r="AD180" i="19" s="1"/>
  <c r="Z180" i="19"/>
  <c r="X180" i="19"/>
  <c r="V180" i="19"/>
  <c r="S180" i="19"/>
  <c r="P180" i="19"/>
  <c r="Q180" i="19" s="1"/>
  <c r="L180" i="19"/>
  <c r="J180" i="19"/>
  <c r="F180" i="19"/>
  <c r="G180" i="19" s="1"/>
  <c r="H180" i="19" s="1"/>
  <c r="AC178" i="19"/>
  <c r="AD178" i="19" s="1"/>
  <c r="Z178" i="19"/>
  <c r="X178" i="19"/>
  <c r="V178" i="19"/>
  <c r="S178" i="19"/>
  <c r="Q178" i="19"/>
  <c r="P178" i="19"/>
  <c r="L178" i="19"/>
  <c r="J178" i="19"/>
  <c r="F178" i="19"/>
  <c r="G178" i="19" s="1"/>
  <c r="H178" i="19" s="1"/>
  <c r="AH177" i="19"/>
  <c r="AI177" i="19" s="1"/>
  <c r="AC177" i="19"/>
  <c r="AD177" i="19" s="1"/>
  <c r="Z177" i="19"/>
  <c r="X177" i="19"/>
  <c r="V177" i="19"/>
  <c r="S177" i="19"/>
  <c r="P177" i="19"/>
  <c r="Q177" i="19" s="1"/>
  <c r="L177" i="19"/>
  <c r="J177" i="19"/>
  <c r="F177" i="19"/>
  <c r="G177" i="19" s="1"/>
  <c r="H177" i="19" s="1"/>
  <c r="AC176" i="19"/>
  <c r="AD176" i="19" s="1"/>
  <c r="Z176" i="19"/>
  <c r="X176" i="19"/>
  <c r="V176" i="19"/>
  <c r="S176" i="19"/>
  <c r="P176" i="19"/>
  <c r="Q176" i="19" s="1"/>
  <c r="L176" i="19"/>
  <c r="J176" i="19"/>
  <c r="F176" i="19"/>
  <c r="G176" i="19" s="1"/>
  <c r="H176" i="19" s="1"/>
  <c r="AH175" i="19"/>
  <c r="AC175" i="19"/>
  <c r="AD175" i="19" s="1"/>
  <c r="Z175" i="19"/>
  <c r="X175" i="19"/>
  <c r="V175" i="19"/>
  <c r="S175" i="19"/>
  <c r="P175" i="19"/>
  <c r="Q175" i="19" s="1"/>
  <c r="L175" i="19"/>
  <c r="J175" i="19"/>
  <c r="F175" i="19"/>
  <c r="G175" i="19" s="1"/>
  <c r="H175" i="19" s="1"/>
  <c r="AC174" i="19"/>
  <c r="AD174" i="19" s="1"/>
  <c r="Z174" i="19"/>
  <c r="X174" i="19"/>
  <c r="V174" i="19"/>
  <c r="S174" i="19"/>
  <c r="P174" i="19"/>
  <c r="Q174" i="19" s="1"/>
  <c r="L174" i="19"/>
  <c r="J174" i="19"/>
  <c r="F174" i="19"/>
  <c r="G174" i="19" s="1"/>
  <c r="H174" i="19" s="1"/>
  <c r="AC173" i="19"/>
  <c r="AD173" i="19" s="1"/>
  <c r="Z173" i="19"/>
  <c r="X173" i="19"/>
  <c r="V173" i="19"/>
  <c r="S173" i="19"/>
  <c r="P173" i="19"/>
  <c r="Q173" i="19" s="1"/>
  <c r="L173" i="19"/>
  <c r="J173" i="19"/>
  <c r="F173" i="19"/>
  <c r="G173" i="19" s="1"/>
  <c r="H173" i="19" s="1"/>
  <c r="AC172" i="19"/>
  <c r="AD172" i="19" s="1"/>
  <c r="Z172" i="19"/>
  <c r="X172" i="19"/>
  <c r="V172" i="19"/>
  <c r="S172" i="19"/>
  <c r="P172" i="19"/>
  <c r="Q172" i="19" s="1"/>
  <c r="L172" i="19"/>
  <c r="J172" i="19"/>
  <c r="F172" i="19"/>
  <c r="G172" i="19" s="1"/>
  <c r="H172" i="19" s="1"/>
  <c r="AC171" i="19"/>
  <c r="AD171" i="19" s="1"/>
  <c r="Z171" i="19"/>
  <c r="X171" i="19"/>
  <c r="V171" i="19"/>
  <c r="S171" i="19"/>
  <c r="P171" i="19"/>
  <c r="Q171" i="19" s="1"/>
  <c r="L171" i="19"/>
  <c r="J171" i="19"/>
  <c r="F171" i="19"/>
  <c r="G171" i="19" s="1"/>
  <c r="H171" i="19" s="1"/>
  <c r="AC170" i="19"/>
  <c r="AD170" i="19" s="1"/>
  <c r="Z170" i="19"/>
  <c r="X170" i="19"/>
  <c r="V170" i="19"/>
  <c r="S170" i="19"/>
  <c r="P170" i="19"/>
  <c r="Q170" i="19" s="1"/>
  <c r="L170" i="19"/>
  <c r="J170" i="19"/>
  <c r="F170" i="19"/>
  <c r="G170" i="19" s="1"/>
  <c r="H170" i="19" s="1"/>
  <c r="AH169" i="19"/>
  <c r="AI169" i="19" s="1"/>
  <c r="AC169" i="19"/>
  <c r="AD169" i="19" s="1"/>
  <c r="Z169" i="19"/>
  <c r="X169" i="19"/>
  <c r="V169" i="19"/>
  <c r="S169" i="19"/>
  <c r="P169" i="19"/>
  <c r="Q169" i="19" s="1"/>
  <c r="L169" i="19"/>
  <c r="J169" i="19"/>
  <c r="F169" i="19"/>
  <c r="G169" i="19" s="1"/>
  <c r="H169" i="19" s="1"/>
  <c r="AC168" i="19"/>
  <c r="AD168" i="19" s="1"/>
  <c r="Z168" i="19"/>
  <c r="X168" i="19"/>
  <c r="V168" i="19"/>
  <c r="S168" i="19"/>
  <c r="P168" i="19"/>
  <c r="Q168" i="19" s="1"/>
  <c r="L168" i="19"/>
  <c r="J168" i="19"/>
  <c r="F168" i="19"/>
  <c r="G168" i="19" s="1"/>
  <c r="H168" i="19" s="1"/>
  <c r="AC166" i="19"/>
  <c r="AD166" i="19" s="1"/>
  <c r="Z166" i="19"/>
  <c r="X166" i="19"/>
  <c r="V166" i="19"/>
  <c r="S166" i="19"/>
  <c r="Q166" i="19"/>
  <c r="P166" i="19"/>
  <c r="L166" i="19"/>
  <c r="J166" i="19"/>
  <c r="F166" i="19"/>
  <c r="G166" i="19" s="1"/>
  <c r="H166" i="19" s="1"/>
  <c r="AC165" i="19"/>
  <c r="AD165" i="19" s="1"/>
  <c r="Z165" i="19"/>
  <c r="X165" i="19"/>
  <c r="V165" i="19"/>
  <c r="S165" i="19"/>
  <c r="P165" i="19"/>
  <c r="Q165" i="19" s="1"/>
  <c r="L165" i="19"/>
  <c r="J165" i="19"/>
  <c r="F165" i="19"/>
  <c r="G165" i="19" s="1"/>
  <c r="H165" i="19" s="1"/>
  <c r="AH164" i="19"/>
  <c r="AI164" i="19" s="1"/>
  <c r="AC164" i="19"/>
  <c r="AD164" i="19" s="1"/>
  <c r="Z164" i="19"/>
  <c r="X164" i="19"/>
  <c r="V164" i="19"/>
  <c r="S164" i="19"/>
  <c r="P164" i="19"/>
  <c r="Q164" i="19" s="1"/>
  <c r="L164" i="19"/>
  <c r="J164" i="19"/>
  <c r="F164" i="19"/>
  <c r="G164" i="19" s="1"/>
  <c r="H164" i="19" s="1"/>
  <c r="AC163" i="19"/>
  <c r="AD163" i="19" s="1"/>
  <c r="Z163" i="19"/>
  <c r="X163" i="19"/>
  <c r="V163" i="19"/>
  <c r="S163" i="19"/>
  <c r="P163" i="19"/>
  <c r="Q163" i="19" s="1"/>
  <c r="L163" i="19"/>
  <c r="J163" i="19"/>
  <c r="F163" i="19"/>
  <c r="G163" i="19" s="1"/>
  <c r="H163" i="19" s="1"/>
  <c r="AH162" i="19"/>
  <c r="AC162" i="19"/>
  <c r="AD162" i="19" s="1"/>
  <c r="Z162" i="19"/>
  <c r="X162" i="19"/>
  <c r="V162" i="19"/>
  <c r="S162" i="19"/>
  <c r="P162" i="19"/>
  <c r="Q162" i="19" s="1"/>
  <c r="L162" i="19"/>
  <c r="J162" i="19"/>
  <c r="F162" i="19"/>
  <c r="G162" i="19" s="1"/>
  <c r="H162" i="19" s="1"/>
  <c r="AC161" i="19"/>
  <c r="AD161" i="19" s="1"/>
  <c r="Z161" i="19"/>
  <c r="X161" i="19"/>
  <c r="V161" i="19"/>
  <c r="S161" i="19"/>
  <c r="P161" i="19"/>
  <c r="Q161" i="19" s="1"/>
  <c r="L161" i="19"/>
  <c r="J161" i="19"/>
  <c r="F161" i="19"/>
  <c r="G161" i="19" s="1"/>
  <c r="H161" i="19" s="1"/>
  <c r="AH160" i="19"/>
  <c r="AI160" i="19" s="1"/>
  <c r="AC160" i="19"/>
  <c r="AD160" i="19" s="1"/>
  <c r="Z160" i="19"/>
  <c r="X160" i="19"/>
  <c r="V160" i="19"/>
  <c r="S160" i="19"/>
  <c r="P160" i="19"/>
  <c r="Q160" i="19" s="1"/>
  <c r="L160" i="19"/>
  <c r="J160" i="19"/>
  <c r="F160" i="19"/>
  <c r="G160" i="19" s="1"/>
  <c r="H160" i="19" s="1"/>
  <c r="AC159" i="19"/>
  <c r="AD159" i="19" s="1"/>
  <c r="Z159" i="19"/>
  <c r="X159" i="19"/>
  <c r="V159" i="19"/>
  <c r="S159" i="19"/>
  <c r="P159" i="19"/>
  <c r="Q159" i="19" s="1"/>
  <c r="L159" i="19"/>
  <c r="J159" i="19"/>
  <c r="F159" i="19"/>
  <c r="G159" i="19" s="1"/>
  <c r="H159" i="19" s="1"/>
  <c r="AC158" i="19"/>
  <c r="AD158" i="19" s="1"/>
  <c r="Z158" i="19"/>
  <c r="X158" i="19"/>
  <c r="V158" i="19"/>
  <c r="S158" i="19"/>
  <c r="P158" i="19"/>
  <c r="Q158" i="19" s="1"/>
  <c r="L158" i="19"/>
  <c r="J158" i="19"/>
  <c r="F158" i="19"/>
  <c r="G158" i="19" s="1"/>
  <c r="H158" i="19" s="1"/>
  <c r="AC157" i="19"/>
  <c r="AD157" i="19" s="1"/>
  <c r="Z157" i="19"/>
  <c r="X157" i="19"/>
  <c r="V157" i="19"/>
  <c r="S157" i="19"/>
  <c r="P157" i="19"/>
  <c r="Q157" i="19" s="1"/>
  <c r="L157" i="19"/>
  <c r="J157" i="19"/>
  <c r="F157" i="19"/>
  <c r="G157" i="19" s="1"/>
  <c r="H157" i="19" s="1"/>
  <c r="AH156" i="19"/>
  <c r="AI156" i="19" s="1"/>
  <c r="AC156" i="19"/>
  <c r="AD156" i="19" s="1"/>
  <c r="Z156" i="19"/>
  <c r="X156" i="19"/>
  <c r="V156" i="19"/>
  <c r="S156" i="19"/>
  <c r="P156" i="19"/>
  <c r="Q156" i="19" s="1"/>
  <c r="L156" i="19"/>
  <c r="J156" i="19"/>
  <c r="F156" i="19"/>
  <c r="G156" i="19" s="1"/>
  <c r="H156" i="19" s="1"/>
  <c r="AC155" i="19"/>
  <c r="AD155" i="19" s="1"/>
  <c r="Z155" i="19"/>
  <c r="X155" i="19"/>
  <c r="V155" i="19"/>
  <c r="S155" i="19"/>
  <c r="P155" i="19"/>
  <c r="Q155" i="19" s="1"/>
  <c r="L155" i="19"/>
  <c r="J155" i="19"/>
  <c r="F155" i="19"/>
  <c r="G155" i="19" s="1"/>
  <c r="H155" i="19" s="1"/>
  <c r="AH154" i="19"/>
  <c r="AC154" i="19"/>
  <c r="AD154" i="19" s="1"/>
  <c r="Z154" i="19"/>
  <c r="X154" i="19"/>
  <c r="V154" i="19"/>
  <c r="S154" i="19"/>
  <c r="P154" i="19"/>
  <c r="Q154" i="19" s="1"/>
  <c r="L154" i="19"/>
  <c r="J154" i="19"/>
  <c r="F154" i="19"/>
  <c r="G154" i="19" s="1"/>
  <c r="H154" i="19" s="1"/>
  <c r="AC153" i="19"/>
  <c r="AD153" i="19" s="1"/>
  <c r="Z153" i="19"/>
  <c r="X153" i="19"/>
  <c r="V153" i="19"/>
  <c r="S153" i="19"/>
  <c r="P153" i="19"/>
  <c r="Q153" i="19" s="1"/>
  <c r="L153" i="19"/>
  <c r="J153" i="19"/>
  <c r="F153" i="19"/>
  <c r="G153" i="19" s="1"/>
  <c r="H153" i="19" s="1"/>
  <c r="AH152" i="19"/>
  <c r="AI152" i="19" s="1"/>
  <c r="AC152" i="19"/>
  <c r="AD152" i="19" s="1"/>
  <c r="Z152" i="19"/>
  <c r="X152" i="19"/>
  <c r="V152" i="19"/>
  <c r="S152" i="19"/>
  <c r="P152" i="19"/>
  <c r="Q152" i="19" s="1"/>
  <c r="L152" i="19"/>
  <c r="J152" i="19"/>
  <c r="F152" i="19"/>
  <c r="G152" i="19" s="1"/>
  <c r="H152" i="19" s="1"/>
  <c r="AC151" i="19"/>
  <c r="AD151" i="19" s="1"/>
  <c r="Z151" i="19"/>
  <c r="X151" i="19"/>
  <c r="V151" i="19"/>
  <c r="S151" i="19"/>
  <c r="Q151" i="19"/>
  <c r="P151" i="19"/>
  <c r="L151" i="19"/>
  <c r="J151" i="19"/>
  <c r="F151" i="19"/>
  <c r="G151" i="19" s="1"/>
  <c r="H151" i="19" s="1"/>
  <c r="AC150" i="19"/>
  <c r="AD150" i="19" s="1"/>
  <c r="Z150" i="19"/>
  <c r="X150" i="19"/>
  <c r="V150" i="19"/>
  <c r="S150" i="19"/>
  <c r="P150" i="19"/>
  <c r="Q150" i="19" s="1"/>
  <c r="L150" i="19"/>
  <c r="J150" i="19"/>
  <c r="F150" i="19"/>
  <c r="G150" i="19" s="1"/>
  <c r="H150" i="19" s="1"/>
  <c r="AC149" i="19"/>
  <c r="AD149" i="19" s="1"/>
  <c r="Z149" i="19"/>
  <c r="X149" i="19"/>
  <c r="V149" i="19"/>
  <c r="S149" i="19"/>
  <c r="P149" i="19"/>
  <c r="Q149" i="19" s="1"/>
  <c r="L149" i="19"/>
  <c r="J149" i="19"/>
  <c r="F149" i="19"/>
  <c r="G149" i="19" s="1"/>
  <c r="H149" i="19" s="1"/>
  <c r="AC148" i="19"/>
  <c r="AD148" i="19" s="1"/>
  <c r="Z148" i="19"/>
  <c r="X148" i="19"/>
  <c r="V148" i="19"/>
  <c r="S148" i="19"/>
  <c r="P148" i="19"/>
  <c r="Q148" i="19" s="1"/>
  <c r="L148" i="19"/>
  <c r="J148" i="19"/>
  <c r="F148" i="19"/>
  <c r="G148" i="19" s="1"/>
  <c r="H148" i="19" s="1"/>
  <c r="AC147" i="19"/>
  <c r="AD147" i="19" s="1"/>
  <c r="Z147" i="19"/>
  <c r="X147" i="19"/>
  <c r="V147" i="19"/>
  <c r="S147" i="19"/>
  <c r="P147" i="19"/>
  <c r="Q147" i="19" s="1"/>
  <c r="L147" i="19"/>
  <c r="J147" i="19"/>
  <c r="F147" i="19"/>
  <c r="G147" i="19" s="1"/>
  <c r="H147" i="19" s="1"/>
  <c r="AC146" i="19"/>
  <c r="AD146" i="19" s="1"/>
  <c r="Z146" i="19"/>
  <c r="X146" i="19"/>
  <c r="V146" i="19"/>
  <c r="S146" i="19"/>
  <c r="P146" i="19"/>
  <c r="Q146" i="19" s="1"/>
  <c r="L146" i="19"/>
  <c r="J146" i="19"/>
  <c r="F146" i="19"/>
  <c r="G146" i="19" s="1"/>
  <c r="H146" i="19" s="1"/>
  <c r="AH145" i="19"/>
  <c r="AK145" i="19" s="1"/>
  <c r="AC145" i="19"/>
  <c r="AD145" i="19" s="1"/>
  <c r="Z145" i="19"/>
  <c r="X145" i="19"/>
  <c r="V145" i="19"/>
  <c r="S145" i="19"/>
  <c r="P145" i="19"/>
  <c r="Q145" i="19" s="1"/>
  <c r="L145" i="19"/>
  <c r="J145" i="19"/>
  <c r="F145" i="19"/>
  <c r="G145" i="19" s="1"/>
  <c r="H145" i="19" s="1"/>
  <c r="AC144" i="19"/>
  <c r="AD144" i="19" s="1"/>
  <c r="Z144" i="19"/>
  <c r="X144" i="19"/>
  <c r="V144" i="19"/>
  <c r="S144" i="19"/>
  <c r="Q144" i="19"/>
  <c r="P144" i="19"/>
  <c r="L144" i="19"/>
  <c r="J144" i="19"/>
  <c r="F144" i="19"/>
  <c r="G144" i="19" s="1"/>
  <c r="H144" i="19" s="1"/>
  <c r="AH143" i="19"/>
  <c r="AI143" i="19" s="1"/>
  <c r="AC143" i="19"/>
  <c r="AD143" i="19" s="1"/>
  <c r="Z143" i="19"/>
  <c r="X143" i="19"/>
  <c r="V143" i="19"/>
  <c r="S143" i="19"/>
  <c r="P143" i="19"/>
  <c r="Q143" i="19" s="1"/>
  <c r="L143" i="19"/>
  <c r="J143" i="19"/>
  <c r="F143" i="19"/>
  <c r="G143" i="19" s="1"/>
  <c r="H143" i="19" s="1"/>
  <c r="AC142" i="19"/>
  <c r="AD142" i="19" s="1"/>
  <c r="Z142" i="19"/>
  <c r="X142" i="19"/>
  <c r="V142" i="19"/>
  <c r="S142" i="19"/>
  <c r="P142" i="19"/>
  <c r="Q142" i="19" s="1"/>
  <c r="L142" i="19"/>
  <c r="J142" i="19"/>
  <c r="F142" i="19"/>
  <c r="G142" i="19" s="1"/>
  <c r="H142" i="19" s="1"/>
  <c r="AH141" i="19"/>
  <c r="AI141" i="19" s="1"/>
  <c r="AC141" i="19"/>
  <c r="AD141" i="19" s="1"/>
  <c r="Z141" i="19"/>
  <c r="X141" i="19"/>
  <c r="V141" i="19"/>
  <c r="S141" i="19"/>
  <c r="P141" i="19"/>
  <c r="Q141" i="19" s="1"/>
  <c r="L141" i="19"/>
  <c r="J141" i="19"/>
  <c r="F141" i="19"/>
  <c r="G141" i="19" s="1"/>
  <c r="H141" i="19" s="1"/>
  <c r="AC140" i="19"/>
  <c r="Z140" i="19"/>
  <c r="X140" i="19"/>
  <c r="V140" i="19"/>
  <c r="S140" i="19"/>
  <c r="P140" i="19"/>
  <c r="L140" i="19"/>
  <c r="J140" i="19"/>
  <c r="F140" i="19"/>
  <c r="AH139" i="19"/>
  <c r="AI139" i="19" s="1"/>
  <c r="AC139" i="19"/>
  <c r="AD139" i="19" s="1"/>
  <c r="Z139" i="19"/>
  <c r="X139" i="19"/>
  <c r="V139" i="19"/>
  <c r="S139" i="19"/>
  <c r="P139" i="19"/>
  <c r="Q139" i="19" s="1"/>
  <c r="L139" i="19"/>
  <c r="J139" i="19"/>
  <c r="F139" i="19"/>
  <c r="G139" i="19" s="1"/>
  <c r="H139" i="19" s="1"/>
  <c r="AC138" i="19"/>
  <c r="AD138" i="19" s="1"/>
  <c r="Z138" i="19"/>
  <c r="X138" i="19"/>
  <c r="V138" i="19"/>
  <c r="S138" i="19"/>
  <c r="P138" i="19"/>
  <c r="Q138" i="19" s="1"/>
  <c r="L138" i="19"/>
  <c r="J138" i="19"/>
  <c r="F138" i="19"/>
  <c r="G138" i="19" s="1"/>
  <c r="H138" i="19" s="1"/>
  <c r="AC137" i="19"/>
  <c r="AD137" i="19" s="1"/>
  <c r="Z137" i="19"/>
  <c r="X137" i="19"/>
  <c r="V137" i="19"/>
  <c r="S137" i="19"/>
  <c r="P137" i="19"/>
  <c r="Q137" i="19" s="1"/>
  <c r="L137" i="19"/>
  <c r="J137" i="19"/>
  <c r="F137" i="19"/>
  <c r="G137" i="19" s="1"/>
  <c r="H137" i="19" s="1"/>
  <c r="AC136" i="19"/>
  <c r="AD136" i="19" s="1"/>
  <c r="Z136" i="19"/>
  <c r="X136" i="19"/>
  <c r="V136" i="19"/>
  <c r="S136" i="19"/>
  <c r="P136" i="19"/>
  <c r="Q136" i="19" s="1"/>
  <c r="L136" i="19"/>
  <c r="J136" i="19"/>
  <c r="F136" i="19"/>
  <c r="G136" i="19" s="1"/>
  <c r="H136" i="19" s="1"/>
  <c r="AH135" i="19"/>
  <c r="AI135" i="19" s="1"/>
  <c r="AC135" i="19"/>
  <c r="AD135" i="19" s="1"/>
  <c r="Z135" i="19"/>
  <c r="X135" i="19"/>
  <c r="V135" i="19"/>
  <c r="S135" i="19"/>
  <c r="P135" i="19"/>
  <c r="Q135" i="19" s="1"/>
  <c r="L135" i="19"/>
  <c r="J135" i="19"/>
  <c r="F135" i="19"/>
  <c r="G135" i="19" s="1"/>
  <c r="H135" i="19" s="1"/>
  <c r="AC134" i="19"/>
  <c r="AD134" i="19" s="1"/>
  <c r="Z134" i="19"/>
  <c r="X134" i="19"/>
  <c r="V134" i="19"/>
  <c r="S134" i="19"/>
  <c r="P134" i="19"/>
  <c r="Q134" i="19" s="1"/>
  <c r="L134" i="19"/>
  <c r="J134" i="19"/>
  <c r="F134" i="19"/>
  <c r="G134" i="19" s="1"/>
  <c r="H134" i="19" s="1"/>
  <c r="AH133" i="19"/>
  <c r="AI133" i="19" s="1"/>
  <c r="AC133" i="19"/>
  <c r="AD133" i="19" s="1"/>
  <c r="Z133" i="19"/>
  <c r="X133" i="19"/>
  <c r="V133" i="19"/>
  <c r="S133" i="19"/>
  <c r="P133" i="19"/>
  <c r="Q133" i="19" s="1"/>
  <c r="L133" i="19"/>
  <c r="J133" i="19"/>
  <c r="F133" i="19"/>
  <c r="G133" i="19" s="1"/>
  <c r="H133" i="19" s="1"/>
  <c r="AC132" i="19"/>
  <c r="AD132" i="19" s="1"/>
  <c r="Z132" i="19"/>
  <c r="X132" i="19"/>
  <c r="V132" i="19"/>
  <c r="S132" i="19"/>
  <c r="P132" i="19"/>
  <c r="Q132" i="19" s="1"/>
  <c r="L132" i="19"/>
  <c r="J132" i="19"/>
  <c r="F132" i="19"/>
  <c r="G132" i="19" s="1"/>
  <c r="H132" i="19" s="1"/>
  <c r="AH131" i="19"/>
  <c r="AI131" i="19" s="1"/>
  <c r="AC131" i="19"/>
  <c r="AD131" i="19" s="1"/>
  <c r="Z131" i="19"/>
  <c r="X131" i="19"/>
  <c r="V131" i="19"/>
  <c r="S131" i="19"/>
  <c r="P131" i="19"/>
  <c r="Q131" i="19" s="1"/>
  <c r="L131" i="19"/>
  <c r="J131" i="19"/>
  <c r="F131" i="19"/>
  <c r="G131" i="19" s="1"/>
  <c r="H131" i="19" s="1"/>
  <c r="AC130" i="19"/>
  <c r="AD130" i="19" s="1"/>
  <c r="Z130" i="19"/>
  <c r="X130" i="19"/>
  <c r="V130" i="19"/>
  <c r="S130" i="19"/>
  <c r="P130" i="19"/>
  <c r="Q130" i="19" s="1"/>
  <c r="L130" i="19"/>
  <c r="J130" i="19"/>
  <c r="F130" i="19"/>
  <c r="G130" i="19" s="1"/>
  <c r="H130" i="19" s="1"/>
  <c r="AH129" i="19"/>
  <c r="AI129" i="19" s="1"/>
  <c r="AC129" i="19"/>
  <c r="AD129" i="19" s="1"/>
  <c r="Z129" i="19"/>
  <c r="X129" i="19"/>
  <c r="V129" i="19"/>
  <c r="S129" i="19"/>
  <c r="P129" i="19"/>
  <c r="Q129" i="19" s="1"/>
  <c r="L129" i="19"/>
  <c r="J129" i="19"/>
  <c r="F129" i="19"/>
  <c r="G129" i="19" s="1"/>
  <c r="H129" i="19" s="1"/>
  <c r="AC128" i="19"/>
  <c r="AD128" i="19" s="1"/>
  <c r="Z128" i="19"/>
  <c r="X128" i="19"/>
  <c r="V128" i="19"/>
  <c r="S128" i="19"/>
  <c r="P128" i="19"/>
  <c r="Q128" i="19" s="1"/>
  <c r="L128" i="19"/>
  <c r="J128" i="19"/>
  <c r="F128" i="19"/>
  <c r="G128" i="19" s="1"/>
  <c r="H128" i="19" s="1"/>
  <c r="AH127" i="19"/>
  <c r="AI127" i="19" s="1"/>
  <c r="AC127" i="19"/>
  <c r="AD127" i="19" s="1"/>
  <c r="Z127" i="19"/>
  <c r="X127" i="19"/>
  <c r="V127" i="19"/>
  <c r="S127" i="19"/>
  <c r="P127" i="19"/>
  <c r="Q127" i="19" s="1"/>
  <c r="L127" i="19"/>
  <c r="J127" i="19"/>
  <c r="F127" i="19"/>
  <c r="G127" i="19" s="1"/>
  <c r="H127" i="19" s="1"/>
  <c r="AC126" i="19"/>
  <c r="AD126" i="19" s="1"/>
  <c r="Z126" i="19"/>
  <c r="X126" i="19"/>
  <c r="V126" i="19"/>
  <c r="S126" i="19"/>
  <c r="P126" i="19"/>
  <c r="Q126" i="19" s="1"/>
  <c r="L126" i="19"/>
  <c r="J126" i="19"/>
  <c r="F126" i="19"/>
  <c r="G126" i="19" s="1"/>
  <c r="H126" i="19" s="1"/>
  <c r="AH124" i="19"/>
  <c r="AI124" i="19" s="1"/>
  <c r="AC124" i="19"/>
  <c r="AD124" i="19" s="1"/>
  <c r="Z124" i="19"/>
  <c r="X124" i="19"/>
  <c r="V124" i="19"/>
  <c r="S124" i="19"/>
  <c r="P124" i="19"/>
  <c r="Q124" i="19" s="1"/>
  <c r="L124" i="19"/>
  <c r="J124" i="19"/>
  <c r="F124" i="19"/>
  <c r="G124" i="19" s="1"/>
  <c r="H124" i="19" s="1"/>
  <c r="AC122" i="19"/>
  <c r="AD122" i="19" s="1"/>
  <c r="Z122" i="19"/>
  <c r="X122" i="19"/>
  <c r="V122" i="19"/>
  <c r="S122" i="19"/>
  <c r="P122" i="19"/>
  <c r="Q122" i="19" s="1"/>
  <c r="L122" i="19"/>
  <c r="J122" i="19"/>
  <c r="F122" i="19"/>
  <c r="G122" i="19" s="1"/>
  <c r="H122" i="19" s="1"/>
  <c r="AH121" i="19"/>
  <c r="AI121" i="19" s="1"/>
  <c r="AC121" i="19"/>
  <c r="AD121" i="19" s="1"/>
  <c r="Z121" i="19"/>
  <c r="X121" i="19"/>
  <c r="V121" i="19"/>
  <c r="S121" i="19"/>
  <c r="P121" i="19"/>
  <c r="Q121" i="19" s="1"/>
  <c r="L121" i="19"/>
  <c r="J121" i="19"/>
  <c r="F121" i="19"/>
  <c r="G121" i="19" s="1"/>
  <c r="H121" i="19" s="1"/>
  <c r="AC120" i="19"/>
  <c r="AD120" i="19" s="1"/>
  <c r="Z120" i="19"/>
  <c r="X120" i="19"/>
  <c r="V120" i="19"/>
  <c r="S120" i="19"/>
  <c r="P120" i="19"/>
  <c r="Q120" i="19" s="1"/>
  <c r="L120" i="19"/>
  <c r="J120" i="19"/>
  <c r="F120" i="19"/>
  <c r="G120" i="19" s="1"/>
  <c r="H120" i="19" s="1"/>
  <c r="AC119" i="19"/>
  <c r="AD119" i="19" s="1"/>
  <c r="Z119" i="19"/>
  <c r="X119" i="19"/>
  <c r="V119" i="19"/>
  <c r="S119" i="19"/>
  <c r="P119" i="19"/>
  <c r="Q119" i="19" s="1"/>
  <c r="L119" i="19"/>
  <c r="J119" i="19"/>
  <c r="F119" i="19"/>
  <c r="G119" i="19" s="1"/>
  <c r="H119" i="19" s="1"/>
  <c r="AC118" i="19"/>
  <c r="AD118" i="19" s="1"/>
  <c r="Z118" i="19"/>
  <c r="X118" i="19"/>
  <c r="V118" i="19"/>
  <c r="S118" i="19"/>
  <c r="P118" i="19"/>
  <c r="Q118" i="19" s="1"/>
  <c r="L118" i="19"/>
  <c r="J118" i="19"/>
  <c r="F118" i="19"/>
  <c r="G118" i="19" s="1"/>
  <c r="H118" i="19" s="1"/>
  <c r="AH116" i="19"/>
  <c r="AI116" i="19" s="1"/>
  <c r="AC116" i="19"/>
  <c r="AD116" i="19" s="1"/>
  <c r="Z116" i="19"/>
  <c r="X116" i="19"/>
  <c r="V116" i="19"/>
  <c r="S116" i="19"/>
  <c r="Q116" i="19"/>
  <c r="P116" i="19"/>
  <c r="L116" i="19"/>
  <c r="J116" i="19"/>
  <c r="F116" i="19"/>
  <c r="G116" i="19" s="1"/>
  <c r="H116" i="19" s="1"/>
  <c r="AC115" i="19"/>
  <c r="AD115" i="19" s="1"/>
  <c r="Z115" i="19"/>
  <c r="X115" i="19"/>
  <c r="V115" i="19"/>
  <c r="S115" i="19"/>
  <c r="Q115" i="19"/>
  <c r="P115" i="19"/>
  <c r="L115" i="19"/>
  <c r="J115" i="19"/>
  <c r="F115" i="19"/>
  <c r="G115" i="19" s="1"/>
  <c r="H115" i="19" s="1"/>
  <c r="AC113" i="19"/>
  <c r="AD113" i="19" s="1"/>
  <c r="Z113" i="19"/>
  <c r="X113" i="19"/>
  <c r="V113" i="19"/>
  <c r="S113" i="19"/>
  <c r="P113" i="19"/>
  <c r="Q113" i="19" s="1"/>
  <c r="L113" i="19"/>
  <c r="J113" i="19"/>
  <c r="F113" i="19"/>
  <c r="G113" i="19" s="1"/>
  <c r="H113" i="19" s="1"/>
  <c r="AC112" i="19"/>
  <c r="AD112" i="19" s="1"/>
  <c r="Z112" i="19"/>
  <c r="X112" i="19"/>
  <c r="V112" i="19"/>
  <c r="S112" i="19"/>
  <c r="P112" i="19"/>
  <c r="Q112" i="19" s="1"/>
  <c r="L112" i="19"/>
  <c r="J112" i="19"/>
  <c r="F112" i="19"/>
  <c r="G112" i="19" s="1"/>
  <c r="H112" i="19" s="1"/>
  <c r="AC111" i="19"/>
  <c r="AD111" i="19" s="1"/>
  <c r="Z111" i="19"/>
  <c r="X111" i="19"/>
  <c r="V111" i="19"/>
  <c r="S111" i="19"/>
  <c r="P111" i="19"/>
  <c r="Q111" i="19" s="1"/>
  <c r="L111" i="19"/>
  <c r="J111" i="19"/>
  <c r="F111" i="19"/>
  <c r="G111" i="19" s="1"/>
  <c r="H111" i="19" s="1"/>
  <c r="AC110" i="19"/>
  <c r="AD110" i="19" s="1"/>
  <c r="Z110" i="19"/>
  <c r="X110" i="19"/>
  <c r="V110" i="19"/>
  <c r="S110" i="19"/>
  <c r="P110" i="19"/>
  <c r="Q110" i="19" s="1"/>
  <c r="L110" i="19"/>
  <c r="J110" i="19"/>
  <c r="F110" i="19"/>
  <c r="G110" i="19" s="1"/>
  <c r="H110" i="19" s="1"/>
  <c r="AC109" i="19"/>
  <c r="AD109" i="19" s="1"/>
  <c r="Z109" i="19"/>
  <c r="X109" i="19"/>
  <c r="V109" i="19"/>
  <c r="S109" i="19"/>
  <c r="P109" i="19"/>
  <c r="Q109" i="19" s="1"/>
  <c r="L109" i="19"/>
  <c r="J109" i="19"/>
  <c r="F109" i="19"/>
  <c r="G109" i="19" s="1"/>
  <c r="H109" i="19" s="1"/>
  <c r="AH108" i="19"/>
  <c r="AI108" i="19" s="1"/>
  <c r="AC108" i="19"/>
  <c r="AD108" i="19" s="1"/>
  <c r="Z108" i="19"/>
  <c r="X108" i="19"/>
  <c r="V108" i="19"/>
  <c r="S108" i="19"/>
  <c r="P108" i="19"/>
  <c r="Q108" i="19" s="1"/>
  <c r="L108" i="19"/>
  <c r="J108" i="19"/>
  <c r="F108" i="19"/>
  <c r="G108" i="19" s="1"/>
  <c r="H108" i="19" s="1"/>
  <c r="AC107" i="19"/>
  <c r="AD107" i="19" s="1"/>
  <c r="Z107" i="19"/>
  <c r="X107" i="19"/>
  <c r="V107" i="19"/>
  <c r="S107" i="19"/>
  <c r="P107" i="19"/>
  <c r="Q107" i="19" s="1"/>
  <c r="L107" i="19"/>
  <c r="J107" i="19"/>
  <c r="F107" i="19"/>
  <c r="G107" i="19" s="1"/>
  <c r="H107" i="19" s="1"/>
  <c r="AH106" i="19"/>
  <c r="AC106" i="19"/>
  <c r="AD106" i="19" s="1"/>
  <c r="Z106" i="19"/>
  <c r="X106" i="19"/>
  <c r="V106" i="19"/>
  <c r="S106" i="19"/>
  <c r="P106" i="19"/>
  <c r="Q106" i="19" s="1"/>
  <c r="L106" i="19"/>
  <c r="J106" i="19"/>
  <c r="F106" i="19"/>
  <c r="G106" i="19" s="1"/>
  <c r="H106" i="19" s="1"/>
  <c r="AC105" i="19"/>
  <c r="AD105" i="19" s="1"/>
  <c r="Z105" i="19"/>
  <c r="X105" i="19"/>
  <c r="V105" i="19"/>
  <c r="S105" i="19"/>
  <c r="P105" i="19"/>
  <c r="Q105" i="19" s="1"/>
  <c r="L105" i="19"/>
  <c r="J105" i="19"/>
  <c r="F105" i="19"/>
  <c r="G105" i="19" s="1"/>
  <c r="H105" i="19" s="1"/>
  <c r="AH104" i="19"/>
  <c r="AK104" i="19" s="1"/>
  <c r="AC104" i="19"/>
  <c r="AD104" i="19" s="1"/>
  <c r="Z104" i="19"/>
  <c r="X104" i="19"/>
  <c r="V104" i="19"/>
  <c r="S104" i="19"/>
  <c r="Q104" i="19"/>
  <c r="P104" i="19"/>
  <c r="L104" i="19"/>
  <c r="J104" i="19"/>
  <c r="F104" i="19"/>
  <c r="G104" i="19" s="1"/>
  <c r="H104" i="19" s="1"/>
  <c r="AC103" i="19"/>
  <c r="AD103" i="19" s="1"/>
  <c r="Z103" i="19"/>
  <c r="X103" i="19"/>
  <c r="V103" i="19"/>
  <c r="S103" i="19"/>
  <c r="P103" i="19"/>
  <c r="Q103" i="19" s="1"/>
  <c r="L103" i="19"/>
  <c r="J103" i="19"/>
  <c r="F103" i="19"/>
  <c r="G103" i="19" s="1"/>
  <c r="H103" i="19" s="1"/>
  <c r="AC102" i="19"/>
  <c r="AD102" i="19" s="1"/>
  <c r="Z102" i="19"/>
  <c r="X102" i="19"/>
  <c r="V102" i="19"/>
  <c r="S102" i="19"/>
  <c r="P102" i="19"/>
  <c r="Q102" i="19" s="1"/>
  <c r="L102" i="19"/>
  <c r="J102" i="19"/>
  <c r="F102" i="19"/>
  <c r="G102" i="19" s="1"/>
  <c r="H102" i="19" s="1"/>
  <c r="AC101" i="19"/>
  <c r="AD101" i="19" s="1"/>
  <c r="Z101" i="19"/>
  <c r="X101" i="19"/>
  <c r="V101" i="19"/>
  <c r="S101" i="19"/>
  <c r="P101" i="19"/>
  <c r="Q101" i="19" s="1"/>
  <c r="L101" i="19"/>
  <c r="J101" i="19"/>
  <c r="F101" i="19"/>
  <c r="G101" i="19" s="1"/>
  <c r="H101" i="19" s="1"/>
  <c r="AH100" i="19"/>
  <c r="AI100" i="19" s="1"/>
  <c r="AC100" i="19"/>
  <c r="AD100" i="19" s="1"/>
  <c r="Z100" i="19"/>
  <c r="X100" i="19"/>
  <c r="V100" i="19"/>
  <c r="S100" i="19"/>
  <c r="P100" i="19"/>
  <c r="Q100" i="19" s="1"/>
  <c r="L100" i="19"/>
  <c r="J100" i="19"/>
  <c r="F100" i="19"/>
  <c r="G100" i="19" s="1"/>
  <c r="H100" i="19" s="1"/>
  <c r="AC99" i="19"/>
  <c r="AD99" i="19" s="1"/>
  <c r="Z99" i="19"/>
  <c r="X99" i="19"/>
  <c r="V99" i="19"/>
  <c r="S99" i="19"/>
  <c r="P99" i="19"/>
  <c r="Q99" i="19" s="1"/>
  <c r="L99" i="19"/>
  <c r="J99" i="19"/>
  <c r="F99" i="19"/>
  <c r="G99" i="19" s="1"/>
  <c r="H99" i="19" s="1"/>
  <c r="AH98" i="19"/>
  <c r="AC98" i="19"/>
  <c r="AD98" i="19" s="1"/>
  <c r="Z98" i="19"/>
  <c r="X98" i="19"/>
  <c r="V98" i="19"/>
  <c r="S98" i="19"/>
  <c r="P98" i="19"/>
  <c r="Q98" i="19" s="1"/>
  <c r="L98" i="19"/>
  <c r="J98" i="19"/>
  <c r="F98" i="19"/>
  <c r="G98" i="19" s="1"/>
  <c r="H98" i="19" s="1"/>
  <c r="AC97" i="19"/>
  <c r="AD97" i="19" s="1"/>
  <c r="Z97" i="19"/>
  <c r="X97" i="19"/>
  <c r="V97" i="19"/>
  <c r="S97" i="19"/>
  <c r="P97" i="19"/>
  <c r="Q97" i="19" s="1"/>
  <c r="L97" i="19"/>
  <c r="J97" i="19"/>
  <c r="F97" i="19"/>
  <c r="G97" i="19" s="1"/>
  <c r="H97" i="19" s="1"/>
  <c r="AH96" i="19"/>
  <c r="AI96" i="19" s="1"/>
  <c r="AC96" i="19"/>
  <c r="AD96" i="19" s="1"/>
  <c r="Z96" i="19"/>
  <c r="X96" i="19"/>
  <c r="V96" i="19"/>
  <c r="S96" i="19"/>
  <c r="P96" i="19"/>
  <c r="Q96" i="19" s="1"/>
  <c r="L96" i="19"/>
  <c r="J96" i="19"/>
  <c r="F96" i="19"/>
  <c r="G96" i="19" s="1"/>
  <c r="H96" i="19" s="1"/>
  <c r="AC95" i="19"/>
  <c r="AD95" i="19" s="1"/>
  <c r="Z95" i="19"/>
  <c r="X95" i="19"/>
  <c r="V95" i="19"/>
  <c r="S95" i="19"/>
  <c r="P95" i="19"/>
  <c r="Q95" i="19" s="1"/>
  <c r="L95" i="19"/>
  <c r="J95" i="19"/>
  <c r="F95" i="19"/>
  <c r="G95" i="19" s="1"/>
  <c r="H95" i="19" s="1"/>
  <c r="AH94" i="19"/>
  <c r="AC94" i="19"/>
  <c r="AD94" i="19" s="1"/>
  <c r="Z94" i="19"/>
  <c r="X94" i="19"/>
  <c r="V94" i="19"/>
  <c r="S94" i="19"/>
  <c r="P94" i="19"/>
  <c r="Q94" i="19" s="1"/>
  <c r="L94" i="19"/>
  <c r="J94" i="19"/>
  <c r="F94" i="19"/>
  <c r="G94" i="19" s="1"/>
  <c r="H94" i="19" s="1"/>
  <c r="AC93" i="19"/>
  <c r="AD93" i="19" s="1"/>
  <c r="Z93" i="19"/>
  <c r="X93" i="19"/>
  <c r="V93" i="19"/>
  <c r="S93" i="19"/>
  <c r="P93" i="19"/>
  <c r="Q93" i="19" s="1"/>
  <c r="L93" i="19"/>
  <c r="J93" i="19"/>
  <c r="F93" i="19"/>
  <c r="G93" i="19" s="1"/>
  <c r="H93" i="19" s="1"/>
  <c r="AH92" i="19"/>
  <c r="AI92" i="19" s="1"/>
  <c r="AC92" i="19"/>
  <c r="AD92" i="19" s="1"/>
  <c r="Z92" i="19"/>
  <c r="X92" i="19"/>
  <c r="V92" i="19"/>
  <c r="S92" i="19"/>
  <c r="P92" i="19"/>
  <c r="Q92" i="19" s="1"/>
  <c r="L92" i="19"/>
  <c r="J92" i="19"/>
  <c r="F92" i="19"/>
  <c r="G92" i="19" s="1"/>
  <c r="H92" i="19" s="1"/>
  <c r="AC91" i="19"/>
  <c r="AD91" i="19" s="1"/>
  <c r="Z91" i="19"/>
  <c r="X91" i="19"/>
  <c r="V91" i="19"/>
  <c r="S91" i="19"/>
  <c r="P91" i="19"/>
  <c r="Q91" i="19" s="1"/>
  <c r="L91" i="19"/>
  <c r="J91" i="19"/>
  <c r="F91" i="19"/>
  <c r="G91" i="19" s="1"/>
  <c r="H91" i="19" s="1"/>
  <c r="AH90" i="19"/>
  <c r="AC90" i="19"/>
  <c r="AD90" i="19" s="1"/>
  <c r="Z90" i="19"/>
  <c r="X90" i="19"/>
  <c r="V90" i="19"/>
  <c r="S90" i="19"/>
  <c r="P90" i="19"/>
  <c r="Q90" i="19" s="1"/>
  <c r="L90" i="19"/>
  <c r="J90" i="19"/>
  <c r="F90" i="19"/>
  <c r="G90" i="19" s="1"/>
  <c r="H90" i="19" s="1"/>
  <c r="AC89" i="19"/>
  <c r="AD89" i="19" s="1"/>
  <c r="Z89" i="19"/>
  <c r="X89" i="19"/>
  <c r="V89" i="19"/>
  <c r="S89" i="19"/>
  <c r="Q89" i="19"/>
  <c r="P89" i="19"/>
  <c r="L89" i="19"/>
  <c r="J89" i="19"/>
  <c r="F89" i="19"/>
  <c r="G89" i="19" s="1"/>
  <c r="H89" i="19" s="1"/>
  <c r="AC88" i="19"/>
  <c r="AD88" i="19" s="1"/>
  <c r="Z88" i="19"/>
  <c r="X88" i="19"/>
  <c r="V88" i="19"/>
  <c r="S88" i="19"/>
  <c r="P88" i="19"/>
  <c r="Q88" i="19" s="1"/>
  <c r="L88" i="19"/>
  <c r="J88" i="19"/>
  <c r="F88" i="19"/>
  <c r="G88" i="19" s="1"/>
  <c r="H88" i="19" s="1"/>
  <c r="AC87" i="19"/>
  <c r="AD87" i="19" s="1"/>
  <c r="Z87" i="19"/>
  <c r="X87" i="19"/>
  <c r="V87" i="19"/>
  <c r="S87" i="19"/>
  <c r="Q87" i="19"/>
  <c r="P87" i="19"/>
  <c r="L87" i="19"/>
  <c r="J87" i="19"/>
  <c r="F87" i="19"/>
  <c r="G87" i="19" s="1"/>
  <c r="H87" i="19" s="1"/>
  <c r="AC86" i="19"/>
  <c r="AD86" i="19" s="1"/>
  <c r="Z86" i="19"/>
  <c r="X86" i="19"/>
  <c r="V86" i="19"/>
  <c r="S86" i="19"/>
  <c r="P86" i="19"/>
  <c r="Q86" i="19" s="1"/>
  <c r="L86" i="19"/>
  <c r="J86" i="19"/>
  <c r="F86" i="19"/>
  <c r="G86" i="19" s="1"/>
  <c r="H86" i="19" s="1"/>
  <c r="AH85" i="19"/>
  <c r="AC85" i="19"/>
  <c r="AD85" i="19" s="1"/>
  <c r="Z85" i="19"/>
  <c r="X85" i="19"/>
  <c r="V85" i="19"/>
  <c r="S85" i="19"/>
  <c r="Q85" i="19"/>
  <c r="P85" i="19"/>
  <c r="L85" i="19"/>
  <c r="J85" i="19"/>
  <c r="F85" i="19"/>
  <c r="G85" i="19" s="1"/>
  <c r="H85" i="19" s="1"/>
  <c r="AC84" i="19"/>
  <c r="AD84" i="19" s="1"/>
  <c r="Z84" i="19"/>
  <c r="X84" i="19"/>
  <c r="V84" i="19"/>
  <c r="S84" i="19"/>
  <c r="P84" i="19"/>
  <c r="Q84" i="19" s="1"/>
  <c r="L84" i="19"/>
  <c r="J84" i="19"/>
  <c r="F84" i="19"/>
  <c r="G84" i="19" s="1"/>
  <c r="H84" i="19" s="1"/>
  <c r="AC83" i="19"/>
  <c r="AD83" i="19" s="1"/>
  <c r="Z83" i="19"/>
  <c r="X83" i="19"/>
  <c r="V83" i="19"/>
  <c r="S83" i="19"/>
  <c r="P83" i="19"/>
  <c r="Q83" i="19" s="1"/>
  <c r="L83" i="19"/>
  <c r="J83" i="19"/>
  <c r="F83" i="19"/>
  <c r="G83" i="19" s="1"/>
  <c r="H83" i="19" s="1"/>
  <c r="AC82" i="19"/>
  <c r="AD82" i="19" s="1"/>
  <c r="Z82" i="19"/>
  <c r="X82" i="19"/>
  <c r="V82" i="19"/>
  <c r="S82" i="19"/>
  <c r="P82" i="19"/>
  <c r="Q82" i="19" s="1"/>
  <c r="L82" i="19"/>
  <c r="J82" i="19"/>
  <c r="F82" i="19"/>
  <c r="G82" i="19" s="1"/>
  <c r="H82" i="19" s="1"/>
  <c r="AC81" i="19"/>
  <c r="AD81" i="19" s="1"/>
  <c r="Z81" i="19"/>
  <c r="X81" i="19"/>
  <c r="V81" i="19"/>
  <c r="S81" i="19"/>
  <c r="Q81" i="19"/>
  <c r="P81" i="19"/>
  <c r="L81" i="19"/>
  <c r="J81" i="19"/>
  <c r="F81" i="19"/>
  <c r="G81" i="19" s="1"/>
  <c r="H81" i="19" s="1"/>
  <c r="AH80" i="19"/>
  <c r="AI80" i="19" s="1"/>
  <c r="AC80" i="19"/>
  <c r="AD80" i="19" s="1"/>
  <c r="Z80" i="19"/>
  <c r="X80" i="19"/>
  <c r="V80" i="19"/>
  <c r="S80" i="19"/>
  <c r="P80" i="19"/>
  <c r="Q80" i="19" s="1"/>
  <c r="L80" i="19"/>
  <c r="J80" i="19"/>
  <c r="F80" i="19"/>
  <c r="G80" i="19" s="1"/>
  <c r="H80" i="19" s="1"/>
  <c r="AC79" i="19"/>
  <c r="AD79" i="19" s="1"/>
  <c r="Z79" i="19"/>
  <c r="X79" i="19"/>
  <c r="V79" i="19"/>
  <c r="S79" i="19"/>
  <c r="P79" i="19"/>
  <c r="Q79" i="19" s="1"/>
  <c r="L79" i="19"/>
  <c r="J79" i="19"/>
  <c r="F79" i="19"/>
  <c r="G79" i="19" s="1"/>
  <c r="H79" i="19" s="1"/>
  <c r="AH78" i="19"/>
  <c r="AC78" i="19"/>
  <c r="AD78" i="19" s="1"/>
  <c r="Z78" i="19"/>
  <c r="X78" i="19"/>
  <c r="V78" i="19"/>
  <c r="S78" i="19"/>
  <c r="Q78" i="19"/>
  <c r="P78" i="19"/>
  <c r="L78" i="19"/>
  <c r="J78" i="19"/>
  <c r="F78" i="19"/>
  <c r="G78" i="19" s="1"/>
  <c r="H78" i="19" s="1"/>
  <c r="AC77" i="19"/>
  <c r="AD77" i="19" s="1"/>
  <c r="Z77" i="19"/>
  <c r="X77" i="19"/>
  <c r="V77" i="19"/>
  <c r="S77" i="19"/>
  <c r="P77" i="19"/>
  <c r="Q77" i="19" s="1"/>
  <c r="L77" i="19"/>
  <c r="J77" i="19"/>
  <c r="F77" i="19"/>
  <c r="G77" i="19" s="1"/>
  <c r="H77" i="19" s="1"/>
  <c r="AC76" i="19"/>
  <c r="AD76" i="19" s="1"/>
  <c r="Z76" i="19"/>
  <c r="X76" i="19"/>
  <c r="V76" i="19"/>
  <c r="S76" i="19"/>
  <c r="P76" i="19"/>
  <c r="Q76" i="19" s="1"/>
  <c r="L76" i="19"/>
  <c r="J76" i="19"/>
  <c r="F76" i="19"/>
  <c r="G76" i="19" s="1"/>
  <c r="H76" i="19" s="1"/>
  <c r="AH75" i="19"/>
  <c r="AI75" i="19" s="1"/>
  <c r="AC75" i="19"/>
  <c r="AD75" i="19" s="1"/>
  <c r="Z75" i="19"/>
  <c r="X75" i="19"/>
  <c r="V75" i="19"/>
  <c r="S75" i="19"/>
  <c r="P75" i="19"/>
  <c r="Q75" i="19" s="1"/>
  <c r="L75" i="19"/>
  <c r="J75" i="19"/>
  <c r="F75" i="19"/>
  <c r="G75" i="19" s="1"/>
  <c r="H75" i="19" s="1"/>
  <c r="AC74" i="19"/>
  <c r="AD74" i="19" s="1"/>
  <c r="Z74" i="19"/>
  <c r="X74" i="19"/>
  <c r="V74" i="19"/>
  <c r="S74" i="19"/>
  <c r="P74" i="19"/>
  <c r="Q74" i="19" s="1"/>
  <c r="L74" i="19"/>
  <c r="J74" i="19"/>
  <c r="F74" i="19"/>
  <c r="G74" i="19" s="1"/>
  <c r="H74" i="19" s="1"/>
  <c r="AC73" i="19"/>
  <c r="AD73" i="19" s="1"/>
  <c r="Z73" i="19"/>
  <c r="X73" i="19"/>
  <c r="V73" i="19"/>
  <c r="S73" i="19"/>
  <c r="P73" i="19"/>
  <c r="Q73" i="19" s="1"/>
  <c r="L73" i="19"/>
  <c r="J73" i="19"/>
  <c r="F73" i="19"/>
  <c r="G73" i="19" s="1"/>
  <c r="H73" i="19" s="1"/>
  <c r="AC72" i="19"/>
  <c r="AD72" i="19" s="1"/>
  <c r="Z72" i="19"/>
  <c r="X72" i="19"/>
  <c r="V72" i="19"/>
  <c r="S72" i="19"/>
  <c r="P72" i="19"/>
  <c r="Q72" i="19" s="1"/>
  <c r="L72" i="19"/>
  <c r="J72" i="19"/>
  <c r="F72" i="19"/>
  <c r="G72" i="19" s="1"/>
  <c r="H72" i="19" s="1"/>
  <c r="AH71" i="19"/>
  <c r="AI71" i="19" s="1"/>
  <c r="AC71" i="19"/>
  <c r="AD71" i="19" s="1"/>
  <c r="Z71" i="19"/>
  <c r="X71" i="19"/>
  <c r="V71" i="19"/>
  <c r="S71" i="19"/>
  <c r="P71" i="19"/>
  <c r="Q71" i="19" s="1"/>
  <c r="L71" i="19"/>
  <c r="J71" i="19"/>
  <c r="F71" i="19"/>
  <c r="G71" i="19" s="1"/>
  <c r="H71" i="19" s="1"/>
  <c r="AC70" i="19"/>
  <c r="AD70" i="19" s="1"/>
  <c r="Z70" i="19"/>
  <c r="X70" i="19"/>
  <c r="V70" i="19"/>
  <c r="S70" i="19"/>
  <c r="P70" i="19"/>
  <c r="Q70" i="19" s="1"/>
  <c r="L70" i="19"/>
  <c r="J70" i="19"/>
  <c r="F70" i="19"/>
  <c r="G70" i="19" s="1"/>
  <c r="H70" i="19" s="1"/>
  <c r="AC69" i="19"/>
  <c r="AD69" i="19" s="1"/>
  <c r="Z69" i="19"/>
  <c r="X69" i="19"/>
  <c r="V69" i="19"/>
  <c r="S69" i="19"/>
  <c r="Q69" i="19"/>
  <c r="P69" i="19"/>
  <c r="L69" i="19"/>
  <c r="J69" i="19"/>
  <c r="F69" i="19"/>
  <c r="G69" i="19" s="1"/>
  <c r="H69" i="19" s="1"/>
  <c r="AC68" i="19"/>
  <c r="AD68" i="19" s="1"/>
  <c r="Z68" i="19"/>
  <c r="X68" i="19"/>
  <c r="V68" i="19"/>
  <c r="S68" i="19"/>
  <c r="Q68" i="19"/>
  <c r="P68" i="19"/>
  <c r="L68" i="19"/>
  <c r="J68" i="19"/>
  <c r="F68" i="19"/>
  <c r="G68" i="19" s="1"/>
  <c r="H68" i="19" s="1"/>
  <c r="AC67" i="19"/>
  <c r="AD67" i="19" s="1"/>
  <c r="Z67" i="19"/>
  <c r="X67" i="19"/>
  <c r="V67" i="19"/>
  <c r="S67" i="19"/>
  <c r="P67" i="19"/>
  <c r="Q67" i="19" s="1"/>
  <c r="L67" i="19"/>
  <c r="J67" i="19"/>
  <c r="F67" i="19"/>
  <c r="G67" i="19" s="1"/>
  <c r="H67" i="19" s="1"/>
  <c r="AC66" i="19"/>
  <c r="AD66" i="19" s="1"/>
  <c r="Z66" i="19"/>
  <c r="X66" i="19"/>
  <c r="V66" i="19"/>
  <c r="S66" i="19"/>
  <c r="P66" i="19"/>
  <c r="Q66" i="19" s="1"/>
  <c r="L66" i="19"/>
  <c r="J66" i="19"/>
  <c r="F66" i="19"/>
  <c r="G66" i="19" s="1"/>
  <c r="H66" i="19" s="1"/>
  <c r="AC65" i="19"/>
  <c r="AD65" i="19" s="1"/>
  <c r="Z65" i="19"/>
  <c r="X65" i="19"/>
  <c r="V65" i="19"/>
  <c r="S65" i="19"/>
  <c r="Q65" i="19"/>
  <c r="P65" i="19"/>
  <c r="L65" i="19"/>
  <c r="J65" i="19"/>
  <c r="F65" i="19"/>
  <c r="G65" i="19" s="1"/>
  <c r="H65" i="19" s="1"/>
  <c r="AH63" i="19"/>
  <c r="AI63" i="19" s="1"/>
  <c r="AC63" i="19"/>
  <c r="AD63" i="19" s="1"/>
  <c r="Z63" i="19"/>
  <c r="X63" i="19"/>
  <c r="V63" i="19"/>
  <c r="S63" i="19"/>
  <c r="P63" i="19"/>
  <c r="Q63" i="19" s="1"/>
  <c r="L63" i="19"/>
  <c r="J63" i="19"/>
  <c r="F63" i="19"/>
  <c r="G63" i="19" s="1"/>
  <c r="H63" i="19" s="1"/>
  <c r="AC62" i="19"/>
  <c r="AD62" i="19" s="1"/>
  <c r="Z62" i="19"/>
  <c r="X62" i="19"/>
  <c r="V62" i="19"/>
  <c r="S62" i="19"/>
  <c r="P62" i="19"/>
  <c r="Q62" i="19" s="1"/>
  <c r="L62" i="19"/>
  <c r="J62" i="19"/>
  <c r="F62" i="19"/>
  <c r="G62" i="19" s="1"/>
  <c r="H62" i="19" s="1"/>
  <c r="AH61" i="19"/>
  <c r="AI61" i="19" s="1"/>
  <c r="AC61" i="19"/>
  <c r="AD61" i="19" s="1"/>
  <c r="Z61" i="19"/>
  <c r="X61" i="19"/>
  <c r="V61" i="19"/>
  <c r="S61" i="19"/>
  <c r="Q61" i="19"/>
  <c r="P61" i="19"/>
  <c r="L61" i="19"/>
  <c r="J61" i="19"/>
  <c r="F61" i="19"/>
  <c r="G61" i="19" s="1"/>
  <c r="H61" i="19" s="1"/>
  <c r="AC60" i="19"/>
  <c r="AD60" i="19" s="1"/>
  <c r="Z60" i="19"/>
  <c r="X60" i="19"/>
  <c r="V60" i="19"/>
  <c r="S60" i="19"/>
  <c r="P60" i="19"/>
  <c r="Q60" i="19" s="1"/>
  <c r="L60" i="19"/>
  <c r="J60" i="19"/>
  <c r="F60" i="19"/>
  <c r="G60" i="19" s="1"/>
  <c r="H60" i="19" s="1"/>
  <c r="AC58" i="19"/>
  <c r="AD58" i="19" s="1"/>
  <c r="Z58" i="19"/>
  <c r="X58" i="19"/>
  <c r="V58" i="19"/>
  <c r="S58" i="19"/>
  <c r="P58" i="19"/>
  <c r="Q58" i="19" s="1"/>
  <c r="L58" i="19"/>
  <c r="J58" i="19"/>
  <c r="F58" i="19"/>
  <c r="G58" i="19" s="1"/>
  <c r="H58" i="19" s="1"/>
  <c r="AC57" i="19"/>
  <c r="AD57" i="19" s="1"/>
  <c r="Z57" i="19"/>
  <c r="X57" i="19"/>
  <c r="V57" i="19"/>
  <c r="S57" i="19"/>
  <c r="Q57" i="19"/>
  <c r="P57" i="19"/>
  <c r="L57" i="19"/>
  <c r="J57" i="19"/>
  <c r="F57" i="19"/>
  <c r="G57" i="19" s="1"/>
  <c r="H57" i="19" s="1"/>
  <c r="AC55" i="19"/>
  <c r="AD55" i="19" s="1"/>
  <c r="Z55" i="19"/>
  <c r="X55" i="19"/>
  <c r="V55" i="19"/>
  <c r="S55" i="19"/>
  <c r="P55" i="19"/>
  <c r="Q55" i="19" s="1"/>
  <c r="L55" i="19"/>
  <c r="J55" i="19"/>
  <c r="F55" i="19"/>
  <c r="G55" i="19" s="1"/>
  <c r="H55" i="19" s="1"/>
  <c r="AC53" i="19"/>
  <c r="AD53" i="19" s="1"/>
  <c r="Z53" i="19"/>
  <c r="X53" i="19"/>
  <c r="V53" i="19"/>
  <c r="S53" i="19"/>
  <c r="P53" i="19"/>
  <c r="Q53" i="19" s="1"/>
  <c r="L53" i="19"/>
  <c r="J53" i="19"/>
  <c r="F53" i="19"/>
  <c r="G53" i="19" s="1"/>
  <c r="H53" i="19" s="1"/>
  <c r="AC54" i="19"/>
  <c r="AD54" i="19" s="1"/>
  <c r="Z54" i="19"/>
  <c r="X54" i="19"/>
  <c r="V54" i="19"/>
  <c r="S54" i="19"/>
  <c r="P54" i="19"/>
  <c r="Q54" i="19" s="1"/>
  <c r="L54" i="19"/>
  <c r="J54" i="19"/>
  <c r="F54" i="19"/>
  <c r="G54" i="19" s="1"/>
  <c r="H54" i="19" s="1"/>
  <c r="AH52" i="19"/>
  <c r="AI52" i="19" s="1"/>
  <c r="AC52" i="19"/>
  <c r="AD52" i="19" s="1"/>
  <c r="Z52" i="19"/>
  <c r="X52" i="19"/>
  <c r="V52" i="19"/>
  <c r="S52" i="19"/>
  <c r="P52" i="19"/>
  <c r="Q52" i="19" s="1"/>
  <c r="L52" i="19"/>
  <c r="J52" i="19"/>
  <c r="F52" i="19"/>
  <c r="G52" i="19" s="1"/>
  <c r="H52" i="19" s="1"/>
  <c r="AC51" i="19"/>
  <c r="AD51" i="19" s="1"/>
  <c r="Z51" i="19"/>
  <c r="X51" i="19"/>
  <c r="V51" i="19"/>
  <c r="S51" i="19"/>
  <c r="P51" i="19"/>
  <c r="Q51" i="19" s="1"/>
  <c r="L51" i="19"/>
  <c r="J51" i="19"/>
  <c r="F51" i="19"/>
  <c r="G51" i="19" s="1"/>
  <c r="H51" i="19" s="1"/>
  <c r="AH50" i="19"/>
  <c r="AI50" i="19" s="1"/>
  <c r="AC50" i="19"/>
  <c r="AD50" i="19" s="1"/>
  <c r="Z50" i="19"/>
  <c r="X50" i="19"/>
  <c r="V50" i="19"/>
  <c r="S50" i="19"/>
  <c r="P50" i="19"/>
  <c r="Q50" i="19" s="1"/>
  <c r="L50" i="19"/>
  <c r="J50" i="19"/>
  <c r="F50" i="19"/>
  <c r="G50" i="19" s="1"/>
  <c r="H50" i="19" s="1"/>
  <c r="AC49" i="19"/>
  <c r="AD49" i="19" s="1"/>
  <c r="Z49" i="19"/>
  <c r="X49" i="19"/>
  <c r="V49" i="19"/>
  <c r="S49" i="19"/>
  <c r="P49" i="19"/>
  <c r="Q49" i="19" s="1"/>
  <c r="L49" i="19"/>
  <c r="J49" i="19"/>
  <c r="F49" i="19"/>
  <c r="G49" i="19" s="1"/>
  <c r="H49" i="19" s="1"/>
  <c r="AH48" i="19"/>
  <c r="AC48" i="19"/>
  <c r="AD48" i="19" s="1"/>
  <c r="Z48" i="19"/>
  <c r="X48" i="19"/>
  <c r="V48" i="19"/>
  <c r="S48" i="19"/>
  <c r="P48" i="19"/>
  <c r="Q48" i="19" s="1"/>
  <c r="L48" i="19"/>
  <c r="J48" i="19"/>
  <c r="F48" i="19"/>
  <c r="G48" i="19" s="1"/>
  <c r="H48" i="19" s="1"/>
  <c r="AC47" i="19"/>
  <c r="AD47" i="19" s="1"/>
  <c r="Z47" i="19"/>
  <c r="X47" i="19"/>
  <c r="V47" i="19"/>
  <c r="S47" i="19"/>
  <c r="Q47" i="19"/>
  <c r="P47" i="19"/>
  <c r="L47" i="19"/>
  <c r="J47" i="19"/>
  <c r="F47" i="19"/>
  <c r="G47" i="19" s="1"/>
  <c r="H47" i="19" s="1"/>
  <c r="AC46" i="19"/>
  <c r="AD46" i="19" s="1"/>
  <c r="Z46" i="19"/>
  <c r="X46" i="19"/>
  <c r="V46" i="19"/>
  <c r="S46" i="19"/>
  <c r="P46" i="19"/>
  <c r="Q46" i="19" s="1"/>
  <c r="L46" i="19"/>
  <c r="J46" i="19"/>
  <c r="F46" i="19"/>
  <c r="G46" i="19" s="1"/>
  <c r="H46" i="19" s="1"/>
  <c r="AC45" i="19"/>
  <c r="AD45" i="19" s="1"/>
  <c r="Z45" i="19"/>
  <c r="X45" i="19"/>
  <c r="V45" i="19"/>
  <c r="S45" i="19"/>
  <c r="P45" i="19"/>
  <c r="Q45" i="19" s="1"/>
  <c r="L45" i="19"/>
  <c r="J45" i="19"/>
  <c r="F45" i="19"/>
  <c r="G45" i="19" s="1"/>
  <c r="H45" i="19" s="1"/>
  <c r="AC44" i="19"/>
  <c r="AD44" i="19" s="1"/>
  <c r="Z44" i="19"/>
  <c r="X44" i="19"/>
  <c r="V44" i="19"/>
  <c r="S44" i="19"/>
  <c r="P44" i="19"/>
  <c r="Q44" i="19" s="1"/>
  <c r="L44" i="19"/>
  <c r="J44" i="19"/>
  <c r="F44" i="19"/>
  <c r="G44" i="19" s="1"/>
  <c r="H44" i="19" s="1"/>
  <c r="AC43" i="19"/>
  <c r="AD43" i="19" s="1"/>
  <c r="Z43" i="19"/>
  <c r="X43" i="19"/>
  <c r="V43" i="19"/>
  <c r="S43" i="19"/>
  <c r="P43" i="19"/>
  <c r="Q43" i="19" s="1"/>
  <c r="L43" i="19"/>
  <c r="J43" i="19"/>
  <c r="F43" i="19"/>
  <c r="G43" i="19" s="1"/>
  <c r="H43" i="19" s="1"/>
  <c r="AC42" i="19"/>
  <c r="AD42" i="19" s="1"/>
  <c r="Z42" i="19"/>
  <c r="X42" i="19"/>
  <c r="V42" i="19"/>
  <c r="S42" i="19"/>
  <c r="P42" i="19"/>
  <c r="Q42" i="19" s="1"/>
  <c r="L42" i="19"/>
  <c r="J42" i="19"/>
  <c r="F42" i="19"/>
  <c r="G42" i="19" s="1"/>
  <c r="H42" i="19" s="1"/>
  <c r="AC41" i="19"/>
  <c r="AD41" i="19" s="1"/>
  <c r="Z41" i="19"/>
  <c r="X41" i="19"/>
  <c r="V41" i="19"/>
  <c r="S41" i="19"/>
  <c r="P41" i="19"/>
  <c r="Q41" i="19" s="1"/>
  <c r="L41" i="19"/>
  <c r="J41" i="19"/>
  <c r="F41" i="19"/>
  <c r="G41" i="19" s="1"/>
  <c r="H41" i="19" s="1"/>
  <c r="AC40" i="19"/>
  <c r="AD40" i="19" s="1"/>
  <c r="Z40" i="19"/>
  <c r="X40" i="19"/>
  <c r="V40" i="19"/>
  <c r="S40" i="19"/>
  <c r="Q40" i="19"/>
  <c r="P40" i="19"/>
  <c r="L40" i="19"/>
  <c r="J40" i="19"/>
  <c r="F40" i="19"/>
  <c r="G40" i="19" s="1"/>
  <c r="H40" i="19" s="1"/>
  <c r="AH39" i="19"/>
  <c r="AI39" i="19" s="1"/>
  <c r="AC39" i="19"/>
  <c r="AD39" i="19" s="1"/>
  <c r="Z39" i="19"/>
  <c r="X39" i="19"/>
  <c r="V39" i="19"/>
  <c r="S39" i="19"/>
  <c r="P39" i="19"/>
  <c r="Q39" i="19" s="1"/>
  <c r="L39" i="19"/>
  <c r="J39" i="19"/>
  <c r="F39" i="19"/>
  <c r="G39" i="19" s="1"/>
  <c r="H39" i="19" s="1"/>
  <c r="AC38" i="19"/>
  <c r="AD38" i="19" s="1"/>
  <c r="Z38" i="19"/>
  <c r="X38" i="19"/>
  <c r="V38" i="19"/>
  <c r="S38" i="19"/>
  <c r="Q38" i="19"/>
  <c r="P38" i="19"/>
  <c r="L38" i="19"/>
  <c r="J38" i="19"/>
  <c r="F38" i="19"/>
  <c r="G38" i="19" s="1"/>
  <c r="H38" i="19" s="1"/>
  <c r="AC37" i="19"/>
  <c r="AD37" i="19" s="1"/>
  <c r="Z37" i="19"/>
  <c r="X37" i="19"/>
  <c r="V37" i="19"/>
  <c r="S37" i="19"/>
  <c r="P37" i="19"/>
  <c r="Q37" i="19" s="1"/>
  <c r="L37" i="19"/>
  <c r="J37" i="19"/>
  <c r="F37" i="19"/>
  <c r="G37" i="19" s="1"/>
  <c r="H37" i="19" s="1"/>
  <c r="AC36" i="19"/>
  <c r="AD36" i="19" s="1"/>
  <c r="Z36" i="19"/>
  <c r="X36" i="19"/>
  <c r="V36" i="19"/>
  <c r="S36" i="19"/>
  <c r="P36" i="19"/>
  <c r="Q36" i="19" s="1"/>
  <c r="L36" i="19"/>
  <c r="J36" i="19"/>
  <c r="F36" i="19"/>
  <c r="G36" i="19" s="1"/>
  <c r="H36" i="19" s="1"/>
  <c r="AC35" i="19"/>
  <c r="AD35" i="19" s="1"/>
  <c r="Z35" i="19"/>
  <c r="X35" i="19"/>
  <c r="V35" i="19"/>
  <c r="S35" i="19"/>
  <c r="P35" i="19"/>
  <c r="Q35" i="19" s="1"/>
  <c r="L35" i="19"/>
  <c r="J35" i="19"/>
  <c r="F35" i="19"/>
  <c r="G35" i="19" s="1"/>
  <c r="H35" i="19" s="1"/>
  <c r="AC34" i="19"/>
  <c r="AD34" i="19" s="1"/>
  <c r="Z34" i="19"/>
  <c r="X34" i="19"/>
  <c r="V34" i="19"/>
  <c r="S34" i="19"/>
  <c r="Q34" i="19"/>
  <c r="P34" i="19"/>
  <c r="L34" i="19"/>
  <c r="J34" i="19"/>
  <c r="F34" i="19"/>
  <c r="G34" i="19" s="1"/>
  <c r="H34" i="19" s="1"/>
  <c r="AC32" i="19"/>
  <c r="AD32" i="19" s="1"/>
  <c r="Z32" i="19"/>
  <c r="X32" i="19"/>
  <c r="V32" i="19"/>
  <c r="S32" i="19"/>
  <c r="P32" i="19"/>
  <c r="Q32" i="19" s="1"/>
  <c r="L32" i="19"/>
  <c r="J32" i="19"/>
  <c r="F32" i="19"/>
  <c r="G32" i="19" s="1"/>
  <c r="H32" i="19" s="1"/>
  <c r="AH31" i="19"/>
  <c r="AC31" i="19"/>
  <c r="AD31" i="19" s="1"/>
  <c r="Z31" i="19"/>
  <c r="X31" i="19"/>
  <c r="V31" i="19"/>
  <c r="S31" i="19"/>
  <c r="P31" i="19"/>
  <c r="Q31" i="19" s="1"/>
  <c r="L31" i="19"/>
  <c r="J31" i="19"/>
  <c r="F31" i="19"/>
  <c r="G31" i="19" s="1"/>
  <c r="H31" i="19" s="1"/>
  <c r="AC30" i="19"/>
  <c r="AD30" i="19" s="1"/>
  <c r="Z30" i="19"/>
  <c r="X30" i="19"/>
  <c r="V30" i="19"/>
  <c r="S30" i="19"/>
  <c r="Q30" i="19"/>
  <c r="P30" i="19"/>
  <c r="L30" i="19"/>
  <c r="J30" i="19"/>
  <c r="F30" i="19"/>
  <c r="G30" i="19" s="1"/>
  <c r="H30" i="19" s="1"/>
  <c r="AC29" i="19"/>
  <c r="AD29" i="19" s="1"/>
  <c r="Z29" i="19"/>
  <c r="X29" i="19"/>
  <c r="V29" i="19"/>
  <c r="S29" i="19"/>
  <c r="P29" i="19"/>
  <c r="Q29" i="19" s="1"/>
  <c r="L29" i="19"/>
  <c r="J29" i="19"/>
  <c r="F29" i="19"/>
  <c r="G29" i="19" s="1"/>
  <c r="H29" i="19" s="1"/>
  <c r="AC28" i="19"/>
  <c r="AD28" i="19" s="1"/>
  <c r="Z28" i="19"/>
  <c r="X28" i="19"/>
  <c r="V28" i="19"/>
  <c r="S28" i="19"/>
  <c r="P28" i="19"/>
  <c r="Q28" i="19" s="1"/>
  <c r="L28" i="19"/>
  <c r="J28" i="19"/>
  <c r="F28" i="19"/>
  <c r="G28" i="19" s="1"/>
  <c r="H28" i="19" s="1"/>
  <c r="AC27" i="19"/>
  <c r="AD27" i="19" s="1"/>
  <c r="Z27" i="19"/>
  <c r="X27" i="19"/>
  <c r="V27" i="19"/>
  <c r="S27" i="19"/>
  <c r="P27" i="19"/>
  <c r="Q27" i="19" s="1"/>
  <c r="L27" i="19"/>
  <c r="J27" i="19"/>
  <c r="F27" i="19"/>
  <c r="G27" i="19" s="1"/>
  <c r="H27" i="19" s="1"/>
  <c r="AH26" i="19"/>
  <c r="AI26" i="19" s="1"/>
  <c r="AC26" i="19"/>
  <c r="AD26" i="19" s="1"/>
  <c r="Z26" i="19"/>
  <c r="X26" i="19"/>
  <c r="V26" i="19"/>
  <c r="S26" i="19"/>
  <c r="P26" i="19"/>
  <c r="Q26" i="19" s="1"/>
  <c r="L26" i="19"/>
  <c r="J26" i="19"/>
  <c r="F26" i="19"/>
  <c r="G26" i="19" s="1"/>
  <c r="H26" i="19" s="1"/>
  <c r="AC25" i="19"/>
  <c r="AD25" i="19" s="1"/>
  <c r="Z25" i="19"/>
  <c r="X25" i="19"/>
  <c r="V25" i="19"/>
  <c r="S25" i="19"/>
  <c r="P25" i="19"/>
  <c r="Q25" i="19" s="1"/>
  <c r="L25" i="19"/>
  <c r="J25" i="19"/>
  <c r="F25" i="19"/>
  <c r="G25" i="19" s="1"/>
  <c r="H25" i="19" s="1"/>
  <c r="AC24" i="19"/>
  <c r="AD24" i="19" s="1"/>
  <c r="Z24" i="19"/>
  <c r="X24" i="19"/>
  <c r="V24" i="19"/>
  <c r="S24" i="19"/>
  <c r="P24" i="19"/>
  <c r="Q24" i="19" s="1"/>
  <c r="L24" i="19"/>
  <c r="J24" i="19"/>
  <c r="F24" i="19"/>
  <c r="G24" i="19" s="1"/>
  <c r="H24" i="19" s="1"/>
  <c r="AC23" i="19"/>
  <c r="AD23" i="19" s="1"/>
  <c r="Z23" i="19"/>
  <c r="X23" i="19"/>
  <c r="V23" i="19"/>
  <c r="S23" i="19"/>
  <c r="P23" i="19"/>
  <c r="Q23" i="19" s="1"/>
  <c r="L23" i="19"/>
  <c r="J23" i="19"/>
  <c r="F23" i="19"/>
  <c r="G23" i="19" s="1"/>
  <c r="H23" i="19" s="1"/>
  <c r="AC22" i="19"/>
  <c r="AD22" i="19" s="1"/>
  <c r="Z22" i="19"/>
  <c r="X22" i="19"/>
  <c r="V22" i="19"/>
  <c r="S22" i="19"/>
  <c r="P22" i="19"/>
  <c r="Q22" i="19" s="1"/>
  <c r="L22" i="19"/>
  <c r="J22" i="19"/>
  <c r="F22" i="19"/>
  <c r="G22" i="19" s="1"/>
  <c r="H22" i="19" s="1"/>
  <c r="AC21" i="19"/>
  <c r="AD21" i="19" s="1"/>
  <c r="Z21" i="19"/>
  <c r="X21" i="19"/>
  <c r="V21" i="19"/>
  <c r="S21" i="19"/>
  <c r="P21" i="19"/>
  <c r="Q21" i="19" s="1"/>
  <c r="L21" i="19"/>
  <c r="J21" i="19"/>
  <c r="F21" i="19"/>
  <c r="G21" i="19" s="1"/>
  <c r="H21" i="19" s="1"/>
  <c r="AC20" i="19"/>
  <c r="AD20" i="19" s="1"/>
  <c r="Z20" i="19"/>
  <c r="X20" i="19"/>
  <c r="V20" i="19"/>
  <c r="S20" i="19"/>
  <c r="P20" i="19"/>
  <c r="Q20" i="19" s="1"/>
  <c r="L20" i="19"/>
  <c r="J20" i="19"/>
  <c r="F20" i="19"/>
  <c r="G20" i="19" s="1"/>
  <c r="H20" i="19" s="1"/>
  <c r="AC19" i="19"/>
  <c r="AD19" i="19" s="1"/>
  <c r="Z19" i="19"/>
  <c r="X19" i="19"/>
  <c r="V19" i="19"/>
  <c r="S19" i="19"/>
  <c r="P19" i="19"/>
  <c r="Q19" i="19" s="1"/>
  <c r="L19" i="19"/>
  <c r="J19" i="19"/>
  <c r="F19" i="19"/>
  <c r="G19" i="19" s="1"/>
  <c r="H19" i="19" s="1"/>
  <c r="AC18" i="19"/>
  <c r="AD18" i="19" s="1"/>
  <c r="Z18" i="19"/>
  <c r="X18" i="19"/>
  <c r="V18" i="19"/>
  <c r="S18" i="19"/>
  <c r="Q18" i="19"/>
  <c r="P18" i="19"/>
  <c r="L18" i="19"/>
  <c r="J18" i="19"/>
  <c r="F18" i="19"/>
  <c r="G18" i="19" s="1"/>
  <c r="H18" i="19" s="1"/>
  <c r="AC17" i="19"/>
  <c r="AD17" i="19" s="1"/>
  <c r="Z17" i="19"/>
  <c r="X17" i="19"/>
  <c r="V17" i="19"/>
  <c r="S17" i="19"/>
  <c r="P17" i="19"/>
  <c r="Q17" i="19" s="1"/>
  <c r="L17" i="19"/>
  <c r="J17" i="19"/>
  <c r="F17" i="19"/>
  <c r="G17" i="19" s="1"/>
  <c r="H17" i="19" s="1"/>
  <c r="AH16" i="19"/>
  <c r="AC16" i="19"/>
  <c r="AD16" i="19" s="1"/>
  <c r="Z16" i="19"/>
  <c r="X16" i="19"/>
  <c r="V16" i="19"/>
  <c r="S16" i="19"/>
  <c r="P16" i="19"/>
  <c r="Q16" i="19" s="1"/>
  <c r="L16" i="19"/>
  <c r="J16" i="19"/>
  <c r="F16" i="19"/>
  <c r="G16" i="19" s="1"/>
  <c r="H16" i="19" s="1"/>
  <c r="AC15" i="19"/>
  <c r="AD15" i="19" s="1"/>
  <c r="Z15" i="19"/>
  <c r="X15" i="19"/>
  <c r="V15" i="19"/>
  <c r="S15" i="19"/>
  <c r="P15" i="19"/>
  <c r="Q15" i="19" s="1"/>
  <c r="L15" i="19"/>
  <c r="J15" i="19"/>
  <c r="F15" i="19"/>
  <c r="G15" i="19" s="1"/>
  <c r="H15" i="19" s="1"/>
  <c r="AH14" i="19"/>
  <c r="AI14" i="19" s="1"/>
  <c r="AC14" i="19"/>
  <c r="AD14" i="19" s="1"/>
  <c r="Z14" i="19"/>
  <c r="X14" i="19"/>
  <c r="V14" i="19"/>
  <c r="S14" i="19"/>
  <c r="P14" i="19"/>
  <c r="Q14" i="19" s="1"/>
  <c r="L14" i="19"/>
  <c r="J14" i="19"/>
  <c r="F14" i="19"/>
  <c r="G14" i="19" s="1"/>
  <c r="H14" i="19" s="1"/>
  <c r="AC13" i="19"/>
  <c r="AD13" i="19" s="1"/>
  <c r="Z13" i="19"/>
  <c r="X13" i="19"/>
  <c r="V13" i="19"/>
  <c r="S13" i="19"/>
  <c r="P13" i="19"/>
  <c r="Q13" i="19" s="1"/>
  <c r="L13" i="19"/>
  <c r="J13" i="19"/>
  <c r="F13" i="19"/>
  <c r="G13" i="19" s="1"/>
  <c r="H13" i="19" s="1"/>
  <c r="AC12" i="19"/>
  <c r="AD12" i="19" s="1"/>
  <c r="Z12" i="19"/>
  <c r="X12" i="19"/>
  <c r="V12" i="19"/>
  <c r="S12" i="19"/>
  <c r="P12" i="19"/>
  <c r="Q12" i="19" s="1"/>
  <c r="L12" i="19"/>
  <c r="J12" i="19"/>
  <c r="F12" i="19"/>
  <c r="G12" i="19" s="1"/>
  <c r="H12" i="19" s="1"/>
  <c r="AC11" i="19"/>
  <c r="Z11" i="19"/>
  <c r="X11" i="19"/>
  <c r="V11" i="19"/>
  <c r="S11" i="19"/>
  <c r="P11" i="19"/>
  <c r="L11" i="19"/>
  <c r="J11" i="19"/>
  <c r="F11" i="19"/>
  <c r="AC10" i="19"/>
  <c r="AD10" i="19" s="1"/>
  <c r="Z10" i="19"/>
  <c r="X10" i="19"/>
  <c r="V10" i="19"/>
  <c r="S10" i="19"/>
  <c r="P10" i="19"/>
  <c r="Q10" i="19" s="1"/>
  <c r="L10" i="19"/>
  <c r="J10" i="19"/>
  <c r="F10" i="19"/>
  <c r="G10" i="19" s="1"/>
  <c r="H10" i="19" s="1"/>
  <c r="AC9" i="19"/>
  <c r="AD9" i="19" s="1"/>
  <c r="Z9" i="19"/>
  <c r="X9" i="19"/>
  <c r="V9" i="19"/>
  <c r="S9" i="19"/>
  <c r="P9" i="19"/>
  <c r="Q9" i="19" s="1"/>
  <c r="L9" i="19"/>
  <c r="J9" i="19"/>
  <c r="F9" i="19"/>
  <c r="G9" i="19" s="1"/>
  <c r="H9" i="19" s="1"/>
  <c r="AH8" i="19"/>
  <c r="AC8" i="19"/>
  <c r="AD8" i="19" s="1"/>
  <c r="Z8" i="19"/>
  <c r="X8" i="19"/>
  <c r="V8" i="19"/>
  <c r="S8" i="19"/>
  <c r="P8" i="19"/>
  <c r="Q8" i="19" s="1"/>
  <c r="L8" i="19"/>
  <c r="J8" i="19"/>
  <c r="F8" i="19"/>
  <c r="G8" i="19" s="1"/>
  <c r="H8" i="19" s="1"/>
  <c r="AC7" i="19"/>
  <c r="AD7" i="19" s="1"/>
  <c r="Z7" i="19"/>
  <c r="X7" i="19"/>
  <c r="V7" i="19"/>
  <c r="S7" i="19"/>
  <c r="P7" i="19"/>
  <c r="Q7" i="19" s="1"/>
  <c r="L7" i="19"/>
  <c r="J7" i="19"/>
  <c r="F7" i="19"/>
  <c r="G7" i="19" s="1"/>
  <c r="H7" i="19" s="1"/>
  <c r="AH6" i="19"/>
  <c r="AI6" i="19" s="1"/>
  <c r="AC6" i="19"/>
  <c r="AD6" i="19" s="1"/>
  <c r="Z6" i="19"/>
  <c r="X6" i="19"/>
  <c r="V6" i="19"/>
  <c r="S6" i="19"/>
  <c r="P6" i="19"/>
  <c r="Q6" i="19" s="1"/>
  <c r="L6" i="19"/>
  <c r="J6" i="19"/>
  <c r="F6" i="19"/>
  <c r="G6" i="19" s="1"/>
  <c r="H6" i="19" s="1"/>
  <c r="AC5" i="19"/>
  <c r="Z5" i="19"/>
  <c r="X5" i="19"/>
  <c r="V5" i="19"/>
  <c r="S5" i="19"/>
  <c r="P5" i="19"/>
  <c r="L5" i="19"/>
  <c r="J5" i="19"/>
  <c r="F5" i="19"/>
  <c r="AC4" i="19"/>
  <c r="Z4" i="19"/>
  <c r="X4" i="19"/>
  <c r="V4" i="19"/>
  <c r="S4" i="19"/>
  <c r="P4" i="19"/>
  <c r="L4" i="19"/>
  <c r="J4" i="19"/>
  <c r="F4" i="19"/>
  <c r="P551" i="1"/>
  <c r="AF32" i="1"/>
  <c r="AF55" i="1"/>
  <c r="AF58" i="1"/>
  <c r="AF175" i="1"/>
  <c r="AF113" i="1"/>
  <c r="AF116" i="1"/>
  <c r="AF396" i="1"/>
  <c r="AF124" i="1"/>
  <c r="AF166" i="1"/>
  <c r="AF178" i="1"/>
  <c r="AF184" i="1"/>
  <c r="AF223" i="1"/>
  <c r="AF134" i="1"/>
  <c r="AF229" i="1"/>
  <c r="AF255" i="1"/>
  <c r="AF426" i="1"/>
  <c r="AF337" i="1"/>
  <c r="AF382" i="1"/>
  <c r="AF431" i="1"/>
  <c r="AF460" i="1"/>
  <c r="AF479" i="1"/>
  <c r="AF556" i="1"/>
  <c r="AF565" i="1"/>
  <c r="AF605" i="1"/>
  <c r="AF642" i="1"/>
  <c r="B13" i="14"/>
  <c r="AH336" i="19" s="1"/>
  <c r="AI336" i="19" s="1"/>
  <c r="B14" i="14"/>
  <c r="AH568" i="19" s="1"/>
  <c r="AI568" i="19" s="1"/>
  <c r="B15" i="14"/>
  <c r="AH483" i="19" s="1"/>
  <c r="AI483" i="19" s="1"/>
  <c r="B16" i="14"/>
  <c r="B17" i="14"/>
  <c r="AH63" i="1" s="1"/>
  <c r="B18" i="14"/>
  <c r="AH389" i="19" s="1"/>
  <c r="AI389" i="19" s="1"/>
  <c r="B19" i="14"/>
  <c r="B20" i="14"/>
  <c r="AH599" i="1" s="1"/>
  <c r="B21" i="14"/>
  <c r="AH491" i="19" s="1"/>
  <c r="AI491" i="19" s="1"/>
  <c r="B22" i="14"/>
  <c r="AH247" i="19" s="1"/>
  <c r="AI247" i="19" s="1"/>
  <c r="B23" i="14"/>
  <c r="AH645" i="19" s="1"/>
  <c r="B24" i="14"/>
  <c r="AH323" i="19" s="1"/>
  <c r="AI323" i="19" s="1"/>
  <c r="B25" i="14"/>
  <c r="AH276" i="19" s="1"/>
  <c r="AI276" i="19" s="1"/>
  <c r="B26" i="14"/>
  <c r="AH222" i="19" s="1"/>
  <c r="AI222" i="19" s="1"/>
  <c r="B27" i="14"/>
  <c r="B28" i="14"/>
  <c r="AH130" i="19" s="1"/>
  <c r="B29" i="14"/>
  <c r="B30" i="14"/>
  <c r="AH547" i="19" s="1"/>
  <c r="AI547" i="19" s="1"/>
  <c r="B31" i="14"/>
  <c r="AH593" i="19" s="1"/>
  <c r="AI593" i="19" s="1"/>
  <c r="B32" i="14"/>
  <c r="B33" i="14"/>
  <c r="B34" i="14"/>
  <c r="AH117" i="19" s="1"/>
  <c r="AI117" i="19" s="1"/>
  <c r="B35" i="14"/>
  <c r="AH364" i="19" s="1"/>
  <c r="B36" i="14"/>
  <c r="B37" i="14"/>
  <c r="B38" i="14"/>
  <c r="AH369" i="19" s="1"/>
  <c r="AI369" i="19" s="1"/>
  <c r="B39" i="14"/>
  <c r="B40" i="14"/>
  <c r="AH304" i="19" s="1"/>
  <c r="AI304" i="19" s="1"/>
  <c r="B41" i="14"/>
  <c r="B42" i="14"/>
  <c r="AH281" i="19" s="1"/>
  <c r="B43" i="14"/>
  <c r="AH607" i="19" s="1"/>
  <c r="AI607" i="19" s="1"/>
  <c r="B44" i="14"/>
  <c r="B45" i="14"/>
  <c r="B46" i="14"/>
  <c r="B47" i="14"/>
  <c r="AH581" i="19" s="1"/>
  <c r="AI581" i="19" s="1"/>
  <c r="B48" i="14"/>
  <c r="B49" i="14"/>
  <c r="AH64" i="19" s="1"/>
  <c r="AI64" i="19" s="1"/>
  <c r="B50" i="14"/>
  <c r="AH555" i="19" s="1"/>
  <c r="B51" i="14"/>
  <c r="AH590" i="19" s="1"/>
  <c r="AI590" i="19" s="1"/>
  <c r="B52" i="14"/>
  <c r="B53" i="14"/>
  <c r="AH216" i="1" s="1"/>
  <c r="B54" i="14"/>
  <c r="AH383" i="19" s="1"/>
  <c r="B55" i="14"/>
  <c r="AH360" i="19" s="1"/>
  <c r="AI360" i="19" s="1"/>
  <c r="B56" i="14"/>
  <c r="AH340" i="1" s="1"/>
  <c r="B57" i="14"/>
  <c r="AH10" i="1" s="1"/>
  <c r="B58" i="14"/>
  <c r="AH109" i="19" s="1"/>
  <c r="AI109" i="19" s="1"/>
  <c r="B59" i="14"/>
  <c r="AH618" i="19" s="1"/>
  <c r="AI618" i="19" s="1"/>
  <c r="B60" i="14"/>
  <c r="B61" i="14"/>
  <c r="AH87" i="1" s="1"/>
  <c r="B62" i="14"/>
  <c r="B63" i="14"/>
  <c r="B64" i="14"/>
  <c r="AH55" i="1" s="1"/>
  <c r="AI55" i="1" s="1"/>
  <c r="B65" i="14"/>
  <c r="B66" i="14"/>
  <c r="AH148" i="19" s="1"/>
  <c r="AI148" i="19" s="1"/>
  <c r="B67" i="14"/>
  <c r="AH313" i="19" s="1"/>
  <c r="B68" i="14"/>
  <c r="AH578" i="1" s="1"/>
  <c r="B69" i="14"/>
  <c r="AH167" i="19" s="1"/>
  <c r="AI167" i="19" s="1"/>
  <c r="B70" i="14"/>
  <c r="AH525" i="19" s="1"/>
  <c r="AI525" i="19" s="1"/>
  <c r="B71" i="14"/>
  <c r="AH101" i="19" s="1"/>
  <c r="AI101" i="19" s="1"/>
  <c r="B72" i="14"/>
  <c r="AH440" i="19" s="1"/>
  <c r="B73" i="14"/>
  <c r="B74" i="14"/>
  <c r="AH290" i="19" s="1"/>
  <c r="AI290" i="19" s="1"/>
  <c r="B75" i="14"/>
  <c r="AH482" i="19" s="1"/>
  <c r="B76" i="14"/>
  <c r="AH187" i="1" s="1"/>
  <c r="B77" i="14"/>
  <c r="AH5" i="1" s="1"/>
  <c r="B78" i="14"/>
  <c r="AH388" i="19" s="1"/>
  <c r="AI388" i="19" s="1"/>
  <c r="B79" i="14"/>
  <c r="B80" i="14"/>
  <c r="AH32" i="19" s="1"/>
  <c r="AI32" i="19" s="1"/>
  <c r="B81" i="14"/>
  <c r="B82" i="14"/>
  <c r="B83" i="14"/>
  <c r="AH477" i="19" s="1"/>
  <c r="B84" i="14"/>
  <c r="B85" i="14"/>
  <c r="AH171" i="19" s="1"/>
  <c r="B86" i="14"/>
  <c r="B87" i="14"/>
  <c r="AH218" i="19" s="1"/>
  <c r="AI218" i="19" s="1"/>
  <c r="B88" i="14"/>
  <c r="B89" i="14"/>
  <c r="B90" i="14"/>
  <c r="AH272" i="19" s="1"/>
  <c r="AI272" i="19" s="1"/>
  <c r="B91" i="14"/>
  <c r="AH595" i="19" s="1"/>
  <c r="AI595" i="19" s="1"/>
  <c r="B92" i="14"/>
  <c r="AH22" i="1" s="1"/>
  <c r="B93" i="14"/>
  <c r="B94" i="14"/>
  <c r="B95" i="14"/>
  <c r="AH637" i="19" s="1"/>
  <c r="AI637" i="19" s="1"/>
  <c r="B96" i="14"/>
  <c r="AH98" i="1" s="1"/>
  <c r="B97" i="14"/>
  <c r="AH160" i="1" s="1"/>
  <c r="B98" i="14"/>
  <c r="AH580" i="19" s="1"/>
  <c r="AI580" i="19" s="1"/>
  <c r="B99" i="14"/>
  <c r="AH535" i="19" s="1"/>
  <c r="B100" i="14"/>
  <c r="AH600" i="1" s="1"/>
  <c r="B101" i="14"/>
  <c r="B102" i="14"/>
  <c r="AH640" i="19" s="1"/>
  <c r="AI640" i="19" s="1"/>
  <c r="B103" i="14"/>
  <c r="AH228" i="19" s="1"/>
  <c r="AK228" i="19" s="1"/>
  <c r="B104" i="14"/>
  <c r="B105" i="14"/>
  <c r="AH582" i="19" s="1"/>
  <c r="AI582" i="19" s="1"/>
  <c r="B106" i="14"/>
  <c r="AH44" i="19" s="1"/>
  <c r="B107" i="14"/>
  <c r="AH510" i="19" s="1"/>
  <c r="AI510" i="19" s="1"/>
  <c r="B108" i="14"/>
  <c r="B109" i="14"/>
  <c r="AH221" i="19" s="1"/>
  <c r="B110" i="14"/>
  <c r="AH393" i="19" s="1"/>
  <c r="AK393" i="19" s="1"/>
  <c r="B111" i="14"/>
  <c r="AH365" i="19" s="1"/>
  <c r="B112" i="14"/>
  <c r="AH36" i="1" s="1"/>
  <c r="B113" i="14"/>
  <c r="B114" i="14"/>
  <c r="AH230" i="19" s="1"/>
  <c r="AI230" i="19" s="1"/>
  <c r="B115" i="14"/>
  <c r="B116" i="14"/>
  <c r="AH279" i="19" s="1"/>
  <c r="AI279" i="19" s="1"/>
  <c r="B117" i="14"/>
  <c r="B118" i="14"/>
  <c r="AH458" i="19" s="1"/>
  <c r="AI458" i="19" s="1"/>
  <c r="B119" i="14"/>
  <c r="AH490" i="19" s="1"/>
  <c r="B120" i="14"/>
  <c r="AH33" i="1" s="1"/>
  <c r="B121" i="14"/>
  <c r="B122" i="14"/>
  <c r="AH563" i="19" s="1"/>
  <c r="AK563" i="19" s="1"/>
  <c r="B123" i="14"/>
  <c r="AH72" i="19" s="1"/>
  <c r="AI72" i="19" s="1"/>
  <c r="B124" i="14"/>
  <c r="AH146" i="1" s="1"/>
  <c r="B125" i="14"/>
  <c r="AH603" i="19" s="1"/>
  <c r="AI603" i="19" s="1"/>
  <c r="B126" i="14"/>
  <c r="AH239" i="19" s="1"/>
  <c r="AI239" i="19" s="1"/>
  <c r="B127" i="14"/>
  <c r="AH165" i="19" s="1"/>
  <c r="AI165" i="19" s="1"/>
  <c r="B128" i="14"/>
  <c r="AH79" i="1" s="1"/>
  <c r="B129" i="14"/>
  <c r="B130" i="14"/>
  <c r="AH317" i="19" s="1"/>
  <c r="B131" i="14"/>
  <c r="AH278" i="19" s="1"/>
  <c r="B132" i="14"/>
  <c r="AH400" i="19" s="1"/>
  <c r="B133" i="14"/>
  <c r="AH256" i="19" s="1"/>
  <c r="AI256" i="19" s="1"/>
  <c r="B134" i="14"/>
  <c r="AH456" i="19" s="1"/>
  <c r="B135" i="14"/>
  <c r="AH338" i="19" s="1"/>
  <c r="AK338" i="19" s="1"/>
  <c r="B136" i="14"/>
  <c r="B137" i="14"/>
  <c r="AH3" i="1" s="1"/>
  <c r="B138" i="14"/>
  <c r="AH605" i="19" s="1"/>
  <c r="AI605" i="19" s="1"/>
  <c r="B139" i="14"/>
  <c r="AH33" i="19" s="1"/>
  <c r="AK33" i="19" s="1"/>
  <c r="B140" i="14"/>
  <c r="B141" i="14"/>
  <c r="AH179" i="19" s="1"/>
  <c r="B142" i="14"/>
  <c r="AH5" i="19" s="1"/>
  <c r="B143" i="14"/>
  <c r="B144" i="14"/>
  <c r="B145" i="14"/>
  <c r="B146" i="14"/>
  <c r="AH473" i="19" s="1"/>
  <c r="B147" i="14"/>
  <c r="AH467" i="19" s="1"/>
  <c r="B148" i="14"/>
  <c r="AH62" i="1" s="1"/>
  <c r="B149" i="14"/>
  <c r="AH403" i="19" s="1"/>
  <c r="AI403" i="19" s="1"/>
  <c r="B150" i="14"/>
  <c r="AH263" i="19" s="1"/>
  <c r="AI263" i="19" s="1"/>
  <c r="B151" i="14"/>
  <c r="B152" i="14"/>
  <c r="B153" i="14"/>
  <c r="AH381" i="19" s="1"/>
  <c r="B154" i="14"/>
  <c r="AH544" i="19" s="1"/>
  <c r="AI544" i="19" s="1"/>
  <c r="B155" i="14"/>
  <c r="AH67" i="19" s="1"/>
  <c r="AI67" i="19" s="1"/>
  <c r="B156" i="14"/>
  <c r="AH319" i="1" s="1"/>
  <c r="B157" i="14"/>
  <c r="B158" i="14"/>
  <c r="AH250" i="19" s="1"/>
  <c r="AI250" i="19" s="1"/>
  <c r="B159" i="14"/>
  <c r="AH612" i="19" s="1"/>
  <c r="AI612" i="19" s="1"/>
  <c r="B160" i="14"/>
  <c r="B161" i="14"/>
  <c r="B162" i="14"/>
  <c r="B163" i="14"/>
  <c r="AH363" i="19" s="1"/>
  <c r="B164" i="14"/>
  <c r="B165" i="14"/>
  <c r="B166" i="14"/>
  <c r="AH372" i="19" s="1"/>
  <c r="AI372" i="19" s="1"/>
  <c r="B167" i="14"/>
  <c r="B168" i="14"/>
  <c r="B169" i="14"/>
  <c r="AH236" i="19" s="1"/>
  <c r="B170" i="14"/>
  <c r="AH464" i="19" s="1"/>
  <c r="AI464" i="19" s="1"/>
  <c r="B171" i="14"/>
  <c r="AH202" i="19" s="1"/>
  <c r="AI202" i="19" s="1"/>
  <c r="B172" i="14"/>
  <c r="AH173" i="19" s="1"/>
  <c r="AI173" i="19" s="1"/>
  <c r="B173" i="14"/>
  <c r="B174" i="14"/>
  <c r="AH86" i="19" s="1"/>
  <c r="B175" i="14"/>
  <c r="AH575" i="19" s="1"/>
  <c r="B176" i="14"/>
  <c r="AH294" i="1" s="1"/>
  <c r="B177" i="14"/>
  <c r="B178" i="14"/>
  <c r="B179" i="14"/>
  <c r="AH267" i="19" s="1"/>
  <c r="AI267" i="19" s="1"/>
  <c r="B180" i="14"/>
  <c r="B181" i="14"/>
  <c r="B182" i="14"/>
  <c r="AH206" i="19" s="1"/>
  <c r="AI206" i="19" s="1"/>
  <c r="B183" i="14"/>
  <c r="AH255" i="19" s="1"/>
  <c r="AI255" i="19" s="1"/>
  <c r="B184" i="14"/>
  <c r="B185" i="14"/>
  <c r="B186" i="14"/>
  <c r="B187" i="14"/>
  <c r="AH499" i="19" s="1"/>
  <c r="AI499" i="19" s="1"/>
  <c r="B188" i="14"/>
  <c r="B189" i="14"/>
  <c r="B190" i="14"/>
  <c r="AH537" i="19" s="1"/>
  <c r="AI537" i="19" s="1"/>
  <c r="B191" i="14"/>
  <c r="AH200" i="19" s="1"/>
  <c r="AI200" i="19" s="1"/>
  <c r="B192" i="14"/>
  <c r="AH43" i="1" s="1"/>
  <c r="B193" i="14"/>
  <c r="B194" i="14"/>
  <c r="AH479" i="19" s="1"/>
  <c r="AI479" i="19" s="1"/>
  <c r="B195" i="14"/>
  <c r="AH308" i="19" s="1"/>
  <c r="AI308" i="19" s="1"/>
  <c r="B196" i="14"/>
  <c r="AH253" i="1" s="1"/>
  <c r="B197" i="14"/>
  <c r="B198" i="14"/>
  <c r="B199" i="14"/>
  <c r="B200" i="14"/>
  <c r="AH191" i="1" s="1"/>
  <c r="B201" i="14"/>
  <c r="B202" i="14"/>
  <c r="AH351" i="19" s="1"/>
  <c r="B203" i="14"/>
  <c r="AH266" i="19" s="1"/>
  <c r="B204" i="14"/>
  <c r="B205" i="14"/>
  <c r="AH630" i="19" s="1"/>
  <c r="AI630" i="19" s="1"/>
  <c r="B206" i="14"/>
  <c r="AH470" i="19" s="1"/>
  <c r="AI470" i="19" s="1"/>
  <c r="B207" i="14"/>
  <c r="B208" i="14"/>
  <c r="AH300" i="1" s="1"/>
  <c r="B209" i="14"/>
  <c r="B210" i="14"/>
  <c r="AH235" i="19" s="1"/>
  <c r="AI235" i="19" s="1"/>
  <c r="B211" i="14"/>
  <c r="AH528" i="19" s="1"/>
  <c r="AI528" i="19" s="1"/>
  <c r="B212" i="14"/>
  <c r="AH559" i="1" s="1"/>
  <c r="B213" i="14"/>
  <c r="B214" i="14"/>
  <c r="AH462" i="19" s="1"/>
  <c r="AI462" i="19" s="1"/>
  <c r="B215" i="14"/>
  <c r="B216" i="14"/>
  <c r="B217" i="14"/>
  <c r="B218" i="14"/>
  <c r="B219" i="14"/>
  <c r="AH91" i="19" s="1"/>
  <c r="AI91" i="19" s="1"/>
  <c r="B220" i="14"/>
  <c r="B221" i="14"/>
  <c r="AH328" i="19" s="1"/>
  <c r="AI328" i="19" s="1"/>
  <c r="B222" i="14"/>
  <c r="B223" i="14"/>
  <c r="AH142" i="19" s="1"/>
  <c r="B224" i="14"/>
  <c r="B225" i="14"/>
  <c r="AH35" i="19" s="1"/>
  <c r="AI35" i="19" s="1"/>
  <c r="B226" i="14"/>
  <c r="AH291" i="19" s="1"/>
  <c r="AI291" i="19" s="1"/>
  <c r="B227" i="14"/>
  <c r="AH46" i="19" s="1"/>
  <c r="AI46" i="19" s="1"/>
  <c r="B228" i="14"/>
  <c r="AH560" i="19" s="1"/>
  <c r="B229" i="14"/>
  <c r="AH608" i="19" s="1"/>
  <c r="AI608" i="19" s="1"/>
  <c r="B230" i="14"/>
  <c r="AH190" i="19" s="1"/>
  <c r="AI190" i="19" s="1"/>
  <c r="B231" i="14"/>
  <c r="AH136" i="19" s="1"/>
  <c r="AI136" i="19" s="1"/>
  <c r="B232" i="14"/>
  <c r="AH26" i="1" s="1"/>
  <c r="B233" i="14"/>
  <c r="B234" i="14"/>
  <c r="AH508" i="19" s="1"/>
  <c r="B235" i="14"/>
  <c r="B236" i="14"/>
  <c r="B237" i="14"/>
  <c r="B238" i="14"/>
  <c r="AH600" i="19" s="1"/>
  <c r="B239" i="14"/>
  <c r="B240" i="14"/>
  <c r="B241" i="14"/>
  <c r="B242" i="14"/>
  <c r="AH366" i="19" s="1"/>
  <c r="AI366" i="19" s="1"/>
  <c r="B243" i="14"/>
  <c r="AH639" i="19" s="1"/>
  <c r="AI639" i="19" s="1"/>
  <c r="B244" i="14"/>
  <c r="B245" i="14"/>
  <c r="AH214" i="19" s="1"/>
  <c r="AI214" i="19" s="1"/>
  <c r="B246" i="14"/>
  <c r="AH405" i="19" s="1"/>
  <c r="AI405" i="19" s="1"/>
  <c r="B247" i="14"/>
  <c r="AH512" i="19" s="1"/>
  <c r="B248" i="14"/>
  <c r="AH9" i="1" s="1"/>
  <c r="B249" i="14"/>
  <c r="B250" i="14"/>
  <c r="B251" i="14"/>
  <c r="AH402" i="19" s="1"/>
  <c r="B252" i="14"/>
  <c r="AH128" i="1" s="1"/>
  <c r="B253" i="14"/>
  <c r="B254" i="14"/>
  <c r="B255" i="14"/>
  <c r="AH375" i="19" s="1"/>
  <c r="AI375" i="19" s="1"/>
  <c r="B256" i="14"/>
  <c r="AH597" i="1" s="1"/>
  <c r="B257" i="14"/>
  <c r="B258" i="14"/>
  <c r="AH447" i="19" s="1"/>
  <c r="AI447" i="19" s="1"/>
  <c r="B259" i="14"/>
  <c r="AH437" i="19" s="1"/>
  <c r="AI437" i="19" s="1"/>
  <c r="B260" i="14"/>
  <c r="AH648" i="1" s="1"/>
  <c r="B261" i="14"/>
  <c r="B262" i="14"/>
  <c r="AH451" i="19" s="1"/>
  <c r="AI451" i="19" s="1"/>
  <c r="B263" i="14"/>
  <c r="AH42" i="19" s="1"/>
  <c r="AI42" i="19" s="1"/>
  <c r="B264" i="14"/>
  <c r="B265" i="14"/>
  <c r="B266" i="14"/>
  <c r="AH587" i="19" s="1"/>
  <c r="B267" i="14"/>
  <c r="AH348" i="19" s="1"/>
  <c r="AI348" i="19" s="1"/>
  <c r="B268" i="14"/>
  <c r="B269" i="14"/>
  <c r="AH226" i="19" s="1"/>
  <c r="B270" i="14"/>
  <c r="AH548" i="19" s="1"/>
  <c r="B271" i="14"/>
  <c r="AH322" i="19" s="1"/>
  <c r="B272" i="14"/>
  <c r="B273" i="14"/>
  <c r="AH244" i="19" s="1"/>
  <c r="B274" i="14"/>
  <c r="B275" i="14"/>
  <c r="B276" i="14"/>
  <c r="AH359" i="1" s="1"/>
  <c r="B277" i="14"/>
  <c r="AH624" i="19" s="1"/>
  <c r="AI624" i="19" s="1"/>
  <c r="B278" i="14"/>
  <c r="AH7" i="19" s="1"/>
  <c r="AI7" i="19" s="1"/>
  <c r="B279" i="14"/>
  <c r="AH503" i="19" s="1"/>
  <c r="AI503" i="19" s="1"/>
  <c r="B280" i="14"/>
  <c r="B281" i="14"/>
  <c r="AH509" i="19" s="1"/>
  <c r="AI509" i="19" s="1"/>
  <c r="B282" i="14"/>
  <c r="AH407" i="19" s="1"/>
  <c r="AI407" i="19" s="1"/>
  <c r="B283" i="14"/>
  <c r="AH494" i="19" s="1"/>
  <c r="AI494" i="19" s="1"/>
  <c r="B284" i="14"/>
  <c r="AH367" i="1" s="1"/>
  <c r="B285" i="14"/>
  <c r="B286" i="14"/>
  <c r="B287" i="14"/>
  <c r="AH30" i="19" s="1"/>
  <c r="AI30" i="19" s="1"/>
  <c r="B288" i="14"/>
  <c r="AH214" i="1" s="1"/>
  <c r="B289" i="14"/>
  <c r="B290" i="14"/>
  <c r="AH522" i="19" s="1"/>
  <c r="AI522" i="19" s="1"/>
  <c r="B291" i="14"/>
  <c r="B292" i="14"/>
  <c r="B293" i="14"/>
  <c r="B294" i="14"/>
  <c r="AH427" i="19" s="1"/>
  <c r="AI427" i="19" s="1"/>
  <c r="B295" i="14"/>
  <c r="AH227" i="19" s="1"/>
  <c r="AI227" i="19" s="1"/>
  <c r="B296" i="14"/>
  <c r="AH219" i="19" s="1"/>
  <c r="B297" i="14"/>
  <c r="B298" i="14"/>
  <c r="AH208" i="19" s="1"/>
  <c r="AI208" i="19" s="1"/>
  <c r="B299" i="14"/>
  <c r="AH460" i="19" s="1"/>
  <c r="AI460" i="19" s="1"/>
  <c r="B300" i="14"/>
  <c r="AH77" i="1" s="1"/>
  <c r="B301" i="14"/>
  <c r="B302" i="14"/>
  <c r="B303" i="14"/>
  <c r="AH118" i="19" s="1"/>
  <c r="AI118" i="19" s="1"/>
  <c r="B304" i="14"/>
  <c r="AH359" i="19" s="1"/>
  <c r="AI359" i="19" s="1"/>
  <c r="B305" i="14"/>
  <c r="B306" i="14"/>
  <c r="AH516" i="19" s="1"/>
  <c r="B307" i="14"/>
  <c r="AH107" i="19" s="1"/>
  <c r="AI107" i="19" s="1"/>
  <c r="B308" i="14"/>
  <c r="B309" i="14"/>
  <c r="AH176" i="19" s="1"/>
  <c r="AI176" i="19" s="1"/>
  <c r="B310" i="14"/>
  <c r="AH404" i="19" s="1"/>
  <c r="B311" i="14"/>
  <c r="B312" i="14"/>
  <c r="B313" i="14"/>
  <c r="AH109" i="1" s="1"/>
  <c r="B314" i="14"/>
  <c r="AH628" i="19" s="1"/>
  <c r="AK628" i="19" s="1"/>
  <c r="B315" i="14"/>
  <c r="AH445" i="19" s="1"/>
  <c r="AI445" i="19" s="1"/>
  <c r="B316" i="14"/>
  <c r="AH484" i="19" s="1"/>
  <c r="B317" i="14"/>
  <c r="B318" i="14"/>
  <c r="AH558" i="19" s="1"/>
  <c r="AI558" i="19" s="1"/>
  <c r="B319" i="14"/>
  <c r="B320" i="14"/>
  <c r="B321" i="14"/>
  <c r="AH419" i="19" s="1"/>
  <c r="AI419" i="19" s="1"/>
  <c r="B322" i="14"/>
  <c r="B323" i="14"/>
  <c r="AH326" i="19" s="1"/>
  <c r="AI326" i="19" s="1"/>
  <c r="B324" i="14"/>
  <c r="AH323" i="1" s="1"/>
  <c r="B325" i="14"/>
  <c r="AH12" i="1" s="1"/>
  <c r="B326" i="14"/>
  <c r="AH384" i="19" s="1"/>
  <c r="B327" i="14"/>
  <c r="AH642" i="19" s="1"/>
  <c r="AI642" i="19" s="1"/>
  <c r="B328" i="14"/>
  <c r="B329" i="14"/>
  <c r="AH597" i="19" s="1"/>
  <c r="AI597" i="19" s="1"/>
  <c r="B330" i="14"/>
  <c r="AH466" i="19" s="1"/>
  <c r="AI466" i="19" s="1"/>
  <c r="B331" i="14"/>
  <c r="B332" i="14"/>
  <c r="AH18" i="1" s="1"/>
  <c r="B333" i="14"/>
  <c r="AH233" i="19" s="1"/>
  <c r="AI233" i="19" s="1"/>
  <c r="B334" i="14"/>
  <c r="B335" i="14"/>
  <c r="AH184" i="19" s="1"/>
  <c r="B336" i="14"/>
  <c r="AH23" i="1" s="1"/>
  <c r="B337" i="14"/>
  <c r="B338" i="14"/>
  <c r="AH93" i="19" s="1"/>
  <c r="AI93" i="19" s="1"/>
  <c r="B339" i="14"/>
  <c r="AH495" i="19" s="1"/>
  <c r="AI495" i="19" s="1"/>
  <c r="B340" i="14"/>
  <c r="AH301" i="1" s="1"/>
  <c r="B341" i="14"/>
  <c r="B342" i="14"/>
  <c r="AH454" i="19" s="1"/>
  <c r="B343" i="14"/>
  <c r="AH492" i="19" s="1"/>
  <c r="B344" i="14"/>
  <c r="B345" i="14"/>
  <c r="B346" i="14"/>
  <c r="AH644" i="19" s="1"/>
  <c r="B347" i="14"/>
  <c r="B348" i="14"/>
  <c r="AH566" i="19" s="1"/>
  <c r="AI566" i="19" s="1"/>
  <c r="B349" i="14"/>
  <c r="B350" i="14"/>
  <c r="AH471" i="19" s="1"/>
  <c r="B351" i="14"/>
  <c r="AH55" i="19" s="1"/>
  <c r="AI55" i="19" s="1"/>
  <c r="B352" i="14"/>
  <c r="AH344" i="1" s="1"/>
  <c r="B353" i="14"/>
  <c r="AH253" i="19" s="1"/>
  <c r="AI253" i="19" s="1"/>
  <c r="B354" i="14"/>
  <c r="AH443" i="19" s="1"/>
  <c r="B355" i="14"/>
  <c r="AH480" i="19" s="1"/>
  <c r="B356" i="14"/>
  <c r="AH88" i="1" s="1"/>
  <c r="B357" i="14"/>
  <c r="B358" i="14"/>
  <c r="B359" i="14"/>
  <c r="AH23" i="19" s="1"/>
  <c r="AI23" i="19" s="1"/>
  <c r="B360" i="14"/>
  <c r="B361" i="14"/>
  <c r="AH296" i="19" s="1"/>
  <c r="AI296" i="19" s="1"/>
  <c r="B362" i="14"/>
  <c r="AH225" i="19" s="1"/>
  <c r="AI225" i="19" s="1"/>
  <c r="B363" i="14"/>
  <c r="AH623" i="19" s="1"/>
  <c r="AI623" i="19" s="1"/>
  <c r="B364" i="14"/>
  <c r="B365" i="14"/>
  <c r="AH517" i="19" s="1"/>
  <c r="AI517" i="19" s="1"/>
  <c r="B366" i="14"/>
  <c r="AH287" i="19" s="1"/>
  <c r="AI287" i="19" s="1"/>
  <c r="B367" i="14"/>
  <c r="AH62" i="19" s="1"/>
  <c r="AI62" i="19" s="1"/>
  <c r="B368" i="14"/>
  <c r="B369" i="14"/>
  <c r="AH562" i="19" s="1"/>
  <c r="AI562" i="19" s="1"/>
  <c r="B370" i="14"/>
  <c r="B371" i="14"/>
  <c r="B372" i="14"/>
  <c r="B373" i="14"/>
  <c r="AH201" i="19" s="1"/>
  <c r="AI201" i="19" s="1"/>
  <c r="B374" i="14"/>
  <c r="AH147" i="19" s="1"/>
  <c r="AI147" i="19" s="1"/>
  <c r="B375" i="14"/>
  <c r="AH237" i="19" s="1"/>
  <c r="AI237" i="19" s="1"/>
  <c r="B376" i="14"/>
  <c r="AH449" i="19" s="1"/>
  <c r="AI449" i="19" s="1"/>
  <c r="B377" i="14"/>
  <c r="AH196" i="19" s="1"/>
  <c r="AI196" i="19" s="1"/>
  <c r="B378" i="14"/>
  <c r="AH332" i="19" s="1"/>
  <c r="AI332" i="19" s="1"/>
  <c r="B379" i="14"/>
  <c r="B380" i="14"/>
  <c r="AH293" i="1" s="1"/>
  <c r="B381" i="14"/>
  <c r="AH13" i="19" s="1"/>
  <c r="AI13" i="19" s="1"/>
  <c r="B382" i="14"/>
  <c r="AH21" i="19" s="1"/>
  <c r="AI21" i="19" s="1"/>
  <c r="B383" i="14"/>
  <c r="AH378" i="19" s="1"/>
  <c r="AI378" i="19" s="1"/>
  <c r="B384" i="14"/>
  <c r="AH528" i="1" s="1"/>
  <c r="B385" i="14"/>
  <c r="B386" i="14"/>
  <c r="B387" i="14"/>
  <c r="AH242" i="19" s="1"/>
  <c r="AI242" i="19" s="1"/>
  <c r="B388" i="14"/>
  <c r="AH468" i="19" s="1"/>
  <c r="AI468" i="19" s="1"/>
  <c r="B389" i="14"/>
  <c r="AH264" i="19" s="1"/>
  <c r="AI264" i="19" s="1"/>
  <c r="B390" i="14"/>
  <c r="AH406" i="19" s="1"/>
  <c r="B391" i="14"/>
  <c r="AH216" i="19" s="1"/>
  <c r="AI216" i="19" s="1"/>
  <c r="B392" i="14"/>
  <c r="B393" i="14"/>
  <c r="AH122" i="1" s="1"/>
  <c r="B394" i="14"/>
  <c r="AH450" i="19" s="1"/>
  <c r="B395" i="14"/>
  <c r="B396" i="14"/>
  <c r="AH61" i="1" s="1"/>
  <c r="B397" i="14"/>
  <c r="B398" i="14"/>
  <c r="AH203" i="19" s="1"/>
  <c r="B399" i="14"/>
  <c r="AH514" i="19" s="1"/>
  <c r="AI514" i="19" s="1"/>
  <c r="B400" i="14"/>
  <c r="B401" i="14"/>
  <c r="AH446" i="19" s="1"/>
  <c r="B402" i="14"/>
  <c r="AH442" i="19" s="1"/>
  <c r="B403" i="14"/>
  <c r="AH426" i="19" s="1"/>
  <c r="B404" i="14"/>
  <c r="B405" i="14"/>
  <c r="AH635" i="19" s="1"/>
  <c r="AI635" i="19" s="1"/>
  <c r="B406" i="14"/>
  <c r="AH229" i="19" s="1"/>
  <c r="B407" i="14"/>
  <c r="AH134" i="19" s="1"/>
  <c r="B408" i="14"/>
  <c r="B409" i="14"/>
  <c r="B410" i="14"/>
  <c r="AH557" i="19" s="1"/>
  <c r="AI557" i="19" s="1"/>
  <c r="B411" i="14"/>
  <c r="AH409" i="19" s="1"/>
  <c r="AI409" i="19" s="1"/>
  <c r="B412" i="14"/>
  <c r="AH118" i="1" s="1"/>
  <c r="B413" i="14"/>
  <c r="AH47" i="1" s="1"/>
  <c r="B414" i="14"/>
  <c r="AH550" i="19" s="1"/>
  <c r="AI550" i="19" s="1"/>
  <c r="B415" i="14"/>
  <c r="AH439" i="19" s="1"/>
  <c r="B416" i="14"/>
  <c r="B417" i="14"/>
  <c r="B418" i="14"/>
  <c r="AH453" i="19" s="1"/>
  <c r="AI453" i="19" s="1"/>
  <c r="B419" i="14"/>
  <c r="AH343" i="19" s="1"/>
  <c r="AI343" i="19" s="1"/>
  <c r="B420" i="14"/>
  <c r="AH38" i="1" s="1"/>
  <c r="B421" i="14"/>
  <c r="AH101" i="1" s="1"/>
  <c r="B422" i="14"/>
  <c r="AH481" i="19" s="1"/>
  <c r="AI481" i="19" s="1"/>
  <c r="B423" i="14"/>
  <c r="AH578" i="19" s="1"/>
  <c r="AI578" i="19" s="1"/>
  <c r="B424" i="14"/>
  <c r="B425" i="14"/>
  <c r="B426" i="14"/>
  <c r="AH609" i="19" s="1"/>
  <c r="B427" i="14"/>
  <c r="B428" i="14"/>
  <c r="B429" i="14"/>
  <c r="B430" i="14"/>
  <c r="AH596" i="19" s="1"/>
  <c r="AI596" i="19" s="1"/>
  <c r="B431" i="14"/>
  <c r="AH20" i="19" s="1"/>
  <c r="B432" i="14"/>
  <c r="B433" i="14"/>
  <c r="AH529" i="19" s="1"/>
  <c r="AI529" i="19" s="1"/>
  <c r="B434" i="14"/>
  <c r="AH102" i="19" s="1"/>
  <c r="B435" i="14"/>
  <c r="AH289" i="19" s="1"/>
  <c r="B436" i="14"/>
  <c r="B437" i="14"/>
  <c r="AH594" i="19" s="1"/>
  <c r="B438" i="14"/>
  <c r="AH553" i="19" s="1"/>
  <c r="AI553" i="19" s="1"/>
  <c r="B439" i="14"/>
  <c r="AH283" i="19" s="1"/>
  <c r="AI283" i="19" s="1"/>
  <c r="B440" i="14"/>
  <c r="AH141" i="1" s="1"/>
  <c r="B441" i="14"/>
  <c r="AH140" i="1" s="1"/>
  <c r="B442" i="14"/>
  <c r="AH188" i="19" s="1"/>
  <c r="AI188" i="19" s="1"/>
  <c r="B443" i="14"/>
  <c r="AH496" i="19" s="1"/>
  <c r="B444" i="14"/>
  <c r="B445" i="14"/>
  <c r="B446" i="14"/>
  <c r="B447" i="14"/>
  <c r="AH417" i="19" s="1"/>
  <c r="AI417" i="19" s="1"/>
  <c r="B448" i="14"/>
  <c r="AH530" i="1" s="1"/>
  <c r="B449" i="14"/>
  <c r="B450" i="14"/>
  <c r="AH380" i="19" s="1"/>
  <c r="AI380" i="19" s="1"/>
  <c r="B451" i="14"/>
  <c r="AH334" i="19" s="1"/>
  <c r="AI334" i="19" s="1"/>
  <c r="B452" i="14"/>
  <c r="B453" i="14"/>
  <c r="AH117" i="1" s="1"/>
  <c r="B454" i="14"/>
  <c r="B455" i="14"/>
  <c r="B456" i="14"/>
  <c r="AH422" i="1" s="1"/>
  <c r="B457" i="14"/>
  <c r="AH166" i="19" s="1"/>
  <c r="B458" i="14"/>
  <c r="AH159" i="19" s="1"/>
  <c r="AI159" i="19" s="1"/>
  <c r="B459" i="14"/>
  <c r="AH38" i="19" s="1"/>
  <c r="AI38" i="19" s="1"/>
  <c r="B460" i="14"/>
  <c r="B461" i="14"/>
  <c r="B462" i="14"/>
  <c r="AH626" i="19" s="1"/>
  <c r="AI626" i="19" s="1"/>
  <c r="B463" i="14"/>
  <c r="AH220" i="19" s="1"/>
  <c r="AI220" i="19" s="1"/>
  <c r="B464" i="14"/>
  <c r="B465" i="14"/>
  <c r="B466" i="14"/>
  <c r="AH552" i="19" s="1"/>
  <c r="AK552" i="19" s="1"/>
  <c r="B467" i="14"/>
  <c r="B468" i="14"/>
  <c r="B469" i="14"/>
  <c r="AH71" i="1" s="1"/>
  <c r="B470" i="14"/>
  <c r="AH572" i="19" s="1"/>
  <c r="AI572" i="19" s="1"/>
  <c r="B471" i="14"/>
  <c r="AH181" i="19" s="1"/>
  <c r="AI181" i="19" s="1"/>
  <c r="B472" i="14"/>
  <c r="AH435" i="19" s="1"/>
  <c r="AI435" i="19" s="1"/>
  <c r="B473" i="14"/>
  <c r="AH622" i="19" s="1"/>
  <c r="B474" i="14"/>
  <c r="AH151" i="19" s="1"/>
  <c r="AI151" i="19" s="1"/>
  <c r="B475" i="14"/>
  <c r="B476" i="14"/>
  <c r="AH59" i="1" s="1"/>
  <c r="B477" i="14"/>
  <c r="AH232" i="1" s="1"/>
  <c r="B478" i="14"/>
  <c r="AH342" i="19" s="1"/>
  <c r="B479" i="14"/>
  <c r="AH418" i="19" s="1"/>
  <c r="B480" i="14"/>
  <c r="AH162" i="1" s="1"/>
  <c r="B481" i="14"/>
  <c r="AH248" i="19" s="1"/>
  <c r="B482" i="14"/>
  <c r="AH513" i="19" s="1"/>
  <c r="AI513" i="19" s="1"/>
  <c r="B483" i="14"/>
  <c r="AH601" i="19" s="1"/>
  <c r="AI601" i="19" s="1"/>
  <c r="B484" i="14"/>
  <c r="AH555" i="1" s="1"/>
  <c r="B485" i="14"/>
  <c r="B486" i="14"/>
  <c r="AH616" i="19" s="1"/>
  <c r="AI616" i="19" s="1"/>
  <c r="B487" i="14"/>
  <c r="AH571" i="19" s="1"/>
  <c r="AI571" i="19" s="1"/>
  <c r="B488" i="14"/>
  <c r="AH114" i="1" s="1"/>
  <c r="B489" i="14"/>
  <c r="AH70" i="19" s="1"/>
  <c r="B490" i="14"/>
  <c r="AH262" i="19" s="1"/>
  <c r="AI262" i="19" s="1"/>
  <c r="B491" i="14"/>
  <c r="AH18" i="19" s="1"/>
  <c r="AI18" i="19" s="1"/>
  <c r="B492" i="14"/>
  <c r="B493" i="14"/>
  <c r="AH258" i="19" s="1"/>
  <c r="AI258" i="19" s="1"/>
  <c r="B494" i="14"/>
  <c r="B495" i="14"/>
  <c r="AH422" i="19" s="1"/>
  <c r="B496" i="14"/>
  <c r="B497" i="14"/>
  <c r="B498" i="14"/>
  <c r="AH37" i="19" s="1"/>
  <c r="AI37" i="19" s="1"/>
  <c r="B499" i="14"/>
  <c r="B500" i="14"/>
  <c r="AH115" i="1" s="1"/>
  <c r="B501" i="14"/>
  <c r="B502" i="14"/>
  <c r="AH25" i="19" s="1"/>
  <c r="AI25" i="19" s="1"/>
  <c r="B503" i="14"/>
  <c r="AH554" i="19" s="1"/>
  <c r="AI554" i="19" s="1"/>
  <c r="B504" i="14"/>
  <c r="AH262" i="1" s="1"/>
  <c r="B505" i="14"/>
  <c r="B506" i="14"/>
  <c r="AH472" i="19" s="1"/>
  <c r="AI472" i="19" s="1"/>
  <c r="B507" i="14"/>
  <c r="B508" i="14"/>
  <c r="AH279" i="1" s="1"/>
  <c r="B509" i="14"/>
  <c r="B510" i="14"/>
  <c r="AH345" i="19" s="1"/>
  <c r="AI345" i="19" s="1"/>
  <c r="B511" i="14"/>
  <c r="AH68" i="19" s="1"/>
  <c r="AK68" i="19" s="1"/>
  <c r="B512" i="14"/>
  <c r="AH637" i="1" s="1"/>
  <c r="B513" i="14"/>
  <c r="B514" i="14"/>
  <c r="AH355" i="19" s="1"/>
  <c r="B515" i="14"/>
  <c r="AH157" i="19" s="1"/>
  <c r="AI157" i="19" s="1"/>
  <c r="B516" i="14"/>
  <c r="B517" i="14"/>
  <c r="AH617" i="19" s="1"/>
  <c r="B518" i="14"/>
  <c r="AH28" i="19" s="1"/>
  <c r="B519" i="14"/>
  <c r="AH629" i="19" s="1"/>
  <c r="AI629" i="19" s="1"/>
  <c r="B520" i="14"/>
  <c r="B521" i="14"/>
  <c r="B522" i="14"/>
  <c r="AH551" i="19" s="1"/>
  <c r="B523" i="14"/>
  <c r="B524" i="14"/>
  <c r="B525" i="14"/>
  <c r="AH520" i="1" s="1"/>
  <c r="B526" i="14"/>
  <c r="AH539" i="19" s="1"/>
  <c r="B527" i="14"/>
  <c r="B528" i="14"/>
  <c r="AH84" i="19" s="1"/>
  <c r="AI84" i="19" s="1"/>
  <c r="B529" i="14"/>
  <c r="B530" i="14"/>
  <c r="AH187" i="19" s="1"/>
  <c r="AI187" i="19" s="1"/>
  <c r="B531" i="14"/>
  <c r="AH265" i="19" s="1"/>
  <c r="AI265" i="19" s="1"/>
  <c r="B532" i="14"/>
  <c r="B533" i="14"/>
  <c r="B534" i="14"/>
  <c r="AH245" i="19" s="1"/>
  <c r="AI245" i="19" s="1"/>
  <c r="B535" i="14"/>
  <c r="AH476" i="19" s="1"/>
  <c r="AI476" i="19" s="1"/>
  <c r="B536" i="14"/>
  <c r="B537" i="14"/>
  <c r="B538" i="14"/>
  <c r="AH532" i="19" s="1"/>
  <c r="AK532" i="19" s="1"/>
  <c r="B539" i="14"/>
  <c r="AH337" i="19" s="1"/>
  <c r="B540" i="14"/>
  <c r="B541" i="14"/>
  <c r="B542" i="14"/>
  <c r="B543" i="14"/>
  <c r="B544" i="14"/>
  <c r="AH155" i="1" s="1"/>
  <c r="B545" i="14"/>
  <c r="B546" i="14"/>
  <c r="AH398" i="19" s="1"/>
  <c r="B547" i="14"/>
  <c r="AH412" i="19" s="1"/>
  <c r="B548" i="14"/>
  <c r="AH183" i="1" s="1"/>
  <c r="B549" i="14"/>
  <c r="AH591" i="19" s="1"/>
  <c r="AI591" i="19" s="1"/>
  <c r="B550" i="14"/>
  <c r="B551" i="14"/>
  <c r="AH633" i="19" s="1"/>
  <c r="AI633" i="19" s="1"/>
  <c r="B552" i="14"/>
  <c r="AH86" i="1" s="1"/>
  <c r="B553" i="14"/>
  <c r="B554" i="14"/>
  <c r="AH632" i="19" s="1"/>
  <c r="B555" i="14"/>
  <c r="AH257" i="19" s="1"/>
  <c r="B556" i="14"/>
  <c r="B557" i="14"/>
  <c r="B558" i="14"/>
  <c r="AH436" i="19" s="1"/>
  <c r="B559" i="14"/>
  <c r="AH534" i="19" s="1"/>
  <c r="AI534" i="19" s="1"/>
  <c r="B560" i="14"/>
  <c r="AH19" i="1" s="1"/>
  <c r="B561" i="14"/>
  <c r="AH119" i="1" s="1"/>
  <c r="B562" i="14"/>
  <c r="AH636" i="19" s="1"/>
  <c r="B563" i="14"/>
  <c r="AH433" i="19" s="1"/>
  <c r="B564" i="14"/>
  <c r="B565" i="14"/>
  <c r="B566" i="14"/>
  <c r="AH500" i="19" s="1"/>
  <c r="B567" i="14"/>
  <c r="B568" i="14"/>
  <c r="AH408" i="19" s="1"/>
  <c r="B569" i="14"/>
  <c r="B570" i="14"/>
  <c r="AH641" i="19" s="1"/>
  <c r="B571" i="14"/>
  <c r="AH310" i="19" s="1"/>
  <c r="B572" i="14"/>
  <c r="AH186" i="1" s="1"/>
  <c r="B573" i="14"/>
  <c r="AH538" i="19" s="1"/>
  <c r="AI538" i="19" s="1"/>
  <c r="B574" i="14"/>
  <c r="AH186" i="19" s="1"/>
  <c r="AI186" i="19" s="1"/>
  <c r="B575" i="14"/>
  <c r="AH76" i="19" s="1"/>
  <c r="AI76" i="19" s="1"/>
  <c r="B576" i="14"/>
  <c r="AH370" i="1" s="1"/>
  <c r="B577" i="14"/>
  <c r="AH322" i="1" s="1"/>
  <c r="B578" i="14"/>
  <c r="AH54" i="19" s="1"/>
  <c r="AI54" i="19" s="1"/>
  <c r="B579" i="14"/>
  <c r="AH619" i="19" s="1"/>
  <c r="AI619" i="19" s="1"/>
  <c r="B580" i="14"/>
  <c r="B581" i="14"/>
  <c r="AH459" i="19" s="1"/>
  <c r="B582" i="14"/>
  <c r="AH374" i="19" s="1"/>
  <c r="B583" i="14"/>
  <c r="AH88" i="19" s="1"/>
  <c r="AI88" i="19" s="1"/>
  <c r="B584" i="14"/>
  <c r="AH568" i="1" s="1"/>
  <c r="B585" i="14"/>
  <c r="B586" i="14"/>
  <c r="AH168" i="19" s="1"/>
  <c r="AI168" i="19" s="1"/>
  <c r="B587" i="14"/>
  <c r="AH368" i="19" s="1"/>
  <c r="AI368" i="19" s="1"/>
  <c r="B588" i="14"/>
  <c r="B589" i="14"/>
  <c r="AH99" i="19" s="1"/>
  <c r="AI99" i="19" s="1"/>
  <c r="B590" i="14"/>
  <c r="AH502" i="19" s="1"/>
  <c r="AI502" i="19" s="1"/>
  <c r="B591" i="14"/>
  <c r="AH536" i="19" s="1"/>
  <c r="AI536" i="19" s="1"/>
  <c r="B592" i="14"/>
  <c r="AH556" i="19" s="1"/>
  <c r="B593" i="14"/>
  <c r="B594" i="14"/>
  <c r="AH424" i="19" s="1"/>
  <c r="B595" i="14"/>
  <c r="B596" i="14"/>
  <c r="AH48" i="1" s="1"/>
  <c r="B597" i="14"/>
  <c r="B598" i="14"/>
  <c r="B599" i="14"/>
  <c r="B600" i="14"/>
  <c r="B601" i="14"/>
  <c r="AH501" i="19" s="1"/>
  <c r="AI501" i="19" s="1"/>
  <c r="B602" i="14"/>
  <c r="AH353" i="19" s="1"/>
  <c r="AI353" i="19" s="1"/>
  <c r="B603" i="14"/>
  <c r="AH209" i="19" s="1"/>
  <c r="B604" i="14"/>
  <c r="B605" i="14"/>
  <c r="AH546" i="19" s="1"/>
  <c r="AI546" i="19" s="1"/>
  <c r="B606" i="14"/>
  <c r="AH420" i="19" s="1"/>
  <c r="B607" i="14"/>
  <c r="B608" i="14"/>
  <c r="AH350" i="19" s="1"/>
  <c r="B609" i="14"/>
  <c r="AH586" i="19" s="1"/>
  <c r="AI586" i="19" s="1"/>
  <c r="B610" i="14"/>
  <c r="AH11" i="19" s="1"/>
  <c r="B611" i="14"/>
  <c r="AH243" i="1" s="1"/>
  <c r="B612" i="14"/>
  <c r="B613" i="14"/>
  <c r="AH429" i="19" s="1"/>
  <c r="AI429" i="19" s="1"/>
  <c r="B614" i="14"/>
  <c r="AH43" i="19" s="1"/>
  <c r="AI43" i="19" s="1"/>
  <c r="B615" i="14"/>
  <c r="AH592" i="19" s="1"/>
  <c r="AK592" i="19" s="1"/>
  <c r="B616" i="14"/>
  <c r="AH318" i="19" s="1"/>
  <c r="AI318" i="19" s="1"/>
  <c r="B617" i="14"/>
  <c r="B618" i="14"/>
  <c r="AH643" i="19" s="1"/>
  <c r="AI643" i="19" s="1"/>
  <c r="B619" i="14"/>
  <c r="AH461" i="19" s="1"/>
  <c r="B620" i="14"/>
  <c r="B621" i="14"/>
  <c r="AH122" i="19" s="1"/>
  <c r="AI122" i="19" s="1"/>
  <c r="B622" i="14"/>
  <c r="AH588" i="19" s="1"/>
  <c r="B623" i="14"/>
  <c r="B624" i="14"/>
  <c r="AH651" i="19" s="1"/>
  <c r="AI651" i="19" s="1"/>
  <c r="B625" i="14"/>
  <c r="AH57" i="19" s="1"/>
  <c r="B626" i="14"/>
  <c r="AH395" i="19" s="1"/>
  <c r="AI395" i="19" s="1"/>
  <c r="B627" i="14"/>
  <c r="AH215" i="19" s="1"/>
  <c r="B628" i="14"/>
  <c r="B629" i="14"/>
  <c r="B630" i="14"/>
  <c r="B631" i="14"/>
  <c r="AH238" i="19" s="1"/>
  <c r="AI238" i="19" s="1"/>
  <c r="B632" i="14"/>
  <c r="AH39" i="1" s="1"/>
  <c r="B633" i="14"/>
  <c r="B634" i="14"/>
  <c r="AH315" i="19" s="1"/>
  <c r="AI315" i="19" s="1"/>
  <c r="B635" i="14"/>
  <c r="B636" i="14"/>
  <c r="AH78" i="1" s="1"/>
  <c r="B637" i="14"/>
  <c r="B638" i="14"/>
  <c r="AH399" i="19" s="1"/>
  <c r="AI399" i="19" s="1"/>
  <c r="B639" i="14"/>
  <c r="AH155" i="19" s="1"/>
  <c r="AI155" i="19" s="1"/>
  <c r="B640" i="14"/>
  <c r="AH54" i="1" s="1"/>
  <c r="B641" i="14"/>
  <c r="AH647" i="19" s="1"/>
  <c r="AI647" i="19" s="1"/>
  <c r="B642" i="14"/>
  <c r="AH585" i="19" s="1"/>
  <c r="AI585" i="19" s="1"/>
  <c r="B643" i="14"/>
  <c r="B644" i="14"/>
  <c r="AH14" i="1" s="1"/>
  <c r="B645" i="14"/>
  <c r="B646" i="14"/>
  <c r="AH430" i="19" s="1"/>
  <c r="B647" i="14"/>
  <c r="AH396" i="19" s="1"/>
  <c r="B648" i="14"/>
  <c r="B649" i="14"/>
  <c r="AH511" i="19" s="1"/>
  <c r="AI511" i="19" s="1"/>
  <c r="B650" i="14"/>
  <c r="AH81" i="19" s="1"/>
  <c r="B3" i="14"/>
  <c r="AH394" i="19" s="1"/>
  <c r="B4" i="14"/>
  <c r="AH95" i="1" s="1"/>
  <c r="B5" i="14"/>
  <c r="B6" i="14"/>
  <c r="AH495" i="1" s="1"/>
  <c r="B7" i="14"/>
  <c r="AH149" i="19" s="1"/>
  <c r="AI149" i="19" s="1"/>
  <c r="B8" i="14"/>
  <c r="AH9" i="19" s="1"/>
  <c r="AK9" i="19" s="1"/>
  <c r="B9" i="14"/>
  <c r="B10" i="14"/>
  <c r="AH143" i="1" s="1"/>
  <c r="B11" i="14"/>
  <c r="AH573" i="19" s="1"/>
  <c r="B12" i="14"/>
  <c r="AH295" i="19" s="1"/>
  <c r="AH31" i="1"/>
  <c r="AH152" i="1"/>
  <c r="AH34" i="1"/>
  <c r="AH481" i="1"/>
  <c r="AH486" i="1"/>
  <c r="AH415" i="1"/>
  <c r="AH584" i="1"/>
  <c r="AH362" i="1"/>
  <c r="AH30" i="1"/>
  <c r="AH601" i="1"/>
  <c r="AH575" i="1"/>
  <c r="AH583" i="1"/>
  <c r="AH358" i="1"/>
  <c r="AH611" i="1"/>
  <c r="AH131" i="1"/>
  <c r="AH312" i="1"/>
  <c r="AH105" i="1"/>
  <c r="AH480" i="1"/>
  <c r="AH40" i="1"/>
  <c r="AH221" i="1"/>
  <c r="AH636" i="1"/>
  <c r="AH533" i="1"/>
  <c r="AH508" i="1"/>
  <c r="AH487" i="1"/>
  <c r="AH168" i="1"/>
  <c r="AH280" i="1"/>
  <c r="AH466" i="1"/>
  <c r="AH73" i="1"/>
  <c r="AH360" i="1"/>
  <c r="AH288" i="1"/>
  <c r="AH206" i="1"/>
  <c r="AH269" i="1"/>
  <c r="AH258" i="1"/>
  <c r="AH497" i="1"/>
  <c r="AH203" i="1"/>
  <c r="AH268" i="1"/>
  <c r="AH573" i="1"/>
  <c r="AH526" i="1"/>
  <c r="AH94" i="1"/>
  <c r="AH145" i="1"/>
  <c r="AH53" i="1"/>
  <c r="AH282" i="1"/>
  <c r="AH639" i="1"/>
  <c r="AH514" i="1"/>
  <c r="AH371" i="1"/>
  <c r="AH436" i="1"/>
  <c r="AH49" i="1"/>
  <c r="AH346" i="1"/>
  <c r="AH321" i="1"/>
  <c r="AH501" i="1"/>
  <c r="AH492" i="1"/>
  <c r="AH29" i="1"/>
  <c r="AH142" i="1"/>
  <c r="AH231" i="1"/>
  <c r="AH110" i="1"/>
  <c r="AH538" i="1"/>
  <c r="AH444" i="1"/>
  <c r="AH180" i="1"/>
  <c r="AH325" i="1"/>
  <c r="AH641" i="1"/>
  <c r="AH393" i="1"/>
  <c r="AH188" i="1"/>
  <c r="AH493" i="1"/>
  <c r="AH489" i="1"/>
  <c r="AH66" i="1"/>
  <c r="AH477" i="1"/>
  <c r="AH24" i="1"/>
  <c r="AH617" i="1"/>
  <c r="AH70" i="1"/>
  <c r="AH236" i="1"/>
  <c r="AH384" i="1"/>
  <c r="AH375" i="1"/>
  <c r="AH220" i="1"/>
  <c r="AH297" i="1"/>
  <c r="AH511" i="1"/>
  <c r="AH137" i="1"/>
  <c r="AH405" i="1"/>
  <c r="AH342" i="1"/>
  <c r="AH571" i="1"/>
  <c r="AH352" i="1"/>
  <c r="AH290" i="1"/>
  <c r="AH494" i="1"/>
  <c r="AH412" i="1"/>
  <c r="AH333" i="1"/>
  <c r="AH164" i="1"/>
  <c r="AH45" i="1"/>
  <c r="AH224" i="1"/>
  <c r="AH93" i="1"/>
  <c r="AH185" i="1"/>
  <c r="AH271" i="1"/>
  <c r="AH592" i="1"/>
  <c r="AH17" i="1"/>
  <c r="AH376" i="1"/>
  <c r="AH551" i="1"/>
  <c r="AH329" i="1"/>
  <c r="AH159" i="1"/>
  <c r="AH626" i="1"/>
  <c r="AH266" i="1"/>
  <c r="AH336" i="1"/>
  <c r="AH147" i="1"/>
  <c r="AH408" i="1"/>
  <c r="AH259" i="1"/>
  <c r="AH532" i="1"/>
  <c r="AH428" i="1"/>
  <c r="AH629" i="1"/>
  <c r="AH309" i="1"/>
  <c r="AH365" i="1"/>
  <c r="AH534" i="1"/>
  <c r="AH127" i="1"/>
  <c r="AH208" i="1"/>
  <c r="AH594" i="1"/>
  <c r="AH459" i="1"/>
  <c r="AH157" i="1"/>
  <c r="AH391" i="1"/>
  <c r="B2" i="14"/>
  <c r="AH261" i="19" s="1"/>
  <c r="AH4" i="1"/>
  <c r="AH6" i="1"/>
  <c r="AH7" i="1"/>
  <c r="AH8" i="1"/>
  <c r="AH11" i="1"/>
  <c r="AH13" i="1"/>
  <c r="AH16" i="1"/>
  <c r="AH20" i="1"/>
  <c r="AH21" i="1"/>
  <c r="AH28" i="1"/>
  <c r="AH37" i="1"/>
  <c r="AH41" i="1"/>
  <c r="AH42" i="1"/>
  <c r="AH44" i="1"/>
  <c r="AH50" i="1"/>
  <c r="AH51" i="1"/>
  <c r="AH65" i="1"/>
  <c r="AH56" i="1"/>
  <c r="AH60" i="1"/>
  <c r="AH67" i="1"/>
  <c r="AH74" i="1"/>
  <c r="AH75" i="1"/>
  <c r="AH76" i="1"/>
  <c r="AH81" i="1"/>
  <c r="AH82" i="1"/>
  <c r="AH80" i="1"/>
  <c r="AH90" i="1"/>
  <c r="AH84" i="1"/>
  <c r="AH91" i="1"/>
  <c r="AH92" i="1"/>
  <c r="AH96" i="1"/>
  <c r="AH97" i="1"/>
  <c r="AH99" i="1"/>
  <c r="AH102" i="1"/>
  <c r="AH104" i="1"/>
  <c r="AH106" i="1"/>
  <c r="AH103" i="1"/>
  <c r="AH111" i="1"/>
  <c r="AH112" i="1"/>
  <c r="AH121" i="1"/>
  <c r="AH125" i="1"/>
  <c r="AH126" i="1"/>
  <c r="AH129" i="1"/>
  <c r="AH130" i="1"/>
  <c r="AH132" i="1"/>
  <c r="AH133" i="1"/>
  <c r="AH136" i="1"/>
  <c r="AH138" i="1"/>
  <c r="AH139" i="1"/>
  <c r="AH144" i="1"/>
  <c r="AH149" i="1"/>
  <c r="AH151" i="1"/>
  <c r="AH150" i="1"/>
  <c r="AH154" i="1"/>
  <c r="AH156" i="1"/>
  <c r="AH158" i="1"/>
  <c r="AH161" i="1"/>
  <c r="AH167" i="1"/>
  <c r="AH170" i="1"/>
  <c r="AH171" i="1"/>
  <c r="AH173" i="1"/>
  <c r="AH176" i="1"/>
  <c r="AH181" i="1"/>
  <c r="AH182" i="1"/>
  <c r="AH189" i="1"/>
  <c r="AH190" i="1"/>
  <c r="AH192" i="1"/>
  <c r="AH194" i="1"/>
  <c r="AH195" i="1"/>
  <c r="AH202" i="1"/>
  <c r="AH204" i="1"/>
  <c r="AH207" i="1"/>
  <c r="AH210" i="1"/>
  <c r="AH211" i="1"/>
  <c r="AH212" i="1"/>
  <c r="AH217" i="1"/>
  <c r="AH218" i="1"/>
  <c r="AH222" i="1"/>
  <c r="AH225" i="1"/>
  <c r="AH226" i="1"/>
  <c r="AH228" i="1"/>
  <c r="AH230" i="1"/>
  <c r="AH233" i="1"/>
  <c r="AH235" i="1"/>
  <c r="AH237" i="1"/>
  <c r="AH238" i="1"/>
  <c r="AH239" i="1"/>
  <c r="AH240" i="1"/>
  <c r="AH241" i="1"/>
  <c r="AH244" i="1"/>
  <c r="AH245" i="1"/>
  <c r="AH246" i="1"/>
  <c r="AH247" i="1"/>
  <c r="AH249" i="1"/>
  <c r="AH250" i="1"/>
  <c r="AH252" i="1"/>
  <c r="AH256" i="1"/>
  <c r="AH264" i="1"/>
  <c r="AH265" i="1"/>
  <c r="AH270" i="1"/>
  <c r="AH274" i="1"/>
  <c r="AH276" i="1"/>
  <c r="AH278" i="1"/>
  <c r="AH275" i="1"/>
  <c r="AH281" i="1"/>
  <c r="AH284" i="1"/>
  <c r="AH285" i="1"/>
  <c r="AH286" i="1"/>
  <c r="AH283" i="1"/>
  <c r="AH289" i="1"/>
  <c r="AH291" i="1"/>
  <c r="AH292" i="1"/>
  <c r="AH295" i="1"/>
  <c r="AH296" i="1"/>
  <c r="AH298" i="1"/>
  <c r="AH303" i="1"/>
  <c r="AH305" i="1"/>
  <c r="AH307" i="1"/>
  <c r="AH311" i="1"/>
  <c r="AH313" i="1"/>
  <c r="AH314" i="1"/>
  <c r="AH316" i="1"/>
  <c r="AH317" i="1"/>
  <c r="AH320" i="1"/>
  <c r="AH327" i="1"/>
  <c r="AH331" i="1"/>
  <c r="AH335" i="1"/>
  <c r="AH338" i="1"/>
  <c r="AH341" i="1"/>
  <c r="AH25" i="1"/>
  <c r="AH348" i="1"/>
  <c r="AH349" i="1"/>
  <c r="AH350" i="1"/>
  <c r="AH351" i="1"/>
  <c r="AH354" i="1"/>
  <c r="AH357" i="1"/>
  <c r="AH363" i="1"/>
  <c r="AH364" i="1"/>
  <c r="AH366" i="1"/>
  <c r="AH368" i="1"/>
  <c r="AH373" i="1"/>
  <c r="AH374" i="1"/>
  <c r="AH377" i="1"/>
  <c r="AH378" i="1"/>
  <c r="AH380" i="1"/>
  <c r="AH385" i="1"/>
  <c r="AH386" i="1"/>
  <c r="AH392" i="1"/>
  <c r="AH389" i="1"/>
  <c r="AH390" i="1"/>
  <c r="AH394" i="1"/>
  <c r="AH395" i="1"/>
  <c r="AH399" i="1"/>
  <c r="AH398" i="1"/>
  <c r="AH400" i="1"/>
  <c r="AH401" i="1"/>
  <c r="AH427" i="1"/>
  <c r="AH402" i="1"/>
  <c r="AH403" i="1"/>
  <c r="AH404" i="1"/>
  <c r="AH410" i="1"/>
  <c r="AH417" i="1"/>
  <c r="AH413" i="1"/>
  <c r="AH414" i="1"/>
  <c r="AH416" i="1"/>
  <c r="AH635" i="1"/>
  <c r="AH418" i="1"/>
  <c r="AH420" i="1"/>
  <c r="AH421" i="1"/>
  <c r="AH424" i="1"/>
  <c r="AH434" i="1"/>
  <c r="AH435" i="1"/>
  <c r="AH440" i="1"/>
  <c r="AH443" i="1"/>
  <c r="AH438" i="1"/>
  <c r="AH441" i="1"/>
  <c r="AH442" i="1"/>
  <c r="AH446" i="1"/>
  <c r="AH448" i="1"/>
  <c r="AH449" i="1"/>
  <c r="AH450" i="1"/>
  <c r="AH452" i="1"/>
  <c r="AH453" i="1"/>
  <c r="AH454" i="1"/>
  <c r="AH455" i="1"/>
  <c r="AH456" i="1"/>
  <c r="AH457" i="1"/>
  <c r="AH458" i="1"/>
  <c r="AH461" i="1"/>
  <c r="AH463" i="1"/>
  <c r="AH465" i="1"/>
  <c r="AH467" i="1"/>
  <c r="AH469" i="1"/>
  <c r="AH470" i="1"/>
  <c r="AH471" i="1"/>
  <c r="AH472" i="1"/>
  <c r="AH27" i="1"/>
  <c r="AH476" i="1"/>
  <c r="AH478" i="1"/>
  <c r="AH482" i="1"/>
  <c r="AH491" i="1"/>
  <c r="AH488" i="1"/>
  <c r="AH498" i="1"/>
  <c r="AH500" i="1"/>
  <c r="AH503" i="1"/>
  <c r="AH506" i="1"/>
  <c r="AH507" i="1"/>
  <c r="AH510" i="1"/>
  <c r="AH513" i="1"/>
  <c r="AH515" i="1"/>
  <c r="AH522" i="1"/>
  <c r="AH518" i="1"/>
  <c r="AH521" i="1"/>
  <c r="AH531" i="1"/>
  <c r="AH529" i="1"/>
  <c r="AH535" i="1"/>
  <c r="AH540" i="1"/>
  <c r="AH541" i="1"/>
  <c r="AH542" i="1"/>
  <c r="AH545" i="1"/>
  <c r="AH544" i="1"/>
  <c r="AH543" i="1"/>
  <c r="AH546" i="1"/>
  <c r="AH549" i="1"/>
  <c r="AH553" i="1"/>
  <c r="AH550" i="1"/>
  <c r="AH558" i="1"/>
  <c r="AH552" i="1"/>
  <c r="AH554" i="1"/>
  <c r="AH557" i="1"/>
  <c r="AH560" i="1"/>
  <c r="AH563" i="1"/>
  <c r="AH567" i="1"/>
  <c r="AH574" i="1"/>
  <c r="AH569" i="1"/>
  <c r="AH572" i="1"/>
  <c r="AH576" i="1"/>
  <c r="AH35" i="1"/>
  <c r="AH581" i="1"/>
  <c r="AH590" i="1"/>
  <c r="AH585" i="1"/>
  <c r="AH586" i="1"/>
  <c r="AH587" i="1"/>
  <c r="AH591" i="1"/>
  <c r="AH598" i="1"/>
  <c r="AH602" i="1"/>
  <c r="AH603" i="1"/>
  <c r="AH607" i="1"/>
  <c r="AH610" i="1"/>
  <c r="AH619" i="1"/>
  <c r="AH612" i="1"/>
  <c r="AH618" i="1"/>
  <c r="AH621" i="1"/>
  <c r="AH625" i="1"/>
  <c r="AH627" i="1"/>
  <c r="AH630" i="1"/>
  <c r="AH628" i="1"/>
  <c r="AH632" i="1"/>
  <c r="AH633" i="1"/>
  <c r="AH638" i="1"/>
  <c r="AH640" i="1"/>
  <c r="AH645" i="1"/>
  <c r="AH644" i="1"/>
  <c r="AH647" i="1"/>
  <c r="AH646" i="1"/>
  <c r="AH653" i="1"/>
  <c r="AH32" i="1"/>
  <c r="AI32" i="1" s="1"/>
  <c r="AH175" i="1"/>
  <c r="AK175" i="1" s="1"/>
  <c r="AH116" i="1"/>
  <c r="AI116" i="1" s="1"/>
  <c r="AH166" i="1"/>
  <c r="AI166" i="1" s="1"/>
  <c r="AH178" i="1"/>
  <c r="AI178" i="1" s="1"/>
  <c r="AH223" i="1"/>
  <c r="AK223" i="1" s="1"/>
  <c r="AH134" i="1"/>
  <c r="AI134" i="1" s="1"/>
  <c r="AH229" i="1"/>
  <c r="AI229" i="1" s="1"/>
  <c r="AH255" i="1"/>
  <c r="AH426" i="1"/>
  <c r="AK426" i="1" s="1"/>
  <c r="AH337" i="1"/>
  <c r="AI337" i="1" s="1"/>
  <c r="AH382" i="1"/>
  <c r="AI382" i="1" s="1"/>
  <c r="AH460" i="1"/>
  <c r="AK460" i="1" s="1"/>
  <c r="AH479" i="1"/>
  <c r="AI479" i="1" s="1"/>
  <c r="AH556" i="1"/>
  <c r="AI556" i="1" s="1"/>
  <c r="AH565" i="1"/>
  <c r="AK565" i="1" s="1"/>
  <c r="AH605" i="1"/>
  <c r="AK605" i="1" s="1"/>
  <c r="AH642" i="1"/>
  <c r="AI642" i="1" s="1"/>
  <c r="AH46" i="1" l="1"/>
  <c r="AH47" i="19"/>
  <c r="AI47" i="19" s="1"/>
  <c r="AH113" i="1"/>
  <c r="AI113" i="1" s="1"/>
  <c r="AH114" i="19"/>
  <c r="AK114" i="19" s="1"/>
  <c r="AH335" i="19"/>
  <c r="AI335" i="19" s="1"/>
  <c r="AH334" i="1"/>
  <c r="AH246" i="19"/>
  <c r="AI246" i="19" s="1"/>
  <c r="AH248" i="1"/>
  <c r="AH643" i="1"/>
  <c r="AH569" i="19"/>
  <c r="AH194" i="19"/>
  <c r="AI194" i="19" s="1"/>
  <c r="AH197" i="1"/>
  <c r="AH401" i="19"/>
  <c r="AI401" i="19" s="1"/>
  <c r="AH397" i="1"/>
  <c r="AH170" i="19"/>
  <c r="AI170" i="19" s="1"/>
  <c r="AH172" i="1"/>
  <c r="AH425" i="19"/>
  <c r="AI425" i="19" s="1"/>
  <c r="AH419" i="1"/>
  <c r="AH150" i="19"/>
  <c r="AI150" i="19" s="1"/>
  <c r="AH153" i="1"/>
  <c r="AH541" i="19"/>
  <c r="AI541" i="19" s="1"/>
  <c r="AH537" i="1"/>
  <c r="AH79" i="19"/>
  <c r="AI79" i="19" s="1"/>
  <c r="AH85" i="1"/>
  <c r="AH316" i="19"/>
  <c r="AI316" i="19" s="1"/>
  <c r="AH315" i="1"/>
  <c r="AH69" i="1"/>
  <c r="AH60" i="19"/>
  <c r="AI60" i="19" s="1"/>
  <c r="AH340" i="19"/>
  <c r="AI340" i="19" s="1"/>
  <c r="AH339" i="1"/>
  <c r="AH274" i="19"/>
  <c r="AK274" i="19" s="1"/>
  <c r="AH273" i="1"/>
  <c r="AH72" i="1"/>
  <c r="AH66" i="19"/>
  <c r="AH333" i="19"/>
  <c r="AI333" i="19" s="1"/>
  <c r="AH332" i="1"/>
  <c r="AH515" i="19"/>
  <c r="AI515" i="19" s="1"/>
  <c r="AH512" i="1"/>
  <c r="AH163" i="1"/>
  <c r="AH161" i="19"/>
  <c r="AI161" i="19" s="1"/>
  <c r="AH357" i="19"/>
  <c r="AI357" i="19" s="1"/>
  <c r="AH355" i="1"/>
  <c r="AH610" i="19"/>
  <c r="AI610" i="19" s="1"/>
  <c r="AH604" i="1"/>
  <c r="AH602" i="19"/>
  <c r="AI602" i="19" s="1"/>
  <c r="AH595" i="1"/>
  <c r="AH107" i="1"/>
  <c r="AH103" i="19"/>
  <c r="AI103" i="19" s="1"/>
  <c r="AH625" i="19"/>
  <c r="AI625" i="19" s="1"/>
  <c r="AH620" i="1"/>
  <c r="AH49" i="19"/>
  <c r="AI49" i="19" s="1"/>
  <c r="AH57" i="1"/>
  <c r="AH15" i="1"/>
  <c r="AH15" i="19"/>
  <c r="AI15" i="19" s="1"/>
  <c r="AH212" i="19"/>
  <c r="AI212" i="19" s="1"/>
  <c r="AH215" i="1"/>
  <c r="AH231" i="19"/>
  <c r="AI231" i="19" s="1"/>
  <c r="AH234" i="1"/>
  <c r="AH519" i="19"/>
  <c r="AI519" i="19" s="1"/>
  <c r="AH517" i="1"/>
  <c r="AH576" i="19"/>
  <c r="AI576" i="19" s="1"/>
  <c r="AH570" i="1"/>
  <c r="AH390" i="19"/>
  <c r="AH387" i="1"/>
  <c r="AH621" i="19"/>
  <c r="AH614" i="1"/>
  <c r="AH452" i="19"/>
  <c r="AI452" i="19" s="1"/>
  <c r="AH451" i="1"/>
  <c r="AH392" i="19"/>
  <c r="AH631" i="1"/>
  <c r="AH174" i="19"/>
  <c r="AI174" i="19" s="1"/>
  <c r="AH179" i="1"/>
  <c r="AH383" i="1"/>
  <c r="AH386" i="19"/>
  <c r="AH135" i="1"/>
  <c r="AH132" i="19"/>
  <c r="AI132" i="19" s="1"/>
  <c r="AH223" i="19"/>
  <c r="AH227" i="1"/>
  <c r="AH83" i="1"/>
  <c r="AH77" i="19"/>
  <c r="AI77" i="19" s="1"/>
  <c r="AH196" i="1"/>
  <c r="AH193" i="19"/>
  <c r="AH325" i="19"/>
  <c r="AI325" i="19" s="1"/>
  <c r="AH324" i="1"/>
  <c r="AH444" i="19"/>
  <c r="AI444" i="19" s="1"/>
  <c r="AH439" i="1"/>
  <c r="AH108" i="1"/>
  <c r="AH105" i="19"/>
  <c r="AI105" i="19" s="1"/>
  <c r="AH217" i="19"/>
  <c r="AH219" i="1"/>
  <c r="AH303" i="19"/>
  <c r="AI303" i="19" s="1"/>
  <c r="AH302" i="1"/>
  <c r="AH463" i="19"/>
  <c r="AH462" i="1"/>
  <c r="AH113" i="19"/>
  <c r="AI113" i="19" s="1"/>
  <c r="AH120" i="1"/>
  <c r="AH163" i="19"/>
  <c r="AI163" i="19" s="1"/>
  <c r="AH165" i="1"/>
  <c r="AH172" i="19"/>
  <c r="AI172" i="19" s="1"/>
  <c r="AH174" i="1"/>
  <c r="AH370" i="19"/>
  <c r="AI370" i="19" s="1"/>
  <c r="AH369" i="1"/>
  <c r="AH498" i="19"/>
  <c r="AI498" i="19" s="1"/>
  <c r="AH496" i="1"/>
  <c r="AH273" i="19"/>
  <c r="AH277" i="1"/>
  <c r="AH438" i="19"/>
  <c r="AI438" i="19" s="1"/>
  <c r="AH437" i="1"/>
  <c r="AH431" i="19"/>
  <c r="AI431" i="19" s="1"/>
  <c r="AH425" i="1"/>
  <c r="AH198" i="19"/>
  <c r="AI198" i="19" s="1"/>
  <c r="AH201" i="1"/>
  <c r="AH83" i="19"/>
  <c r="AI83" i="19" s="1"/>
  <c r="AH89" i="1"/>
  <c r="AH518" i="19"/>
  <c r="AI518" i="19" s="1"/>
  <c r="AH516" i="1"/>
  <c r="AH523" i="19"/>
  <c r="AI523" i="19" s="1"/>
  <c r="AH519" i="1"/>
  <c r="AH123" i="19"/>
  <c r="AK123" i="19" s="1"/>
  <c r="AH396" i="1"/>
  <c r="AK396" i="1" s="1"/>
  <c r="AH65" i="19"/>
  <c r="AI65" i="19" s="1"/>
  <c r="AH64" i="1"/>
  <c r="AH178" i="19"/>
  <c r="AI178" i="19" s="1"/>
  <c r="AH177" i="1"/>
  <c r="AH125" i="19"/>
  <c r="AI125" i="19" s="1"/>
  <c r="AH124" i="1"/>
  <c r="AK124" i="1" s="1"/>
  <c r="AH59" i="19"/>
  <c r="AI59" i="19" s="1"/>
  <c r="AH58" i="1"/>
  <c r="AK58" i="1" s="1"/>
  <c r="AH204" i="19"/>
  <c r="AI204" i="19" s="1"/>
  <c r="AH205" i="1"/>
  <c r="AH4" i="19"/>
  <c r="AI4" i="19" s="1"/>
  <c r="AH12" i="19"/>
  <c r="AI12" i="19" s="1"/>
  <c r="AH53" i="19"/>
  <c r="AI53" i="19" s="1"/>
  <c r="AH112" i="19"/>
  <c r="AI112" i="19" s="1"/>
  <c r="AH158" i="19"/>
  <c r="AI158" i="19" s="1"/>
  <c r="AH324" i="19"/>
  <c r="AI324" i="19" s="1"/>
  <c r="AH270" i="19"/>
  <c r="AH272" i="1"/>
  <c r="AH193" i="1"/>
  <c r="AH189" i="19"/>
  <c r="AI189" i="19" s="1"/>
  <c r="AH198" i="1"/>
  <c r="AH195" i="19"/>
  <c r="AI195" i="19" s="1"/>
  <c r="AH583" i="19"/>
  <c r="AI583" i="19" s="1"/>
  <c r="AH577" i="1"/>
  <c r="AH411" i="19"/>
  <c r="AI411" i="19" s="1"/>
  <c r="AH407" i="1"/>
  <c r="AH589" i="19"/>
  <c r="AI589" i="19" s="1"/>
  <c r="AH582" i="1"/>
  <c r="AH52" i="1"/>
  <c r="AH45" i="19"/>
  <c r="AI45" i="19" s="1"/>
  <c r="AH299" i="1"/>
  <c r="AH300" i="19"/>
  <c r="AI300" i="19" s="1"/>
  <c r="AH385" i="19"/>
  <c r="AI385" i="19" s="1"/>
  <c r="AH381" i="1"/>
  <c r="AH58" i="19"/>
  <c r="AI58" i="19" s="1"/>
  <c r="AH68" i="1"/>
  <c r="AH251" i="1"/>
  <c r="AH249" i="19"/>
  <c r="AI249" i="19" s="1"/>
  <c r="AH200" i="1"/>
  <c r="AH197" i="19"/>
  <c r="AI197" i="19" s="1"/>
  <c r="AH285" i="19"/>
  <c r="AH287" i="1"/>
  <c r="AH615" i="1"/>
  <c r="AH596" i="1"/>
  <c r="AH579" i="1"/>
  <c r="AH509" i="1"/>
  <c r="AH445" i="1"/>
  <c r="AH260" i="1"/>
  <c r="AH10" i="19"/>
  <c r="AI10" i="19" s="1"/>
  <c r="AH110" i="19"/>
  <c r="AH119" i="19"/>
  <c r="AI119" i="19" s="1"/>
  <c r="AH137" i="19"/>
  <c r="AI137" i="19" s="1"/>
  <c r="AH234" i="19"/>
  <c r="AH524" i="19"/>
  <c r="AI524" i="19" s="1"/>
  <c r="AH567" i="19"/>
  <c r="AI567" i="19" s="1"/>
  <c r="AH564" i="1"/>
  <c r="AH97" i="19"/>
  <c r="AI97" i="19" s="1"/>
  <c r="AH100" i="1"/>
  <c r="AH120" i="19"/>
  <c r="AI120" i="19" s="1"/>
  <c r="AH123" i="1"/>
  <c r="AH144" i="19"/>
  <c r="AK144" i="19" s="1"/>
  <c r="AH623" i="1"/>
  <c r="AH536" i="1"/>
  <c r="AH540" i="19"/>
  <c r="AI540" i="19" s="1"/>
  <c r="AH486" i="19"/>
  <c r="AI486" i="19" s="1"/>
  <c r="AH484" i="1"/>
  <c r="AH649" i="1"/>
  <c r="AH593" i="1"/>
  <c r="AH499" i="1"/>
  <c r="AH423" i="1"/>
  <c r="AH267" i="1"/>
  <c r="AH199" i="1"/>
  <c r="AH169" i="1"/>
  <c r="AH622" i="1"/>
  <c r="AH627" i="19"/>
  <c r="AI627" i="19" s="1"/>
  <c r="AH328" i="1"/>
  <c r="AH329" i="19"/>
  <c r="AH308" i="1"/>
  <c r="AH309" i="19"/>
  <c r="AI309" i="19" s="1"/>
  <c r="AH257" i="1"/>
  <c r="AH254" i="19"/>
  <c r="AI254" i="19" s="1"/>
  <c r="AH330" i="1"/>
  <c r="AH331" i="19"/>
  <c r="AI331" i="19" s="1"/>
  <c r="AH650" i="1"/>
  <c r="AH577" i="19"/>
  <c r="AH523" i="1"/>
  <c r="AH521" i="19"/>
  <c r="AI521" i="19" s="1"/>
  <c r="AH634" i="1"/>
  <c r="AH634" i="19"/>
  <c r="AI634" i="19" s="1"/>
  <c r="AH505" i="1"/>
  <c r="AH507" i="19"/>
  <c r="AI507" i="19" s="1"/>
  <c r="AH562" i="1"/>
  <c r="AH565" i="19"/>
  <c r="AH310" i="1"/>
  <c r="AH311" i="19"/>
  <c r="AI311" i="19" s="1"/>
  <c r="AH345" i="1"/>
  <c r="AH347" i="19"/>
  <c r="AI347" i="19" s="1"/>
  <c r="AH326" i="1"/>
  <c r="AH327" i="19"/>
  <c r="AI327" i="19" s="1"/>
  <c r="AH548" i="1"/>
  <c r="AH549" i="19"/>
  <c r="AK549" i="19" s="1"/>
  <c r="AH261" i="1"/>
  <c r="AH259" i="19"/>
  <c r="AI259" i="19" s="1"/>
  <c r="AH502" i="1"/>
  <c r="AH504" i="19"/>
  <c r="AH447" i="1"/>
  <c r="AH448" i="19"/>
  <c r="AI448" i="19" s="1"/>
  <c r="AH547" i="1"/>
  <c r="AH545" i="19"/>
  <c r="AI545" i="19" s="1"/>
  <c r="AH613" i="1"/>
  <c r="AH620" i="19"/>
  <c r="AI620" i="19" s="1"/>
  <c r="AH616" i="1"/>
  <c r="AH614" i="19"/>
  <c r="AH589" i="1"/>
  <c r="AH599" i="19"/>
  <c r="AI599" i="19" s="1"/>
  <c r="AH318" i="1"/>
  <c r="AH319" i="19"/>
  <c r="AI319" i="19" s="1"/>
  <c r="AH409" i="1"/>
  <c r="AH413" i="19"/>
  <c r="AI413" i="19" s="1"/>
  <c r="AH429" i="1"/>
  <c r="AH434" i="19"/>
  <c r="AI434" i="19" s="1"/>
  <c r="AH388" i="1"/>
  <c r="AH391" i="19"/>
  <c r="AI391" i="19" s="1"/>
  <c r="AH524" i="1"/>
  <c r="AH526" i="19"/>
  <c r="AI526" i="19" s="1"/>
  <c r="AH242" i="1"/>
  <c r="AH240" i="19"/>
  <c r="AI240" i="19" s="1"/>
  <c r="AH372" i="1"/>
  <c r="AH376" i="19"/>
  <c r="AI376" i="19" s="1"/>
  <c r="AH304" i="1"/>
  <c r="AH305" i="19"/>
  <c r="AI305" i="19" s="1"/>
  <c r="AH490" i="1"/>
  <c r="AH493" i="19"/>
  <c r="AI493" i="19" s="1"/>
  <c r="AH588" i="1"/>
  <c r="AH598" i="19"/>
  <c r="AI598" i="19" s="1"/>
  <c r="AH483" i="1"/>
  <c r="AH485" i="19"/>
  <c r="AI485" i="19" s="1"/>
  <c r="AH651" i="1"/>
  <c r="AH649" i="19"/>
  <c r="AI649" i="19" s="1"/>
  <c r="AH406" i="1"/>
  <c r="AH410" i="19"/>
  <c r="AH609" i="1"/>
  <c r="AH615" i="19"/>
  <c r="AI615" i="19" s="1"/>
  <c r="AH213" i="1"/>
  <c r="AH210" i="19"/>
  <c r="AI210" i="19" s="1"/>
  <c r="AH654" i="1"/>
  <c r="AH652" i="19"/>
  <c r="AI652" i="19" s="1"/>
  <c r="AH475" i="1"/>
  <c r="AH478" i="19"/>
  <c r="AH356" i="1"/>
  <c r="AH358" i="19"/>
  <c r="AI358" i="19" s="1"/>
  <c r="AH468" i="1"/>
  <c r="AH469" i="19"/>
  <c r="AH606" i="1"/>
  <c r="AH611" i="19"/>
  <c r="AI611" i="19" s="1"/>
  <c r="AH474" i="1"/>
  <c r="AH475" i="19"/>
  <c r="AH504" i="1"/>
  <c r="AH506" i="19"/>
  <c r="AI506" i="19" s="1"/>
  <c r="AH525" i="1"/>
  <c r="AH527" i="19"/>
  <c r="AI527" i="19" s="1"/>
  <c r="AH411" i="1"/>
  <c r="AH415" i="19"/>
  <c r="AI415" i="19" s="1"/>
  <c r="AH464" i="1"/>
  <c r="AH465" i="19"/>
  <c r="AH347" i="1"/>
  <c r="AH349" i="19"/>
  <c r="AI349" i="19" s="1"/>
  <c r="AH539" i="1"/>
  <c r="AH543" i="19"/>
  <c r="AH608" i="1"/>
  <c r="AH613" i="19"/>
  <c r="AI613" i="19" s="1"/>
  <c r="AH209" i="1"/>
  <c r="AH205" i="19"/>
  <c r="AH485" i="1"/>
  <c r="AH487" i="19"/>
  <c r="AI487" i="19" s="1"/>
  <c r="AH580" i="1"/>
  <c r="AH579" i="19"/>
  <c r="AH343" i="1"/>
  <c r="AH344" i="19"/>
  <c r="AI344" i="19" s="1"/>
  <c r="AH148" i="1"/>
  <c r="AH146" i="19"/>
  <c r="AH473" i="1"/>
  <c r="AH474" i="19"/>
  <c r="AI474" i="19" s="1"/>
  <c r="AH566" i="1"/>
  <c r="AH570" i="19"/>
  <c r="AI570" i="19" s="1"/>
  <c r="AH306" i="1"/>
  <c r="AH307" i="19"/>
  <c r="AI307" i="19" s="1"/>
  <c r="AH353" i="1"/>
  <c r="AH356" i="19"/>
  <c r="AI356" i="19" s="1"/>
  <c r="AH624" i="1"/>
  <c r="AH288" i="19"/>
  <c r="AI288" i="19" s="1"/>
  <c r="AH184" i="1"/>
  <c r="AK184" i="1" s="1"/>
  <c r="AH185" i="19"/>
  <c r="AK185" i="19" s="1"/>
  <c r="AH431" i="1"/>
  <c r="AK431" i="1" s="1"/>
  <c r="AH432" i="19"/>
  <c r="AK432" i="19" s="1"/>
  <c r="AH652" i="1"/>
  <c r="AH650" i="19"/>
  <c r="AI650" i="19" s="1"/>
  <c r="AH361" i="1"/>
  <c r="AH362" i="19"/>
  <c r="AI362" i="19" s="1"/>
  <c r="AH22" i="19"/>
  <c r="AI22" i="19" s="1"/>
  <c r="AH24" i="19"/>
  <c r="AH34" i="19"/>
  <c r="AI34" i="19" s="1"/>
  <c r="AH36" i="19"/>
  <c r="AI36" i="19" s="1"/>
  <c r="AH41" i="19"/>
  <c r="AI41" i="19" s="1"/>
  <c r="AH69" i="19"/>
  <c r="AI69" i="19" s="1"/>
  <c r="AH73" i="19"/>
  <c r="AI73" i="19" s="1"/>
  <c r="AH82" i="19"/>
  <c r="AI82" i="19" s="1"/>
  <c r="AH87" i="19"/>
  <c r="AK87" i="19" s="1"/>
  <c r="AH115" i="19"/>
  <c r="AH180" i="19"/>
  <c r="AH182" i="19"/>
  <c r="AI182" i="19" s="1"/>
  <c r="AH211" i="19"/>
  <c r="AI211" i="19" s="1"/>
  <c r="AH241" i="19"/>
  <c r="AI241" i="19" s="1"/>
  <c r="AH320" i="19"/>
  <c r="AI320" i="19" s="1"/>
  <c r="AH584" i="19"/>
  <c r="AI584" i="19" s="1"/>
  <c r="AH604" i="19"/>
  <c r="AI604" i="19" s="1"/>
  <c r="AH254" i="1"/>
  <c r="AH252" i="19"/>
  <c r="AH561" i="1"/>
  <c r="AH564" i="19"/>
  <c r="AI564" i="19" s="1"/>
  <c r="AH379" i="1"/>
  <c r="AH382" i="19"/>
  <c r="AH527" i="1"/>
  <c r="AH530" i="19"/>
  <c r="AI530" i="19" s="1"/>
  <c r="AH17" i="19"/>
  <c r="AI17" i="19" s="1"/>
  <c r="AH51" i="19"/>
  <c r="AI51" i="19" s="1"/>
  <c r="AH89" i="19"/>
  <c r="AI89" i="19" s="1"/>
  <c r="AH95" i="19"/>
  <c r="AI95" i="19" s="1"/>
  <c r="AH111" i="19"/>
  <c r="AI111" i="19" s="1"/>
  <c r="AH126" i="19"/>
  <c r="AH138" i="19"/>
  <c r="AI138" i="19" s="1"/>
  <c r="AH140" i="19"/>
  <c r="AI140" i="19" s="1"/>
  <c r="AH153" i="19"/>
  <c r="AI153" i="19" s="1"/>
  <c r="AH277" i="19"/>
  <c r="AI277" i="19" s="1"/>
  <c r="AH293" i="19"/>
  <c r="AI293" i="19" s="1"/>
  <c r="AH298" i="19"/>
  <c r="AI298" i="19" s="1"/>
  <c r="AH302" i="19"/>
  <c r="AH361" i="19"/>
  <c r="AH373" i="19"/>
  <c r="AK373" i="19" s="1"/>
  <c r="AH497" i="19"/>
  <c r="AI497" i="19" s="1"/>
  <c r="AH531" i="19"/>
  <c r="AH533" i="19"/>
  <c r="AH638" i="19"/>
  <c r="AI638" i="19" s="1"/>
  <c r="AH263" i="1"/>
  <c r="AH19" i="19"/>
  <c r="AI19" i="19" s="1"/>
  <c r="AH27" i="19"/>
  <c r="AH29" i="19"/>
  <c r="AI29" i="19" s="1"/>
  <c r="AH40" i="19"/>
  <c r="AI40" i="19" s="1"/>
  <c r="AH74" i="19"/>
  <c r="AH183" i="19"/>
  <c r="AI183" i="19" s="1"/>
  <c r="AH192" i="19"/>
  <c r="AI192" i="19" s="1"/>
  <c r="AH321" i="19"/>
  <c r="AI321" i="19" s="1"/>
  <c r="AH341" i="19"/>
  <c r="AI341" i="19" s="1"/>
  <c r="AH371" i="19"/>
  <c r="AI371" i="19" s="1"/>
  <c r="AH428" i="19"/>
  <c r="AI428" i="19" s="1"/>
  <c r="AH561" i="19"/>
  <c r="AI561" i="19" s="1"/>
  <c r="AH56" i="19"/>
  <c r="AK32" i="1"/>
  <c r="AK642" i="1"/>
  <c r="AI124" i="1"/>
  <c r="AK337" i="1"/>
  <c r="AK479" i="1"/>
  <c r="AK134" i="1"/>
  <c r="AI426" i="1"/>
  <c r="AI175" i="1"/>
  <c r="AK556" i="1"/>
  <c r="AK229" i="1"/>
  <c r="AK382" i="1"/>
  <c r="AK55" i="1"/>
  <c r="AI223" i="1"/>
  <c r="AK255" i="1"/>
  <c r="AI255" i="1"/>
  <c r="AK116" i="1"/>
  <c r="AI605" i="1"/>
  <c r="AK178" i="1"/>
  <c r="AI460" i="1"/>
  <c r="AI565" i="1"/>
  <c r="AI431" i="1"/>
  <c r="AK166" i="1"/>
  <c r="AI228" i="19"/>
  <c r="X656" i="19"/>
  <c r="G140" i="19"/>
  <c r="F655" i="19"/>
  <c r="S655" i="19"/>
  <c r="AD140" i="19"/>
  <c r="AC655" i="19"/>
  <c r="Q261" i="19"/>
  <c r="T261" i="19" s="1"/>
  <c r="P656" i="19"/>
  <c r="Z656" i="19"/>
  <c r="Q140" i="19"/>
  <c r="P655" i="19"/>
  <c r="J655" i="19"/>
  <c r="V655" i="19"/>
  <c r="G261" i="19"/>
  <c r="F656" i="19"/>
  <c r="S656" i="19"/>
  <c r="AD261" i="19"/>
  <c r="AC656" i="19"/>
  <c r="Z655" i="19"/>
  <c r="L656" i="19"/>
  <c r="L655" i="19"/>
  <c r="X655" i="19"/>
  <c r="J656" i="19"/>
  <c r="V656" i="19"/>
  <c r="T278" i="19"/>
  <c r="M119" i="19"/>
  <c r="M160" i="19"/>
  <c r="T163" i="19"/>
  <c r="M164" i="19"/>
  <c r="T271" i="19"/>
  <c r="M570" i="19"/>
  <c r="T613" i="19"/>
  <c r="AK125" i="19"/>
  <c r="M77" i="19"/>
  <c r="T269" i="19"/>
  <c r="M277" i="19"/>
  <c r="AA160" i="19"/>
  <c r="AA169" i="19"/>
  <c r="T359" i="19"/>
  <c r="T541" i="19"/>
  <c r="M542" i="19"/>
  <c r="T543" i="19"/>
  <c r="T172" i="19"/>
  <c r="T180" i="19"/>
  <c r="T182" i="19"/>
  <c r="M283" i="19"/>
  <c r="AA72" i="19"/>
  <c r="T156" i="19"/>
  <c r="T270" i="19"/>
  <c r="T296" i="19"/>
  <c r="T298" i="19"/>
  <c r="T304" i="19"/>
  <c r="M386" i="19"/>
  <c r="T407" i="19"/>
  <c r="M589" i="19"/>
  <c r="M629" i="19"/>
  <c r="T634" i="19"/>
  <c r="M648" i="19"/>
  <c r="T6" i="19"/>
  <c r="M7" i="19"/>
  <c r="M195" i="19"/>
  <c r="M590" i="19"/>
  <c r="M623" i="19"/>
  <c r="AI123" i="19"/>
  <c r="T283" i="19"/>
  <c r="M72" i="19"/>
  <c r="M73" i="19"/>
  <c r="T84" i="19"/>
  <c r="M93" i="19"/>
  <c r="T171" i="19"/>
  <c r="AA173" i="19"/>
  <c r="AK237" i="19"/>
  <c r="T282" i="19"/>
  <c r="T352" i="19"/>
  <c r="T410" i="19"/>
  <c r="AK489" i="19"/>
  <c r="M501" i="19"/>
  <c r="T551" i="19"/>
  <c r="T616" i="19"/>
  <c r="M642" i="19"/>
  <c r="T374" i="19"/>
  <c r="T379" i="19"/>
  <c r="T396" i="19"/>
  <c r="M505" i="19"/>
  <c r="AA629" i="19"/>
  <c r="M53" i="19"/>
  <c r="M96" i="19"/>
  <c r="M203" i="19"/>
  <c r="M217" i="19"/>
  <c r="M242" i="19"/>
  <c r="T312" i="19"/>
  <c r="M323" i="19"/>
  <c r="M532" i="19"/>
  <c r="AK591" i="19"/>
  <c r="T594" i="19"/>
  <c r="T596" i="19"/>
  <c r="AA10" i="19"/>
  <c r="T13" i="19"/>
  <c r="M14" i="19"/>
  <c r="AA32" i="19"/>
  <c r="M35" i="19"/>
  <c r="AA40" i="19"/>
  <c r="M42" i="19"/>
  <c r="T50" i="19"/>
  <c r="T53" i="19"/>
  <c r="T58" i="19"/>
  <c r="T120" i="19"/>
  <c r="M121" i="19"/>
  <c r="M128" i="19"/>
  <c r="T196" i="19"/>
  <c r="T197" i="19"/>
  <c r="M198" i="19"/>
  <c r="T199" i="19"/>
  <c r="M200" i="19"/>
  <c r="T211" i="19"/>
  <c r="T213" i="19"/>
  <c r="T215" i="19"/>
  <c r="T217" i="19"/>
  <c r="T219" i="19"/>
  <c r="T221" i="19"/>
  <c r="T223" i="19"/>
  <c r="AA236" i="19"/>
  <c r="AA246" i="19"/>
  <c r="T255" i="19"/>
  <c r="M257" i="19"/>
  <c r="M259" i="19"/>
  <c r="T280" i="19"/>
  <c r="AA283" i="19"/>
  <c r="T291" i="19"/>
  <c r="T293" i="19"/>
  <c r="T313" i="19"/>
  <c r="T317" i="19"/>
  <c r="T319" i="19"/>
  <c r="M320" i="19"/>
  <c r="T327" i="19"/>
  <c r="T335" i="19"/>
  <c r="M357" i="19"/>
  <c r="AA357" i="19"/>
  <c r="T362" i="19"/>
  <c r="AK407" i="19"/>
  <c r="T420" i="19"/>
  <c r="T436" i="19"/>
  <c r="T443" i="19"/>
  <c r="M445" i="19"/>
  <c r="M478" i="19"/>
  <c r="M480" i="19"/>
  <c r="T507" i="19"/>
  <c r="M553" i="19"/>
  <c r="M584" i="19"/>
  <c r="AA584" i="19"/>
  <c r="AA585" i="19"/>
  <c r="M49" i="19"/>
  <c r="AA242" i="19"/>
  <c r="AA304" i="19"/>
  <c r="M403" i="19"/>
  <c r="T601" i="19"/>
  <c r="M6" i="19"/>
  <c r="T9" i="19"/>
  <c r="M28" i="19"/>
  <c r="T29" i="19"/>
  <c r="M34" i="19"/>
  <c r="T37" i="19"/>
  <c r="M41" i="19"/>
  <c r="T42" i="19"/>
  <c r="M66" i="19"/>
  <c r="M89" i="19"/>
  <c r="M92" i="19"/>
  <c r="T100" i="19"/>
  <c r="M102" i="19"/>
  <c r="T103" i="19"/>
  <c r="T124" i="19"/>
  <c r="T128" i="19"/>
  <c r="M129" i="19"/>
  <c r="T236" i="19"/>
  <c r="M365" i="19"/>
  <c r="T384" i="19"/>
  <c r="M537" i="19"/>
  <c r="M80" i="19"/>
  <c r="M173" i="19"/>
  <c r="AA279" i="19"/>
  <c r="M287" i="19"/>
  <c r="T20" i="19"/>
  <c r="T26" i="19"/>
  <c r="M61" i="19"/>
  <c r="T67" i="19"/>
  <c r="T71" i="19"/>
  <c r="T72" i="19"/>
  <c r="AA80" i="19"/>
  <c r="M94" i="19"/>
  <c r="T108" i="19"/>
  <c r="M136" i="19"/>
  <c r="T164" i="19"/>
  <c r="T168" i="19"/>
  <c r="T181" i="19"/>
  <c r="M182" i="19"/>
  <c r="M193" i="19"/>
  <c r="T194" i="19"/>
  <c r="M205" i="19"/>
  <c r="T207" i="19"/>
  <c r="AA209" i="19"/>
  <c r="T229" i="19"/>
  <c r="T235" i="19"/>
  <c r="M236" i="19"/>
  <c r="T314" i="19"/>
  <c r="T315" i="19"/>
  <c r="M361" i="19"/>
  <c r="M450" i="19"/>
  <c r="T508" i="19"/>
  <c r="M514" i="19"/>
  <c r="T533" i="19"/>
  <c r="AA104" i="19"/>
  <c r="M130" i="19"/>
  <c r="T131" i="19"/>
  <c r="T136" i="19"/>
  <c r="AA137" i="19"/>
  <c r="T138" i="19"/>
  <c r="T144" i="19"/>
  <c r="T146" i="19"/>
  <c r="M149" i="19"/>
  <c r="M151" i="19"/>
  <c r="M152" i="19"/>
  <c r="T154" i="19"/>
  <c r="T155" i="19"/>
  <c r="M159" i="19"/>
  <c r="T160" i="19"/>
  <c r="T191" i="19"/>
  <c r="T193" i="19"/>
  <c r="T205" i="19"/>
  <c r="M206" i="19"/>
  <c r="T208" i="19"/>
  <c r="M209" i="19"/>
  <c r="T226" i="19"/>
  <c r="T234" i="19"/>
  <c r="T254" i="19"/>
  <c r="T257" i="19"/>
  <c r="T259" i="19"/>
  <c r="T279" i="19"/>
  <c r="T281" i="19"/>
  <c r="AA291" i="19"/>
  <c r="T292" i="19"/>
  <c r="T346" i="19"/>
  <c r="M360" i="19"/>
  <c r="T365" i="19"/>
  <c r="AA374" i="19"/>
  <c r="T386" i="19"/>
  <c r="M387" i="19"/>
  <c r="T401" i="19"/>
  <c r="M402" i="19"/>
  <c r="AA402" i="19"/>
  <c r="T404" i="19"/>
  <c r="M405" i="19"/>
  <c r="AA423" i="19"/>
  <c r="T424" i="19"/>
  <c r="M425" i="19"/>
  <c r="AA425" i="19"/>
  <c r="T430" i="19"/>
  <c r="M440" i="19"/>
  <c r="T454" i="19"/>
  <c r="T459" i="19"/>
  <c r="T463" i="19"/>
  <c r="AA487" i="19"/>
  <c r="M510" i="19"/>
  <c r="T512" i="19"/>
  <c r="T524" i="19"/>
  <c r="T526" i="19"/>
  <c r="T529" i="19"/>
  <c r="T531" i="19"/>
  <c r="M539" i="19"/>
  <c r="M547" i="19"/>
  <c r="T564" i="19"/>
  <c r="M565" i="19"/>
  <c r="M567" i="19"/>
  <c r="T569" i="19"/>
  <c r="AA620" i="19"/>
  <c r="M647" i="19"/>
  <c r="T183" i="19"/>
  <c r="M196" i="19"/>
  <c r="M213" i="19"/>
  <c r="AA217" i="19"/>
  <c r="M221" i="19"/>
  <c r="T243" i="19"/>
  <c r="T266" i="19"/>
  <c r="M265" i="19"/>
  <c r="T272" i="19"/>
  <c r="M273" i="19"/>
  <c r="T275" i="19"/>
  <c r="M279" i="19"/>
  <c r="T297" i="19"/>
  <c r="T310" i="19"/>
  <c r="T320" i="19"/>
  <c r="M322" i="19"/>
  <c r="AA331" i="19"/>
  <c r="M335" i="19"/>
  <c r="M344" i="19"/>
  <c r="T360" i="19"/>
  <c r="AA360" i="19"/>
  <c r="T361" i="19"/>
  <c r="T394" i="19"/>
  <c r="M396" i="19"/>
  <c r="AA396" i="19"/>
  <c r="M404" i="19"/>
  <c r="AA420" i="19"/>
  <c r="T467" i="19"/>
  <c r="T482" i="19"/>
  <c r="M483" i="19"/>
  <c r="T484" i="19"/>
  <c r="M488" i="19"/>
  <c r="M495" i="19"/>
  <c r="T498" i="19"/>
  <c r="T511" i="19"/>
  <c r="T516" i="19"/>
  <c r="AA517" i="19"/>
  <c r="T523" i="19"/>
  <c r="T528" i="19"/>
  <c r="T545" i="19"/>
  <c r="M546" i="19"/>
  <c r="M600" i="19"/>
  <c r="M613" i="19"/>
  <c r="M636" i="19"/>
  <c r="M651" i="19"/>
  <c r="P654" i="19"/>
  <c r="AA12" i="19"/>
  <c r="T44" i="19"/>
  <c r="M50" i="19"/>
  <c r="M60" i="19"/>
  <c r="AA60" i="19"/>
  <c r="M85" i="19"/>
  <c r="T88" i="19"/>
  <c r="T92" i="19"/>
  <c r="M100" i="19"/>
  <c r="T102" i="19"/>
  <c r="M104" i="19"/>
  <c r="AA108" i="19"/>
  <c r="T121" i="19"/>
  <c r="M124" i="19"/>
  <c r="M138" i="19"/>
  <c r="T12" i="19"/>
  <c r="T14" i="19"/>
  <c r="M26" i="19"/>
  <c r="AA26" i="19"/>
  <c r="T27" i="19"/>
  <c r="AA28" i="19"/>
  <c r="T32" i="19"/>
  <c r="M47" i="19"/>
  <c r="AA50" i="19"/>
  <c r="AA58" i="19"/>
  <c r="T61" i="19"/>
  <c r="M62" i="19"/>
  <c r="T65" i="19"/>
  <c r="T70" i="19"/>
  <c r="T73" i="19"/>
  <c r="M76" i="19"/>
  <c r="M78" i="19"/>
  <c r="T111" i="19"/>
  <c r="M113" i="19"/>
  <c r="T118" i="19"/>
  <c r="AI128" i="19"/>
  <c r="T139" i="19"/>
  <c r="M140" i="19"/>
  <c r="AA140" i="19"/>
  <c r="AA14" i="19"/>
  <c r="T15" i="19"/>
  <c r="M16" i="19"/>
  <c r="M18" i="19"/>
  <c r="M24" i="19"/>
  <c r="M25" i="19"/>
  <c r="T28" i="19"/>
  <c r="T31" i="19"/>
  <c r="M32" i="19"/>
  <c r="T38" i="19"/>
  <c r="M39" i="19"/>
  <c r="AA49" i="19"/>
  <c r="T68" i="19"/>
  <c r="AA69" i="19"/>
  <c r="T76" i="19"/>
  <c r="T81" i="19"/>
  <c r="T83" i="19"/>
  <c r="T85" i="19"/>
  <c r="M109" i="19"/>
  <c r="AA126" i="19"/>
  <c r="AA132" i="19"/>
  <c r="AA203" i="19"/>
  <c r="AA259" i="19"/>
  <c r="AA272" i="19"/>
  <c r="AA315" i="19"/>
  <c r="M316" i="19"/>
  <c r="AA335" i="19"/>
  <c r="M340" i="19"/>
  <c r="AA340" i="19"/>
  <c r="M341" i="19"/>
  <c r="T345" i="19"/>
  <c r="T347" i="19"/>
  <c r="AA127" i="19"/>
  <c r="M132" i="19"/>
  <c r="T140" i="19"/>
  <c r="M145" i="19"/>
  <c r="T149" i="19"/>
  <c r="T157" i="19"/>
  <c r="T162" i="19"/>
  <c r="T170" i="19"/>
  <c r="M183" i="19"/>
  <c r="M186" i="19"/>
  <c r="T188" i="19"/>
  <c r="T190" i="19"/>
  <c r="M202" i="19"/>
  <c r="T209" i="19"/>
  <c r="AA218" i="19"/>
  <c r="AA219" i="19"/>
  <c r="AA226" i="19"/>
  <c r="T232" i="19"/>
  <c r="M239" i="19"/>
  <c r="T240" i="19"/>
  <c r="M246" i="19"/>
  <c r="T247" i="19"/>
  <c r="T252" i="19"/>
  <c r="M253" i="19"/>
  <c r="AA254" i="19"/>
  <c r="M268" i="19"/>
  <c r="T267" i="19"/>
  <c r="AA275" i="19"/>
  <c r="T285" i="19"/>
  <c r="T290" i="19"/>
  <c r="M292" i="19"/>
  <c r="T300" i="19"/>
  <c r="M308" i="19"/>
  <c r="T316" i="19"/>
  <c r="M324" i="19"/>
  <c r="T323" i="19"/>
  <c r="T349" i="19"/>
  <c r="T350" i="19"/>
  <c r="M351" i="19"/>
  <c r="AI367" i="19"/>
  <c r="AK367" i="19"/>
  <c r="T440" i="19"/>
  <c r="T147" i="19"/>
  <c r="T148" i="19"/>
  <c r="AA152" i="19"/>
  <c r="AA158" i="19"/>
  <c r="T152" i="19"/>
  <c r="M157" i="19"/>
  <c r="M162" i="19"/>
  <c r="M170" i="19"/>
  <c r="T175" i="19"/>
  <c r="T177" i="19"/>
  <c r="T178" i="19"/>
  <c r="M188" i="19"/>
  <c r="T189" i="19"/>
  <c r="M192" i="19"/>
  <c r="M201" i="19"/>
  <c r="T203" i="19"/>
  <c r="T216" i="19"/>
  <c r="T225" i="19"/>
  <c r="M226" i="19"/>
  <c r="M232" i="19"/>
  <c r="T241" i="19"/>
  <c r="T246" i="19"/>
  <c r="T248" i="19"/>
  <c r="M254" i="19"/>
  <c r="M275" i="19"/>
  <c r="T289" i="19"/>
  <c r="AA323" i="19"/>
  <c r="M326" i="19"/>
  <c r="AA326" i="19"/>
  <c r="AA327" i="19"/>
  <c r="M374" i="19"/>
  <c r="M399" i="19"/>
  <c r="AA400" i="19"/>
  <c r="AA406" i="19"/>
  <c r="AA412" i="19"/>
  <c r="M415" i="19"/>
  <c r="AA416" i="19"/>
  <c r="AA433" i="19"/>
  <c r="AA463" i="19"/>
  <c r="M466" i="19"/>
  <c r="AA483" i="19"/>
  <c r="AA495" i="19"/>
  <c r="AA518" i="19"/>
  <c r="AA547" i="19"/>
  <c r="M557" i="19"/>
  <c r="M562" i="19"/>
  <c r="M574" i="19"/>
  <c r="AA581" i="19"/>
  <c r="M586" i="19"/>
  <c r="AI592" i="19"/>
  <c r="M593" i="19"/>
  <c r="AA615" i="19"/>
  <c r="AI628" i="19"/>
  <c r="M641" i="19"/>
  <c r="AA646" i="19"/>
  <c r="AI338" i="19"/>
  <c r="AK603" i="19"/>
  <c r="M390" i="19"/>
  <c r="M394" i="19"/>
  <c r="T402" i="19"/>
  <c r="T406" i="19"/>
  <c r="AA408" i="19"/>
  <c r="T412" i="19"/>
  <c r="M433" i="19"/>
  <c r="M442" i="19"/>
  <c r="M443" i="19"/>
  <c r="M454" i="19"/>
  <c r="AA454" i="19"/>
  <c r="M456" i="19"/>
  <c r="M482" i="19"/>
  <c r="AA485" i="19"/>
  <c r="T487" i="19"/>
  <c r="M486" i="19"/>
  <c r="T503" i="19"/>
  <c r="M509" i="19"/>
  <c r="AA510" i="19"/>
  <c r="M513" i="19"/>
  <c r="AA514" i="19"/>
  <c r="M520" i="19"/>
  <c r="T525" i="19"/>
  <c r="AA527" i="19"/>
  <c r="M529" i="19"/>
  <c r="T536" i="19"/>
  <c r="M538" i="19"/>
  <c r="M541" i="19"/>
  <c r="AA545" i="19"/>
  <c r="T549" i="19"/>
  <c r="M552" i="19"/>
  <c r="T553" i="19"/>
  <c r="AA565" i="19"/>
  <c r="T568" i="19"/>
  <c r="M577" i="19"/>
  <c r="T589" i="19"/>
  <c r="AA597" i="19"/>
  <c r="M620" i="19"/>
  <c r="T631" i="19"/>
  <c r="AI33" i="19"/>
  <c r="AK230" i="19"/>
  <c r="AI563" i="19"/>
  <c r="AA366" i="19"/>
  <c r="M369" i="19"/>
  <c r="M378" i="19"/>
  <c r="T387" i="19"/>
  <c r="AA394" i="19"/>
  <c r="T398" i="19"/>
  <c r="AA404" i="19"/>
  <c r="T418" i="19"/>
  <c r="M424" i="19"/>
  <c r="M430" i="19"/>
  <c r="T433" i="19"/>
  <c r="T448" i="19"/>
  <c r="M449" i="19"/>
  <c r="T452" i="19"/>
  <c r="M463" i="19"/>
  <c r="T465" i="19"/>
  <c r="AA484" i="19"/>
  <c r="M496" i="19"/>
  <c r="M498" i="19"/>
  <c r="T499" i="19"/>
  <c r="T510" i="19"/>
  <c r="T514" i="19"/>
  <c r="M515" i="19"/>
  <c r="T518" i="19"/>
  <c r="T527" i="19"/>
  <c r="T547" i="19"/>
  <c r="AA562" i="19"/>
  <c r="M564" i="19"/>
  <c r="T565" i="19"/>
  <c r="T567" i="19"/>
  <c r="M579" i="19"/>
  <c r="T581" i="19"/>
  <c r="AA594" i="19"/>
  <c r="M596" i="19"/>
  <c r="T597" i="19"/>
  <c r="M599" i="19"/>
  <c r="T600" i="19"/>
  <c r="T606" i="19"/>
  <c r="M607" i="19"/>
  <c r="AA607" i="19"/>
  <c r="T617" i="19"/>
  <c r="T620" i="19"/>
  <c r="T629" i="19"/>
  <c r="AA637" i="19"/>
  <c r="AA638" i="19"/>
  <c r="T644" i="19"/>
  <c r="M646" i="19"/>
  <c r="AA13" i="19"/>
  <c r="AA34" i="19"/>
  <c r="AK34" i="19"/>
  <c r="AA48" i="19"/>
  <c r="T54" i="19"/>
  <c r="M65" i="19"/>
  <c r="AA68" i="19"/>
  <c r="AK81" i="19"/>
  <c r="AI81" i="19"/>
  <c r="T82" i="19"/>
  <c r="F654" i="19"/>
  <c r="Q4" i="19"/>
  <c r="T4" i="19" s="1"/>
  <c r="Z654" i="19"/>
  <c r="M9" i="19"/>
  <c r="AI9" i="19"/>
  <c r="M10" i="19"/>
  <c r="AA18" i="19"/>
  <c r="T19" i="19"/>
  <c r="M20" i="19"/>
  <c r="T22" i="19"/>
  <c r="AA22" i="19"/>
  <c r="M23" i="19"/>
  <c r="T34" i="19"/>
  <c r="M36" i="19"/>
  <c r="AA36" i="19"/>
  <c r="AA38" i="19"/>
  <c r="M40" i="19"/>
  <c r="T43" i="19"/>
  <c r="AA45" i="19"/>
  <c r="M46" i="19"/>
  <c r="AA47" i="19"/>
  <c r="M51" i="19"/>
  <c r="AA51" i="19"/>
  <c r="M54" i="19"/>
  <c r="T60" i="19"/>
  <c r="AA63" i="19"/>
  <c r="M67" i="19"/>
  <c r="M69" i="19"/>
  <c r="M70" i="19"/>
  <c r="T63" i="19"/>
  <c r="AA6" i="19"/>
  <c r="AA7" i="19"/>
  <c r="M13" i="19"/>
  <c r="T18" i="19"/>
  <c r="M22" i="19"/>
  <c r="AA29" i="19"/>
  <c r="T30" i="19"/>
  <c r="T36" i="19"/>
  <c r="M38" i="19"/>
  <c r="M43" i="19"/>
  <c r="M45" i="19"/>
  <c r="T46" i="19"/>
  <c r="AA46" i="19"/>
  <c r="T49" i="19"/>
  <c r="M55" i="19"/>
  <c r="AA57" i="19"/>
  <c r="M63" i="19"/>
  <c r="M68" i="19"/>
  <c r="T69" i="19"/>
  <c r="M81" i="19"/>
  <c r="T89" i="19"/>
  <c r="M97" i="19"/>
  <c r="M103" i="19"/>
  <c r="T104" i="19"/>
  <c r="T105" i="19"/>
  <c r="M110" i="19"/>
  <c r="M112" i="19"/>
  <c r="AA122" i="19"/>
  <c r="AA128" i="19"/>
  <c r="T132" i="19"/>
  <c r="M137" i="19"/>
  <c r="M141" i="19"/>
  <c r="AA142" i="19"/>
  <c r="AA143" i="19"/>
  <c r="M144" i="19"/>
  <c r="M150" i="19"/>
  <c r="M161" i="19"/>
  <c r="AA161" i="19"/>
  <c r="T165" i="19"/>
  <c r="T166" i="19"/>
  <c r="T173" i="19"/>
  <c r="M174" i="19"/>
  <c r="AA174" i="19"/>
  <c r="M184" i="19"/>
  <c r="M187" i="19"/>
  <c r="T192" i="19"/>
  <c r="M194" i="19"/>
  <c r="T195" i="19"/>
  <c r="M199" i="19"/>
  <c r="T200" i="19"/>
  <c r="M207" i="19"/>
  <c r="M214" i="19"/>
  <c r="AA215" i="19"/>
  <c r="M219" i="19"/>
  <c r="AA220" i="19"/>
  <c r="M223" i="19"/>
  <c r="M233" i="19"/>
  <c r="AA234" i="19"/>
  <c r="AA238" i="19"/>
  <c r="M244" i="19"/>
  <c r="M250" i="19"/>
  <c r="T251" i="19"/>
  <c r="M252" i="19"/>
  <c r="T262" i="19"/>
  <c r="AA263" i="19"/>
  <c r="AA266" i="19"/>
  <c r="T268" i="19"/>
  <c r="M267" i="19"/>
  <c r="AA278" i="19"/>
  <c r="T284" i="19"/>
  <c r="T287" i="19"/>
  <c r="AA290" i="19"/>
  <c r="M291" i="19"/>
  <c r="AA293" i="19"/>
  <c r="AA294" i="19"/>
  <c r="M296" i="19"/>
  <c r="M297" i="19"/>
  <c r="M300" i="19"/>
  <c r="M305" i="19"/>
  <c r="AA305" i="19"/>
  <c r="AA308" i="19"/>
  <c r="M312" i="19"/>
  <c r="AA90" i="19"/>
  <c r="AA91" i="19"/>
  <c r="AA96" i="19"/>
  <c r="AA101" i="19"/>
  <c r="T122" i="19"/>
  <c r="AA144" i="19"/>
  <c r="AA156" i="19"/>
  <c r="AA180" i="19"/>
  <c r="T238" i="19"/>
  <c r="T263" i="19"/>
  <c r="AA296" i="19"/>
  <c r="M304" i="19"/>
  <c r="T306" i="19"/>
  <c r="AA319" i="19"/>
  <c r="AA76" i="19"/>
  <c r="M79" i="19"/>
  <c r="T80" i="19"/>
  <c r="M84" i="19"/>
  <c r="AA85" i="19"/>
  <c r="M88" i="19"/>
  <c r="AA92" i="19"/>
  <c r="T96" i="19"/>
  <c r="M101" i="19"/>
  <c r="M105" i="19"/>
  <c r="AA106" i="19"/>
  <c r="AA107" i="19"/>
  <c r="M108" i="19"/>
  <c r="AA112" i="19"/>
  <c r="M118" i="19"/>
  <c r="AA119" i="19"/>
  <c r="M120" i="19"/>
  <c r="M122" i="19"/>
  <c r="M133" i="19"/>
  <c r="M139" i="19"/>
  <c r="T141" i="19"/>
  <c r="AI144" i="19"/>
  <c r="AI145" i="19"/>
  <c r="M153" i="19"/>
  <c r="AA153" i="19"/>
  <c r="M158" i="19"/>
  <c r="AA159" i="19"/>
  <c r="M165" i="19"/>
  <c r="M169" i="19"/>
  <c r="M178" i="19"/>
  <c r="AA178" i="19"/>
  <c r="AA187" i="19"/>
  <c r="M191" i="19"/>
  <c r="AA192" i="19"/>
  <c r="M197" i="19"/>
  <c r="AA199" i="19"/>
  <c r="AA201" i="19"/>
  <c r="AA204" i="19"/>
  <c r="AA205" i="19"/>
  <c r="AA207" i="19"/>
  <c r="M211" i="19"/>
  <c r="AA212" i="19"/>
  <c r="M215" i="19"/>
  <c r="M222" i="19"/>
  <c r="AA223" i="19"/>
  <c r="M229" i="19"/>
  <c r="AA231" i="19"/>
  <c r="M234" i="19"/>
  <c r="M238" i="19"/>
  <c r="T239" i="19"/>
  <c r="T242" i="19"/>
  <c r="M243" i="19"/>
  <c r="M247" i="19"/>
  <c r="AA250" i="19"/>
  <c r="AA252" i="19"/>
  <c r="T258" i="19"/>
  <c r="T260" i="19"/>
  <c r="M263" i="19"/>
  <c r="T264" i="19"/>
  <c r="M266" i="19"/>
  <c r="AK265" i="19"/>
  <c r="M271" i="19"/>
  <c r="M274" i="19"/>
  <c r="M278" i="19"/>
  <c r="AA281" i="19"/>
  <c r="M301" i="19"/>
  <c r="AA301" i="19"/>
  <c r="M309" i="19"/>
  <c r="AA309" i="19"/>
  <c r="M310" i="19"/>
  <c r="T112" i="19"/>
  <c r="AA171" i="19"/>
  <c r="T187" i="19"/>
  <c r="AA191" i="19"/>
  <c r="AA195" i="19"/>
  <c r="AA210" i="19"/>
  <c r="AA211" i="19"/>
  <c r="AA227" i="19"/>
  <c r="AA229" i="19"/>
  <c r="AA245" i="19"/>
  <c r="T250" i="19"/>
  <c r="AA257" i="19"/>
  <c r="AA268" i="19"/>
  <c r="AA270" i="19"/>
  <c r="AA271" i="19"/>
  <c r="AA287" i="19"/>
  <c r="M315" i="19"/>
  <c r="M319" i="19"/>
  <c r="M325" i="19"/>
  <c r="M332" i="19"/>
  <c r="M333" i="19"/>
  <c r="M352" i="19"/>
  <c r="AA352" i="19"/>
  <c r="AA362" i="19"/>
  <c r="AA365" i="19"/>
  <c r="M366" i="19"/>
  <c r="M367" i="19"/>
  <c r="AA373" i="19"/>
  <c r="AA376" i="19"/>
  <c r="M377" i="19"/>
  <c r="AA386" i="19"/>
  <c r="AA389" i="19"/>
  <c r="AI393" i="19"/>
  <c r="T415" i="19"/>
  <c r="T428" i="19"/>
  <c r="M429" i="19"/>
  <c r="AA436" i="19"/>
  <c r="AA440" i="19"/>
  <c r="T446" i="19"/>
  <c r="M448" i="19"/>
  <c r="AA321" i="19"/>
  <c r="AA348" i="19"/>
  <c r="T357" i="19"/>
  <c r="T363" i="19"/>
  <c r="AA424" i="19"/>
  <c r="M428" i="19"/>
  <c r="AA434" i="19"/>
  <c r="M327" i="19"/>
  <c r="M331" i="19"/>
  <c r="M336" i="19"/>
  <c r="AA336" i="19"/>
  <c r="AA342" i="19"/>
  <c r="T344" i="19"/>
  <c r="T351" i="19"/>
  <c r="AA354" i="19"/>
  <c r="M356" i="19"/>
  <c r="AA361" i="19"/>
  <c r="AA371" i="19"/>
  <c r="T378" i="19"/>
  <c r="T380" i="19"/>
  <c r="AA387" i="19"/>
  <c r="T392" i="19"/>
  <c r="M407" i="19"/>
  <c r="AA410" i="19"/>
  <c r="T411" i="19"/>
  <c r="AA418" i="19"/>
  <c r="T419" i="19"/>
  <c r="M426" i="19"/>
  <c r="AA430" i="19"/>
  <c r="AA439" i="19"/>
  <c r="M441" i="19"/>
  <c r="AA441" i="19"/>
  <c r="M446" i="19"/>
  <c r="AA459" i="19"/>
  <c r="AA469" i="19"/>
  <c r="AA471" i="19"/>
  <c r="AA490" i="19"/>
  <c r="M502" i="19"/>
  <c r="AA506" i="19"/>
  <c r="M516" i="19"/>
  <c r="T520" i="19"/>
  <c r="AA522" i="19"/>
  <c r="AI532" i="19"/>
  <c r="M533" i="19"/>
  <c r="M536" i="19"/>
  <c r="AA538" i="19"/>
  <c r="M543" i="19"/>
  <c r="M548" i="19"/>
  <c r="AA549" i="19"/>
  <c r="AA551" i="19"/>
  <c r="AI552" i="19"/>
  <c r="T554" i="19"/>
  <c r="M558" i="19"/>
  <c r="T571" i="19"/>
  <c r="M617" i="19"/>
  <c r="M462" i="19"/>
  <c r="T469" i="19"/>
  <c r="T471" i="19"/>
  <c r="AA475" i="19"/>
  <c r="AA482" i="19"/>
  <c r="AA486" i="19"/>
  <c r="T490" i="19"/>
  <c r="M493" i="19"/>
  <c r="T506" i="19"/>
  <c r="AA515" i="19"/>
  <c r="T522" i="19"/>
  <c r="AA537" i="19"/>
  <c r="AA542" i="19"/>
  <c r="AA546" i="19"/>
  <c r="M606" i="19"/>
  <c r="T607" i="19"/>
  <c r="AA617" i="19"/>
  <c r="AA443" i="19"/>
  <c r="AA448" i="19"/>
  <c r="M452" i="19"/>
  <c r="T457" i="19"/>
  <c r="M459" i="19"/>
  <c r="AA461" i="19"/>
  <c r="T462" i="19"/>
  <c r="M469" i="19"/>
  <c r="M470" i="19"/>
  <c r="M471" i="19"/>
  <c r="AA473" i="19"/>
  <c r="M479" i="19"/>
  <c r="AA479" i="19"/>
  <c r="M484" i="19"/>
  <c r="M487" i="19"/>
  <c r="M490" i="19"/>
  <c r="T493" i="19"/>
  <c r="AA497" i="19"/>
  <c r="AA498" i="19"/>
  <c r="T501" i="19"/>
  <c r="AA502" i="19"/>
  <c r="M506" i="19"/>
  <c r="AA508" i="19"/>
  <c r="T509" i="19"/>
  <c r="AA512" i="19"/>
  <c r="M518" i="19"/>
  <c r="M519" i="19"/>
  <c r="AA519" i="19"/>
  <c r="M522" i="19"/>
  <c r="AA524" i="19"/>
  <c r="M525" i="19"/>
  <c r="M528" i="19"/>
  <c r="T530" i="19"/>
  <c r="T534" i="19"/>
  <c r="T537" i="19"/>
  <c r="T539" i="19"/>
  <c r="AA540" i="19"/>
  <c r="AA541" i="19"/>
  <c r="M545" i="19"/>
  <c r="T550" i="19"/>
  <c r="T558" i="19"/>
  <c r="T560" i="19"/>
  <c r="AK614" i="19"/>
  <c r="AI614" i="19"/>
  <c r="AK622" i="19"/>
  <c r="AI622" i="19"/>
  <c r="M633" i="19"/>
  <c r="T461" i="19"/>
  <c r="T472" i="19"/>
  <c r="T473" i="19"/>
  <c r="T502" i="19"/>
  <c r="AA553" i="19"/>
  <c r="T557" i="19"/>
  <c r="AA558" i="19"/>
  <c r="M561" i="19"/>
  <c r="M568" i="19"/>
  <c r="M571" i="19"/>
  <c r="T572" i="19"/>
  <c r="AA573" i="19"/>
  <c r="M575" i="19"/>
  <c r="AA575" i="19"/>
  <c r="M583" i="19"/>
  <c r="T586" i="19"/>
  <c r="T590" i="19"/>
  <c r="AA600" i="19"/>
  <c r="M601" i="19"/>
  <c r="AA602" i="19"/>
  <c r="AA621" i="19"/>
  <c r="M622" i="19"/>
  <c r="AA623" i="19"/>
  <c r="AA628" i="19"/>
  <c r="T632" i="19"/>
  <c r="M637" i="19"/>
  <c r="M643" i="19"/>
  <c r="AA650" i="19"/>
  <c r="T651" i="19"/>
  <c r="M652" i="19"/>
  <c r="AK167" i="19"/>
  <c r="AK224" i="19"/>
  <c r="AK458" i="19"/>
  <c r="AA582" i="19"/>
  <c r="T626" i="19"/>
  <c r="AA627" i="19"/>
  <c r="AA631" i="19"/>
  <c r="T637" i="19"/>
  <c r="T638" i="19"/>
  <c r="AK647" i="19"/>
  <c r="T559" i="19"/>
  <c r="T562" i="19"/>
  <c r="AA569" i="19"/>
  <c r="T570" i="19"/>
  <c r="AA571" i="19"/>
  <c r="M572" i="19"/>
  <c r="AA576" i="19"/>
  <c r="M581" i="19"/>
  <c r="M585" i="19"/>
  <c r="AA589" i="19"/>
  <c r="M594" i="19"/>
  <c r="AA605" i="19"/>
  <c r="AA609" i="19"/>
  <c r="M610" i="19"/>
  <c r="AA612" i="19"/>
  <c r="T614" i="19"/>
  <c r="M618" i="19"/>
  <c r="T623" i="19"/>
  <c r="T635" i="19"/>
  <c r="M638" i="19"/>
  <c r="T646" i="19"/>
  <c r="AK256" i="19"/>
  <c r="AK640" i="19"/>
  <c r="AK382" i="19"/>
  <c r="AI382" i="19"/>
  <c r="AK439" i="19"/>
  <c r="AI439" i="19"/>
  <c r="J654" i="19"/>
  <c r="AA8" i="19"/>
  <c r="AA30" i="19"/>
  <c r="AA37" i="19"/>
  <c r="AI68" i="19"/>
  <c r="AK270" i="19"/>
  <c r="AI270" i="19"/>
  <c r="S654" i="19"/>
  <c r="AC654" i="19"/>
  <c r="AA9" i="19"/>
  <c r="M17" i="19"/>
  <c r="AK18" i="19"/>
  <c r="AA25" i="19"/>
  <c r="L654" i="19"/>
  <c r="V654" i="19"/>
  <c r="AD4" i="19"/>
  <c r="AI5" i="19"/>
  <c r="T8" i="19"/>
  <c r="M12" i="19"/>
  <c r="M15" i="19"/>
  <c r="AA15" i="19"/>
  <c r="AA16" i="19"/>
  <c r="T17" i="19"/>
  <c r="AA17" i="19"/>
  <c r="M21" i="19"/>
  <c r="AA24" i="19"/>
  <c r="T25" i="19"/>
  <c r="M29" i="19"/>
  <c r="AA35" i="19"/>
  <c r="AA39" i="19"/>
  <c r="AA43" i="19"/>
  <c r="T79" i="19"/>
  <c r="AA81" i="19"/>
  <c r="AA84" i="19"/>
  <c r="AK85" i="19"/>
  <c r="AI85" i="19"/>
  <c r="AA86" i="19"/>
  <c r="AA87" i="19"/>
  <c r="T95" i="19"/>
  <c r="M148" i="19"/>
  <c r="X654" i="19"/>
  <c r="T7" i="19"/>
  <c r="M8" i="19"/>
  <c r="T10" i="19"/>
  <c r="T16" i="19"/>
  <c r="M19" i="19"/>
  <c r="AA19" i="19"/>
  <c r="AA20" i="19"/>
  <c r="T21" i="19"/>
  <c r="AA21" i="19"/>
  <c r="T23" i="19"/>
  <c r="T24" i="19"/>
  <c r="M27" i="19"/>
  <c r="M30" i="19"/>
  <c r="M31" i="19"/>
  <c r="AA31" i="19"/>
  <c r="T35" i="19"/>
  <c r="M37" i="19"/>
  <c r="T39" i="19"/>
  <c r="T41" i="19"/>
  <c r="AA53" i="19"/>
  <c r="T55" i="19"/>
  <c r="M58" i="19"/>
  <c r="T62" i="19"/>
  <c r="AA65" i="19"/>
  <c r="T66" i="19"/>
  <c r="AA77" i="19"/>
  <c r="T78" i="19"/>
  <c r="AA88" i="19"/>
  <c r="AA93" i="19"/>
  <c r="T94" i="19"/>
  <c r="T97" i="19"/>
  <c r="AA100" i="19"/>
  <c r="AI104" i="19"/>
  <c r="AA109" i="19"/>
  <c r="T110" i="19"/>
  <c r="T113" i="19"/>
  <c r="AA118" i="19"/>
  <c r="AA129" i="19"/>
  <c r="T130" i="19"/>
  <c r="T133" i="19"/>
  <c r="AA136" i="19"/>
  <c r="AA145" i="19"/>
  <c r="AA148" i="19"/>
  <c r="M156" i="19"/>
  <c r="AA164" i="19"/>
  <c r="AA177" i="19"/>
  <c r="AA183" i="19"/>
  <c r="AA41" i="19"/>
  <c r="AA42" i="19"/>
  <c r="M44" i="19"/>
  <c r="T45" i="19"/>
  <c r="T48" i="19"/>
  <c r="T51" i="19"/>
  <c r="T52" i="19"/>
  <c r="AA54" i="19"/>
  <c r="AA55" i="19"/>
  <c r="AA61" i="19"/>
  <c r="AA70" i="19"/>
  <c r="AA71" i="19"/>
  <c r="AA73" i="19"/>
  <c r="T74" i="19"/>
  <c r="T75" i="19"/>
  <c r="T77" i="19"/>
  <c r="AA78" i="19"/>
  <c r="M82" i="19"/>
  <c r="M83" i="19"/>
  <c r="T86" i="19"/>
  <c r="T87" i="19"/>
  <c r="AA89" i="19"/>
  <c r="T90" i="19"/>
  <c r="T93" i="19"/>
  <c r="AA94" i="19"/>
  <c r="AA95" i="19"/>
  <c r="AA97" i="19"/>
  <c r="T98" i="19"/>
  <c r="T99" i="19"/>
  <c r="T101" i="19"/>
  <c r="AA102" i="19"/>
  <c r="AA105" i="19"/>
  <c r="T106" i="19"/>
  <c r="T109" i="19"/>
  <c r="AA110" i="19"/>
  <c r="AA111" i="19"/>
  <c r="AA113" i="19"/>
  <c r="T115" i="19"/>
  <c r="T116" i="19"/>
  <c r="T119" i="19"/>
  <c r="AA120" i="19"/>
  <c r="AA124" i="19"/>
  <c r="T126" i="19"/>
  <c r="T129" i="19"/>
  <c r="AA130" i="19"/>
  <c r="AA131" i="19"/>
  <c r="AA133" i="19"/>
  <c r="T134" i="19"/>
  <c r="T135" i="19"/>
  <c r="T137" i="19"/>
  <c r="AA138" i="19"/>
  <c r="AA141" i="19"/>
  <c r="T142" i="19"/>
  <c r="T145" i="19"/>
  <c r="M146" i="19"/>
  <c r="M154" i="19"/>
  <c r="M155" i="19"/>
  <c r="AA165" i="19"/>
  <c r="AA175" i="19"/>
  <c r="AA176" i="19"/>
  <c r="T47" i="19"/>
  <c r="M52" i="19"/>
  <c r="T57" i="19"/>
  <c r="M74" i="19"/>
  <c r="M75" i="19"/>
  <c r="M86" i="19"/>
  <c r="M90" i="19"/>
  <c r="M91" i="19"/>
  <c r="M98" i="19"/>
  <c r="M99" i="19"/>
  <c r="M106" i="19"/>
  <c r="M107" i="19"/>
  <c r="M115" i="19"/>
  <c r="M116" i="19"/>
  <c r="M126" i="19"/>
  <c r="M127" i="19"/>
  <c r="M134" i="19"/>
  <c r="M135" i="19"/>
  <c r="M142" i="19"/>
  <c r="M143" i="19"/>
  <c r="AA146" i="19"/>
  <c r="AA147" i="19"/>
  <c r="AA149" i="19"/>
  <c r="T150" i="19"/>
  <c r="T151" i="19"/>
  <c r="T153" i="19"/>
  <c r="AA154" i="19"/>
  <c r="AA157" i="19"/>
  <c r="T158" i="19"/>
  <c r="T161" i="19"/>
  <c r="AA162" i="19"/>
  <c r="AA163" i="19"/>
  <c r="T169" i="19"/>
  <c r="AA170" i="19"/>
  <c r="M171" i="19"/>
  <c r="M172" i="19"/>
  <c r="T174" i="19"/>
  <c r="M177" i="19"/>
  <c r="AA182" i="19"/>
  <c r="T184" i="19"/>
  <c r="AA189" i="19"/>
  <c r="AA190" i="19"/>
  <c r="AA300" i="19"/>
  <c r="AA240" i="19"/>
  <c r="AA248" i="19"/>
  <c r="AA261" i="19"/>
  <c r="AA269" i="19"/>
  <c r="M272" i="19"/>
  <c r="T276" i="19"/>
  <c r="AA285" i="19"/>
  <c r="AK374" i="19"/>
  <c r="AI374" i="19"/>
  <c r="AK423" i="19"/>
  <c r="AI423" i="19"/>
  <c r="AA184" i="19"/>
  <c r="AA186" i="19"/>
  <c r="AA188" i="19"/>
  <c r="AA196" i="19"/>
  <c r="M204" i="19"/>
  <c r="M212" i="19"/>
  <c r="M220" i="19"/>
  <c r="M231" i="19"/>
  <c r="AA237" i="19"/>
  <c r="AA244" i="19"/>
  <c r="AA251" i="19"/>
  <c r="AA255" i="19"/>
  <c r="AA260" i="19"/>
  <c r="AA264" i="19"/>
  <c r="AA265" i="19"/>
  <c r="AA273" i="19"/>
  <c r="M276" i="19"/>
  <c r="AA276" i="19"/>
  <c r="M280" i="19"/>
  <c r="AA280" i="19"/>
  <c r="M281" i="19"/>
  <c r="M284" i="19"/>
  <c r="T288" i="19"/>
  <c r="AA297" i="19"/>
  <c r="M298" i="19"/>
  <c r="T302" i="19"/>
  <c r="T303" i="19"/>
  <c r="T305" i="19"/>
  <c r="M306" i="19"/>
  <c r="T308" i="19"/>
  <c r="AA312" i="19"/>
  <c r="AA344" i="19"/>
  <c r="AA351" i="19"/>
  <c r="T370" i="19"/>
  <c r="AA378" i="19"/>
  <c r="M379" i="19"/>
  <c r="T408" i="19"/>
  <c r="M410" i="19"/>
  <c r="T416" i="19"/>
  <c r="M418" i="19"/>
  <c r="M166" i="19"/>
  <c r="M168" i="19"/>
  <c r="M175" i="19"/>
  <c r="M176" i="19"/>
  <c r="M180" i="19"/>
  <c r="M181" i="19"/>
  <c r="M189" i="19"/>
  <c r="AA197" i="19"/>
  <c r="AA198" i="19"/>
  <c r="AA200" i="19"/>
  <c r="T201" i="19"/>
  <c r="M208" i="19"/>
  <c r="T210" i="19"/>
  <c r="AA213" i="19"/>
  <c r="M216" i="19"/>
  <c r="T218" i="19"/>
  <c r="AA221" i="19"/>
  <c r="M225" i="19"/>
  <c r="T227" i="19"/>
  <c r="AA232" i="19"/>
  <c r="M235" i="19"/>
  <c r="AA239" i="19"/>
  <c r="M240" i="19"/>
  <c r="AA243" i="19"/>
  <c r="T244" i="19"/>
  <c r="AA247" i="19"/>
  <c r="M248" i="19"/>
  <c r="M249" i="19"/>
  <c r="AA249" i="19"/>
  <c r="M251" i="19"/>
  <c r="M255" i="19"/>
  <c r="M260" i="19"/>
  <c r="M261" i="19"/>
  <c r="AA262" i="19"/>
  <c r="M264" i="19"/>
  <c r="AA267" i="19"/>
  <c r="M269" i="19"/>
  <c r="T273" i="19"/>
  <c r="T274" i="19"/>
  <c r="AA284" i="19"/>
  <c r="M285" i="19"/>
  <c r="M286" i="19"/>
  <c r="AA286" i="19"/>
  <c r="M288" i="19"/>
  <c r="AA288" i="19"/>
  <c r="M289" i="19"/>
  <c r="AA292" i="19"/>
  <c r="M293" i="19"/>
  <c r="AA298" i="19"/>
  <c r="AA299" i="19"/>
  <c r="T301" i="19"/>
  <c r="M302" i="19"/>
  <c r="M303" i="19"/>
  <c r="AA307" i="19"/>
  <c r="T309" i="19"/>
  <c r="T311" i="19"/>
  <c r="AA314" i="19"/>
  <c r="AA317" i="19"/>
  <c r="AA318" i="19"/>
  <c r="T331" i="19"/>
  <c r="M348" i="19"/>
  <c r="T366" i="19"/>
  <c r="M370" i="19"/>
  <c r="AA379" i="19"/>
  <c r="M408" i="19"/>
  <c r="M416" i="19"/>
  <c r="AA446" i="19"/>
  <c r="M321" i="19"/>
  <c r="T328" i="19"/>
  <c r="T332" i="19"/>
  <c r="AA333" i="19"/>
  <c r="AA334" i="19"/>
  <c r="T337" i="19"/>
  <c r="T339" i="19"/>
  <c r="AA341" i="19"/>
  <c r="M345" i="19"/>
  <c r="M346" i="19"/>
  <c r="M350" i="19"/>
  <c r="T353" i="19"/>
  <c r="AA355" i="19"/>
  <c r="AA356" i="19"/>
  <c r="AA358" i="19"/>
  <c r="M359" i="19"/>
  <c r="M362" i="19"/>
  <c r="M363" i="19"/>
  <c r="T364" i="19"/>
  <c r="AA367" i="19"/>
  <c r="AA372" i="19"/>
  <c r="T373" i="19"/>
  <c r="T375" i="19"/>
  <c r="AA381" i="19"/>
  <c r="M382" i="19"/>
  <c r="M384" i="19"/>
  <c r="AA388" i="19"/>
  <c r="M389" i="19"/>
  <c r="M392" i="19"/>
  <c r="M393" i="19"/>
  <c r="M397" i="19"/>
  <c r="AA397" i="19"/>
  <c r="M398" i="19"/>
  <c r="T400" i="19"/>
  <c r="AA414" i="19"/>
  <c r="AA422" i="19"/>
  <c r="AA431" i="19"/>
  <c r="M434" i="19"/>
  <c r="AA438" i="19"/>
  <c r="AA447" i="19"/>
  <c r="AA455" i="19"/>
  <c r="T307" i="19"/>
  <c r="AA311" i="19"/>
  <c r="M313" i="19"/>
  <c r="AA316" i="19"/>
  <c r="M317" i="19"/>
  <c r="AA320" i="19"/>
  <c r="T322" i="19"/>
  <c r="T324" i="19"/>
  <c r="T321" i="19"/>
  <c r="AA325" i="19"/>
  <c r="T329" i="19"/>
  <c r="T336" i="19"/>
  <c r="M337" i="19"/>
  <c r="T342" i="19"/>
  <c r="AA345" i="19"/>
  <c r="T348" i="19"/>
  <c r="M349" i="19"/>
  <c r="AA349" i="19"/>
  <c r="M353" i="19"/>
  <c r="T355" i="19"/>
  <c r="AA363" i="19"/>
  <c r="M364" i="19"/>
  <c r="AA369" i="19"/>
  <c r="AA370" i="19"/>
  <c r="T371" i="19"/>
  <c r="M373" i="19"/>
  <c r="M375" i="19"/>
  <c r="AA377" i="19"/>
  <c r="T381" i="19"/>
  <c r="T389" i="19"/>
  <c r="AA390" i="19"/>
  <c r="AA395" i="19"/>
  <c r="M400" i="19"/>
  <c r="M401" i="19"/>
  <c r="AA403" i="19"/>
  <c r="M406" i="19"/>
  <c r="M411" i="19"/>
  <c r="AA411" i="19"/>
  <c r="M412" i="19"/>
  <c r="T414" i="19"/>
  <c r="M419" i="19"/>
  <c r="AA419" i="19"/>
  <c r="M420" i="19"/>
  <c r="T422" i="19"/>
  <c r="T425" i="19"/>
  <c r="AA426" i="19"/>
  <c r="T434" i="19"/>
  <c r="M435" i="19"/>
  <c r="M436" i="19"/>
  <c r="T438" i="19"/>
  <c r="T441" i="19"/>
  <c r="AA442" i="19"/>
  <c r="T445" i="19"/>
  <c r="T449" i="19"/>
  <c r="AA450" i="19"/>
  <c r="M453" i="19"/>
  <c r="AA456" i="19"/>
  <c r="AA476" i="19"/>
  <c r="T325" i="19"/>
  <c r="M328" i="19"/>
  <c r="AA328" i="19"/>
  <c r="M329" i="19"/>
  <c r="M330" i="19"/>
  <c r="AA330" i="19"/>
  <c r="AA332" i="19"/>
  <c r="T333" i="19"/>
  <c r="AA339" i="19"/>
  <c r="T340" i="19"/>
  <c r="T341" i="19"/>
  <c r="M342" i="19"/>
  <c r="M343" i="19"/>
  <c r="AA347" i="19"/>
  <c r="AA353" i="19"/>
  <c r="M354" i="19"/>
  <c r="M355" i="19"/>
  <c r="T356" i="19"/>
  <c r="T358" i="19"/>
  <c r="AA359" i="19"/>
  <c r="T367" i="19"/>
  <c r="AA368" i="19"/>
  <c r="T369" i="19"/>
  <c r="M371" i="19"/>
  <c r="AA375" i="19"/>
  <c r="T377" i="19"/>
  <c r="M381" i="19"/>
  <c r="AA384" i="19"/>
  <c r="T385" i="19"/>
  <c r="T390" i="19"/>
  <c r="AA392" i="19"/>
  <c r="T393" i="19"/>
  <c r="T397" i="19"/>
  <c r="AA398" i="19"/>
  <c r="AA409" i="19"/>
  <c r="M414" i="19"/>
  <c r="AA417" i="19"/>
  <c r="M422" i="19"/>
  <c r="M423" i="19"/>
  <c r="T426" i="19"/>
  <c r="AA428" i="19"/>
  <c r="T429" i="19"/>
  <c r="M438" i="19"/>
  <c r="M439" i="19"/>
  <c r="T442" i="19"/>
  <c r="T450" i="19"/>
  <c r="AA452" i="19"/>
  <c r="T453" i="19"/>
  <c r="T456" i="19"/>
  <c r="AA465" i="19"/>
  <c r="T466" i="19"/>
  <c r="AA467" i="19"/>
  <c r="AA528" i="19"/>
  <c r="AA529" i="19"/>
  <c r="AA533" i="19"/>
  <c r="AK588" i="19"/>
  <c r="AI588" i="19"/>
  <c r="T489" i="19"/>
  <c r="AA492" i="19"/>
  <c r="AA494" i="19"/>
  <c r="M497" i="19"/>
  <c r="AA500" i="19"/>
  <c r="AA504" i="19"/>
  <c r="T521" i="19"/>
  <c r="AA535" i="19"/>
  <c r="M549" i="19"/>
  <c r="AA556" i="19"/>
  <c r="AA560" i="19"/>
  <c r="M578" i="19"/>
  <c r="M582" i="19"/>
  <c r="AA587" i="19"/>
  <c r="M457" i="19"/>
  <c r="M461" i="19"/>
  <c r="AA462" i="19"/>
  <c r="AA464" i="19"/>
  <c r="M465" i="19"/>
  <c r="AA466" i="19"/>
  <c r="M467" i="19"/>
  <c r="T470" i="19"/>
  <c r="M472" i="19"/>
  <c r="M473" i="19"/>
  <c r="T475" i="19"/>
  <c r="AA478" i="19"/>
  <c r="T479" i="19"/>
  <c r="AA480" i="19"/>
  <c r="M481" i="19"/>
  <c r="T483" i="19"/>
  <c r="M485" i="19"/>
  <c r="T486" i="19"/>
  <c r="AA488" i="19"/>
  <c r="M489" i="19"/>
  <c r="T492" i="19"/>
  <c r="T494" i="19"/>
  <c r="T495" i="19"/>
  <c r="AA496" i="19"/>
  <c r="T500" i="19"/>
  <c r="T504" i="19"/>
  <c r="M507" i="19"/>
  <c r="AA507" i="19"/>
  <c r="M508" i="19"/>
  <c r="AA509" i="19"/>
  <c r="M511" i="19"/>
  <c r="AA511" i="19"/>
  <c r="M512" i="19"/>
  <c r="AA513" i="19"/>
  <c r="M517" i="19"/>
  <c r="M521" i="19"/>
  <c r="M523" i="19"/>
  <c r="AA523" i="19"/>
  <c r="M524" i="19"/>
  <c r="AA525" i="19"/>
  <c r="AA526" i="19"/>
  <c r="M527" i="19"/>
  <c r="T532" i="19"/>
  <c r="T535" i="19"/>
  <c r="M540" i="19"/>
  <c r="M544" i="19"/>
  <c r="T546" i="19"/>
  <c r="AA548" i="19"/>
  <c r="AI549" i="19"/>
  <c r="M550" i="19"/>
  <c r="AA550" i="19"/>
  <c r="M551" i="19"/>
  <c r="T552" i="19"/>
  <c r="T556" i="19"/>
  <c r="AA564" i="19"/>
  <c r="AA567" i="19"/>
  <c r="T573" i="19"/>
  <c r="AA593" i="19"/>
  <c r="AA636" i="19"/>
  <c r="AK636" i="19"/>
  <c r="AI636" i="19"/>
  <c r="AA470" i="19"/>
  <c r="M475" i="19"/>
  <c r="M476" i="19"/>
  <c r="T478" i="19"/>
  <c r="T480" i="19"/>
  <c r="T488" i="19"/>
  <c r="AA491" i="19"/>
  <c r="M492" i="19"/>
  <c r="M494" i="19"/>
  <c r="T496" i="19"/>
  <c r="M499" i="19"/>
  <c r="AA499" i="19"/>
  <c r="M500" i="19"/>
  <c r="AA501" i="19"/>
  <c r="M503" i="19"/>
  <c r="AA503" i="19"/>
  <c r="M504" i="19"/>
  <c r="AA505" i="19"/>
  <c r="T515" i="19"/>
  <c r="AA516" i="19"/>
  <c r="T517" i="19"/>
  <c r="T519" i="19"/>
  <c r="AA520" i="19"/>
  <c r="M530" i="19"/>
  <c r="AA532" i="19"/>
  <c r="M534" i="19"/>
  <c r="AA534" i="19"/>
  <c r="M535" i="19"/>
  <c r="T538" i="19"/>
  <c r="AA539" i="19"/>
  <c r="T540" i="19"/>
  <c r="T542" i="19"/>
  <c r="AA543" i="19"/>
  <c r="T548" i="19"/>
  <c r="M554" i="19"/>
  <c r="AA554" i="19"/>
  <c r="M556" i="19"/>
  <c r="AA557" i="19"/>
  <c r="M559" i="19"/>
  <c r="AA559" i="19"/>
  <c r="M560" i="19"/>
  <c r="M566" i="19"/>
  <c r="T585" i="19"/>
  <c r="AA596" i="19"/>
  <c r="AA613" i="19"/>
  <c r="T636" i="19"/>
  <c r="T647" i="19"/>
  <c r="AK477" i="19"/>
  <c r="AI477" i="19"/>
  <c r="M597" i="19"/>
  <c r="AA604" i="19"/>
  <c r="T605" i="19"/>
  <c r="T609" i="19"/>
  <c r="AA611" i="19"/>
  <c r="M614" i="19"/>
  <c r="T615" i="19"/>
  <c r="T621" i="19"/>
  <c r="M624" i="19"/>
  <c r="AA624" i="19"/>
  <c r="T625" i="19"/>
  <c r="T627" i="19"/>
  <c r="M628" i="19"/>
  <c r="M630" i="19"/>
  <c r="M631" i="19"/>
  <c r="T633" i="19"/>
  <c r="AA641" i="19"/>
  <c r="M644" i="19"/>
  <c r="AA649" i="19"/>
  <c r="M573" i="19"/>
  <c r="AA577" i="19"/>
  <c r="T578" i="19"/>
  <c r="AA579" i="19"/>
  <c r="T582" i="19"/>
  <c r="AA583" i="19"/>
  <c r="T584" i="19"/>
  <c r="T587" i="19"/>
  <c r="T588" i="19"/>
  <c r="AA592" i="19"/>
  <c r="T595" i="19"/>
  <c r="T598" i="19"/>
  <c r="AA601" i="19"/>
  <c r="T602" i="19"/>
  <c r="M605" i="19"/>
  <c r="AA606" i="19"/>
  <c r="M609" i="19"/>
  <c r="T611" i="19"/>
  <c r="M615" i="19"/>
  <c r="AA618" i="19"/>
  <c r="M619" i="19"/>
  <c r="AA619" i="19"/>
  <c r="M621" i="19"/>
  <c r="M625" i="19"/>
  <c r="AA625" i="19"/>
  <c r="AA626" i="19"/>
  <c r="M627" i="19"/>
  <c r="T628" i="19"/>
  <c r="AA633" i="19"/>
  <c r="T641" i="19"/>
  <c r="T642" i="19"/>
  <c r="AK643" i="19"/>
  <c r="AA644" i="19"/>
  <c r="AA647" i="19"/>
  <c r="M650" i="19"/>
  <c r="AK64" i="19"/>
  <c r="T566" i="19"/>
  <c r="AA568" i="19"/>
  <c r="M569" i="19"/>
  <c r="AA570" i="19"/>
  <c r="T574" i="19"/>
  <c r="T575" i="19"/>
  <c r="T577" i="19"/>
  <c r="T579" i="19"/>
  <c r="T583" i="19"/>
  <c r="AA586" i="19"/>
  <c r="M587" i="19"/>
  <c r="AA590" i="19"/>
  <c r="T592" i="19"/>
  <c r="M598" i="19"/>
  <c r="M602" i="19"/>
  <c r="T608" i="19"/>
  <c r="M611" i="19"/>
  <c r="T624" i="19"/>
  <c r="T630" i="19"/>
  <c r="M632" i="19"/>
  <c r="AA632" i="19"/>
  <c r="M639" i="19"/>
  <c r="AA642" i="19"/>
  <c r="T643" i="19"/>
  <c r="T645" i="19"/>
  <c r="T648" i="19"/>
  <c r="M649" i="19"/>
  <c r="T650" i="19"/>
  <c r="AA651" i="19"/>
  <c r="T652" i="19"/>
  <c r="AI66" i="19"/>
  <c r="AI74" i="19"/>
  <c r="AK115" i="19"/>
  <c r="AI115" i="19"/>
  <c r="AI166" i="19"/>
  <c r="AI269" i="19"/>
  <c r="Q11" i="19"/>
  <c r="AD11" i="19"/>
  <c r="AI16" i="19"/>
  <c r="AI20" i="19"/>
  <c r="AI31" i="19"/>
  <c r="AI44" i="19"/>
  <c r="AK47" i="19"/>
  <c r="AI70" i="19"/>
  <c r="AI86" i="19"/>
  <c r="AI94" i="19"/>
  <c r="AI110" i="19"/>
  <c r="AI130" i="19"/>
  <c r="AI146" i="19"/>
  <c r="AI162" i="19"/>
  <c r="AI281" i="19"/>
  <c r="AI310" i="19"/>
  <c r="AI337" i="19"/>
  <c r="AI98" i="19"/>
  <c r="AI193" i="19"/>
  <c r="AI205" i="19"/>
  <c r="AI229" i="19"/>
  <c r="G5" i="19"/>
  <c r="AA5" i="19"/>
  <c r="AI8" i="19"/>
  <c r="AI11" i="19"/>
  <c r="AA27" i="19"/>
  <c r="AI27" i="19"/>
  <c r="AI28" i="19"/>
  <c r="AA44" i="19"/>
  <c r="AA52" i="19"/>
  <c r="AA62" i="19"/>
  <c r="AA79" i="19"/>
  <c r="AI90" i="19"/>
  <c r="AA103" i="19"/>
  <c r="AI106" i="19"/>
  <c r="AA121" i="19"/>
  <c r="AI126" i="19"/>
  <c r="AA139" i="19"/>
  <c r="AI142" i="19"/>
  <c r="AA155" i="19"/>
  <c r="AA172" i="19"/>
  <c r="AI175" i="19"/>
  <c r="AA181" i="19"/>
  <c r="AI184" i="19"/>
  <c r="AI289" i="19"/>
  <c r="AI346" i="19"/>
  <c r="AI134" i="19"/>
  <c r="AI257" i="19"/>
  <c r="AI306" i="19"/>
  <c r="M5" i="19"/>
  <c r="G4" i="19"/>
  <c r="M4" i="19"/>
  <c r="AA4" i="19"/>
  <c r="Q5" i="19"/>
  <c r="AD5" i="19"/>
  <c r="G11" i="19"/>
  <c r="M11" i="19"/>
  <c r="AA11" i="19"/>
  <c r="AA23" i="19"/>
  <c r="AI24" i="19"/>
  <c r="T40" i="19"/>
  <c r="M48" i="19"/>
  <c r="AI48" i="19"/>
  <c r="M57" i="19"/>
  <c r="AI57" i="19"/>
  <c r="AK61" i="19"/>
  <c r="AA66" i="19"/>
  <c r="AA67" i="19"/>
  <c r="M71" i="19"/>
  <c r="AA74" i="19"/>
  <c r="AA75" i="19"/>
  <c r="AI78" i="19"/>
  <c r="AA82" i="19"/>
  <c r="AA83" i="19"/>
  <c r="M87" i="19"/>
  <c r="T91" i="19"/>
  <c r="M95" i="19"/>
  <c r="AA98" i="19"/>
  <c r="AA99" i="19"/>
  <c r="AI102" i="19"/>
  <c r="T107" i="19"/>
  <c r="M111" i="19"/>
  <c r="AA115" i="19"/>
  <c r="AA116" i="19"/>
  <c r="T127" i="19"/>
  <c r="M131" i="19"/>
  <c r="AA134" i="19"/>
  <c r="AA135" i="19"/>
  <c r="T143" i="19"/>
  <c r="M147" i="19"/>
  <c r="AA150" i="19"/>
  <c r="AA151" i="19"/>
  <c r="AI154" i="19"/>
  <c r="T159" i="19"/>
  <c r="M163" i="19"/>
  <c r="AA166" i="19"/>
  <c r="AA168" i="19"/>
  <c r="AI171" i="19"/>
  <c r="T176" i="19"/>
  <c r="AI180" i="19"/>
  <c r="T186" i="19"/>
  <c r="M190" i="19"/>
  <c r="AA193" i="19"/>
  <c r="AA194" i="19"/>
  <c r="T198" i="19"/>
  <c r="AI219" i="19"/>
  <c r="AI313" i="19"/>
  <c r="AA202" i="19"/>
  <c r="T204" i="19"/>
  <c r="AA206" i="19"/>
  <c r="AI213" i="19"/>
  <c r="AA214" i="19"/>
  <c r="AI221" i="19"/>
  <c r="AA222" i="19"/>
  <c r="AI232" i="19"/>
  <c r="AA233" i="19"/>
  <c r="AI244" i="19"/>
  <c r="T245" i="19"/>
  <c r="AA253" i="19"/>
  <c r="AI261" i="19"/>
  <c r="AA277" i="19"/>
  <c r="AI317" i="19"/>
  <c r="AI365" i="19"/>
  <c r="AI424" i="19"/>
  <c r="AI456" i="19"/>
  <c r="AI207" i="19"/>
  <c r="AA208" i="19"/>
  <c r="T212" i="19"/>
  <c r="AI215" i="19"/>
  <c r="AA216" i="19"/>
  <c r="T220" i="19"/>
  <c r="AI223" i="19"/>
  <c r="AA225" i="19"/>
  <c r="T231" i="19"/>
  <c r="AI234" i="19"/>
  <c r="AK234" i="19"/>
  <c r="AA235" i="19"/>
  <c r="T237" i="19"/>
  <c r="M241" i="19"/>
  <c r="AA241" i="19"/>
  <c r="AI248" i="19"/>
  <c r="T249" i="19"/>
  <c r="M258" i="19"/>
  <c r="AA258" i="19"/>
  <c r="AI266" i="19"/>
  <c r="T265" i="19"/>
  <c r="M270" i="19"/>
  <c r="AA274" i="19"/>
  <c r="M282" i="19"/>
  <c r="AA282" i="19"/>
  <c r="AI285" i="19"/>
  <c r="T286" i="19"/>
  <c r="M290" i="19"/>
  <c r="T294" i="19"/>
  <c r="T299" i="19"/>
  <c r="AA302" i="19"/>
  <c r="AA303" i="19"/>
  <c r="M307" i="19"/>
  <c r="M311" i="19"/>
  <c r="M314" i="19"/>
  <c r="T318" i="19"/>
  <c r="AA322" i="19"/>
  <c r="AA324" i="19"/>
  <c r="T326" i="19"/>
  <c r="AA329" i="19"/>
  <c r="T334" i="19"/>
  <c r="M339" i="19"/>
  <c r="AK342" i="19"/>
  <c r="AI342" i="19"/>
  <c r="AA343" i="19"/>
  <c r="M347" i="19"/>
  <c r="AI354" i="19"/>
  <c r="T202" i="19"/>
  <c r="AI203" i="19"/>
  <c r="T206" i="19"/>
  <c r="AK209" i="19"/>
  <c r="AI209" i="19"/>
  <c r="M210" i="19"/>
  <c r="T214" i="19"/>
  <c r="AI217" i="19"/>
  <c r="M218" i="19"/>
  <c r="T222" i="19"/>
  <c r="AI226" i="19"/>
  <c r="M227" i="19"/>
  <c r="T233" i="19"/>
  <c r="AK236" i="19"/>
  <c r="AI236" i="19"/>
  <c r="M237" i="19"/>
  <c r="M245" i="19"/>
  <c r="AI252" i="19"/>
  <c r="T253" i="19"/>
  <c r="M262" i="19"/>
  <c r="AI273" i="19"/>
  <c r="AI278" i="19"/>
  <c r="T277" i="19"/>
  <c r="AA289" i="19"/>
  <c r="M294" i="19"/>
  <c r="M299" i="19"/>
  <c r="AI302" i="19"/>
  <c r="AA306" i="19"/>
  <c r="AA310" i="19"/>
  <c r="AA313" i="19"/>
  <c r="M318" i="19"/>
  <c r="AI322" i="19"/>
  <c r="AI329" i="19"/>
  <c r="T330" i="19"/>
  <c r="M334" i="19"/>
  <c r="AA337" i="19"/>
  <c r="T343" i="19"/>
  <c r="AA346" i="19"/>
  <c r="AK355" i="19"/>
  <c r="AI355" i="19"/>
  <c r="AI361" i="19"/>
  <c r="AI363" i="19"/>
  <c r="AI396" i="19"/>
  <c r="AI410" i="19"/>
  <c r="AI433" i="19"/>
  <c r="AA350" i="19"/>
  <c r="AI350" i="19"/>
  <c r="AI351" i="19"/>
  <c r="AI404" i="19"/>
  <c r="AK418" i="19"/>
  <c r="AI418" i="19"/>
  <c r="AI475" i="19"/>
  <c r="T354" i="19"/>
  <c r="M358" i="19"/>
  <c r="AI364" i="19"/>
  <c r="AI387" i="19"/>
  <c r="AI492" i="19"/>
  <c r="AA364" i="19"/>
  <c r="AI381" i="19"/>
  <c r="AA382" i="19"/>
  <c r="T388" i="19"/>
  <c r="AI390" i="19"/>
  <c r="M391" i="19"/>
  <c r="AA391" i="19"/>
  <c r="T395" i="19"/>
  <c r="AI398" i="19"/>
  <c r="AA399" i="19"/>
  <c r="T403" i="19"/>
  <c r="AA405" i="19"/>
  <c r="T409" i="19"/>
  <c r="AI412" i="19"/>
  <c r="M413" i="19"/>
  <c r="AA413" i="19"/>
  <c r="T417" i="19"/>
  <c r="AI420" i="19"/>
  <c r="M421" i="19"/>
  <c r="AA421" i="19"/>
  <c r="T423" i="19"/>
  <c r="AI426" i="19"/>
  <c r="M427" i="19"/>
  <c r="AA427" i="19"/>
  <c r="T431" i="19"/>
  <c r="AA445" i="19"/>
  <c r="AA449" i="19"/>
  <c r="AI461" i="19"/>
  <c r="AI465" i="19"/>
  <c r="AA472" i="19"/>
  <c r="AI478" i="19"/>
  <c r="AA521" i="19"/>
  <c r="T368" i="19"/>
  <c r="T372" i="19"/>
  <c r="T376" i="19"/>
  <c r="M380" i="19"/>
  <c r="AI384" i="19"/>
  <c r="M385" i="19"/>
  <c r="AA385" i="19"/>
  <c r="AI392" i="19"/>
  <c r="AK392" i="19"/>
  <c r="AA393" i="19"/>
  <c r="AI400" i="19"/>
  <c r="AK400" i="19"/>
  <c r="AA401" i="19"/>
  <c r="AI406" i="19"/>
  <c r="AA407" i="19"/>
  <c r="AI414" i="19"/>
  <c r="AA415" i="19"/>
  <c r="AI422" i="19"/>
  <c r="AA429" i="19"/>
  <c r="AI440" i="19"/>
  <c r="AA453" i="19"/>
  <c r="AA457" i="19"/>
  <c r="AI469" i="19"/>
  <c r="AI482" i="19"/>
  <c r="AA489" i="19"/>
  <c r="AA493" i="19"/>
  <c r="AI500" i="19"/>
  <c r="AI508" i="19"/>
  <c r="AI516" i="19"/>
  <c r="AI533" i="19"/>
  <c r="M368" i="19"/>
  <c r="M372" i="19"/>
  <c r="M376" i="19"/>
  <c r="AA380" i="19"/>
  <c r="T382" i="19"/>
  <c r="AI386" i="19"/>
  <c r="M388" i="19"/>
  <c r="T391" i="19"/>
  <c r="AI394" i="19"/>
  <c r="M395" i="19"/>
  <c r="T399" i="19"/>
  <c r="AI402" i="19"/>
  <c r="T405" i="19"/>
  <c r="AI408" i="19"/>
  <c r="M409" i="19"/>
  <c r="T413" i="19"/>
  <c r="AI416" i="19"/>
  <c r="AK416" i="19"/>
  <c r="M417" i="19"/>
  <c r="T421" i="19"/>
  <c r="T427" i="19"/>
  <c r="AI430" i="19"/>
  <c r="M431" i="19"/>
  <c r="T435" i="19"/>
  <c r="AI443" i="19"/>
  <c r="AI471" i="19"/>
  <c r="AI436" i="19"/>
  <c r="M437" i="19"/>
  <c r="AA437" i="19"/>
  <c r="T439" i="19"/>
  <c r="AI442" i="19"/>
  <c r="M444" i="19"/>
  <c r="AA444" i="19"/>
  <c r="T447" i="19"/>
  <c r="AI450" i="19"/>
  <c r="M451" i="19"/>
  <c r="AA451" i="19"/>
  <c r="T455" i="19"/>
  <c r="AI459" i="19"/>
  <c r="M460" i="19"/>
  <c r="AA460" i="19"/>
  <c r="T464" i="19"/>
  <c r="AI467" i="19"/>
  <c r="M468" i="19"/>
  <c r="AA468" i="19"/>
  <c r="AI473" i="19"/>
  <c r="M474" i="19"/>
  <c r="AA474" i="19"/>
  <c r="T476" i="19"/>
  <c r="AI480" i="19"/>
  <c r="AA481" i="19"/>
  <c r="T485" i="19"/>
  <c r="AI488" i="19"/>
  <c r="T491" i="19"/>
  <c r="AI496" i="19"/>
  <c r="T497" i="19"/>
  <c r="AI512" i="19"/>
  <c r="T513" i="19"/>
  <c r="AA531" i="19"/>
  <c r="AI535" i="19"/>
  <c r="AI548" i="19"/>
  <c r="AA435" i="19"/>
  <c r="T437" i="19"/>
  <c r="T444" i="19"/>
  <c r="AI446" i="19"/>
  <c r="M447" i="19"/>
  <c r="T451" i="19"/>
  <c r="AI454" i="19"/>
  <c r="M455" i="19"/>
  <c r="T460" i="19"/>
  <c r="AI463" i="19"/>
  <c r="M464" i="19"/>
  <c r="T468" i="19"/>
  <c r="T474" i="19"/>
  <c r="T481" i="19"/>
  <c r="AI484" i="19"/>
  <c r="AI490" i="19"/>
  <c r="M491" i="19"/>
  <c r="AI504" i="19"/>
  <c r="T505" i="19"/>
  <c r="AK520" i="19"/>
  <c r="AI520" i="19"/>
  <c r="M531" i="19"/>
  <c r="AI565" i="19"/>
  <c r="AA544" i="19"/>
  <c r="AA561" i="19"/>
  <c r="AI575" i="19"/>
  <c r="AI531" i="19"/>
  <c r="AA536" i="19"/>
  <c r="AI539" i="19"/>
  <c r="AA552" i="19"/>
  <c r="AK556" i="19"/>
  <c r="AI556" i="19"/>
  <c r="AA566" i="19"/>
  <c r="AK569" i="19"/>
  <c r="AI569" i="19"/>
  <c r="AA574" i="19"/>
  <c r="M526" i="19"/>
  <c r="AA530" i="19"/>
  <c r="AI543" i="19"/>
  <c r="T544" i="19"/>
  <c r="AI551" i="19"/>
  <c r="AI560" i="19"/>
  <c r="T561" i="19"/>
  <c r="AK545" i="19"/>
  <c r="M576" i="19"/>
  <c r="T580" i="19"/>
  <c r="M588" i="19"/>
  <c r="AI600" i="19"/>
  <c r="AI577" i="19"/>
  <c r="AK577" i="19"/>
  <c r="AA578" i="19"/>
  <c r="AA588" i="19"/>
  <c r="AA572" i="19"/>
  <c r="AI573" i="19"/>
  <c r="T576" i="19"/>
  <c r="AI579" i="19"/>
  <c r="M580" i="19"/>
  <c r="AA580" i="19"/>
  <c r="AI587" i="19"/>
  <c r="M592" i="19"/>
  <c r="T593" i="19"/>
  <c r="AI594" i="19"/>
  <c r="AK594" i="19"/>
  <c r="AA598" i="19"/>
  <c r="T591" i="19"/>
  <c r="M595" i="19"/>
  <c r="AA599" i="19"/>
  <c r="AI609" i="19"/>
  <c r="AA610" i="19"/>
  <c r="T612" i="19"/>
  <c r="AA614" i="19"/>
  <c r="T618" i="19"/>
  <c r="AI621" i="19"/>
  <c r="AA622" i="19"/>
  <c r="T639" i="19"/>
  <c r="AI644" i="19"/>
  <c r="AI295" i="19"/>
  <c r="AK295" i="19"/>
  <c r="AI555" i="19"/>
  <c r="AK555" i="19"/>
  <c r="M591" i="19"/>
  <c r="AA595" i="19"/>
  <c r="T604" i="19"/>
  <c r="M608" i="19"/>
  <c r="M612" i="19"/>
  <c r="M616" i="19"/>
  <c r="AA616" i="19"/>
  <c r="T619" i="19"/>
  <c r="AI632" i="19"/>
  <c r="AA591" i="19"/>
  <c r="T599" i="19"/>
  <c r="M604" i="19"/>
  <c r="AA608" i="19"/>
  <c r="T610" i="19"/>
  <c r="AK617" i="19"/>
  <c r="AI617" i="19"/>
  <c r="T622" i="19"/>
  <c r="AI179" i="19"/>
  <c r="AK179" i="19"/>
  <c r="M634" i="19"/>
  <c r="AA645" i="19"/>
  <c r="AI383" i="19"/>
  <c r="AK383" i="19"/>
  <c r="AA634" i="19"/>
  <c r="AI641" i="19"/>
  <c r="AI645" i="19"/>
  <c r="M626" i="19"/>
  <c r="AA630" i="19"/>
  <c r="AI631" i="19"/>
  <c r="AA635" i="19"/>
  <c r="AA643" i="19"/>
  <c r="AA648" i="19"/>
  <c r="T649" i="19"/>
  <c r="AI56" i="19"/>
  <c r="AK56" i="19"/>
  <c r="AK117" i="19"/>
  <c r="M635" i="19"/>
  <c r="AA639" i="19"/>
  <c r="M645" i="19"/>
  <c r="AA652" i="19"/>
  <c r="AI274" i="19" l="1"/>
  <c r="AK59" i="19"/>
  <c r="AK521" i="19"/>
  <c r="AI185" i="19"/>
  <c r="AI114" i="19"/>
  <c r="AI87" i="19"/>
  <c r="AH654" i="19"/>
  <c r="AI373" i="19"/>
  <c r="AI58" i="1"/>
  <c r="AI184" i="1"/>
  <c r="AK113" i="1"/>
  <c r="AI396" i="1"/>
  <c r="AH656" i="19"/>
  <c r="AH655" i="19"/>
  <c r="AI432" i="19"/>
  <c r="AE357" i="19"/>
  <c r="AF357" i="19" s="1"/>
  <c r="AE203" i="19"/>
  <c r="AK203" i="19" s="1"/>
  <c r="AE407" i="19"/>
  <c r="AF407" i="19" s="1"/>
  <c r="AE620" i="19"/>
  <c r="AF620" i="19" s="1"/>
  <c r="AE304" i="19"/>
  <c r="AF304" i="19" s="1"/>
  <c r="AE215" i="19"/>
  <c r="AF215" i="19" s="1"/>
  <c r="AE265" i="19"/>
  <c r="AF265" i="19" s="1"/>
  <c r="AE134" i="19"/>
  <c r="AK134" i="19" s="1"/>
  <c r="AE310" i="19"/>
  <c r="AF310" i="19" s="1"/>
  <c r="AE266" i="19"/>
  <c r="AF266" i="19" s="1"/>
  <c r="AE404" i="19"/>
  <c r="AF404" i="19" s="1"/>
  <c r="AE14" i="19"/>
  <c r="AF14" i="19" s="1"/>
  <c r="AE41" i="19"/>
  <c r="AF41" i="19" s="1"/>
  <c r="AE629" i="19"/>
  <c r="AF629" i="19" s="1"/>
  <c r="AE570" i="19"/>
  <c r="AF570" i="19" s="1"/>
  <c r="AE406" i="19"/>
  <c r="AF406" i="19" s="1"/>
  <c r="AE420" i="19"/>
  <c r="AF420" i="19" s="1"/>
  <c r="AE72" i="19"/>
  <c r="AF72" i="19" s="1"/>
  <c r="AE611" i="19"/>
  <c r="AF611" i="19" s="1"/>
  <c r="AE613" i="19"/>
  <c r="AF613" i="19" s="1"/>
  <c r="AE600" i="19"/>
  <c r="AK600" i="19" s="1"/>
  <c r="AE424" i="19"/>
  <c r="AF424" i="19" s="1"/>
  <c r="AE514" i="19"/>
  <c r="AF514" i="19" s="1"/>
  <c r="AE579" i="19"/>
  <c r="AF579" i="19" s="1"/>
  <c r="AE197" i="19"/>
  <c r="AF197" i="19" s="1"/>
  <c r="AE529" i="19"/>
  <c r="AF529" i="19" s="1"/>
  <c r="AE584" i="19"/>
  <c r="AK584" i="19" s="1"/>
  <c r="AE483" i="19"/>
  <c r="AF483" i="19" s="1"/>
  <c r="AE412" i="19"/>
  <c r="AF412" i="19" s="1"/>
  <c r="AE76" i="19"/>
  <c r="AK76" i="19" s="1"/>
  <c r="AE109" i="19"/>
  <c r="AF109" i="19" s="1"/>
  <c r="AE178" i="19"/>
  <c r="AF178" i="19" s="1"/>
  <c r="AE68" i="19"/>
  <c r="AF68" i="19" s="1"/>
  <c r="AE361" i="19"/>
  <c r="AF361" i="19" s="1"/>
  <c r="Q655" i="19"/>
  <c r="AE301" i="19"/>
  <c r="AF301" i="19" s="1"/>
  <c r="AE327" i="19"/>
  <c r="AF327" i="19" s="1"/>
  <c r="AE275" i="19"/>
  <c r="AK275" i="19" s="1"/>
  <c r="AD655" i="19"/>
  <c r="AE515" i="19"/>
  <c r="AK515" i="19" s="1"/>
  <c r="AE597" i="19"/>
  <c r="AF597" i="19" s="1"/>
  <c r="AE534" i="19"/>
  <c r="AE320" i="19"/>
  <c r="AF320" i="19" s="1"/>
  <c r="AE344" i="19"/>
  <c r="AF344" i="19" s="1"/>
  <c r="AE43" i="19"/>
  <c r="AF43" i="19" s="1"/>
  <c r="AE12" i="19"/>
  <c r="AF12" i="19" s="1"/>
  <c r="AE498" i="19"/>
  <c r="AF498" i="19" s="1"/>
  <c r="AE506" i="19"/>
  <c r="AF506" i="19" s="1"/>
  <c r="AE271" i="19"/>
  <c r="AF271" i="19" s="1"/>
  <c r="AE191" i="19"/>
  <c r="AF191" i="19" s="1"/>
  <c r="AE120" i="19"/>
  <c r="AF120" i="19" s="1"/>
  <c r="AE108" i="19"/>
  <c r="AF108" i="19" s="1"/>
  <c r="AE110" i="19"/>
  <c r="AF110" i="19" s="1"/>
  <c r="AE70" i="19"/>
  <c r="AF70" i="19" s="1"/>
  <c r="AE94" i="19"/>
  <c r="AF94" i="19" s="1"/>
  <c r="AE53" i="19"/>
  <c r="AF53" i="19" s="1"/>
  <c r="AE35" i="19"/>
  <c r="AF35" i="19" s="1"/>
  <c r="AE589" i="19"/>
  <c r="AF589" i="19" s="1"/>
  <c r="AE562" i="19"/>
  <c r="AF562" i="19" s="1"/>
  <c r="AE469" i="19"/>
  <c r="AF469" i="19" s="1"/>
  <c r="AE238" i="19"/>
  <c r="AF238" i="19" s="1"/>
  <c r="AE173" i="19"/>
  <c r="AF173" i="19" s="1"/>
  <c r="AE46" i="19"/>
  <c r="AK46" i="19" s="1"/>
  <c r="AE82" i="19"/>
  <c r="AK82" i="19" s="1"/>
  <c r="AE40" i="19"/>
  <c r="AF40" i="19" s="1"/>
  <c r="AE583" i="19"/>
  <c r="AF583" i="19" s="1"/>
  <c r="AE601" i="19"/>
  <c r="AF601" i="19" s="1"/>
  <c r="AE543" i="19"/>
  <c r="AF543" i="19" s="1"/>
  <c r="AE486" i="19"/>
  <c r="AK486" i="19" s="1"/>
  <c r="AE436" i="19"/>
  <c r="AE400" i="19"/>
  <c r="AF400" i="19" s="1"/>
  <c r="AE196" i="19"/>
  <c r="AF196" i="19" s="1"/>
  <c r="AE326" i="19"/>
  <c r="AK326" i="19" s="1"/>
  <c r="AE124" i="19"/>
  <c r="AE18" i="19"/>
  <c r="AF18" i="19" s="1"/>
  <c r="AE362" i="19"/>
  <c r="AF362" i="19" s="1"/>
  <c r="AE293" i="19"/>
  <c r="AF293" i="19" s="1"/>
  <c r="AE259" i="19"/>
  <c r="AF259" i="19" s="1"/>
  <c r="AE211" i="19"/>
  <c r="AF211" i="19" s="1"/>
  <c r="AE60" i="19"/>
  <c r="AK60" i="19" s="1"/>
  <c r="AE484" i="19"/>
  <c r="AF484" i="19" s="1"/>
  <c r="AE367" i="19"/>
  <c r="AF367" i="19" s="1"/>
  <c r="AE375" i="19"/>
  <c r="AF375" i="19" s="1"/>
  <c r="AE574" i="19"/>
  <c r="AF574" i="19" s="1"/>
  <c r="AE476" i="19"/>
  <c r="AK476" i="19" s="1"/>
  <c r="AE269" i="19"/>
  <c r="AF269" i="19" s="1"/>
  <c r="AE161" i="19"/>
  <c r="AK161" i="19" s="1"/>
  <c r="AE8" i="19"/>
  <c r="AF8" i="19" s="1"/>
  <c r="AE454" i="19"/>
  <c r="AE279" i="19"/>
  <c r="AE205" i="19"/>
  <c r="AF205" i="19" s="1"/>
  <c r="AE181" i="19"/>
  <c r="AF181" i="19" s="1"/>
  <c r="AE548" i="19"/>
  <c r="AF548" i="19" s="1"/>
  <c r="AE239" i="19"/>
  <c r="AE639" i="19"/>
  <c r="AF639" i="19" s="1"/>
  <c r="AE650" i="19"/>
  <c r="AF650" i="19" s="1"/>
  <c r="AE442" i="19"/>
  <c r="AF442" i="19" s="1"/>
  <c r="AE89" i="19"/>
  <c r="AF89" i="19" s="1"/>
  <c r="AE623" i="19"/>
  <c r="AF623" i="19" s="1"/>
  <c r="AE541" i="19"/>
  <c r="AF541" i="19" s="1"/>
  <c r="AE199" i="19"/>
  <c r="AF199" i="19" s="1"/>
  <c r="AE187" i="19"/>
  <c r="AF187" i="19" s="1"/>
  <c r="AE96" i="19"/>
  <c r="AF96" i="19" s="1"/>
  <c r="AE296" i="19"/>
  <c r="AF296" i="19" s="1"/>
  <c r="AE141" i="19"/>
  <c r="AF141" i="19" s="1"/>
  <c r="AE6" i="19"/>
  <c r="AF6" i="19" s="1"/>
  <c r="AE158" i="19"/>
  <c r="AF158" i="19" s="1"/>
  <c r="AE26" i="19"/>
  <c r="AF26" i="19" s="1"/>
  <c r="AE545" i="19"/>
  <c r="AF545" i="19" s="1"/>
  <c r="AE396" i="19"/>
  <c r="AF396" i="19" s="1"/>
  <c r="AE565" i="19"/>
  <c r="AF565" i="19" s="1"/>
  <c r="AE449" i="19"/>
  <c r="AK449" i="19" s="1"/>
  <c r="AE218" i="19"/>
  <c r="AF218" i="19" s="1"/>
  <c r="AE23" i="19"/>
  <c r="AF23" i="19" s="1"/>
  <c r="AE557" i="19"/>
  <c r="AF557" i="19" s="1"/>
  <c r="AE462" i="19"/>
  <c r="AF462" i="19" s="1"/>
  <c r="AE441" i="19"/>
  <c r="AF441" i="19" s="1"/>
  <c r="AE88" i="19"/>
  <c r="AF88" i="19" s="1"/>
  <c r="AE105" i="19"/>
  <c r="AK105" i="19" s="1"/>
  <c r="AE147" i="19"/>
  <c r="AF147" i="19" s="1"/>
  <c r="AE309" i="19"/>
  <c r="AK309" i="19" s="1"/>
  <c r="AE201" i="19"/>
  <c r="AF201" i="19" s="1"/>
  <c r="AE175" i="19"/>
  <c r="AF175" i="19" s="1"/>
  <c r="AE281" i="19"/>
  <c r="AF281" i="19" s="1"/>
  <c r="AE526" i="19"/>
  <c r="AF526" i="19" s="1"/>
  <c r="AE347" i="19"/>
  <c r="AF347" i="19" s="1"/>
  <c r="AE339" i="19"/>
  <c r="AF339" i="19" s="1"/>
  <c r="AE87" i="19"/>
  <c r="AF87" i="19" s="1"/>
  <c r="AE527" i="19"/>
  <c r="AF527" i="19" s="1"/>
  <c r="AE416" i="19"/>
  <c r="AF416" i="19" s="1"/>
  <c r="AE267" i="19"/>
  <c r="AF267" i="19" s="1"/>
  <c r="AE384" i="19"/>
  <c r="AF384" i="19" s="1"/>
  <c r="AE335" i="19"/>
  <c r="AF335" i="19" s="1"/>
  <c r="AE221" i="19"/>
  <c r="AF221" i="19" s="1"/>
  <c r="AE182" i="19"/>
  <c r="AK182" i="19" s="1"/>
  <c r="AE508" i="19"/>
  <c r="AF508" i="19" s="1"/>
  <c r="AE81" i="19"/>
  <c r="AF81" i="19" s="1"/>
  <c r="AE516" i="19"/>
  <c r="AF516" i="19" s="1"/>
  <c r="AE213" i="19"/>
  <c r="AF213" i="19" s="1"/>
  <c r="AE283" i="19"/>
  <c r="AF283" i="19" s="1"/>
  <c r="AE619" i="19"/>
  <c r="AF619" i="19" s="1"/>
  <c r="AE523" i="19"/>
  <c r="AF523" i="19" s="1"/>
  <c r="AE422" i="19"/>
  <c r="AF422" i="19" s="1"/>
  <c r="AE425" i="19"/>
  <c r="AF425" i="19" s="1"/>
  <c r="AE317" i="19"/>
  <c r="AF317" i="19" s="1"/>
  <c r="AE363" i="19"/>
  <c r="AF363" i="19" s="1"/>
  <c r="AE285" i="19"/>
  <c r="AK285" i="19" s="1"/>
  <c r="AE410" i="19"/>
  <c r="AE80" i="19"/>
  <c r="AF80" i="19" s="1"/>
  <c r="AE593" i="19"/>
  <c r="AF593" i="19" s="1"/>
  <c r="AE57" i="19"/>
  <c r="AF57" i="19" s="1"/>
  <c r="AE119" i="19"/>
  <c r="AF119" i="19" s="1"/>
  <c r="AE45" i="19"/>
  <c r="AF45" i="19" s="1"/>
  <c r="AE192" i="19"/>
  <c r="AF192" i="19" s="1"/>
  <c r="AE609" i="19"/>
  <c r="AF609" i="19" s="1"/>
  <c r="AE524" i="19"/>
  <c r="AK524" i="19" s="1"/>
  <c r="AE426" i="19"/>
  <c r="AF426" i="19" s="1"/>
  <c r="AE325" i="19"/>
  <c r="AF325" i="19" s="1"/>
  <c r="AE353" i="19"/>
  <c r="AF353" i="19" s="1"/>
  <c r="AE379" i="19"/>
  <c r="AF379" i="19" s="1"/>
  <c r="AE270" i="19"/>
  <c r="AF270" i="19" s="1"/>
  <c r="AE135" i="19"/>
  <c r="AF135" i="19" s="1"/>
  <c r="AE154" i="19"/>
  <c r="AF154" i="19" s="1"/>
  <c r="AE37" i="19"/>
  <c r="AE148" i="19"/>
  <c r="AF148" i="19" s="1"/>
  <c r="AE92" i="19"/>
  <c r="AF92" i="19" s="1"/>
  <c r="AE13" i="19"/>
  <c r="AK13" i="19" s="1"/>
  <c r="AE226" i="19"/>
  <c r="AE572" i="19"/>
  <c r="AF572" i="19" s="1"/>
  <c r="AE262" i="19"/>
  <c r="AK262" i="19" s="1"/>
  <c r="AE560" i="19"/>
  <c r="AF560" i="19" s="1"/>
  <c r="AE500" i="19"/>
  <c r="AF500" i="19" s="1"/>
  <c r="AE255" i="19"/>
  <c r="AF255" i="19" s="1"/>
  <c r="AE418" i="19"/>
  <c r="AF418" i="19" s="1"/>
  <c r="AE29" i="19"/>
  <c r="AF29" i="19" s="1"/>
  <c r="AE566" i="19"/>
  <c r="AK566" i="19" s="1"/>
  <c r="AE453" i="19"/>
  <c r="AF453" i="19" s="1"/>
  <c r="AE210" i="19"/>
  <c r="AK210" i="19" s="1"/>
  <c r="AE314" i="19"/>
  <c r="AF314" i="19" s="1"/>
  <c r="AE606" i="19"/>
  <c r="AK606" i="19" s="1"/>
  <c r="AE596" i="19"/>
  <c r="AF596" i="19" s="1"/>
  <c r="AE509" i="19"/>
  <c r="AK509" i="19" s="1"/>
  <c r="AE452" i="19"/>
  <c r="AF452" i="19" s="1"/>
  <c r="AE136" i="19"/>
  <c r="AE244" i="19"/>
  <c r="AF244" i="19" s="1"/>
  <c r="AE386" i="19"/>
  <c r="AF386" i="19" s="1"/>
  <c r="AE492" i="19"/>
  <c r="AF492" i="19" s="1"/>
  <c r="AE638" i="19"/>
  <c r="AF638" i="19" s="1"/>
  <c r="AE522" i="19"/>
  <c r="AF522" i="19" s="1"/>
  <c r="AE195" i="19"/>
  <c r="AK195" i="19" s="1"/>
  <c r="AE246" i="19"/>
  <c r="AF246" i="19" s="1"/>
  <c r="AE236" i="19"/>
  <c r="AF236" i="19" s="1"/>
  <c r="AE48" i="19"/>
  <c r="AF48" i="19" s="1"/>
  <c r="AE392" i="19"/>
  <c r="AF392" i="19" s="1"/>
  <c r="AE142" i="19"/>
  <c r="AF142" i="19" s="1"/>
  <c r="AE100" i="19"/>
  <c r="AF100" i="19" s="1"/>
  <c r="AE20" i="19"/>
  <c r="AF20" i="19" s="1"/>
  <c r="AE250" i="19"/>
  <c r="AF250" i="19" s="1"/>
  <c r="AE9" i="19"/>
  <c r="AF9" i="19" s="1"/>
  <c r="AE50" i="19"/>
  <c r="AE485" i="19"/>
  <c r="AK485" i="19" s="1"/>
  <c r="AE93" i="19"/>
  <c r="AF93" i="19" s="1"/>
  <c r="AE235" i="19"/>
  <c r="AF235" i="19" s="1"/>
  <c r="AE153" i="19"/>
  <c r="AF153" i="19" s="1"/>
  <c r="AE614" i="19"/>
  <c r="AF614" i="19" s="1"/>
  <c r="AE393" i="19"/>
  <c r="AF393" i="19" s="1"/>
  <c r="AE346" i="19"/>
  <c r="AF346" i="19" s="1"/>
  <c r="AE330" i="19"/>
  <c r="AE542" i="19"/>
  <c r="AF542" i="19" s="1"/>
  <c r="AE533" i="19"/>
  <c r="AF533" i="19" s="1"/>
  <c r="AE145" i="19"/>
  <c r="AF145" i="19" s="1"/>
  <c r="AE28" i="19"/>
  <c r="AF28" i="19" s="1"/>
  <c r="AE160" i="19"/>
  <c r="AF160" i="19" s="1"/>
  <c r="AE536" i="19"/>
  <c r="AK536" i="19" s="1"/>
  <c r="AE401" i="19"/>
  <c r="AF401" i="19" s="1"/>
  <c r="AE289" i="19"/>
  <c r="AF289" i="19" s="1"/>
  <c r="AE198" i="19"/>
  <c r="AF198" i="19" s="1"/>
  <c r="AE155" i="19"/>
  <c r="AK155" i="19" s="1"/>
  <c r="AE121" i="19"/>
  <c r="AF121" i="19" s="1"/>
  <c r="AE585" i="19"/>
  <c r="AE321" i="19"/>
  <c r="AK321" i="19" s="1"/>
  <c r="AE169" i="19"/>
  <c r="AF169" i="19" s="1"/>
  <c r="AE130" i="19"/>
  <c r="AF130" i="19" s="1"/>
  <c r="AE84" i="19"/>
  <c r="AE257" i="19"/>
  <c r="AF257" i="19" s="1"/>
  <c r="AE354" i="19"/>
  <c r="AF354" i="19" s="1"/>
  <c r="AE313" i="19"/>
  <c r="AK313" i="19" s="1"/>
  <c r="AE231" i="19"/>
  <c r="AF231" i="19" s="1"/>
  <c r="AE159" i="19"/>
  <c r="AK159" i="19" s="1"/>
  <c r="AE150" i="19"/>
  <c r="AF150" i="19" s="1"/>
  <c r="AE116" i="19"/>
  <c r="AF116" i="19" s="1"/>
  <c r="AE501" i="19"/>
  <c r="AK501" i="19" s="1"/>
  <c r="AE243" i="19"/>
  <c r="AF243" i="19" s="1"/>
  <c r="AE232" i="19"/>
  <c r="AF232" i="19" s="1"/>
  <c r="AE297" i="19"/>
  <c r="AF297" i="19" s="1"/>
  <c r="AE47" i="19"/>
  <c r="AF47" i="19" s="1"/>
  <c r="AE49" i="19"/>
  <c r="AE445" i="19"/>
  <c r="AF445" i="19" s="1"/>
  <c r="AE225" i="19"/>
  <c r="AK225" i="19" s="1"/>
  <c r="AE193" i="19"/>
  <c r="AK193" i="19" s="1"/>
  <c r="AE168" i="19"/>
  <c r="AF168" i="19" s="1"/>
  <c r="AE67" i="19"/>
  <c r="AF67" i="19" s="1"/>
  <c r="AE538" i="19"/>
  <c r="AF538" i="19" s="1"/>
  <c r="AE446" i="19"/>
  <c r="AK446" i="19" s="1"/>
  <c r="AF76" i="19"/>
  <c r="AE65" i="19"/>
  <c r="AK65" i="19" s="1"/>
  <c r="AE459" i="19"/>
  <c r="AF459" i="19" s="1"/>
  <c r="AE242" i="19"/>
  <c r="AF242" i="19" s="1"/>
  <c r="AE254" i="19"/>
  <c r="AK254" i="19" s="1"/>
  <c r="AE209" i="19"/>
  <c r="AF209" i="19" s="1"/>
  <c r="AE217" i="19"/>
  <c r="AF217" i="19" s="1"/>
  <c r="H261" i="19"/>
  <c r="AE261" i="19" s="1"/>
  <c r="G656" i="19"/>
  <c r="M656" i="19"/>
  <c r="AE156" i="19"/>
  <c r="AF156" i="19" s="1"/>
  <c r="AE7" i="19"/>
  <c r="AF7" i="19" s="1"/>
  <c r="AE594" i="19"/>
  <c r="AF594" i="19" s="1"/>
  <c r="AE553" i="19"/>
  <c r="AF553" i="19" s="1"/>
  <c r="AD656" i="19"/>
  <c r="Q656" i="19"/>
  <c r="AA655" i="19"/>
  <c r="AI655" i="19"/>
  <c r="H140" i="19"/>
  <c r="G655" i="19"/>
  <c r="AA656" i="19"/>
  <c r="T655" i="19"/>
  <c r="M655" i="19"/>
  <c r="AE642" i="19"/>
  <c r="AK642" i="19" s="1"/>
  <c r="AE647" i="19"/>
  <c r="AF647" i="19" s="1"/>
  <c r="AE478" i="19"/>
  <c r="AF478" i="19" s="1"/>
  <c r="AE398" i="19"/>
  <c r="AF398" i="19" s="1"/>
  <c r="AE390" i="19"/>
  <c r="AF390" i="19" s="1"/>
  <c r="AE359" i="19"/>
  <c r="AF359" i="19" s="1"/>
  <c r="AE625" i="19"/>
  <c r="AK625" i="19" s="1"/>
  <c r="AE615" i="19"/>
  <c r="AF615" i="19" s="1"/>
  <c r="AE535" i="19"/>
  <c r="AF535" i="19" s="1"/>
  <c r="AE369" i="19"/>
  <c r="AF369" i="19" s="1"/>
  <c r="AE341" i="19"/>
  <c r="AK341" i="19" s="1"/>
  <c r="AE652" i="19"/>
  <c r="AK652" i="19" s="1"/>
  <c r="AE648" i="19"/>
  <c r="AF648" i="19" s="1"/>
  <c r="AE630" i="19"/>
  <c r="AF630" i="19" s="1"/>
  <c r="AE578" i="19"/>
  <c r="AF578" i="19" s="1"/>
  <c r="AE530" i="19"/>
  <c r="AK530" i="19" s="1"/>
  <c r="AE513" i="19"/>
  <c r="AF513" i="19" s="1"/>
  <c r="AE497" i="19"/>
  <c r="AK497" i="19" s="1"/>
  <c r="AE337" i="19"/>
  <c r="AK337" i="19" s="1"/>
  <c r="AE303" i="19"/>
  <c r="AF303" i="19" s="1"/>
  <c r="AE190" i="19"/>
  <c r="AF190" i="19" s="1"/>
  <c r="AE176" i="19"/>
  <c r="AK176" i="19" s="1"/>
  <c r="AE166" i="19"/>
  <c r="AF166" i="19" s="1"/>
  <c r="AE99" i="19"/>
  <c r="AF99" i="19" s="1"/>
  <c r="AE595" i="19"/>
  <c r="AF595" i="19" s="1"/>
  <c r="AE63" i="19"/>
  <c r="AF63" i="19" s="1"/>
  <c r="AE22" i="19"/>
  <c r="AF22" i="19" s="1"/>
  <c r="AE433" i="19"/>
  <c r="AF433" i="19" s="1"/>
  <c r="AE547" i="19"/>
  <c r="AF547" i="19" s="1"/>
  <c r="AE86" i="19"/>
  <c r="AF86" i="19" s="1"/>
  <c r="AE556" i="19"/>
  <c r="AF556" i="19" s="1"/>
  <c r="AE504" i="19"/>
  <c r="AF504" i="19" s="1"/>
  <c r="AE494" i="19"/>
  <c r="AF494" i="19" s="1"/>
  <c r="AE558" i="19"/>
  <c r="AK558" i="19" s="1"/>
  <c r="AE466" i="19"/>
  <c r="AK466" i="19" s="1"/>
  <c r="AE240" i="19"/>
  <c r="AF240" i="19" s="1"/>
  <c r="AE605" i="19"/>
  <c r="AF605" i="19" s="1"/>
  <c r="AE356" i="19"/>
  <c r="AF356" i="19" s="1"/>
  <c r="AE373" i="19"/>
  <c r="AF373" i="19" s="1"/>
  <c r="AE263" i="19"/>
  <c r="AK263" i="19" s="1"/>
  <c r="AE510" i="19"/>
  <c r="AF510" i="19" s="1"/>
  <c r="AE388" i="19"/>
  <c r="AF388" i="19" s="1"/>
  <c r="AE219" i="19"/>
  <c r="AF219" i="19" s="1"/>
  <c r="AE429" i="19"/>
  <c r="AF429" i="19" s="1"/>
  <c r="AE521" i="19"/>
  <c r="AF521" i="19" s="1"/>
  <c r="AE473" i="19"/>
  <c r="AK473" i="19" s="1"/>
  <c r="AE443" i="19"/>
  <c r="AF443" i="19" s="1"/>
  <c r="AE278" i="19"/>
  <c r="AF278" i="19" s="1"/>
  <c r="AE438" i="19"/>
  <c r="AF438" i="19" s="1"/>
  <c r="AE381" i="19"/>
  <c r="AF381" i="19" s="1"/>
  <c r="AE328" i="19"/>
  <c r="AF328" i="19" s="1"/>
  <c r="AE280" i="19"/>
  <c r="AK280" i="19" s="1"/>
  <c r="AE189" i="19"/>
  <c r="AF189" i="19" s="1"/>
  <c r="AE489" i="19"/>
  <c r="AF489" i="19" s="1"/>
  <c r="AE423" i="19"/>
  <c r="AF423" i="19" s="1"/>
  <c r="AE472" i="19"/>
  <c r="AK472" i="19" s="1"/>
  <c r="AE329" i="19"/>
  <c r="AF329" i="19" s="1"/>
  <c r="AE322" i="19"/>
  <c r="AF322" i="19" s="1"/>
  <c r="AE431" i="19"/>
  <c r="AF431" i="19" s="1"/>
  <c r="AE405" i="19"/>
  <c r="AF405" i="19" s="1"/>
  <c r="AE382" i="19"/>
  <c r="AF382" i="19" s="1"/>
  <c r="AE368" i="19"/>
  <c r="AF368" i="19" s="1"/>
  <c r="AE248" i="19"/>
  <c r="AF248" i="19" s="1"/>
  <c r="AE206" i="19"/>
  <c r="AF206" i="19" s="1"/>
  <c r="AE610" i="19"/>
  <c r="AF610" i="19" s="1"/>
  <c r="AE622" i="19"/>
  <c r="AF622" i="19" s="1"/>
  <c r="AE450" i="19"/>
  <c r="AE126" i="19"/>
  <c r="AF126" i="19" s="1"/>
  <c r="AE106" i="19"/>
  <c r="AF106" i="19" s="1"/>
  <c r="AE90" i="19"/>
  <c r="AF90" i="19" s="1"/>
  <c r="AE252" i="19"/>
  <c r="AF252" i="19" s="1"/>
  <c r="AE207" i="19"/>
  <c r="AF207" i="19" s="1"/>
  <c r="AE144" i="19"/>
  <c r="AF144" i="19" s="1"/>
  <c r="AE137" i="19"/>
  <c r="AF137" i="19" s="1"/>
  <c r="AE112" i="19"/>
  <c r="AF112" i="19" s="1"/>
  <c r="AE69" i="19"/>
  <c r="AK69" i="19" s="1"/>
  <c r="AE55" i="19"/>
  <c r="AF55" i="19" s="1"/>
  <c r="AE30" i="19"/>
  <c r="AK30" i="19" s="1"/>
  <c r="AE637" i="19"/>
  <c r="AK637" i="19" s="1"/>
  <c r="AE607" i="19"/>
  <c r="AK607" i="19" s="1"/>
  <c r="AE581" i="19"/>
  <c r="AF581" i="19" s="1"/>
  <c r="AE564" i="19"/>
  <c r="AF564" i="19" s="1"/>
  <c r="AE518" i="19"/>
  <c r="AF518" i="19" s="1"/>
  <c r="AE465" i="19"/>
  <c r="AF465" i="19" s="1"/>
  <c r="AE448" i="19"/>
  <c r="AE387" i="19"/>
  <c r="AF387" i="19" s="1"/>
  <c r="AE577" i="19"/>
  <c r="AF577" i="19" s="1"/>
  <c r="AE525" i="19"/>
  <c r="AF525" i="19" s="1"/>
  <c r="AE487" i="19"/>
  <c r="AF487" i="19" s="1"/>
  <c r="AE440" i="19"/>
  <c r="AF440" i="19" s="1"/>
  <c r="AE247" i="19"/>
  <c r="AF247" i="19" s="1"/>
  <c r="AE157" i="19"/>
  <c r="AK157" i="19" s="1"/>
  <c r="AE132" i="19"/>
  <c r="AF132" i="19" s="1"/>
  <c r="AE316" i="19"/>
  <c r="AK316" i="19" s="1"/>
  <c r="AE85" i="19"/>
  <c r="AF85" i="19" s="1"/>
  <c r="AE15" i="19"/>
  <c r="AK15" i="19" s="1"/>
  <c r="AE61" i="19"/>
  <c r="AF61" i="19" s="1"/>
  <c r="AE104" i="19"/>
  <c r="AF104" i="19" s="1"/>
  <c r="AE546" i="19"/>
  <c r="AF546" i="19" s="1"/>
  <c r="AE482" i="19"/>
  <c r="AF482" i="19" s="1"/>
  <c r="AE272" i="19"/>
  <c r="AF272" i="19" s="1"/>
  <c r="AE183" i="19"/>
  <c r="AK183" i="19" s="1"/>
  <c r="AE430" i="19"/>
  <c r="AF430" i="19" s="1"/>
  <c r="AE292" i="19"/>
  <c r="AF292" i="19" s="1"/>
  <c r="AE234" i="19"/>
  <c r="AF234" i="19" s="1"/>
  <c r="AE152" i="19"/>
  <c r="AF152" i="19" s="1"/>
  <c r="AE315" i="19"/>
  <c r="AF315" i="19" s="1"/>
  <c r="AE229" i="19"/>
  <c r="AF229" i="19" s="1"/>
  <c r="AE537" i="19"/>
  <c r="AE129" i="19"/>
  <c r="AF129" i="19" s="1"/>
  <c r="AE102" i="19"/>
  <c r="AF102" i="19" s="1"/>
  <c r="AE644" i="19"/>
  <c r="AF644" i="19" s="1"/>
  <c r="AE633" i="19"/>
  <c r="AF633" i="19" s="1"/>
  <c r="AE621" i="19"/>
  <c r="AF621" i="19" s="1"/>
  <c r="AE475" i="19"/>
  <c r="AF475" i="19" s="1"/>
  <c r="AE456" i="19"/>
  <c r="AF456" i="19" s="1"/>
  <c r="AE349" i="19"/>
  <c r="AF349" i="19" s="1"/>
  <c r="AE397" i="19"/>
  <c r="AK397" i="19" s="1"/>
  <c r="AE180" i="19"/>
  <c r="AF180" i="19" s="1"/>
  <c r="AE101" i="19"/>
  <c r="AK101" i="19" s="1"/>
  <c r="AE300" i="19"/>
  <c r="AK300" i="19" s="1"/>
  <c r="AE200" i="19"/>
  <c r="AK200" i="19" s="1"/>
  <c r="AE10" i="19"/>
  <c r="AK10" i="19" s="1"/>
  <c r="AE323" i="19"/>
  <c r="AE365" i="19"/>
  <c r="AE128" i="19"/>
  <c r="AE42" i="19"/>
  <c r="AK42" i="19" s="1"/>
  <c r="AE372" i="19"/>
  <c r="AF372" i="19" s="1"/>
  <c r="AE241" i="19"/>
  <c r="AK241" i="19" s="1"/>
  <c r="AE602" i="19"/>
  <c r="AK602" i="19" s="1"/>
  <c r="AE480" i="19"/>
  <c r="AF480" i="19" s="1"/>
  <c r="AE342" i="19"/>
  <c r="AF342" i="19" s="1"/>
  <c r="AE298" i="19"/>
  <c r="AF298" i="19" s="1"/>
  <c r="AE177" i="19"/>
  <c r="AF177" i="19" s="1"/>
  <c r="AE569" i="19"/>
  <c r="AF569" i="19" s="1"/>
  <c r="AE632" i="19"/>
  <c r="AF632" i="19" s="1"/>
  <c r="AE590" i="19"/>
  <c r="AK590" i="19" s="1"/>
  <c r="AE461" i="19"/>
  <c r="AF461" i="19" s="1"/>
  <c r="AE528" i="19"/>
  <c r="AK528" i="19" s="1"/>
  <c r="AE470" i="19"/>
  <c r="AF470" i="19" s="1"/>
  <c r="AE471" i="19"/>
  <c r="AF471" i="19" s="1"/>
  <c r="AE571" i="19"/>
  <c r="AF571" i="19" s="1"/>
  <c r="AE371" i="19"/>
  <c r="AF371" i="19" s="1"/>
  <c r="AE351" i="19"/>
  <c r="AF351" i="19" s="1"/>
  <c r="AE428" i="19"/>
  <c r="AF428" i="19" s="1"/>
  <c r="AE377" i="19"/>
  <c r="AF377" i="19" s="1"/>
  <c r="AE366" i="19"/>
  <c r="AF366" i="19" s="1"/>
  <c r="AE352" i="19"/>
  <c r="AF352" i="19" s="1"/>
  <c r="AE319" i="19"/>
  <c r="AF319" i="19" s="1"/>
  <c r="AE171" i="19"/>
  <c r="AF171" i="19" s="1"/>
  <c r="AE223" i="19"/>
  <c r="AF223" i="19" s="1"/>
  <c r="AE586" i="19"/>
  <c r="AF586" i="19" s="1"/>
  <c r="AE617" i="19"/>
  <c r="AF617" i="19" s="1"/>
  <c r="AF203" i="19"/>
  <c r="AE649" i="19"/>
  <c r="AF649" i="19" s="1"/>
  <c r="AE493" i="19"/>
  <c r="AK493" i="19" s="1"/>
  <c r="AE403" i="19"/>
  <c r="AF403" i="19" s="1"/>
  <c r="AE75" i="19"/>
  <c r="AF75" i="19" s="1"/>
  <c r="AE66" i="19"/>
  <c r="AK66" i="19" s="1"/>
  <c r="AE495" i="19"/>
  <c r="AK495" i="19" s="1"/>
  <c r="AE184" i="19"/>
  <c r="AF184" i="19" s="1"/>
  <c r="AE146" i="19"/>
  <c r="AF146" i="19" s="1"/>
  <c r="AE138" i="19"/>
  <c r="AF138" i="19" s="1"/>
  <c r="AE502" i="19"/>
  <c r="AF502" i="19" s="1"/>
  <c r="AE490" i="19"/>
  <c r="AE331" i="19"/>
  <c r="AE122" i="19"/>
  <c r="AK122" i="19" s="1"/>
  <c r="AE174" i="19"/>
  <c r="AF174" i="19" s="1"/>
  <c r="AE51" i="19"/>
  <c r="AF51" i="19" s="1"/>
  <c r="AE36" i="19"/>
  <c r="AF36" i="19" s="1"/>
  <c r="AE463" i="19"/>
  <c r="AE374" i="19"/>
  <c r="AF374" i="19" s="1"/>
  <c r="AE32" i="19"/>
  <c r="AF32" i="19" s="1"/>
  <c r="AE360" i="19"/>
  <c r="AE164" i="19"/>
  <c r="AE268" i="19"/>
  <c r="AF268" i="19" s="1"/>
  <c r="AE651" i="19"/>
  <c r="AK651" i="19" s="1"/>
  <c r="AE598" i="19"/>
  <c r="AK598" i="19" s="1"/>
  <c r="AE491" i="19"/>
  <c r="AE358" i="19"/>
  <c r="AF358" i="19" s="1"/>
  <c r="AE311" i="19"/>
  <c r="AF311" i="19" s="1"/>
  <c r="AE290" i="19"/>
  <c r="AF290" i="19" s="1"/>
  <c r="AE204" i="19"/>
  <c r="AF204" i="19" s="1"/>
  <c r="AE332" i="19"/>
  <c r="AF332" i="19" s="1"/>
  <c r="AE287" i="19"/>
  <c r="AF287" i="19" s="1"/>
  <c r="AE305" i="19"/>
  <c r="AK305" i="19" s="1"/>
  <c r="AE54" i="19"/>
  <c r="AE539" i="19"/>
  <c r="AF539" i="19" s="1"/>
  <c r="AE402" i="19"/>
  <c r="AE643" i="19"/>
  <c r="AF643" i="19" s="1"/>
  <c r="AE626" i="19"/>
  <c r="AK626" i="19" s="1"/>
  <c r="AE618" i="19"/>
  <c r="AF618" i="19" s="1"/>
  <c r="AE115" i="19"/>
  <c r="AF115" i="19" s="1"/>
  <c r="AE103" i="19"/>
  <c r="AF103" i="19" s="1"/>
  <c r="AE519" i="19"/>
  <c r="AE488" i="19"/>
  <c r="AF488" i="19" s="1"/>
  <c r="AE414" i="19"/>
  <c r="AF414" i="19" s="1"/>
  <c r="AE333" i="19"/>
  <c r="AF333" i="19" s="1"/>
  <c r="AE336" i="19"/>
  <c r="AF336" i="19" s="1"/>
  <c r="AE118" i="19"/>
  <c r="AF118" i="19" s="1"/>
  <c r="AE592" i="19"/>
  <c r="AF592" i="19" s="1"/>
  <c r="AE552" i="19"/>
  <c r="AF552" i="19" s="1"/>
  <c r="AE505" i="19"/>
  <c r="AK505" i="19" s="1"/>
  <c r="AE464" i="19"/>
  <c r="AF464" i="19" s="1"/>
  <c r="AE439" i="19"/>
  <c r="AF439" i="19" s="1"/>
  <c r="AE457" i="19"/>
  <c r="AK457" i="19" s="1"/>
  <c r="AE415" i="19"/>
  <c r="AF415" i="19" s="1"/>
  <c r="AE364" i="19"/>
  <c r="AF364" i="19" s="1"/>
  <c r="AE350" i="19"/>
  <c r="AF350" i="19" s="1"/>
  <c r="AE343" i="19"/>
  <c r="AF343" i="19" s="1"/>
  <c r="AE307" i="19"/>
  <c r="AF307" i="19" s="1"/>
  <c r="AE286" i="19"/>
  <c r="AF286" i="19" s="1"/>
  <c r="AE220" i="19"/>
  <c r="AF220" i="19" s="1"/>
  <c r="AE212" i="19"/>
  <c r="AF212" i="19" s="1"/>
  <c r="AE186" i="19"/>
  <c r="AK186" i="19" s="1"/>
  <c r="AE143" i="19"/>
  <c r="AK143" i="19" s="1"/>
  <c r="AE131" i="19"/>
  <c r="AF131" i="19" s="1"/>
  <c r="AE111" i="19"/>
  <c r="AF111" i="19" s="1"/>
  <c r="AE98" i="19"/>
  <c r="AF98" i="19" s="1"/>
  <c r="AE79" i="19"/>
  <c r="AF79" i="19" s="1"/>
  <c r="AE631" i="19"/>
  <c r="AE499" i="19"/>
  <c r="AE636" i="19"/>
  <c r="AF636" i="19" s="1"/>
  <c r="AE512" i="19"/>
  <c r="AE479" i="19"/>
  <c r="AF479" i="19" s="1"/>
  <c r="AE582" i="19"/>
  <c r="AK582" i="19" s="1"/>
  <c r="AE549" i="19"/>
  <c r="AF549" i="19" s="1"/>
  <c r="AE340" i="19"/>
  <c r="AK340" i="19" s="1"/>
  <c r="AE408" i="19"/>
  <c r="AE312" i="19"/>
  <c r="AK312" i="19" s="1"/>
  <c r="AE162" i="19"/>
  <c r="AF162" i="19" s="1"/>
  <c r="AE149" i="19"/>
  <c r="AF149" i="19" s="1"/>
  <c r="AE165" i="19"/>
  <c r="AF165" i="19" s="1"/>
  <c r="AE25" i="19"/>
  <c r="AF25" i="19" s="1"/>
  <c r="AE646" i="19"/>
  <c r="AF646" i="19" s="1"/>
  <c r="AE291" i="19"/>
  <c r="AF291" i="19" s="1"/>
  <c r="AE318" i="19"/>
  <c r="AF318" i="19" s="1"/>
  <c r="AE306" i="19"/>
  <c r="AF306" i="19" s="1"/>
  <c r="AE227" i="19"/>
  <c r="AF227" i="19" s="1"/>
  <c r="AE222" i="19"/>
  <c r="AK222" i="19" s="1"/>
  <c r="AE324" i="19"/>
  <c r="AF324" i="19" s="1"/>
  <c r="AE274" i="19"/>
  <c r="AF274" i="19" s="1"/>
  <c r="AE249" i="19"/>
  <c r="AK249" i="19" s="1"/>
  <c r="AE216" i="19"/>
  <c r="AK216" i="19" s="1"/>
  <c r="AE208" i="19"/>
  <c r="AF208" i="19" s="1"/>
  <c r="AE194" i="19"/>
  <c r="AF194" i="19" s="1"/>
  <c r="AE163" i="19"/>
  <c r="AF163" i="19" s="1"/>
  <c r="AE151" i="19"/>
  <c r="AK151" i="19" s="1"/>
  <c r="AE127" i="19"/>
  <c r="AF127" i="19" s="1"/>
  <c r="AE107" i="19"/>
  <c r="AF107" i="19" s="1"/>
  <c r="AE95" i="19"/>
  <c r="AF95" i="19" s="1"/>
  <c r="AE83" i="19"/>
  <c r="AF83" i="19" s="1"/>
  <c r="AE71" i="19"/>
  <c r="AF71" i="19" s="1"/>
  <c r="AE172" i="19"/>
  <c r="AK172" i="19" s="1"/>
  <c r="AE139" i="19"/>
  <c r="AF139" i="19" s="1"/>
  <c r="AE44" i="19"/>
  <c r="AF44" i="19" s="1"/>
  <c r="AE575" i="19"/>
  <c r="AE568" i="19"/>
  <c r="AE559" i="19"/>
  <c r="AE554" i="19"/>
  <c r="AE520" i="19"/>
  <c r="AF520" i="19" s="1"/>
  <c r="AE567" i="19"/>
  <c r="AF567" i="19" s="1"/>
  <c r="AE551" i="19"/>
  <c r="AF551" i="19" s="1"/>
  <c r="AE378" i="19"/>
  <c r="AK378" i="19" s="1"/>
  <c r="AE308" i="19"/>
  <c r="AK308" i="19" s="1"/>
  <c r="AE251" i="19"/>
  <c r="AK251" i="19" s="1"/>
  <c r="AE188" i="19"/>
  <c r="AK188" i="19" s="1"/>
  <c r="AE170" i="19"/>
  <c r="AF170" i="19" s="1"/>
  <c r="AE73" i="19"/>
  <c r="AF73" i="19" s="1"/>
  <c r="AE58" i="19"/>
  <c r="AK58" i="19" s="1"/>
  <c r="AE31" i="19"/>
  <c r="AK31" i="19" s="1"/>
  <c r="AE394" i="19"/>
  <c r="AF394" i="19" s="1"/>
  <c r="AE608" i="19"/>
  <c r="AF608" i="19" s="1"/>
  <c r="AE604" i="19"/>
  <c r="AF604" i="19" s="1"/>
  <c r="AE531" i="19"/>
  <c r="AF531" i="19" s="1"/>
  <c r="AE385" i="19"/>
  <c r="AK385" i="19" s="1"/>
  <c r="AE334" i="19"/>
  <c r="AF334" i="19" s="1"/>
  <c r="AE641" i="19"/>
  <c r="AF641" i="19" s="1"/>
  <c r="AE627" i="19"/>
  <c r="AE496" i="19"/>
  <c r="AF496" i="19" s="1"/>
  <c r="AE434" i="19"/>
  <c r="AK434" i="19" s="1"/>
  <c r="AE288" i="19"/>
  <c r="AF288" i="19" s="1"/>
  <c r="AE260" i="19"/>
  <c r="AK260" i="19" s="1"/>
  <c r="AE645" i="19"/>
  <c r="AF645" i="19" s="1"/>
  <c r="AE540" i="19"/>
  <c r="AE348" i="19"/>
  <c r="AK348" i="19" s="1"/>
  <c r="AE599" i="19"/>
  <c r="AK599" i="19" s="1"/>
  <c r="AK120" i="19"/>
  <c r="AE62" i="19"/>
  <c r="AF62" i="19" s="1"/>
  <c r="AE27" i="19"/>
  <c r="AK27" i="19" s="1"/>
  <c r="AE550" i="19"/>
  <c r="AE419" i="19"/>
  <c r="AE411" i="19"/>
  <c r="AF411" i="19" s="1"/>
  <c r="AE389" i="19"/>
  <c r="AK389" i="19" s="1"/>
  <c r="AE345" i="19"/>
  <c r="AF345" i="19" s="1"/>
  <c r="AE77" i="19"/>
  <c r="AF77" i="19" s="1"/>
  <c r="AE78" i="19"/>
  <c r="AF78" i="19" s="1"/>
  <c r="AE21" i="19"/>
  <c r="AF21" i="19" s="1"/>
  <c r="AE19" i="19"/>
  <c r="AF19" i="19" s="1"/>
  <c r="AE17" i="19"/>
  <c r="AF17" i="19" s="1"/>
  <c r="AE38" i="19"/>
  <c r="AK38" i="19" s="1"/>
  <c r="AE34" i="19"/>
  <c r="AF34" i="19" s="1"/>
  <c r="AF436" i="19"/>
  <c r="AK436" i="19"/>
  <c r="AE233" i="19"/>
  <c r="AK233" i="19" s="1"/>
  <c r="AE302" i="19"/>
  <c r="AE284" i="19"/>
  <c r="AK284" i="19" s="1"/>
  <c r="AE39" i="19"/>
  <c r="AK39" i="19" s="1"/>
  <c r="AE16" i="19"/>
  <c r="AF16" i="19" s="1"/>
  <c r="AE421" i="19"/>
  <c r="AF421" i="19" s="1"/>
  <c r="AE576" i="19"/>
  <c r="AF576" i="19" s="1"/>
  <c r="AE447" i="19"/>
  <c r="AF447" i="19" s="1"/>
  <c r="AE460" i="19"/>
  <c r="AF460" i="19" s="1"/>
  <c r="AE455" i="19"/>
  <c r="AF455" i="19" s="1"/>
  <c r="AE417" i="19"/>
  <c r="AK417" i="19" s="1"/>
  <c r="AE253" i="19"/>
  <c r="AF253" i="19" s="1"/>
  <c r="AE214" i="19"/>
  <c r="AK214" i="19" s="1"/>
  <c r="AE202" i="19"/>
  <c r="AK202" i="19" s="1"/>
  <c r="AE74" i="19"/>
  <c r="AF74" i="19" s="1"/>
  <c r="AE52" i="19"/>
  <c r="AK52" i="19" s="1"/>
  <c r="AE587" i="19"/>
  <c r="AE573" i="19"/>
  <c r="AE628" i="19"/>
  <c r="AF628" i="19" s="1"/>
  <c r="AE624" i="19"/>
  <c r="AF624" i="19" s="1"/>
  <c r="AE503" i="19"/>
  <c r="AE532" i="19"/>
  <c r="AF532" i="19" s="1"/>
  <c r="AE517" i="19"/>
  <c r="AK517" i="19" s="1"/>
  <c r="AE511" i="19"/>
  <c r="AF511" i="19" s="1"/>
  <c r="AE507" i="19"/>
  <c r="AE467" i="19"/>
  <c r="AE370" i="19"/>
  <c r="AE273" i="19"/>
  <c r="AE276" i="19"/>
  <c r="AK276" i="19" s="1"/>
  <c r="AE264" i="19"/>
  <c r="AF264" i="19" s="1"/>
  <c r="AE133" i="19"/>
  <c r="AF133" i="19" s="1"/>
  <c r="AE113" i="19"/>
  <c r="AF113" i="19" s="1"/>
  <c r="AE580" i="19"/>
  <c r="AK580" i="19" s="1"/>
  <c r="AE588" i="19"/>
  <c r="AF588" i="19" s="1"/>
  <c r="AK529" i="19"/>
  <c r="AK498" i="19"/>
  <c r="AE481" i="19"/>
  <c r="AF481" i="19" s="1"/>
  <c r="AE409" i="19"/>
  <c r="AF409" i="19" s="1"/>
  <c r="AE399" i="19"/>
  <c r="AK399" i="19" s="1"/>
  <c r="AE355" i="19"/>
  <c r="AF355" i="19" s="1"/>
  <c r="AE97" i="19"/>
  <c r="AK97" i="19" s="1"/>
  <c r="AE24" i="19"/>
  <c r="AK24" i="19" s="1"/>
  <c r="AE612" i="19"/>
  <c r="AF612" i="19" s="1"/>
  <c r="AE444" i="19"/>
  <c r="AK444" i="19" s="1"/>
  <c r="AE474" i="19"/>
  <c r="AK474" i="19" s="1"/>
  <c r="AE468" i="19"/>
  <c r="AF468" i="19" s="1"/>
  <c r="AE376" i="19"/>
  <c r="AF376" i="19" s="1"/>
  <c r="AE413" i="19"/>
  <c r="AK413" i="19" s="1"/>
  <c r="AF279" i="19"/>
  <c r="AK279" i="19"/>
  <c r="AE91" i="19"/>
  <c r="AF91" i="19" s="1"/>
  <c r="AE616" i="19"/>
  <c r="AF616" i="19" s="1"/>
  <c r="AK583" i="19"/>
  <c r="AE561" i="19"/>
  <c r="AK561" i="19" s="1"/>
  <c r="AE395" i="19"/>
  <c r="AF395" i="19" s="1"/>
  <c r="AK516" i="19"/>
  <c r="AE391" i="19"/>
  <c r="AK391" i="19" s="1"/>
  <c r="AE299" i="19"/>
  <c r="AE634" i="19"/>
  <c r="AF634" i="19" s="1"/>
  <c r="AE427" i="19"/>
  <c r="AF427" i="19" s="1"/>
  <c r="AE544" i="19"/>
  <c r="AK544" i="19" s="1"/>
  <c r="AE451" i="19"/>
  <c r="AF451" i="19" s="1"/>
  <c r="AE437" i="19"/>
  <c r="AF437" i="19" s="1"/>
  <c r="AE435" i="19"/>
  <c r="AF435" i="19" s="1"/>
  <c r="AE294" i="19"/>
  <c r="AF294" i="19" s="1"/>
  <c r="AE237" i="19"/>
  <c r="AF237" i="19" s="1"/>
  <c r="M654" i="19"/>
  <c r="Q654" i="19"/>
  <c r="G654" i="19"/>
  <c r="AK72" i="19"/>
  <c r="AK12" i="19"/>
  <c r="AE282" i="19"/>
  <c r="AF282" i="19" s="1"/>
  <c r="AE258" i="19"/>
  <c r="AK258" i="19" s="1"/>
  <c r="AE277" i="19"/>
  <c r="AF277" i="19" s="1"/>
  <c r="AA654" i="19"/>
  <c r="AD654" i="19"/>
  <c r="AK513" i="19"/>
  <c r="AK150" i="19"/>
  <c r="AF534" i="19"/>
  <c r="AK534" i="19"/>
  <c r="AK629" i="19"/>
  <c r="AK589" i="19"/>
  <c r="AK259" i="19"/>
  <c r="AE245" i="19"/>
  <c r="AK266" i="19"/>
  <c r="AF124" i="19"/>
  <c r="AK124" i="19"/>
  <c r="H11" i="19"/>
  <c r="T5" i="19"/>
  <c r="AK70" i="19"/>
  <c r="H4" i="19"/>
  <c r="T11" i="19"/>
  <c r="AE591" i="19"/>
  <c r="AF591" i="19" s="1"/>
  <c r="AE380" i="19"/>
  <c r="AK361" i="19"/>
  <c r="AK173" i="19"/>
  <c r="H5" i="19"/>
  <c r="AK191" i="19"/>
  <c r="AE635" i="19"/>
  <c r="AK601" i="19"/>
  <c r="AF239" i="19"/>
  <c r="AK239" i="19"/>
  <c r="AK215" i="19"/>
  <c r="AK424" i="19"/>
  <c r="AK94" i="19"/>
  <c r="AK269" i="19"/>
  <c r="AF161" i="19" l="1"/>
  <c r="AF46" i="19"/>
  <c r="AK375" i="19"/>
  <c r="AF128" i="19"/>
  <c r="AK128" i="19"/>
  <c r="AK218" i="19"/>
  <c r="AK141" i="19"/>
  <c r="AK442" i="19"/>
  <c r="AF309" i="19"/>
  <c r="AK335" i="19"/>
  <c r="AK526" i="19"/>
  <c r="AK199" i="19"/>
  <c r="AK426" i="19"/>
  <c r="AK45" i="19"/>
  <c r="AF485" i="19"/>
  <c r="AK535" i="19"/>
  <c r="AK527" i="19"/>
  <c r="AF159" i="19"/>
  <c r="AF275" i="19"/>
  <c r="AK22" i="19"/>
  <c r="AJ425" i="19"/>
  <c r="AJ243" i="19"/>
  <c r="AJ16" i="19"/>
  <c r="AJ14" i="19"/>
  <c r="AJ292" i="19"/>
  <c r="AJ17" i="19"/>
  <c r="AJ244" i="19"/>
  <c r="AJ452" i="19"/>
  <c r="AJ161" i="19"/>
  <c r="AJ163" i="19"/>
  <c r="AJ442" i="19"/>
  <c r="AJ122" i="19"/>
  <c r="AJ492" i="19"/>
  <c r="AJ515" i="19"/>
  <c r="AJ375" i="19"/>
  <c r="AJ144" i="19"/>
  <c r="AJ373" i="19"/>
  <c r="AJ20" i="19"/>
  <c r="AJ493" i="19"/>
  <c r="AJ80" i="19"/>
  <c r="AJ361" i="19"/>
  <c r="AJ58" i="19"/>
  <c r="AJ155" i="19"/>
  <c r="AJ138" i="19"/>
  <c r="AJ516" i="19"/>
  <c r="AJ540" i="19"/>
  <c r="AJ626" i="19"/>
  <c r="AJ528" i="19"/>
  <c r="AJ118" i="19"/>
  <c r="AJ93" i="19"/>
  <c r="AJ623" i="19"/>
  <c r="AJ293" i="19"/>
  <c r="AJ543" i="19"/>
  <c r="AJ67" i="19"/>
  <c r="AJ376" i="19"/>
  <c r="AJ427" i="19"/>
  <c r="AJ587" i="19"/>
  <c r="AJ251" i="19"/>
  <c r="AJ148" i="19"/>
  <c r="AJ494" i="19"/>
  <c r="AJ299" i="19"/>
  <c r="AF410" i="19"/>
  <c r="AK410" i="19"/>
  <c r="AJ86" i="19"/>
  <c r="AJ298" i="19"/>
  <c r="AJ220" i="19"/>
  <c r="AJ381" i="19"/>
  <c r="AJ527" i="19"/>
  <c r="AJ215" i="19"/>
  <c r="AJ37" i="19"/>
  <c r="AJ164" i="19"/>
  <c r="AJ165" i="19"/>
  <c r="AJ434" i="19"/>
  <c r="AJ94" i="19"/>
  <c r="AJ280" i="19"/>
  <c r="AJ566" i="19"/>
  <c r="AJ139" i="19"/>
  <c r="AK425" i="19"/>
  <c r="AJ561" i="19"/>
  <c r="AJ563" i="19"/>
  <c r="AJ363" i="19"/>
  <c r="AJ652" i="19"/>
  <c r="AJ572" i="19"/>
  <c r="AJ465" i="19"/>
  <c r="AJ316" i="19"/>
  <c r="AJ651" i="19"/>
  <c r="AJ28" i="19"/>
  <c r="AJ41" i="19"/>
  <c r="AJ583" i="19"/>
  <c r="AJ495" i="19"/>
  <c r="AJ436" i="19"/>
  <c r="AJ481" i="19"/>
  <c r="AJ464" i="19"/>
  <c r="AJ410" i="19"/>
  <c r="AJ314" i="19"/>
  <c r="AJ265" i="19"/>
  <c r="AJ202" i="19"/>
  <c r="AJ229" i="19"/>
  <c r="AJ646" i="19"/>
  <c r="AJ596" i="19"/>
  <c r="AJ590" i="19"/>
  <c r="AJ574" i="19"/>
  <c r="AJ379" i="19"/>
  <c r="AJ332" i="19"/>
  <c r="AJ323" i="19"/>
  <c r="AJ183" i="19"/>
  <c r="AJ149" i="19"/>
  <c r="AJ113" i="19"/>
  <c r="AJ81" i="19"/>
  <c r="AJ250" i="19"/>
  <c r="AJ92" i="19"/>
  <c r="AJ271" i="19"/>
  <c r="AJ112" i="19"/>
  <c r="AJ50" i="19"/>
  <c r="AJ63" i="19"/>
  <c r="AJ195" i="19"/>
  <c r="AJ100" i="19"/>
  <c r="AJ167" i="19"/>
  <c r="AJ104" i="19"/>
  <c r="AJ166" i="19"/>
  <c r="AJ29" i="19"/>
  <c r="AJ637" i="19"/>
  <c r="AJ463" i="19"/>
  <c r="AJ469" i="19"/>
  <c r="AJ401" i="19"/>
  <c r="AJ266" i="19"/>
  <c r="AJ225" i="19"/>
  <c r="AJ117" i="19"/>
  <c r="AJ628" i="19"/>
  <c r="AJ638" i="19"/>
  <c r="AJ620" i="19"/>
  <c r="AJ582" i="19"/>
  <c r="AJ576" i="19"/>
  <c r="AJ520" i="19"/>
  <c r="AJ472" i="19"/>
  <c r="AJ513" i="19"/>
  <c r="AJ448" i="19"/>
  <c r="AJ389" i="19"/>
  <c r="AJ485" i="19"/>
  <c r="AJ395" i="19"/>
  <c r="AJ478" i="19"/>
  <c r="AJ552" i="19"/>
  <c r="AJ364" i="19"/>
  <c r="AJ538" i="19"/>
  <c r="AJ318" i="19"/>
  <c r="AJ209" i="19"/>
  <c r="AJ301" i="19"/>
  <c r="AJ249" i="19"/>
  <c r="AJ210" i="19"/>
  <c r="AJ399" i="19"/>
  <c r="AJ270" i="19"/>
  <c r="AJ213" i="19"/>
  <c r="AJ171" i="19"/>
  <c r="AJ102" i="19"/>
  <c r="AJ254" i="19"/>
  <c r="AJ8" i="19"/>
  <c r="AJ121" i="19"/>
  <c r="AJ79" i="19"/>
  <c r="AJ95" i="19"/>
  <c r="AJ337" i="19"/>
  <c r="AJ617" i="19"/>
  <c r="AJ512" i="19"/>
  <c r="AJ433" i="19"/>
  <c r="AJ349" i="19"/>
  <c r="AJ23" i="19"/>
  <c r="AJ222" i="19"/>
  <c r="AJ264" i="19"/>
  <c r="AJ172" i="19"/>
  <c r="AJ125" i="19"/>
  <c r="AJ613" i="19"/>
  <c r="AJ490" i="19"/>
  <c r="AJ526" i="19"/>
  <c r="AJ409" i="19"/>
  <c r="AJ420" i="19"/>
  <c r="AJ382" i="19"/>
  <c r="AJ306" i="19"/>
  <c r="AJ116" i="19"/>
  <c r="AJ343" i="19"/>
  <c r="AJ643" i="19"/>
  <c r="AJ256" i="19"/>
  <c r="AJ571" i="19"/>
  <c r="AJ585" i="19"/>
  <c r="AJ374" i="19"/>
  <c r="AJ320" i="19"/>
  <c r="AJ308" i="19"/>
  <c r="AJ178" i="19"/>
  <c r="AJ145" i="19"/>
  <c r="AJ109" i="19"/>
  <c r="AJ77" i="19"/>
  <c r="AJ199" i="19"/>
  <c r="AJ4" i="19"/>
  <c r="AJ191" i="19"/>
  <c r="AJ96" i="19"/>
  <c r="AJ287" i="19"/>
  <c r="AJ46" i="19"/>
  <c r="AJ169" i="19"/>
  <c r="AJ84" i="19"/>
  <c r="AJ327" i="19"/>
  <c r="AJ413" i="19"/>
  <c r="AJ66" i="19"/>
  <c r="AJ18" i="19"/>
  <c r="AJ338" i="19"/>
  <c r="AJ441" i="19"/>
  <c r="AJ388" i="19"/>
  <c r="AJ350" i="19"/>
  <c r="AJ234" i="19"/>
  <c r="AJ224" i="19"/>
  <c r="AJ645" i="19"/>
  <c r="AJ618" i="19"/>
  <c r="AJ580" i="19"/>
  <c r="AJ569" i="19"/>
  <c r="AJ549" i="19"/>
  <c r="AJ511" i="19"/>
  <c r="AJ435" i="19"/>
  <c r="AJ480" i="19"/>
  <c r="AJ444" i="19"/>
  <c r="AJ533" i="19"/>
  <c r="AJ440" i="19"/>
  <c r="AJ562" i="19"/>
  <c r="AJ439" i="19"/>
  <c r="AJ455" i="19"/>
  <c r="AJ491" i="19"/>
  <c r="AJ302" i="19"/>
  <c r="AJ523" i="19"/>
  <c r="AJ347" i="19"/>
  <c r="AJ297" i="19"/>
  <c r="AJ239" i="19"/>
  <c r="AJ204" i="19"/>
  <c r="AJ365" i="19"/>
  <c r="AJ261" i="19"/>
  <c r="AJ331" i="19"/>
  <c r="AJ154" i="19"/>
  <c r="AJ150" i="19"/>
  <c r="AJ321" i="19"/>
  <c r="AJ99" i="19"/>
  <c r="AJ205" i="19"/>
  <c r="AJ189" i="19"/>
  <c r="AJ110" i="19"/>
  <c r="AJ36" i="19"/>
  <c r="AJ115" i="19"/>
  <c r="AJ6" i="19"/>
  <c r="AJ13" i="19"/>
  <c r="AJ75" i="19"/>
  <c r="AJ238" i="19"/>
  <c r="AJ351" i="19"/>
  <c r="AJ394" i="19"/>
  <c r="AJ634" i="19"/>
  <c r="AJ532" i="19"/>
  <c r="AJ152" i="19"/>
  <c r="AJ160" i="19"/>
  <c r="AJ196" i="19"/>
  <c r="AJ423" i="19"/>
  <c r="AJ98" i="19"/>
  <c r="AJ274" i="19"/>
  <c r="AJ107" i="19"/>
  <c r="AJ313" i="19"/>
  <c r="AJ317" i="19"/>
  <c r="AJ227" i="19"/>
  <c r="AJ342" i="19"/>
  <c r="AJ226" i="19"/>
  <c r="AJ294" i="19"/>
  <c r="AJ405" i="19"/>
  <c r="AJ426" i="19"/>
  <c r="AJ428" i="19"/>
  <c r="AJ411" i="19"/>
  <c r="AJ542" i="19"/>
  <c r="AJ581" i="19"/>
  <c r="AJ611" i="19"/>
  <c r="AJ631" i="19"/>
  <c r="AJ336" i="19"/>
  <c r="AJ471" i="19"/>
  <c r="AJ595" i="19"/>
  <c r="AJ68" i="19"/>
  <c r="AJ30" i="19"/>
  <c r="AJ60" i="19"/>
  <c r="AJ315" i="19"/>
  <c r="AJ353" i="19"/>
  <c r="AJ129" i="19"/>
  <c r="AJ200" i="19"/>
  <c r="AJ541" i="19"/>
  <c r="AJ537" i="19"/>
  <c r="AJ642" i="19"/>
  <c r="AJ257" i="19"/>
  <c r="AJ535" i="19"/>
  <c r="AJ632" i="19"/>
  <c r="AJ168" i="19"/>
  <c r="AJ416" i="19"/>
  <c r="AJ134" i="19"/>
  <c r="AJ276" i="19"/>
  <c r="AJ459" i="19"/>
  <c r="AJ49" i="19"/>
  <c r="AJ591" i="19"/>
  <c r="AJ74" i="19"/>
  <c r="AJ82" i="19"/>
  <c r="AJ307" i="19"/>
  <c r="AJ278" i="19"/>
  <c r="AJ414" i="19"/>
  <c r="AJ530" i="19"/>
  <c r="AJ514" i="19"/>
  <c r="AJ140" i="19"/>
  <c r="AJ173" i="19"/>
  <c r="AJ97" i="19"/>
  <c r="AJ502" i="19"/>
  <c r="AJ633" i="19"/>
  <c r="AJ197" i="19"/>
  <c r="AJ252" i="19"/>
  <c r="AJ497" i="19"/>
  <c r="AJ52" i="19"/>
  <c r="AJ300" i="19"/>
  <c r="AJ146" i="19"/>
  <c r="AJ186" i="19"/>
  <c r="AJ289" i="19"/>
  <c r="AJ120" i="19"/>
  <c r="AJ235" i="19"/>
  <c r="AJ286" i="19"/>
  <c r="AK357" i="19"/>
  <c r="AJ345" i="19"/>
  <c r="AJ372" i="19"/>
  <c r="AJ506" i="19"/>
  <c r="AJ509" i="19"/>
  <c r="AJ568" i="19"/>
  <c r="AJ486" i="19"/>
  <c r="AJ534" i="19"/>
  <c r="AJ636" i="19"/>
  <c r="AJ615" i="19"/>
  <c r="AK379" i="19"/>
  <c r="AJ450" i="19"/>
  <c r="AF626" i="19"/>
  <c r="AJ269" i="19"/>
  <c r="AJ76" i="19"/>
  <c r="AJ39" i="19"/>
  <c r="AJ88" i="19"/>
  <c r="AJ25" i="19"/>
  <c r="AJ65" i="19"/>
  <c r="AJ133" i="19"/>
  <c r="AJ246" i="19"/>
  <c r="AJ558" i="19"/>
  <c r="AJ567" i="19"/>
  <c r="AJ650" i="19"/>
  <c r="AJ61" i="19"/>
  <c r="AJ208" i="19"/>
  <c r="AJ387" i="19"/>
  <c r="AJ408" i="19"/>
  <c r="AJ570" i="19"/>
  <c r="AJ123" i="19"/>
  <c r="AJ42" i="19"/>
  <c r="AJ573" i="19"/>
  <c r="AJ384" i="19"/>
  <c r="AF84" i="19"/>
  <c r="AK84" i="19"/>
  <c r="AK330" i="19"/>
  <c r="AF330" i="19"/>
  <c r="AK50" i="19"/>
  <c r="AF50" i="19"/>
  <c r="AK136" i="19"/>
  <c r="AF136" i="19"/>
  <c r="AF37" i="19"/>
  <c r="AK37" i="19"/>
  <c r="AF454" i="19"/>
  <c r="AK454" i="19"/>
  <c r="AJ639" i="19"/>
  <c r="AJ447" i="19"/>
  <c r="AJ383" i="19"/>
  <c r="AJ103" i="19"/>
  <c r="AJ612" i="19"/>
  <c r="AJ588" i="19"/>
  <c r="AJ489" i="19"/>
  <c r="AJ461" i="19"/>
  <c r="AJ330" i="19"/>
  <c r="AJ424" i="19"/>
  <c r="AJ57" i="19"/>
  <c r="AJ247" i="19"/>
  <c r="AJ34" i="19"/>
  <c r="AJ56" i="19"/>
  <c r="AJ641" i="19"/>
  <c r="AJ621" i="19"/>
  <c r="AJ605" i="19"/>
  <c r="AJ614" i="19"/>
  <c r="AJ556" i="19"/>
  <c r="AJ575" i="19"/>
  <c r="AJ553" i="19"/>
  <c r="AJ503" i="19"/>
  <c r="AJ453" i="19"/>
  <c r="AJ386" i="19"/>
  <c r="AJ501" i="19"/>
  <c r="AJ417" i="19"/>
  <c r="AJ460" i="19"/>
  <c r="AJ385" i="19"/>
  <c r="AJ438" i="19"/>
  <c r="AJ421" i="19"/>
  <c r="AJ334" i="19"/>
  <c r="AJ277" i="19"/>
  <c r="AJ231" i="19"/>
  <c r="AJ285" i="19"/>
  <c r="AJ218" i="19"/>
  <c r="AJ324" i="19"/>
  <c r="AJ245" i="19"/>
  <c r="AJ190" i="19"/>
  <c r="AJ359" i="19"/>
  <c r="AJ11" i="19"/>
  <c r="AJ296" i="19"/>
  <c r="AJ130" i="19"/>
  <c r="AJ198" i="19"/>
  <c r="AJ19" i="19"/>
  <c r="AJ32" i="19"/>
  <c r="AJ619" i="19"/>
  <c r="AJ544" i="19"/>
  <c r="AJ446" i="19"/>
  <c r="AJ431" i="19"/>
  <c r="AJ429" i="19"/>
  <c r="AJ237" i="19"/>
  <c r="AJ180" i="19"/>
  <c r="AJ346" i="19"/>
  <c r="AJ175" i="19"/>
  <c r="AJ135" i="19"/>
  <c r="AJ143" i="19"/>
  <c r="AJ31" i="19"/>
  <c r="AJ241" i="19"/>
  <c r="AJ54" i="19"/>
  <c r="AJ603" i="19"/>
  <c r="AJ608" i="19"/>
  <c r="AJ609" i="19"/>
  <c r="AJ577" i="19"/>
  <c r="AJ586" i="19"/>
  <c r="AJ230" i="19"/>
  <c r="AJ648" i="19"/>
  <c r="AJ179" i="19"/>
  <c r="AJ479" i="19"/>
  <c r="AJ253" i="19"/>
  <c r="AJ22" i="19"/>
  <c r="AJ284" i="19"/>
  <c r="AJ33" i="19"/>
  <c r="AJ505" i="19"/>
  <c r="AJ445" i="19"/>
  <c r="AJ407" i="19"/>
  <c r="AJ203" i="19"/>
  <c r="AJ258" i="19"/>
  <c r="AJ48" i="19"/>
  <c r="AJ162" i="19"/>
  <c r="AJ458" i="19"/>
  <c r="AJ635" i="19"/>
  <c r="AJ649" i="19"/>
  <c r="AJ616" i="19"/>
  <c r="AJ594" i="19"/>
  <c r="AJ584" i="19"/>
  <c r="AJ546" i="19"/>
  <c r="AJ559" i="19"/>
  <c r="AJ548" i="19"/>
  <c r="AJ488" i="19"/>
  <c r="AJ419" i="19"/>
  <c r="AJ380" i="19"/>
  <c r="AJ482" i="19"/>
  <c r="AJ400" i="19"/>
  <c r="AJ415" i="19"/>
  <c r="AJ378" i="19"/>
  <c r="AJ418" i="19"/>
  <c r="AJ377" i="19"/>
  <c r="AJ322" i="19"/>
  <c r="AJ273" i="19"/>
  <c r="AJ217" i="19"/>
  <c r="AJ267" i="19"/>
  <c r="AJ362" i="19"/>
  <c r="AJ309" i="19"/>
  <c r="AJ232" i="19"/>
  <c r="AJ87" i="19"/>
  <c r="AJ319" i="19"/>
  <c r="AJ282" i="19"/>
  <c r="AJ283" i="19"/>
  <c r="AJ47" i="19"/>
  <c r="AJ45" i="19"/>
  <c r="AJ26" i="19"/>
  <c r="AJ555" i="19"/>
  <c r="AJ539" i="19"/>
  <c r="AJ496" i="19"/>
  <c r="AJ406" i="19"/>
  <c r="AJ522" i="19"/>
  <c r="AJ456" i="19"/>
  <c r="AI656" i="19"/>
  <c r="AJ557" i="19"/>
  <c r="AI654" i="19"/>
  <c r="AJ206" i="19"/>
  <c r="AJ610" i="19"/>
  <c r="AJ508" i="19"/>
  <c r="AJ451" i="19"/>
  <c r="AJ326" i="19"/>
  <c r="AJ111" i="19"/>
  <c r="AJ5" i="19"/>
  <c r="AJ15" i="19"/>
  <c r="AJ64" i="19"/>
  <c r="AJ624" i="19"/>
  <c r="AJ579" i="19"/>
  <c r="AJ578" i="19"/>
  <c r="AJ531" i="19"/>
  <c r="AJ525" i="19"/>
  <c r="AJ483" i="19"/>
  <c r="AJ402" i="19"/>
  <c r="AJ536" i="19"/>
  <c r="AJ468" i="19"/>
  <c r="AJ499" i="19"/>
  <c r="AJ412" i="19"/>
  <c r="AJ368" i="19"/>
  <c r="AJ404" i="19"/>
  <c r="AJ369" i="19"/>
  <c r="AJ358" i="19"/>
  <c r="AJ305" i="19"/>
  <c r="AJ212" i="19"/>
  <c r="AJ341" i="19"/>
  <c r="AJ303" i="19"/>
  <c r="AJ216" i="19"/>
  <c r="AJ71" i="19"/>
  <c r="AJ259" i="19"/>
  <c r="AJ90" i="19"/>
  <c r="AJ193" i="19"/>
  <c r="AJ242" i="19"/>
  <c r="AJ44" i="19"/>
  <c r="AJ21" i="19"/>
  <c r="AJ38" i="19"/>
  <c r="AJ9" i="19"/>
  <c r="AJ644" i="19"/>
  <c r="AJ565" i="19"/>
  <c r="AJ521" i="19"/>
  <c r="AJ354" i="19"/>
  <c r="AJ328" i="19"/>
  <c r="AJ147" i="19"/>
  <c r="AJ356" i="19"/>
  <c r="AJ214" i="19"/>
  <c r="AJ83" i="19"/>
  <c r="AJ70" i="19"/>
  <c r="AJ127" i="19"/>
  <c r="AJ7" i="19"/>
  <c r="AJ630" i="19"/>
  <c r="AJ606" i="19"/>
  <c r="AJ604" i="19"/>
  <c r="AJ551" i="19"/>
  <c r="AJ550" i="19"/>
  <c r="AJ466" i="19"/>
  <c r="AJ519" i="19"/>
  <c r="AJ462" i="19"/>
  <c r="AJ443" i="19"/>
  <c r="AJ517" i="19"/>
  <c r="AJ422" i="19"/>
  <c r="AJ498" i="19"/>
  <c r="AJ393" i="19"/>
  <c r="AJ391" i="19"/>
  <c r="AJ396" i="19"/>
  <c r="AJ260" i="19"/>
  <c r="AJ339" i="19"/>
  <c r="AJ255" i="19"/>
  <c r="AJ360" i="19"/>
  <c r="AJ221" i="19"/>
  <c r="AJ279" i="19"/>
  <c r="AJ159" i="19"/>
  <c r="AJ184" i="19"/>
  <c r="AJ126" i="19"/>
  <c r="AJ43" i="19"/>
  <c r="AJ281" i="19"/>
  <c r="AJ40" i="19"/>
  <c r="AK119" i="19"/>
  <c r="AJ136" i="19"/>
  <c r="AJ291" i="19"/>
  <c r="AJ53" i="19"/>
  <c r="AJ182" i="19"/>
  <c r="AJ72" i="19"/>
  <c r="AJ132" i="19"/>
  <c r="AJ201" i="19"/>
  <c r="AJ35" i="19"/>
  <c r="AJ108" i="19"/>
  <c r="AJ177" i="19"/>
  <c r="AJ344" i="19"/>
  <c r="AJ69" i="19"/>
  <c r="AJ85" i="19"/>
  <c r="AJ101" i="19"/>
  <c r="AJ119" i="19"/>
  <c r="AJ137" i="19"/>
  <c r="AJ153" i="19"/>
  <c r="AJ170" i="19"/>
  <c r="AJ188" i="19"/>
  <c r="AJ263" i="19"/>
  <c r="AJ340" i="19"/>
  <c r="AJ510" i="19"/>
  <c r="AJ352" i="19"/>
  <c r="AJ366" i="19"/>
  <c r="AJ367" i="19"/>
  <c r="AJ592" i="19"/>
  <c r="AJ524" i="19"/>
  <c r="AJ593" i="19"/>
  <c r="AJ601" i="19"/>
  <c r="AJ647" i="19"/>
  <c r="AJ597" i="19"/>
  <c r="AJ477" i="19"/>
  <c r="AJ640" i="19"/>
  <c r="AJ181" i="19"/>
  <c r="AJ151" i="19"/>
  <c r="AJ211" i="19"/>
  <c r="AJ219" i="19"/>
  <c r="AJ262" i="19"/>
  <c r="AJ207" i="19"/>
  <c r="AJ288" i="19"/>
  <c r="AJ325" i="19"/>
  <c r="AJ329" i="19"/>
  <c r="AJ437" i="19"/>
  <c r="AJ554" i="19"/>
  <c r="AJ507" i="19"/>
  <c r="AJ392" i="19"/>
  <c r="AJ487" i="19"/>
  <c r="AJ430" i="19"/>
  <c r="AJ467" i="19"/>
  <c r="AJ449" i="19"/>
  <c r="AJ504" i="19"/>
  <c r="AJ560" i="19"/>
  <c r="AJ627" i="19"/>
  <c r="AJ622" i="19"/>
  <c r="AJ55" i="19"/>
  <c r="AJ12" i="19"/>
  <c r="AJ106" i="19"/>
  <c r="AJ194" i="19"/>
  <c r="AJ290" i="19"/>
  <c r="AJ484" i="19"/>
  <c r="AJ10" i="19"/>
  <c r="AJ310" i="19"/>
  <c r="AJ333" i="19"/>
  <c r="AJ236" i="19"/>
  <c r="AJ475" i="19"/>
  <c r="AK508" i="19"/>
  <c r="AF524" i="19"/>
  <c r="AJ625" i="19"/>
  <c r="AJ78" i="19"/>
  <c r="AJ457" i="19"/>
  <c r="AJ59" i="19"/>
  <c r="AJ156" i="19"/>
  <c r="AJ128" i="19"/>
  <c r="AJ187" i="19"/>
  <c r="AJ304" i="19"/>
  <c r="AJ73" i="19"/>
  <c r="AJ89" i="19"/>
  <c r="AJ105" i="19"/>
  <c r="AJ124" i="19"/>
  <c r="AJ141" i="19"/>
  <c r="AJ157" i="19"/>
  <c r="AJ174" i="19"/>
  <c r="AJ192" i="19"/>
  <c r="AJ275" i="19"/>
  <c r="AJ348" i="19"/>
  <c r="AJ312" i="19"/>
  <c r="AJ518" i="19"/>
  <c r="AJ370" i="19"/>
  <c r="AJ371" i="19"/>
  <c r="AJ547" i="19"/>
  <c r="AJ529" i="19"/>
  <c r="AJ598" i="19"/>
  <c r="AJ607" i="19"/>
  <c r="AJ228" i="19"/>
  <c r="AJ602" i="19"/>
  <c r="AJ629" i="19"/>
  <c r="AJ114" i="19"/>
  <c r="AJ240" i="19"/>
  <c r="AJ51" i="19"/>
  <c r="AJ158" i="19"/>
  <c r="AJ91" i="19"/>
  <c r="AJ335" i="19"/>
  <c r="AJ272" i="19"/>
  <c r="AJ223" i="19"/>
  <c r="AJ357" i="19"/>
  <c r="AJ355" i="19"/>
  <c r="AJ474" i="19"/>
  <c r="AJ398" i="19"/>
  <c r="AJ545" i="19"/>
  <c r="AJ403" i="19"/>
  <c r="AJ500" i="19"/>
  <c r="AJ470" i="19"/>
  <c r="AJ473" i="19"/>
  <c r="AJ454" i="19"/>
  <c r="AJ564" i="19"/>
  <c r="AJ599" i="19"/>
  <c r="AJ295" i="19"/>
  <c r="AJ432" i="19"/>
  <c r="AJ176" i="19"/>
  <c r="AJ62" i="19"/>
  <c r="AJ142" i="19"/>
  <c r="AJ268" i="19"/>
  <c r="AJ131" i="19"/>
  <c r="AJ476" i="19"/>
  <c r="AJ600" i="19"/>
  <c r="AJ233" i="19"/>
  <c r="AJ27" i="19"/>
  <c r="AJ24" i="19"/>
  <c r="AJ248" i="19"/>
  <c r="AJ390" i="19"/>
  <c r="AJ397" i="19"/>
  <c r="AJ589" i="19"/>
  <c r="AJ185" i="19"/>
  <c r="AJ311" i="19"/>
  <c r="AF491" i="19"/>
  <c r="AK491" i="19"/>
  <c r="AK28" i="19"/>
  <c r="AF448" i="19"/>
  <c r="AK448" i="19"/>
  <c r="AK404" i="19"/>
  <c r="AK14" i="19"/>
  <c r="AK344" i="19"/>
  <c r="AF182" i="19"/>
  <c r="AK21" i="19"/>
  <c r="AK108" i="19"/>
  <c r="AK390" i="19"/>
  <c r="AK639" i="19"/>
  <c r="AF105" i="19"/>
  <c r="AF515" i="19"/>
  <c r="AF134" i="19"/>
  <c r="AF558" i="19"/>
  <c r="AK267" i="19"/>
  <c r="AK469" i="19"/>
  <c r="AK158" i="19"/>
  <c r="AK506" i="19"/>
  <c r="AK406" i="19"/>
  <c r="AK196" i="19"/>
  <c r="AK67" i="19"/>
  <c r="AK593" i="19"/>
  <c r="AK362" i="19"/>
  <c r="AK574" i="19"/>
  <c r="AK354" i="19"/>
  <c r="AK301" i="19"/>
  <c r="AK96" i="19"/>
  <c r="AK377" i="19"/>
  <c r="AF651" i="19"/>
  <c r="AK99" i="19"/>
  <c r="AK613" i="19"/>
  <c r="AK178" i="19"/>
  <c r="AK53" i="19"/>
  <c r="AK565" i="19"/>
  <c r="AF642" i="19"/>
  <c r="AF82" i="19"/>
  <c r="AK543" i="19"/>
  <c r="AF254" i="19"/>
  <c r="AK557" i="19"/>
  <c r="AK7" i="19"/>
  <c r="AK135" i="19"/>
  <c r="AK579" i="19"/>
  <c r="AK232" i="19"/>
  <c r="AK620" i="19"/>
  <c r="AK483" i="19"/>
  <c r="AK610" i="19"/>
  <c r="AK207" i="19"/>
  <c r="AK121" i="19"/>
  <c r="AK296" i="19"/>
  <c r="AK197" i="19"/>
  <c r="AK429" i="19"/>
  <c r="AF69" i="19"/>
  <c r="AK292" i="19"/>
  <c r="AK420" i="19"/>
  <c r="AK494" i="19"/>
  <c r="AF449" i="19"/>
  <c r="AF225" i="19"/>
  <c r="AK229" i="19"/>
  <c r="AF476" i="19"/>
  <c r="AK43" i="19"/>
  <c r="AK538" i="19"/>
  <c r="AK465" i="19"/>
  <c r="AK227" i="19"/>
  <c r="AK412" i="19"/>
  <c r="AK366" i="19"/>
  <c r="AK525" i="19"/>
  <c r="AF280" i="19"/>
  <c r="AK126" i="19"/>
  <c r="AK430" i="19"/>
  <c r="AK548" i="19"/>
  <c r="AK650" i="19"/>
  <c r="AK40" i="19"/>
  <c r="AK401" i="19"/>
  <c r="AF326" i="19"/>
  <c r="AK116" i="19"/>
  <c r="AK297" i="19"/>
  <c r="AK41" i="19"/>
  <c r="AK147" i="19"/>
  <c r="AK541" i="19"/>
  <c r="AK609" i="19"/>
  <c r="AK281" i="19"/>
  <c r="AK492" i="19"/>
  <c r="AK422" i="19"/>
  <c r="AK163" i="19"/>
  <c r="AF188" i="19"/>
  <c r="AF486" i="19"/>
  <c r="AK462" i="19"/>
  <c r="AK484" i="19"/>
  <c r="AK384" i="19"/>
  <c r="AK310" i="19"/>
  <c r="AK110" i="19"/>
  <c r="AK238" i="19"/>
  <c r="AK304" i="19"/>
  <c r="AF600" i="19"/>
  <c r="AK35" i="19"/>
  <c r="AF200" i="19"/>
  <c r="AF65" i="19"/>
  <c r="AF607" i="19"/>
  <c r="AK146" i="19"/>
  <c r="AK26" i="19"/>
  <c r="AK293" i="19"/>
  <c r="AK130" i="19"/>
  <c r="AK648" i="19"/>
  <c r="AK235" i="19"/>
  <c r="AK213" i="19"/>
  <c r="AF313" i="19"/>
  <c r="AK271" i="19"/>
  <c r="AK255" i="19"/>
  <c r="AK205" i="19"/>
  <c r="AK80" i="19"/>
  <c r="AK74" i="19"/>
  <c r="AK453" i="19"/>
  <c r="AK562" i="19"/>
  <c r="AK244" i="19"/>
  <c r="AK148" i="19"/>
  <c r="AK403" i="19"/>
  <c r="AK619" i="19"/>
  <c r="AK356" i="19"/>
  <c r="AK109" i="19"/>
  <c r="AK611" i="19"/>
  <c r="AK317" i="19"/>
  <c r="AK572" i="19"/>
  <c r="AK23" i="19"/>
  <c r="AK514" i="19"/>
  <c r="AK320" i="19"/>
  <c r="AK596" i="19"/>
  <c r="AK570" i="19"/>
  <c r="AF183" i="19"/>
  <c r="AK211" i="19"/>
  <c r="AF316" i="19"/>
  <c r="AK368" i="19"/>
  <c r="AK20" i="19"/>
  <c r="AK48" i="19"/>
  <c r="AK522" i="19"/>
  <c r="AF584" i="19"/>
  <c r="AK303" i="19"/>
  <c r="AK428" i="19"/>
  <c r="AK165" i="19"/>
  <c r="AF530" i="19"/>
  <c r="AK608" i="19"/>
  <c r="AF606" i="19"/>
  <c r="AF337" i="19"/>
  <c r="AK352" i="19"/>
  <c r="AK174" i="19"/>
  <c r="AK322" i="19"/>
  <c r="AF652" i="19"/>
  <c r="AK57" i="19"/>
  <c r="AF285" i="19"/>
  <c r="AF60" i="19"/>
  <c r="AK327" i="19"/>
  <c r="AK443" i="19"/>
  <c r="AK201" i="19"/>
  <c r="AK171" i="19"/>
  <c r="AK597" i="19"/>
  <c r="AF473" i="19"/>
  <c r="AK415" i="19"/>
  <c r="AK194" i="19"/>
  <c r="AK624" i="19"/>
  <c r="AK44" i="19"/>
  <c r="AF143" i="19"/>
  <c r="AK364" i="19"/>
  <c r="AK502" i="19"/>
  <c r="AK139" i="19"/>
  <c r="AF31" i="19"/>
  <c r="AK441" i="19"/>
  <c r="AF186" i="19"/>
  <c r="AF389" i="19"/>
  <c r="AK623" i="19"/>
  <c r="AF590" i="19"/>
  <c r="AK129" i="19"/>
  <c r="AK89" i="19"/>
  <c r="AF210" i="19"/>
  <c r="AF122" i="19"/>
  <c r="AK336" i="19"/>
  <c r="AF195" i="19"/>
  <c r="AK152" i="19"/>
  <c r="AK93" i="19"/>
  <c r="AK6" i="19"/>
  <c r="AK221" i="19"/>
  <c r="AK347" i="19"/>
  <c r="AK546" i="19"/>
  <c r="AK231" i="19"/>
  <c r="AK318" i="19"/>
  <c r="AK187" i="19"/>
  <c r="AK247" i="19"/>
  <c r="AF262" i="19"/>
  <c r="AK319" i="19"/>
  <c r="AK471" i="19"/>
  <c r="AK220" i="19"/>
  <c r="AF598" i="19"/>
  <c r="AF493" i="19"/>
  <c r="AK189" i="19"/>
  <c r="AK88" i="19"/>
  <c r="AF501" i="19"/>
  <c r="AK8" i="19"/>
  <c r="AK396" i="19"/>
  <c r="AF193" i="19"/>
  <c r="AK181" i="19"/>
  <c r="AK621" i="19"/>
  <c r="AK192" i="19"/>
  <c r="AK459" i="19"/>
  <c r="AF599" i="19"/>
  <c r="AK480" i="19"/>
  <c r="T656" i="19"/>
  <c r="AK113" i="19"/>
  <c r="AF300" i="19"/>
  <c r="AF101" i="19"/>
  <c r="AK452" i="19"/>
  <c r="AK314" i="19"/>
  <c r="AK242" i="19"/>
  <c r="AK253" i="19"/>
  <c r="AF66" i="19"/>
  <c r="AK206" i="19"/>
  <c r="AK605" i="19"/>
  <c r="AK560" i="19"/>
  <c r="AK154" i="19"/>
  <c r="AK547" i="19"/>
  <c r="AK29" i="19"/>
  <c r="AK132" i="19"/>
  <c r="AK142" i="19"/>
  <c r="AK286" i="19"/>
  <c r="AF222" i="19"/>
  <c r="AF216" i="19"/>
  <c r="AK246" i="19"/>
  <c r="AF13" i="19"/>
  <c r="AK272" i="19"/>
  <c r="AK311" i="19"/>
  <c r="AK533" i="19"/>
  <c r="AK268" i="19"/>
  <c r="AK456" i="19"/>
  <c r="AK353" i="19"/>
  <c r="AK90" i="19"/>
  <c r="AK175" i="19"/>
  <c r="AF472" i="19"/>
  <c r="AF27" i="19"/>
  <c r="AK488" i="19"/>
  <c r="AF495" i="19"/>
  <c r="AF397" i="19"/>
  <c r="AK518" i="19"/>
  <c r="AK339" i="19"/>
  <c r="AF434" i="19"/>
  <c r="AF466" i="19"/>
  <c r="AK170" i="19"/>
  <c r="AF151" i="19"/>
  <c r="AK184" i="19"/>
  <c r="AK190" i="19"/>
  <c r="AF10" i="19"/>
  <c r="AF505" i="19"/>
  <c r="AK198" i="19"/>
  <c r="AK250" i="19"/>
  <c r="AK363" i="19"/>
  <c r="AF446" i="19"/>
  <c r="AK162" i="19"/>
  <c r="AF157" i="19"/>
  <c r="AK523" i="19"/>
  <c r="AK641" i="19"/>
  <c r="AK92" i="19"/>
  <c r="AK95" i="19"/>
  <c r="AF305" i="19"/>
  <c r="AF413" i="19"/>
  <c r="AK576" i="19"/>
  <c r="AF249" i="19"/>
  <c r="AF233" i="19"/>
  <c r="AK345" i="19"/>
  <c r="AK283" i="19"/>
  <c r="AK646" i="19"/>
  <c r="AF378" i="19"/>
  <c r="AK298" i="19"/>
  <c r="AK287" i="19"/>
  <c r="AK278" i="19"/>
  <c r="AF509" i="19"/>
  <c r="AF637" i="19"/>
  <c r="AF15" i="19"/>
  <c r="AK160" i="19"/>
  <c r="AK98" i="19"/>
  <c r="AK257" i="19"/>
  <c r="AK325" i="19"/>
  <c r="AK307" i="19"/>
  <c r="AK19" i="19"/>
  <c r="AK630" i="19"/>
  <c r="AK25" i="19"/>
  <c r="AF321" i="19"/>
  <c r="AK388" i="19"/>
  <c r="AK243" i="19"/>
  <c r="AK156" i="19"/>
  <c r="AK381" i="19"/>
  <c r="AK638" i="19"/>
  <c r="AF226" i="19"/>
  <c r="AK226" i="19"/>
  <c r="AK595" i="19"/>
  <c r="AK137" i="19"/>
  <c r="AK168" i="19"/>
  <c r="AF528" i="19"/>
  <c r="AF566" i="19"/>
  <c r="AK644" i="19"/>
  <c r="AK79" i="19"/>
  <c r="AK371" i="19"/>
  <c r="AK464" i="19"/>
  <c r="AF30" i="19"/>
  <c r="AF625" i="19"/>
  <c r="AK83" i="19"/>
  <c r="AF341" i="19"/>
  <c r="AK372" i="19"/>
  <c r="AF385" i="19"/>
  <c r="AK405" i="19"/>
  <c r="AK618" i="19"/>
  <c r="AF176" i="19"/>
  <c r="AK578" i="19"/>
  <c r="AF340" i="19"/>
  <c r="AF155" i="19"/>
  <c r="AK288" i="19"/>
  <c r="AK500" i="19"/>
  <c r="AK581" i="19"/>
  <c r="AK153" i="19"/>
  <c r="AK223" i="19"/>
  <c r="AK487" i="19"/>
  <c r="AF202" i="19"/>
  <c r="AF536" i="19"/>
  <c r="AK478" i="19"/>
  <c r="AK291" i="19"/>
  <c r="AK551" i="19"/>
  <c r="AK510" i="19"/>
  <c r="AK100" i="19"/>
  <c r="AF417" i="19"/>
  <c r="AK386" i="19"/>
  <c r="AF39" i="19"/>
  <c r="AK451" i="19"/>
  <c r="AF474" i="19"/>
  <c r="AK149" i="19"/>
  <c r="AK542" i="19"/>
  <c r="AF582" i="19"/>
  <c r="AK180" i="19"/>
  <c r="AF241" i="19"/>
  <c r="AK346" i="19"/>
  <c r="AK219" i="19"/>
  <c r="AK586" i="19"/>
  <c r="AK289" i="19"/>
  <c r="AF172" i="19"/>
  <c r="AK440" i="19"/>
  <c r="AK290" i="19"/>
  <c r="AK349" i="19"/>
  <c r="AK252" i="19"/>
  <c r="AK329" i="19"/>
  <c r="AK564" i="19"/>
  <c r="AK633" i="19"/>
  <c r="AK387" i="19"/>
  <c r="AF52" i="19"/>
  <c r="AF214" i="19"/>
  <c r="AF457" i="19"/>
  <c r="AK447" i="19"/>
  <c r="AK166" i="19"/>
  <c r="AK86" i="19"/>
  <c r="AK78" i="19"/>
  <c r="AK328" i="19"/>
  <c r="AF58" i="19"/>
  <c r="AK632" i="19"/>
  <c r="AK351" i="19"/>
  <c r="AK470" i="19"/>
  <c r="AK445" i="19"/>
  <c r="AK398" i="19"/>
  <c r="AK212" i="19"/>
  <c r="AK481" i="19"/>
  <c r="AK409" i="19"/>
  <c r="AK511" i="19"/>
  <c r="AK615" i="19"/>
  <c r="AF251" i="19"/>
  <c r="AK63" i="19"/>
  <c r="AK36" i="19"/>
  <c r="AK112" i="19"/>
  <c r="AF49" i="19"/>
  <c r="AK49" i="19"/>
  <c r="AK240" i="19"/>
  <c r="AK461" i="19"/>
  <c r="AF602" i="19"/>
  <c r="AK294" i="19"/>
  <c r="AF42" i="19"/>
  <c r="AK248" i="19"/>
  <c r="AK431" i="19"/>
  <c r="AK106" i="19"/>
  <c r="AK264" i="19"/>
  <c r="AK455" i="19"/>
  <c r="AK306" i="19"/>
  <c r="AK204" i="19"/>
  <c r="AK604" i="19"/>
  <c r="AF580" i="19"/>
  <c r="AK103" i="19"/>
  <c r="AK107" i="19"/>
  <c r="AF561" i="19"/>
  <c r="AK51" i="19"/>
  <c r="AK77" i="19"/>
  <c r="AK433" i="19"/>
  <c r="AK645" i="19"/>
  <c r="AK475" i="19"/>
  <c r="AK531" i="19"/>
  <c r="AK504" i="19"/>
  <c r="AK217" i="19"/>
  <c r="AK359" i="19"/>
  <c r="AK177" i="19"/>
  <c r="AF497" i="19"/>
  <c r="AK343" i="19"/>
  <c r="AK460" i="19"/>
  <c r="AK421" i="19"/>
  <c r="AK62" i="19"/>
  <c r="AK118" i="19"/>
  <c r="AF284" i="19"/>
  <c r="AK553" i="19"/>
  <c r="AK169" i="19"/>
  <c r="AK138" i="19"/>
  <c r="AK567" i="19"/>
  <c r="AF585" i="19"/>
  <c r="AK585" i="19"/>
  <c r="AF97" i="19"/>
  <c r="AK55" i="19"/>
  <c r="AK333" i="19"/>
  <c r="AK111" i="19"/>
  <c r="AK369" i="19"/>
  <c r="AK438" i="19"/>
  <c r="AK482" i="19"/>
  <c r="AK102" i="19"/>
  <c r="AF312" i="19"/>
  <c r="AK315" i="19"/>
  <c r="AK282" i="19"/>
  <c r="AF444" i="19"/>
  <c r="AF399" i="19"/>
  <c r="H655" i="19"/>
  <c r="AE140" i="19"/>
  <c r="H656" i="19"/>
  <c r="AF263" i="19"/>
  <c r="AK616" i="19"/>
  <c r="AK427" i="19"/>
  <c r="AF391" i="19"/>
  <c r="AF544" i="19"/>
  <c r="AK496" i="19"/>
  <c r="AK376" i="19"/>
  <c r="AK17" i="19"/>
  <c r="AK612" i="19"/>
  <c r="AK411" i="19"/>
  <c r="AK435" i="19"/>
  <c r="AF38" i="19"/>
  <c r="AK571" i="19"/>
  <c r="AK634" i="19"/>
  <c r="AF365" i="19"/>
  <c r="AK365" i="19"/>
  <c r="AF537" i="19"/>
  <c r="AK537" i="19"/>
  <c r="AF450" i="19"/>
  <c r="AK450" i="19"/>
  <c r="AF323" i="19"/>
  <c r="AK323" i="19"/>
  <c r="AF261" i="19"/>
  <c r="AK261" i="19"/>
  <c r="AF408" i="19"/>
  <c r="AK408" i="19"/>
  <c r="AF164" i="19"/>
  <c r="AK164" i="19"/>
  <c r="AF490" i="19"/>
  <c r="AK490" i="19"/>
  <c r="AK131" i="19"/>
  <c r="AK91" i="19"/>
  <c r="AK539" i="19"/>
  <c r="AK468" i="19"/>
  <c r="AK437" i="19"/>
  <c r="AK277" i="19"/>
  <c r="AK414" i="19"/>
  <c r="AF308" i="19"/>
  <c r="AK73" i="19"/>
  <c r="AK554" i="19"/>
  <c r="AF554" i="19"/>
  <c r="AF512" i="19"/>
  <c r="AK512" i="19"/>
  <c r="AF54" i="19"/>
  <c r="AK54" i="19"/>
  <c r="AF575" i="19"/>
  <c r="AK575" i="19"/>
  <c r="AF631" i="19"/>
  <c r="AK631" i="19"/>
  <c r="AK332" i="19"/>
  <c r="AK71" i="19"/>
  <c r="AK127" i="19"/>
  <c r="AK324" i="19"/>
  <c r="AK395" i="19"/>
  <c r="AK358" i="19"/>
  <c r="AK208" i="19"/>
  <c r="AF517" i="19"/>
  <c r="AK394" i="19"/>
  <c r="AK479" i="19"/>
  <c r="AF559" i="19"/>
  <c r="AK559" i="19"/>
  <c r="AF519" i="19"/>
  <c r="AK519" i="19"/>
  <c r="AF463" i="19"/>
  <c r="AK463" i="19"/>
  <c r="AK75" i="19"/>
  <c r="AF260" i="19"/>
  <c r="AK350" i="19"/>
  <c r="AK32" i="19"/>
  <c r="AK649" i="19"/>
  <c r="AK568" i="19"/>
  <c r="AF568" i="19"/>
  <c r="AK499" i="19"/>
  <c r="AF499" i="19"/>
  <c r="AF402" i="19"/>
  <c r="AK402" i="19"/>
  <c r="AK360" i="19"/>
  <c r="AF360" i="19"/>
  <c r="AF331" i="19"/>
  <c r="AK331" i="19"/>
  <c r="AF550" i="19"/>
  <c r="AK550" i="19"/>
  <c r="AF627" i="19"/>
  <c r="AK627" i="19"/>
  <c r="AF276" i="19"/>
  <c r="AF348" i="19"/>
  <c r="AF540" i="19"/>
  <c r="AK540" i="19"/>
  <c r="AF24" i="19"/>
  <c r="AK334" i="19"/>
  <c r="AF419" i="19"/>
  <c r="AK419" i="19"/>
  <c r="AK370" i="19"/>
  <c r="AF370" i="19"/>
  <c r="AK16" i="19"/>
  <c r="AF467" i="19"/>
  <c r="AK467" i="19"/>
  <c r="AF573" i="19"/>
  <c r="AK573" i="19"/>
  <c r="AK133" i="19"/>
  <c r="AF507" i="19"/>
  <c r="AK507" i="19"/>
  <c r="AF503" i="19"/>
  <c r="AK503" i="19"/>
  <c r="AF587" i="19"/>
  <c r="AK587" i="19"/>
  <c r="AF258" i="19"/>
  <c r="AF273" i="19"/>
  <c r="AK273" i="19"/>
  <c r="AF302" i="19"/>
  <c r="AK302" i="19"/>
  <c r="AF299" i="19"/>
  <c r="AK299" i="19"/>
  <c r="T654" i="19"/>
  <c r="H654" i="19"/>
  <c r="AF635" i="19"/>
  <c r="AK635" i="19"/>
  <c r="AF380" i="19"/>
  <c r="AK380" i="19"/>
  <c r="AE5" i="19"/>
  <c r="AE4" i="19"/>
  <c r="AK245" i="19"/>
  <c r="AF245" i="19"/>
  <c r="AE11" i="19"/>
  <c r="AE656" i="19" l="1"/>
  <c r="AF140" i="19"/>
  <c r="AE655" i="19"/>
  <c r="AK140" i="19"/>
  <c r="AE654" i="19"/>
  <c r="AK5" i="19"/>
  <c r="AF5" i="19"/>
  <c r="AF11" i="19"/>
  <c r="AK11" i="19"/>
  <c r="AF4" i="19"/>
  <c r="AK4" i="19"/>
  <c r="AK656" i="19" l="1"/>
  <c r="AF655" i="19"/>
  <c r="AK655" i="19"/>
  <c r="AF656" i="19"/>
  <c r="AK654" i="19"/>
  <c r="AG245" i="19"/>
  <c r="AG380" i="19"/>
  <c r="AF654" i="19"/>
  <c r="AG635" i="19"/>
  <c r="AG5" i="19"/>
  <c r="AG11" i="19"/>
  <c r="AG555" i="19"/>
  <c r="AG230" i="19"/>
  <c r="AG117" i="19"/>
  <c r="AG458" i="19"/>
  <c r="AG295" i="19"/>
  <c r="AG179" i="19"/>
  <c r="AG224" i="19"/>
  <c r="AG125" i="19"/>
  <c r="AG56" i="19"/>
  <c r="AG64" i="19"/>
  <c r="AG603" i="19"/>
  <c r="AG383" i="19"/>
  <c r="AG4" i="19"/>
  <c r="AG192" i="19"/>
  <c r="AG97" i="19"/>
  <c r="AG118" i="19"/>
  <c r="AG165" i="19"/>
  <c r="AG31" i="19"/>
  <c r="AG49" i="19"/>
  <c r="AG246" i="19"/>
  <c r="AG327" i="19"/>
  <c r="AG263" i="19"/>
  <c r="AG467" i="19"/>
  <c r="AG518" i="19"/>
  <c r="AG394" i="19"/>
  <c r="AG416" i="19"/>
  <c r="AG436" i="19"/>
  <c r="AG473" i="19"/>
  <c r="AG386" i="19"/>
  <c r="AG573" i="19"/>
  <c r="AG496" i="19"/>
  <c r="AG512" i="19"/>
  <c r="AG542" i="19"/>
  <c r="AG551" i="19"/>
  <c r="AG558" i="19"/>
  <c r="AG587" i="19"/>
  <c r="AG627" i="19"/>
  <c r="AG59" i="19"/>
  <c r="AG185" i="19"/>
  <c r="AG450" i="19"/>
  <c r="AG463" i="19"/>
  <c r="AG510" i="19"/>
  <c r="AG547" i="19"/>
  <c r="AG537" i="19"/>
  <c r="AG623" i="19"/>
  <c r="AG18" i="19"/>
  <c r="AG58" i="19"/>
  <c r="AG195" i="19"/>
  <c r="AG73" i="19"/>
  <c r="AG100" i="19"/>
  <c r="AG16" i="19"/>
  <c r="AG149" i="19"/>
  <c r="AG169" i="19"/>
  <c r="AG9" i="19"/>
  <c r="AG34" i="19"/>
  <c r="AG68" i="19"/>
  <c r="AG78" i="19"/>
  <c r="AG203" i="19"/>
  <c r="AG275" i="19"/>
  <c r="AG260" i="19"/>
  <c r="AG291" i="19"/>
  <c r="AG336" i="19"/>
  <c r="AG359" i="19"/>
  <c r="AG243" i="19"/>
  <c r="AG271" i="19"/>
  <c r="AG315" i="19"/>
  <c r="AG365" i="19"/>
  <c r="AG430" i="19"/>
  <c r="AG402" i="19"/>
  <c r="AG502" i="19"/>
  <c r="AG495" i="19"/>
  <c r="AG511" i="19"/>
  <c r="AG484" i="19"/>
  <c r="AG543" i="19"/>
  <c r="AG559" i="19"/>
  <c r="AG575" i="19"/>
  <c r="AG571" i="19"/>
  <c r="AG123" i="19"/>
  <c r="AG228" i="19"/>
  <c r="AG432" i="19"/>
  <c r="AG33" i="19"/>
  <c r="AG338" i="19"/>
  <c r="AG113" i="19"/>
  <c r="AG136" i="19"/>
  <c r="AG323" i="19"/>
  <c r="AG252" i="19"/>
  <c r="AG250" i="19"/>
  <c r="AG273" i="19"/>
  <c r="AG454" i="19"/>
  <c r="AG532" i="19"/>
  <c r="AG541" i="19"/>
  <c r="AG550" i="19"/>
  <c r="AG563" i="19"/>
  <c r="AG84" i="19"/>
  <c r="AG76" i="19"/>
  <c r="AG133" i="19"/>
  <c r="AG152" i="19"/>
  <c r="AG77" i="19"/>
  <c r="AG114" i="19"/>
  <c r="AG226" i="19"/>
  <c r="AG278" i="19"/>
  <c r="AG236" i="19"/>
  <c r="AG217" i="19"/>
  <c r="AG355" i="19"/>
  <c r="AG641" i="19"/>
  <c r="AG345" i="19"/>
  <c r="AG374" i="19"/>
  <c r="AG446" i="19"/>
  <c r="AG549" i="19"/>
  <c r="AG567" i="19"/>
  <c r="AG519" i="19"/>
  <c r="AG504" i="19"/>
  <c r="AG520" i="19"/>
  <c r="AG560" i="19"/>
  <c r="AG628" i="19"/>
  <c r="AG585" i="19"/>
  <c r="AG631" i="19"/>
  <c r="AG624" i="19"/>
  <c r="AG636" i="19"/>
  <c r="AG638" i="19"/>
  <c r="AG256" i="19"/>
  <c r="AG477" i="19"/>
  <c r="AG28" i="19"/>
  <c r="AG287" i="19"/>
  <c r="AG340" i="19"/>
  <c r="AG209" i="19"/>
  <c r="AG480" i="19"/>
  <c r="AG389" i="19"/>
  <c r="AG490" i="19"/>
  <c r="AG408" i="19"/>
  <c r="AG503" i="19"/>
  <c r="AG617" i="19"/>
  <c r="AG600" i="19"/>
  <c r="AG167" i="19"/>
  <c r="AG640" i="19"/>
  <c r="AG382" i="19"/>
  <c r="AG643" i="19"/>
  <c r="AG622" i="19"/>
  <c r="AG614" i="19"/>
  <c r="AG115" i="19"/>
  <c r="AG540" i="19"/>
  <c r="AG420" i="19"/>
  <c r="AG175" i="19"/>
  <c r="AG90" i="19"/>
  <c r="AG98" i="19"/>
  <c r="AG60" i="19"/>
  <c r="AG91" i="19"/>
  <c r="AG621" i="19"/>
  <c r="AG592" i="19"/>
  <c r="AG553" i="19"/>
  <c r="AG516" i="19"/>
  <c r="AG459" i="19"/>
  <c r="AG412" i="19"/>
  <c r="AG424" i="19"/>
  <c r="AG466" i="19"/>
  <c r="AG232" i="19"/>
  <c r="AG268" i="19"/>
  <c r="AG284" i="19"/>
  <c r="AG184" i="19"/>
  <c r="AG111" i="19"/>
  <c r="AG57" i="19"/>
  <c r="AG187" i="19"/>
  <c r="AG96" i="19"/>
  <c r="AG297" i="19"/>
  <c r="AG37" i="19"/>
  <c r="AG584" i="19"/>
  <c r="AG372" i="19"/>
  <c r="AG373" i="19"/>
  <c r="AG102" i="19"/>
  <c r="AG92" i="19"/>
  <c r="AG644" i="19"/>
  <c r="AG594" i="19"/>
  <c r="AG531" i="19"/>
  <c r="AG461" i="19"/>
  <c r="AG606" i="19"/>
  <c r="AG529" i="19"/>
  <c r="AG398" i="19"/>
  <c r="AG483" i="19"/>
  <c r="AG479" i="19"/>
  <c r="AG333" i="19"/>
  <c r="AG156" i="19"/>
  <c r="AG122" i="19"/>
  <c r="AG63" i="19"/>
  <c r="AG94" i="19"/>
  <c r="AG17" i="19"/>
  <c r="AG12" i="19"/>
  <c r="AG647" i="19"/>
  <c r="AG556" i="19"/>
  <c r="AG527" i="19"/>
  <c r="AG428" i="19"/>
  <c r="AG426" i="19"/>
  <c r="AG318" i="19"/>
  <c r="AG307" i="19"/>
  <c r="AG629" i="19"/>
  <c r="AG487" i="19"/>
  <c r="AG390" i="19"/>
  <c r="AG314" i="19"/>
  <c r="AG221" i="19"/>
  <c r="AG378" i="19"/>
  <c r="AG80" i="19"/>
  <c r="AG144" i="19"/>
  <c r="AG43" i="19"/>
  <c r="AG288" i="19"/>
  <c r="AG180" i="19"/>
  <c r="AG26" i="19"/>
  <c r="AG32" i="19"/>
  <c r="AG381" i="19"/>
  <c r="AG290" i="19"/>
  <c r="AG199" i="19"/>
  <c r="AG146" i="19"/>
  <c r="AG517" i="19"/>
  <c r="AG55" i="19"/>
  <c r="AG321" i="19"/>
  <c r="AG54" i="19"/>
  <c r="AG486" i="19"/>
  <c r="AG219" i="19"/>
  <c r="AG171" i="19"/>
  <c r="AG565" i="19"/>
  <c r="AG492" i="19"/>
  <c r="AG448" i="19"/>
  <c r="AG433" i="19"/>
  <c r="AG334" i="19"/>
  <c r="AG299" i="19"/>
  <c r="AG201" i="19"/>
  <c r="AG310" i="19"/>
  <c r="AG158" i="19"/>
  <c r="AG596" i="19"/>
  <c r="AG554" i="19"/>
  <c r="AG418" i="19"/>
  <c r="AG363" i="19"/>
  <c r="AG285" i="19"/>
  <c r="AG234" i="19"/>
  <c r="AG407" i="19"/>
  <c r="AG393" i="19"/>
  <c r="AG353" i="19"/>
  <c r="AG142" i="19"/>
  <c r="AG83" i="19"/>
  <c r="AG302" i="19"/>
  <c r="AG155" i="19"/>
  <c r="AG632" i="19"/>
  <c r="AG583" i="19"/>
  <c r="AG545" i="19"/>
  <c r="AG538" i="19"/>
  <c r="AG498" i="19"/>
  <c r="AG488" i="19"/>
  <c r="AG207" i="19"/>
  <c r="AG370" i="19"/>
  <c r="AG257" i="19"/>
  <c r="AG131" i="19"/>
  <c r="AG48" i="19"/>
  <c r="AG128" i="19"/>
  <c r="AG348" i="19"/>
  <c r="AG41" i="19"/>
  <c r="AG568" i="19"/>
  <c r="AG494" i="19"/>
  <c r="AG361" i="19"/>
  <c r="AG317" i="19"/>
  <c r="AG106" i="19"/>
  <c r="AG589" i="19"/>
  <c r="AG522" i="19"/>
  <c r="AG552" i="19"/>
  <c r="AG582" i="19"/>
  <c r="AG410" i="19"/>
  <c r="AG368" i="19"/>
  <c r="AG377" i="19"/>
  <c r="AG441" i="19"/>
  <c r="AG350" i="19"/>
  <c r="AG300" i="19"/>
  <c r="AG151" i="19"/>
  <c r="AG116" i="19"/>
  <c r="AG87" i="19"/>
  <c r="AG145" i="19"/>
  <c r="AG154" i="19"/>
  <c r="AG112" i="19"/>
  <c r="AG138" i="19"/>
  <c r="AG25" i="19"/>
  <c r="AG45" i="19"/>
  <c r="AG539" i="19"/>
  <c r="AG500" i="19"/>
  <c r="AG506" i="19"/>
  <c r="AG439" i="19"/>
  <c r="AG266" i="19"/>
  <c r="AG501" i="19"/>
  <c r="AG620" i="19"/>
  <c r="AG577" i="19"/>
  <c r="AG569" i="19"/>
  <c r="AG406" i="19"/>
  <c r="AG384" i="19"/>
  <c r="AG387" i="19"/>
  <c r="AG244" i="19"/>
  <c r="AG331" i="19"/>
  <c r="AG279" i="19"/>
  <c r="AG194" i="19"/>
  <c r="AG75" i="19"/>
  <c r="AG419" i="19"/>
  <c r="AG177" i="19"/>
  <c r="AG130" i="19"/>
  <c r="AG120" i="19"/>
  <c r="AG24" i="19"/>
  <c r="AG79" i="19"/>
  <c r="AG181" i="19"/>
  <c r="AG213" i="19"/>
  <c r="AG351" i="19"/>
  <c r="AG85" i="19"/>
  <c r="AG548" i="19"/>
  <c r="AG465" i="19"/>
  <c r="AG570" i="19"/>
  <c r="AG423" i="19"/>
  <c r="AG294" i="19"/>
  <c r="AG242" i="19"/>
  <c r="AG649" i="19"/>
  <c r="AG312" i="19"/>
  <c r="AG132" i="19"/>
  <c r="AG71" i="19"/>
  <c r="AG47" i="19"/>
  <c r="AG320" i="19"/>
  <c r="AG191" i="19"/>
  <c r="AG88" i="19"/>
  <c r="AG579" i="19"/>
  <c r="AG535" i="19"/>
  <c r="AG347" i="19"/>
  <c r="AG508" i="19"/>
  <c r="AG456" i="19"/>
  <c r="AG422" i="19"/>
  <c r="AG259" i="19"/>
  <c r="AG189" i="19"/>
  <c r="AG108" i="19"/>
  <c r="AG86" i="19"/>
  <c r="AG51" i="19"/>
  <c r="AG72" i="19"/>
  <c r="AG489" i="19"/>
  <c r="AG205" i="19"/>
  <c r="AG126" i="19"/>
  <c r="AG265" i="19"/>
  <c r="AG637" i="19"/>
  <c r="AG533" i="19"/>
  <c r="AG475" i="19"/>
  <c r="AG440" i="19"/>
  <c r="AG392" i="19"/>
  <c r="AG499" i="19"/>
  <c r="AG223" i="19"/>
  <c r="AG397" i="19"/>
  <c r="AG311" i="19"/>
  <c r="AG296" i="19"/>
  <c r="AG211" i="19"/>
  <c r="AG147" i="19"/>
  <c r="AG160" i="19"/>
  <c r="AG110" i="19"/>
  <c r="AG38" i="19"/>
  <c r="AG20" i="19"/>
  <c r="AG469" i="19"/>
  <c r="AG396" i="19"/>
  <c r="AG325" i="19"/>
  <c r="AG269" i="19"/>
  <c r="AG329" i="19"/>
  <c r="AG646" i="19"/>
  <c r="AG581" i="19"/>
  <c r="AG607" i="19"/>
  <c r="AG514" i="19"/>
  <c r="AG482" i="19"/>
  <c r="AG442" i="19"/>
  <c r="AG404" i="19"/>
  <c r="AG369" i="19"/>
  <c r="AG342" i="19"/>
  <c r="AG349" i="19"/>
  <c r="AG298" i="19"/>
  <c r="AG411" i="19"/>
  <c r="AG254" i="19"/>
  <c r="AG173" i="19"/>
  <c r="AG140" i="19"/>
  <c r="AG104" i="19"/>
  <c r="AG81" i="19"/>
  <c r="AG434" i="19"/>
  <c r="AG70" i="19"/>
  <c r="AG328" i="19"/>
  <c r="AG148" i="19"/>
  <c r="AG251" i="19"/>
  <c r="AG367" i="19"/>
  <c r="AG237" i="19"/>
  <c r="AG346" i="19"/>
  <c r="AG197" i="19"/>
  <c r="AG615" i="19"/>
  <c r="AG613" i="19"/>
  <c r="AG562" i="19"/>
  <c r="AG471" i="19"/>
  <c r="AG557" i="19"/>
  <c r="AG400" i="19"/>
  <c r="AG425" i="19"/>
  <c r="AG215" i="19"/>
  <c r="AG339" i="19"/>
  <c r="AG283" i="19"/>
  <c r="AG229" i="19"/>
  <c r="AG182" i="19"/>
  <c r="AG67" i="19"/>
  <c r="AG162" i="19"/>
  <c r="AG61" i="19"/>
  <c r="AG276" i="19"/>
  <c r="AG164" i="19"/>
  <c r="AG8" i="19"/>
  <c r="AG50" i="19"/>
  <c r="AG274" i="19"/>
  <c r="AG588" i="19"/>
  <c r="AG521" i="19"/>
  <c r="AG609" i="19"/>
  <c r="AG452" i="19"/>
  <c r="AG248" i="19"/>
  <c r="AG270" i="19"/>
  <c r="AG335" i="19"/>
  <c r="AG438" i="19"/>
  <c r="AG478" i="19"/>
  <c r="AG414" i="19"/>
  <c r="AG240" i="19"/>
  <c r="AG308" i="19"/>
  <c r="AG163" i="19"/>
  <c r="AG95" i="19"/>
  <c r="AG605" i="19"/>
  <c r="AG597" i="19"/>
  <c r="AG443" i="19"/>
  <c r="AG462" i="19"/>
  <c r="AG293" i="19"/>
  <c r="AG261" i="19"/>
  <c r="AG319" i="19"/>
  <c r="AG281" i="19"/>
  <c r="AG238" i="19"/>
  <c r="AG360" i="19"/>
  <c r="AG190" i="19"/>
  <c r="AG168" i="19"/>
  <c r="AG135" i="19"/>
  <c r="AG99" i="19"/>
  <c r="AG36" i="19"/>
  <c r="AG611" i="19"/>
  <c r="AG645" i="19"/>
  <c r="AG507" i="19"/>
  <c r="AG301" i="19"/>
  <c r="AG509" i="19"/>
  <c r="AG35" i="19"/>
  <c r="AG46" i="19"/>
  <c r="AG371" i="19"/>
  <c r="AG524" i="19"/>
  <c r="AG286" i="19"/>
  <c r="AG576" i="19"/>
  <c r="AG447" i="19"/>
  <c r="AG233" i="19"/>
  <c r="AG546" i="19"/>
  <c r="AG19" i="19"/>
  <c r="AG231" i="19"/>
  <c r="AG464" i="19"/>
  <c r="AG200" i="19"/>
  <c r="AG124" i="19"/>
  <c r="AG253" i="19"/>
  <c r="AG127" i="19"/>
  <c r="AG289" i="19"/>
  <c r="AG391" i="19"/>
  <c r="AG40" i="19"/>
  <c r="AG574" i="19"/>
  <c r="AG493" i="19"/>
  <c r="AG166" i="19"/>
  <c r="AG326" i="19"/>
  <c r="AG530" i="19"/>
  <c r="AG364" i="19"/>
  <c r="AG356" i="19"/>
  <c r="AG30" i="19"/>
  <c r="AG239" i="19"/>
  <c r="AG602" i="19"/>
  <c r="AG7" i="19"/>
  <c r="AG129" i="19"/>
  <c r="AG153" i="19"/>
  <c r="AG272" i="19"/>
  <c r="AG427" i="19"/>
  <c r="AG444" i="19"/>
  <c r="AG513" i="19"/>
  <c r="AG618" i="19"/>
  <c r="AG536" i="19"/>
  <c r="AG561" i="19"/>
  <c r="AG497" i="19"/>
  <c r="AG170" i="19"/>
  <c r="AG6" i="19"/>
  <c r="AG528" i="19"/>
  <c r="AG101" i="19"/>
  <c r="AG227" i="19"/>
  <c r="AG264" i="19"/>
  <c r="AG362" i="19"/>
  <c r="AG642" i="19"/>
  <c r="AG202" i="19"/>
  <c r="AG322" i="19"/>
  <c r="AG121" i="19"/>
  <c r="AG608" i="19"/>
  <c r="AG103" i="19"/>
  <c r="AG198" i="19"/>
  <c r="AG485" i="19"/>
  <c r="AG39" i="19"/>
  <c r="AG220" i="19"/>
  <c r="AG186" i="19"/>
  <c r="AG343" i="19"/>
  <c r="AG453" i="19"/>
  <c r="AG222" i="19"/>
  <c r="AG210" i="19"/>
  <c r="AG143" i="19"/>
  <c r="AG417" i="19"/>
  <c r="AG23" i="19"/>
  <c r="AG449" i="19"/>
  <c r="AG93" i="19"/>
  <c r="AG429" i="19"/>
  <c r="AG626" i="19"/>
  <c r="AG10" i="19"/>
  <c r="AG431" i="19"/>
  <c r="AG174" i="19"/>
  <c r="AG280" i="19"/>
  <c r="AG457" i="19"/>
  <c r="AG598" i="19"/>
  <c r="AG476" i="19"/>
  <c r="AG337" i="19"/>
  <c r="AG330" i="19"/>
  <c r="AG178" i="19"/>
  <c r="AG593" i="19"/>
  <c r="AG15" i="19"/>
  <c r="AG639" i="19"/>
  <c r="AG591" i="19"/>
  <c r="AG69" i="19"/>
  <c r="AG534" i="19"/>
  <c r="AG303" i="19"/>
  <c r="AG472" i="19"/>
  <c r="AG421" i="19"/>
  <c r="AG468" i="19"/>
  <c r="AG437" i="19"/>
  <c r="AG357" i="19"/>
  <c r="AG650" i="19"/>
  <c r="AG385" i="19"/>
  <c r="AG395" i="19"/>
  <c r="AG401" i="19"/>
  <c r="AG572" i="19"/>
  <c r="AG354" i="19"/>
  <c r="AG566" i="19"/>
  <c r="AG379" i="19"/>
  <c r="AG119" i="19"/>
  <c r="AG304" i="19"/>
  <c r="AG564" i="19"/>
  <c r="AG352" i="19"/>
  <c r="AG344" i="19"/>
  <c r="AG415" i="19"/>
  <c r="AG159" i="19"/>
  <c r="AG413" i="19"/>
  <c r="AG388" i="19"/>
  <c r="AG204" i="19"/>
  <c r="AG604" i="19"/>
  <c r="AG652" i="19"/>
  <c r="AG193" i="19"/>
  <c r="AG435" i="19"/>
  <c r="AG612" i="19"/>
  <c r="AG474" i="19"/>
  <c r="AG470" i="19"/>
  <c r="AG375" i="19"/>
  <c r="AG267" i="19"/>
  <c r="AG619" i="19"/>
  <c r="AG212" i="19"/>
  <c r="AG161" i="19"/>
  <c r="AG89" i="19"/>
  <c r="AG292" i="19"/>
  <c r="AG52" i="19"/>
  <c r="AG460" i="19"/>
  <c r="AG376" i="19"/>
  <c r="AG610" i="19"/>
  <c r="AG544" i="19"/>
  <c r="AG255" i="19"/>
  <c r="AG341" i="19"/>
  <c r="AG22" i="19"/>
  <c r="AG651" i="19"/>
  <c r="AG183" i="19"/>
  <c r="AG241" i="19"/>
  <c r="AG305" i="19"/>
  <c r="AG150" i="19"/>
  <c r="AG218" i="19"/>
  <c r="AG358" i="19"/>
  <c r="AG66" i="19"/>
  <c r="AG235" i="19"/>
  <c r="AG107" i="19"/>
  <c r="AG216" i="19"/>
  <c r="AG630" i="19"/>
  <c r="AG525" i="19"/>
  <c r="AG141" i="19"/>
  <c r="AG586" i="19"/>
  <c r="AG455" i="19"/>
  <c r="AG399" i="19"/>
  <c r="AG599" i="19"/>
  <c r="AG277" i="19"/>
  <c r="AG601" i="19"/>
  <c r="AG445" i="19"/>
  <c r="AG137" i="19"/>
  <c r="AG21" i="19"/>
  <c r="AG625" i="19"/>
  <c r="AG262" i="19"/>
  <c r="AG523" i="19"/>
  <c r="AG324" i="19"/>
  <c r="AG616" i="19"/>
  <c r="AG648" i="19"/>
  <c r="AG313" i="19"/>
  <c r="AG580" i="19"/>
  <c r="AG172" i="19"/>
  <c r="AG208" i="19"/>
  <c r="AG451" i="19"/>
  <c r="AG62" i="19"/>
  <c r="AG578" i="19"/>
  <c r="AG53" i="19"/>
  <c r="AG332" i="19"/>
  <c r="AG595" i="19"/>
  <c r="AG633" i="19"/>
  <c r="AG188" i="19"/>
  <c r="AG105" i="19"/>
  <c r="AG316" i="19"/>
  <c r="AG74" i="19"/>
  <c r="AG526" i="19"/>
  <c r="AG405" i="19"/>
  <c r="AG249" i="19"/>
  <c r="AG258" i="19"/>
  <c r="AG590" i="19"/>
  <c r="AG403" i="19"/>
  <c r="AG309" i="19"/>
  <c r="AG13" i="19"/>
  <c r="AG366" i="19"/>
  <c r="AG247" i="19"/>
  <c r="AG139" i="19"/>
  <c r="AG481" i="19"/>
  <c r="AG409" i="19"/>
  <c r="AG282" i="19"/>
  <c r="AG196" i="19"/>
  <c r="AG42" i="19"/>
  <c r="AG109" i="19"/>
  <c r="AG14" i="19"/>
  <c r="AG65" i="19"/>
  <c r="AG515" i="19"/>
  <c r="AG505" i="19"/>
  <c r="AG214" i="19"/>
  <c r="AG306" i="19"/>
  <c r="AG44" i="19"/>
  <c r="AG82" i="19"/>
  <c r="AG134" i="19"/>
  <c r="AG225" i="19"/>
  <c r="AG491" i="19"/>
  <c r="AG206" i="19"/>
  <c r="AG29" i="19"/>
  <c r="AG157" i="19"/>
  <c r="AG27" i="19"/>
  <c r="AG176" i="19"/>
  <c r="AG634" i="19"/>
  <c r="X514" i="1"/>
  <c r="Q311" i="1"/>
  <c r="AK8" i="1" l="1"/>
  <c r="AK17" i="1"/>
  <c r="AK33" i="1"/>
  <c r="AK46" i="1"/>
  <c r="AK60" i="1"/>
  <c r="AK67" i="1"/>
  <c r="AK80" i="1"/>
  <c r="AK84" i="1"/>
  <c r="AK86" i="1"/>
  <c r="AK103" i="1"/>
  <c r="AK114" i="1"/>
  <c r="AK130" i="1"/>
  <c r="AK623" i="1"/>
  <c r="AK147" i="1"/>
  <c r="AK208" i="1"/>
  <c r="AK232" i="1"/>
  <c r="AK239" i="1"/>
  <c r="AK236" i="1"/>
  <c r="AK266" i="1"/>
  <c r="AK272" i="1"/>
  <c r="AK273" i="1"/>
  <c r="AK341" i="1"/>
  <c r="AK354" i="1"/>
  <c r="AK629" i="1"/>
  <c r="AK370" i="1"/>
  <c r="AK373" i="1"/>
  <c r="AK379" i="1"/>
  <c r="AK631" i="1"/>
  <c r="AK392" i="1"/>
  <c r="AK399" i="1"/>
  <c r="AK403" i="1"/>
  <c r="AK415" i="1"/>
  <c r="AK417" i="1"/>
  <c r="AK635" i="1"/>
  <c r="AK440" i="1"/>
  <c r="AK491" i="1"/>
  <c r="AK522" i="1"/>
  <c r="AK523" i="1"/>
  <c r="AK529" i="1"/>
  <c r="AK547" i="1"/>
  <c r="AK548" i="1"/>
  <c r="AK553" i="1"/>
  <c r="AK558" i="1"/>
  <c r="AK643" i="1"/>
  <c r="AK650" i="1"/>
  <c r="AK590" i="1"/>
  <c r="AK593" i="1"/>
  <c r="AK594" i="1"/>
  <c r="AK596" i="1"/>
  <c r="AK616" i="1"/>
  <c r="AK619" i="1"/>
  <c r="AK615" i="1"/>
  <c r="AK625" i="1"/>
  <c r="AK638" i="1"/>
  <c r="AK645" i="1"/>
  <c r="AK649" i="1"/>
  <c r="AC4" i="1" l="1"/>
  <c r="AC5" i="1"/>
  <c r="AC6" i="1"/>
  <c r="AC7" i="1"/>
  <c r="AC8" i="1"/>
  <c r="AC10" i="1"/>
  <c r="AC11" i="1"/>
  <c r="AC12" i="1"/>
  <c r="AC13" i="1"/>
  <c r="AC14" i="1"/>
  <c r="AC15" i="1"/>
  <c r="AC16" i="1"/>
  <c r="AC18" i="1"/>
  <c r="AC17" i="1"/>
  <c r="AC19" i="1"/>
  <c r="AC20" i="1"/>
  <c r="AC21" i="1"/>
  <c r="AC22" i="1"/>
  <c r="AC24" i="1"/>
  <c r="AC26" i="1"/>
  <c r="AC28" i="1"/>
  <c r="AC30" i="1"/>
  <c r="AC36" i="1"/>
  <c r="AC37" i="1"/>
  <c r="AC38" i="1"/>
  <c r="AC29" i="1"/>
  <c r="AC40" i="1"/>
  <c r="AC41" i="1"/>
  <c r="AC33" i="1"/>
  <c r="AC42" i="1"/>
  <c r="AC43" i="1"/>
  <c r="AC44" i="1"/>
  <c r="AC45" i="1"/>
  <c r="AC47" i="1"/>
  <c r="AC39" i="1"/>
  <c r="AC48" i="1"/>
  <c r="AC49" i="1"/>
  <c r="AC50" i="1"/>
  <c r="AC51" i="1"/>
  <c r="AC52" i="1"/>
  <c r="AC53" i="1"/>
  <c r="AC46" i="1"/>
  <c r="AC54" i="1"/>
  <c r="AC57" i="1"/>
  <c r="AC59" i="1"/>
  <c r="AC61" i="1"/>
  <c r="AC62" i="1"/>
  <c r="AC65" i="1"/>
  <c r="AC63" i="1"/>
  <c r="AC66" i="1"/>
  <c r="AC56" i="1"/>
  <c r="AC68" i="1"/>
  <c r="AC69" i="1"/>
  <c r="AC60" i="1"/>
  <c r="AC70" i="1"/>
  <c r="AC71" i="1"/>
  <c r="AC64" i="1"/>
  <c r="AC72" i="1"/>
  <c r="AC73" i="1"/>
  <c r="AC67" i="1"/>
  <c r="AC9" i="1"/>
  <c r="AC74" i="1"/>
  <c r="AC75" i="1"/>
  <c r="AC76" i="1"/>
  <c r="AC78" i="1"/>
  <c r="AC79" i="1"/>
  <c r="AC81" i="1"/>
  <c r="AC82" i="1"/>
  <c r="AC83" i="1"/>
  <c r="AC77" i="1"/>
  <c r="AC85" i="1"/>
  <c r="AC87" i="1"/>
  <c r="AC80" i="1"/>
  <c r="AC88" i="1"/>
  <c r="AC89" i="1"/>
  <c r="AC90" i="1"/>
  <c r="AC84" i="1"/>
  <c r="AC91" i="1"/>
  <c r="AC86" i="1"/>
  <c r="AC92" i="1"/>
  <c r="AC23" i="1"/>
  <c r="AC93" i="1"/>
  <c r="AC94" i="1"/>
  <c r="AC95" i="1"/>
  <c r="AC96" i="1"/>
  <c r="AC97" i="1"/>
  <c r="AC98" i="1"/>
  <c r="AC99" i="1"/>
  <c r="AC100" i="1"/>
  <c r="AC101" i="1"/>
  <c r="AC102" i="1"/>
  <c r="AC104" i="1"/>
  <c r="AC105" i="1"/>
  <c r="AC106" i="1"/>
  <c r="AC107" i="1"/>
  <c r="AC103" i="1"/>
  <c r="AC108" i="1"/>
  <c r="AC109" i="1"/>
  <c r="AC110" i="1"/>
  <c r="AC111" i="1"/>
  <c r="AC112" i="1"/>
  <c r="AC117" i="1"/>
  <c r="AC118" i="1"/>
  <c r="AC119" i="1"/>
  <c r="AC120" i="1"/>
  <c r="AC114" i="1"/>
  <c r="AC115" i="1"/>
  <c r="AC121" i="1"/>
  <c r="AC122" i="1"/>
  <c r="AC123" i="1"/>
  <c r="AC125" i="1"/>
  <c r="AC126" i="1"/>
  <c r="AC127" i="1"/>
  <c r="AC128" i="1"/>
  <c r="AC129" i="1"/>
  <c r="AC130" i="1"/>
  <c r="AC131" i="1"/>
  <c r="AC132" i="1"/>
  <c r="AC133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623" i="1"/>
  <c r="AC147" i="1"/>
  <c r="AC148" i="1"/>
  <c r="AC149" i="1"/>
  <c r="AC151" i="1"/>
  <c r="AC152" i="1"/>
  <c r="AC153" i="1"/>
  <c r="AC150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7" i="1"/>
  <c r="AC168" i="1"/>
  <c r="AC169" i="1"/>
  <c r="AC170" i="1"/>
  <c r="AC171" i="1"/>
  <c r="AC172" i="1"/>
  <c r="AC173" i="1"/>
  <c r="AC174" i="1"/>
  <c r="AC176" i="1"/>
  <c r="AC179" i="1"/>
  <c r="AC180" i="1"/>
  <c r="AC181" i="1"/>
  <c r="AC182" i="1"/>
  <c r="AC177" i="1"/>
  <c r="AC183" i="1"/>
  <c r="AC185" i="1"/>
  <c r="AC186" i="1"/>
  <c r="AC187" i="1"/>
  <c r="AC188" i="1"/>
  <c r="AC189" i="1"/>
  <c r="AC190" i="1"/>
  <c r="AC192" i="1"/>
  <c r="AC193" i="1"/>
  <c r="AC194" i="1"/>
  <c r="AC195" i="1"/>
  <c r="AC191" i="1"/>
  <c r="AC196" i="1"/>
  <c r="AC197" i="1"/>
  <c r="AC198" i="1"/>
  <c r="AC199" i="1"/>
  <c r="AC200" i="1"/>
  <c r="AC201" i="1"/>
  <c r="AC202" i="1"/>
  <c r="AC203" i="1"/>
  <c r="AC204" i="1"/>
  <c r="AC206" i="1"/>
  <c r="AC207" i="1"/>
  <c r="AC205" i="1"/>
  <c r="AC209" i="1"/>
  <c r="AC210" i="1"/>
  <c r="AC211" i="1"/>
  <c r="AC212" i="1"/>
  <c r="AC208" i="1"/>
  <c r="AC213" i="1"/>
  <c r="AC214" i="1"/>
  <c r="AC215" i="1"/>
  <c r="AC216" i="1"/>
  <c r="AC217" i="1"/>
  <c r="AC218" i="1"/>
  <c r="AC220" i="1"/>
  <c r="AC219" i="1"/>
  <c r="AC221" i="1"/>
  <c r="AC222" i="1"/>
  <c r="AC224" i="1"/>
  <c r="AC225" i="1"/>
  <c r="AC226" i="1"/>
  <c r="AC227" i="1"/>
  <c r="AC228" i="1"/>
  <c r="AC230" i="1"/>
  <c r="AC231" i="1"/>
  <c r="AC233" i="1"/>
  <c r="AC234" i="1"/>
  <c r="AC235" i="1"/>
  <c r="AC237" i="1"/>
  <c r="AC232" i="1"/>
  <c r="AC238" i="1"/>
  <c r="AC239" i="1"/>
  <c r="AC236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6" i="1"/>
  <c r="AC257" i="1"/>
  <c r="AC258" i="1"/>
  <c r="AC259" i="1"/>
  <c r="AC260" i="1"/>
  <c r="AC261" i="1"/>
  <c r="AC262" i="1"/>
  <c r="AC263" i="1"/>
  <c r="AC264" i="1"/>
  <c r="AC265" i="1"/>
  <c r="AC267" i="1"/>
  <c r="AC268" i="1"/>
  <c r="AC266" i="1"/>
  <c r="AC270" i="1"/>
  <c r="AC269" i="1"/>
  <c r="AC271" i="1"/>
  <c r="AC272" i="1"/>
  <c r="AC274" i="1"/>
  <c r="AC276" i="1"/>
  <c r="AC277" i="1"/>
  <c r="AC273" i="1"/>
  <c r="AC278" i="1"/>
  <c r="AC275" i="1"/>
  <c r="AC280" i="1"/>
  <c r="AC279" i="1"/>
  <c r="AC281" i="1"/>
  <c r="AC282" i="1"/>
  <c r="AC284" i="1"/>
  <c r="AC285" i="1"/>
  <c r="AC286" i="1"/>
  <c r="AC283" i="1"/>
  <c r="AC287" i="1"/>
  <c r="AC288" i="1"/>
  <c r="AC289" i="1"/>
  <c r="AC624" i="1"/>
  <c r="AC290" i="1"/>
  <c r="AC291" i="1"/>
  <c r="AC292" i="1"/>
  <c r="AC293" i="1"/>
  <c r="AC294" i="1"/>
  <c r="AC295" i="1"/>
  <c r="AC296" i="1"/>
  <c r="AC297" i="1"/>
  <c r="AC600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1" i="1"/>
  <c r="AC322" i="1"/>
  <c r="AC320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8" i="1"/>
  <c r="AC339" i="1"/>
  <c r="AC340" i="1"/>
  <c r="AC341" i="1"/>
  <c r="AC342" i="1"/>
  <c r="AC343" i="1"/>
  <c r="AC25" i="1"/>
  <c r="AC344" i="1"/>
  <c r="AC345" i="1"/>
  <c r="AC346" i="1"/>
  <c r="AC347" i="1"/>
  <c r="AC348" i="1"/>
  <c r="AC349" i="1"/>
  <c r="AC350" i="1"/>
  <c r="AC351" i="1"/>
  <c r="AC352" i="1"/>
  <c r="AC354" i="1"/>
  <c r="AC353" i="1"/>
  <c r="AC355" i="1"/>
  <c r="AC356" i="1"/>
  <c r="AC357" i="1"/>
  <c r="AC358" i="1"/>
  <c r="AC359" i="1"/>
  <c r="AC361" i="1"/>
  <c r="AC360" i="1"/>
  <c r="AC362" i="1"/>
  <c r="AC363" i="1"/>
  <c r="AC364" i="1"/>
  <c r="AC629" i="1"/>
  <c r="AC365" i="1"/>
  <c r="AC366" i="1"/>
  <c r="AC369" i="1"/>
  <c r="AC367" i="1"/>
  <c r="AC368" i="1"/>
  <c r="AC370" i="1"/>
  <c r="AC373" i="1"/>
  <c r="AC371" i="1"/>
  <c r="AC372" i="1"/>
  <c r="AC374" i="1"/>
  <c r="AC375" i="1"/>
  <c r="AC376" i="1"/>
  <c r="AC377" i="1"/>
  <c r="AC378" i="1"/>
  <c r="AC379" i="1"/>
  <c r="AC380" i="1"/>
  <c r="AC381" i="1"/>
  <c r="AC383" i="1"/>
  <c r="AC385" i="1"/>
  <c r="AC384" i="1"/>
  <c r="AC386" i="1"/>
  <c r="AC387" i="1"/>
  <c r="AC388" i="1"/>
  <c r="AC631" i="1"/>
  <c r="AC392" i="1"/>
  <c r="AC389" i="1"/>
  <c r="AC390" i="1"/>
  <c r="AC391" i="1"/>
  <c r="AC393" i="1"/>
  <c r="AC394" i="1"/>
  <c r="AC395" i="1"/>
  <c r="AC399" i="1"/>
  <c r="AC397" i="1"/>
  <c r="AC398" i="1"/>
  <c r="AC400" i="1"/>
  <c r="AC401" i="1"/>
  <c r="AC427" i="1"/>
  <c r="AC402" i="1"/>
  <c r="AC403" i="1"/>
  <c r="AC404" i="1"/>
  <c r="AC405" i="1"/>
  <c r="AC406" i="1"/>
  <c r="AC407" i="1"/>
  <c r="AC408" i="1"/>
  <c r="AC409" i="1"/>
  <c r="AC410" i="1"/>
  <c r="AC411" i="1"/>
  <c r="AC415" i="1"/>
  <c r="AC412" i="1"/>
  <c r="AC417" i="1"/>
  <c r="AC413" i="1"/>
  <c r="AC414" i="1"/>
  <c r="AC573" i="1"/>
  <c r="AC416" i="1"/>
  <c r="AC635" i="1"/>
  <c r="AC418" i="1"/>
  <c r="AC419" i="1"/>
  <c r="AC420" i="1"/>
  <c r="AC421" i="1"/>
  <c r="AC422" i="1"/>
  <c r="AC423" i="1"/>
  <c r="AC424" i="1"/>
  <c r="AC425" i="1"/>
  <c r="AC428" i="1"/>
  <c r="AC429" i="1"/>
  <c r="AC434" i="1"/>
  <c r="AC435" i="1"/>
  <c r="AC436" i="1"/>
  <c r="AC437" i="1"/>
  <c r="AC440" i="1"/>
  <c r="AC443" i="1"/>
  <c r="AC438" i="1"/>
  <c r="AC441" i="1"/>
  <c r="AC439" i="1"/>
  <c r="AC442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27" i="1"/>
  <c r="AC475" i="1"/>
  <c r="AC476" i="1"/>
  <c r="AC477" i="1"/>
  <c r="AC478" i="1"/>
  <c r="AC480" i="1"/>
  <c r="AC481" i="1"/>
  <c r="AC482" i="1"/>
  <c r="AC483" i="1"/>
  <c r="AC485" i="1"/>
  <c r="AC484" i="1"/>
  <c r="AC486" i="1"/>
  <c r="AC491" i="1"/>
  <c r="AC487" i="1"/>
  <c r="AC488" i="1"/>
  <c r="AC489" i="1"/>
  <c r="AC490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4" i="1"/>
  <c r="AC510" i="1"/>
  <c r="AC511" i="1"/>
  <c r="AC512" i="1"/>
  <c r="AC513" i="1"/>
  <c r="AC515" i="1"/>
  <c r="AC516" i="1"/>
  <c r="AC517" i="1"/>
  <c r="AC522" i="1"/>
  <c r="AC523" i="1"/>
  <c r="AC518" i="1"/>
  <c r="AC519" i="1"/>
  <c r="AC520" i="1"/>
  <c r="AC521" i="1"/>
  <c r="AC524" i="1"/>
  <c r="AC525" i="1"/>
  <c r="AC526" i="1"/>
  <c r="AC531" i="1"/>
  <c r="AC527" i="1"/>
  <c r="AC528" i="1"/>
  <c r="AC529" i="1"/>
  <c r="AC530" i="1"/>
  <c r="AC532" i="1"/>
  <c r="AC533" i="1"/>
  <c r="AC534" i="1"/>
  <c r="AC535" i="1"/>
  <c r="AC540" i="1"/>
  <c r="AC541" i="1"/>
  <c r="AC536" i="1"/>
  <c r="AC537" i="1"/>
  <c r="AC538" i="1"/>
  <c r="AC539" i="1"/>
  <c r="AC542" i="1"/>
  <c r="AC547" i="1"/>
  <c r="AC545" i="1"/>
  <c r="AC544" i="1"/>
  <c r="AC548" i="1"/>
  <c r="AC543" i="1"/>
  <c r="AC546" i="1"/>
  <c r="AC549" i="1"/>
  <c r="AC553" i="1"/>
  <c r="AC550" i="1"/>
  <c r="AC551" i="1"/>
  <c r="AC558" i="1"/>
  <c r="AC552" i="1"/>
  <c r="AC554" i="1"/>
  <c r="AC555" i="1"/>
  <c r="AC557" i="1"/>
  <c r="AC559" i="1"/>
  <c r="AC560" i="1"/>
  <c r="AC561" i="1"/>
  <c r="AC562" i="1"/>
  <c r="AC563" i="1"/>
  <c r="AC564" i="1"/>
  <c r="AC31" i="1"/>
  <c r="AC643" i="1"/>
  <c r="AC566" i="1"/>
  <c r="AC567" i="1"/>
  <c r="AC574" i="1"/>
  <c r="AC34" i="1"/>
  <c r="AC568" i="1"/>
  <c r="AC569" i="1"/>
  <c r="AC570" i="1"/>
  <c r="AC650" i="1"/>
  <c r="AC571" i="1"/>
  <c r="AC580" i="1"/>
  <c r="AC572" i="1"/>
  <c r="AC575" i="1"/>
  <c r="AC576" i="1"/>
  <c r="AC577" i="1"/>
  <c r="AC578" i="1"/>
  <c r="AC35" i="1"/>
  <c r="AC579" i="1"/>
  <c r="AC581" i="1"/>
  <c r="AC590" i="1"/>
  <c r="AC582" i="1"/>
  <c r="AC583" i="1"/>
  <c r="AC593" i="1"/>
  <c r="AC594" i="1"/>
  <c r="AC584" i="1"/>
  <c r="AC596" i="1"/>
  <c r="AC585" i="1"/>
  <c r="AC586" i="1"/>
  <c r="AC587" i="1"/>
  <c r="AC588" i="1"/>
  <c r="AC589" i="1"/>
  <c r="AC591" i="1"/>
  <c r="AC592" i="1"/>
  <c r="AC595" i="1"/>
  <c r="AC597" i="1"/>
  <c r="AC598" i="1"/>
  <c r="AC599" i="1"/>
  <c r="AC601" i="1"/>
  <c r="AC602" i="1"/>
  <c r="AC603" i="1"/>
  <c r="AC604" i="1"/>
  <c r="AC606" i="1"/>
  <c r="AC607" i="1"/>
  <c r="AC608" i="1"/>
  <c r="AC616" i="1"/>
  <c r="AC609" i="1"/>
  <c r="AC610" i="1"/>
  <c r="AC619" i="1"/>
  <c r="AC611" i="1"/>
  <c r="AC613" i="1"/>
  <c r="AC612" i="1"/>
  <c r="AC614" i="1"/>
  <c r="AC615" i="1"/>
  <c r="AC617" i="1"/>
  <c r="AC618" i="1"/>
  <c r="AC620" i="1"/>
  <c r="AC621" i="1"/>
  <c r="AC622" i="1"/>
  <c r="AC625" i="1"/>
  <c r="AC626" i="1"/>
  <c r="AC627" i="1"/>
  <c r="AC630" i="1"/>
  <c r="AC628" i="1"/>
  <c r="AC632" i="1"/>
  <c r="AC634" i="1"/>
  <c r="AC633" i="1"/>
  <c r="AC638" i="1"/>
  <c r="AC636" i="1"/>
  <c r="AC637" i="1"/>
  <c r="AC639" i="1"/>
  <c r="AC640" i="1"/>
  <c r="AC641" i="1"/>
  <c r="AC645" i="1"/>
  <c r="AC644" i="1"/>
  <c r="AC647" i="1"/>
  <c r="AC646" i="1"/>
  <c r="AC649" i="1"/>
  <c r="AC648" i="1"/>
  <c r="AC651" i="1"/>
  <c r="AC652" i="1"/>
  <c r="AC653" i="1"/>
  <c r="AC654" i="1"/>
  <c r="AC3" i="1"/>
  <c r="Z4" i="1"/>
  <c r="Z5" i="1"/>
  <c r="Z6" i="1"/>
  <c r="Z7" i="1"/>
  <c r="Z8" i="1"/>
  <c r="Z10" i="1"/>
  <c r="Z11" i="1"/>
  <c r="Z12" i="1"/>
  <c r="Z13" i="1"/>
  <c r="Z14" i="1"/>
  <c r="Z15" i="1"/>
  <c r="Z16" i="1"/>
  <c r="Z18" i="1"/>
  <c r="Z17" i="1"/>
  <c r="Z19" i="1"/>
  <c r="Z20" i="1"/>
  <c r="Z21" i="1"/>
  <c r="Z22" i="1"/>
  <c r="Z24" i="1"/>
  <c r="Z26" i="1"/>
  <c r="Z28" i="1"/>
  <c r="Z30" i="1"/>
  <c r="Z36" i="1"/>
  <c r="Z37" i="1"/>
  <c r="Z38" i="1"/>
  <c r="Z29" i="1"/>
  <c r="Z40" i="1"/>
  <c r="Z41" i="1"/>
  <c r="Z33" i="1"/>
  <c r="Z42" i="1"/>
  <c r="Z43" i="1"/>
  <c r="Z44" i="1"/>
  <c r="Z45" i="1"/>
  <c r="Z47" i="1"/>
  <c r="Z39" i="1"/>
  <c r="Z48" i="1"/>
  <c r="Z49" i="1"/>
  <c r="Z50" i="1"/>
  <c r="Z51" i="1"/>
  <c r="Z52" i="1"/>
  <c r="Z53" i="1"/>
  <c r="Z46" i="1"/>
  <c r="Z54" i="1"/>
  <c r="Z57" i="1"/>
  <c r="Z59" i="1"/>
  <c r="Z61" i="1"/>
  <c r="Z62" i="1"/>
  <c r="Z65" i="1"/>
  <c r="Z63" i="1"/>
  <c r="Z66" i="1"/>
  <c r="Z56" i="1"/>
  <c r="Z68" i="1"/>
  <c r="Z69" i="1"/>
  <c r="Z60" i="1"/>
  <c r="Z70" i="1"/>
  <c r="Z71" i="1"/>
  <c r="Z64" i="1"/>
  <c r="Z72" i="1"/>
  <c r="Z73" i="1"/>
  <c r="Z67" i="1"/>
  <c r="Z9" i="1"/>
  <c r="Z74" i="1"/>
  <c r="Z75" i="1"/>
  <c r="Z76" i="1"/>
  <c r="Z78" i="1"/>
  <c r="Z79" i="1"/>
  <c r="Z81" i="1"/>
  <c r="Z82" i="1"/>
  <c r="Z83" i="1"/>
  <c r="Z77" i="1"/>
  <c r="Z85" i="1"/>
  <c r="Z87" i="1"/>
  <c r="Z80" i="1"/>
  <c r="Z88" i="1"/>
  <c r="Z89" i="1"/>
  <c r="Z90" i="1"/>
  <c r="Z84" i="1"/>
  <c r="Z91" i="1"/>
  <c r="Z86" i="1"/>
  <c r="Z92" i="1"/>
  <c r="Z23" i="1"/>
  <c r="Z93" i="1"/>
  <c r="Z94" i="1"/>
  <c r="Z95" i="1"/>
  <c r="Z96" i="1"/>
  <c r="Z97" i="1"/>
  <c r="Z98" i="1"/>
  <c r="Z99" i="1"/>
  <c r="Z100" i="1"/>
  <c r="Z101" i="1"/>
  <c r="Z102" i="1"/>
  <c r="Z104" i="1"/>
  <c r="Z105" i="1"/>
  <c r="Z106" i="1"/>
  <c r="Z107" i="1"/>
  <c r="Z103" i="1"/>
  <c r="Z108" i="1"/>
  <c r="Z109" i="1"/>
  <c r="Z110" i="1"/>
  <c r="Z111" i="1"/>
  <c r="Z112" i="1"/>
  <c r="Z117" i="1"/>
  <c r="Z118" i="1"/>
  <c r="Z119" i="1"/>
  <c r="Z120" i="1"/>
  <c r="Z114" i="1"/>
  <c r="Z115" i="1"/>
  <c r="Z121" i="1"/>
  <c r="Z122" i="1"/>
  <c r="Z123" i="1"/>
  <c r="Z125" i="1"/>
  <c r="Z126" i="1"/>
  <c r="Z127" i="1"/>
  <c r="Z128" i="1"/>
  <c r="Z129" i="1"/>
  <c r="Z130" i="1"/>
  <c r="Z131" i="1"/>
  <c r="Z132" i="1"/>
  <c r="Z133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623" i="1"/>
  <c r="Z147" i="1"/>
  <c r="Z148" i="1"/>
  <c r="Z149" i="1"/>
  <c r="Z151" i="1"/>
  <c r="Z152" i="1"/>
  <c r="Z153" i="1"/>
  <c r="Z150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7" i="1"/>
  <c r="Z168" i="1"/>
  <c r="Z169" i="1"/>
  <c r="Z170" i="1"/>
  <c r="Z171" i="1"/>
  <c r="Z172" i="1"/>
  <c r="Z173" i="1"/>
  <c r="Z174" i="1"/>
  <c r="Z176" i="1"/>
  <c r="Z179" i="1"/>
  <c r="Z180" i="1"/>
  <c r="Z181" i="1"/>
  <c r="Z182" i="1"/>
  <c r="Z177" i="1"/>
  <c r="Z183" i="1"/>
  <c r="Z185" i="1"/>
  <c r="Z186" i="1"/>
  <c r="Z187" i="1"/>
  <c r="Z188" i="1"/>
  <c r="Z189" i="1"/>
  <c r="Z190" i="1"/>
  <c r="Z192" i="1"/>
  <c r="Z193" i="1"/>
  <c r="Z194" i="1"/>
  <c r="Z195" i="1"/>
  <c r="Z191" i="1"/>
  <c r="Z196" i="1"/>
  <c r="Z197" i="1"/>
  <c r="Z198" i="1"/>
  <c r="Z199" i="1"/>
  <c r="Z200" i="1"/>
  <c r="Z201" i="1"/>
  <c r="Z202" i="1"/>
  <c r="Z203" i="1"/>
  <c r="Z204" i="1"/>
  <c r="Z206" i="1"/>
  <c r="Z207" i="1"/>
  <c r="Z205" i="1"/>
  <c r="Z209" i="1"/>
  <c r="Z210" i="1"/>
  <c r="Z211" i="1"/>
  <c r="Z212" i="1"/>
  <c r="Z208" i="1"/>
  <c r="Z213" i="1"/>
  <c r="Z214" i="1"/>
  <c r="Z215" i="1"/>
  <c r="Z216" i="1"/>
  <c r="Z217" i="1"/>
  <c r="Z218" i="1"/>
  <c r="Z220" i="1"/>
  <c r="Z219" i="1"/>
  <c r="Z221" i="1"/>
  <c r="Z222" i="1"/>
  <c r="Z224" i="1"/>
  <c r="Z225" i="1"/>
  <c r="Z226" i="1"/>
  <c r="Z227" i="1"/>
  <c r="Z228" i="1"/>
  <c r="Z230" i="1"/>
  <c r="Z231" i="1"/>
  <c r="Z233" i="1"/>
  <c r="Z234" i="1"/>
  <c r="Z235" i="1"/>
  <c r="Z237" i="1"/>
  <c r="Z232" i="1"/>
  <c r="Z238" i="1"/>
  <c r="Z239" i="1"/>
  <c r="Z236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6" i="1"/>
  <c r="Z257" i="1"/>
  <c r="Z258" i="1"/>
  <c r="Z259" i="1"/>
  <c r="Z260" i="1"/>
  <c r="Z261" i="1"/>
  <c r="Z262" i="1"/>
  <c r="Z263" i="1"/>
  <c r="Z264" i="1"/>
  <c r="Z265" i="1"/>
  <c r="Z267" i="1"/>
  <c r="Z268" i="1"/>
  <c r="Z266" i="1"/>
  <c r="Z270" i="1"/>
  <c r="Z269" i="1"/>
  <c r="Z271" i="1"/>
  <c r="Z272" i="1"/>
  <c r="Z274" i="1"/>
  <c r="Z276" i="1"/>
  <c r="Z277" i="1"/>
  <c r="Z273" i="1"/>
  <c r="Z278" i="1"/>
  <c r="Z275" i="1"/>
  <c r="Z280" i="1"/>
  <c r="Z279" i="1"/>
  <c r="Z281" i="1"/>
  <c r="Z282" i="1"/>
  <c r="Z284" i="1"/>
  <c r="Z285" i="1"/>
  <c r="Z286" i="1"/>
  <c r="Z283" i="1"/>
  <c r="Z287" i="1"/>
  <c r="Z288" i="1"/>
  <c r="Z289" i="1"/>
  <c r="Z624" i="1"/>
  <c r="Z290" i="1"/>
  <c r="Z291" i="1"/>
  <c r="Z292" i="1"/>
  <c r="Z293" i="1"/>
  <c r="Z294" i="1"/>
  <c r="Z295" i="1"/>
  <c r="Z296" i="1"/>
  <c r="Z297" i="1"/>
  <c r="Z600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1" i="1"/>
  <c r="Z322" i="1"/>
  <c r="Z320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8" i="1"/>
  <c r="Z339" i="1"/>
  <c r="Z340" i="1"/>
  <c r="Z341" i="1"/>
  <c r="Z342" i="1"/>
  <c r="Z343" i="1"/>
  <c r="Z25" i="1"/>
  <c r="Z344" i="1"/>
  <c r="Z345" i="1"/>
  <c r="Z346" i="1"/>
  <c r="Z347" i="1"/>
  <c r="Z348" i="1"/>
  <c r="Z349" i="1"/>
  <c r="Z350" i="1"/>
  <c r="Z351" i="1"/>
  <c r="Z352" i="1"/>
  <c r="Z354" i="1"/>
  <c r="Z353" i="1"/>
  <c r="Z355" i="1"/>
  <c r="Z356" i="1"/>
  <c r="Z357" i="1"/>
  <c r="Z358" i="1"/>
  <c r="Z359" i="1"/>
  <c r="Z361" i="1"/>
  <c r="Z360" i="1"/>
  <c r="Z362" i="1"/>
  <c r="Z363" i="1"/>
  <c r="Z364" i="1"/>
  <c r="Z629" i="1"/>
  <c r="Z365" i="1"/>
  <c r="Z366" i="1"/>
  <c r="Z369" i="1"/>
  <c r="Z367" i="1"/>
  <c r="Z368" i="1"/>
  <c r="Z370" i="1"/>
  <c r="Z373" i="1"/>
  <c r="Z371" i="1"/>
  <c r="Z372" i="1"/>
  <c r="Z374" i="1"/>
  <c r="Z375" i="1"/>
  <c r="Z376" i="1"/>
  <c r="Z377" i="1"/>
  <c r="Z378" i="1"/>
  <c r="Z379" i="1"/>
  <c r="Z380" i="1"/>
  <c r="Z381" i="1"/>
  <c r="Z383" i="1"/>
  <c r="Z385" i="1"/>
  <c r="Z384" i="1"/>
  <c r="Z386" i="1"/>
  <c r="Z387" i="1"/>
  <c r="Z388" i="1"/>
  <c r="Z631" i="1"/>
  <c r="Z392" i="1"/>
  <c r="Z389" i="1"/>
  <c r="Z390" i="1"/>
  <c r="Z391" i="1"/>
  <c r="Z393" i="1"/>
  <c r="Z394" i="1"/>
  <c r="Z395" i="1"/>
  <c r="Z399" i="1"/>
  <c r="Z397" i="1"/>
  <c r="Z398" i="1"/>
  <c r="Z400" i="1"/>
  <c r="Z401" i="1"/>
  <c r="Z427" i="1"/>
  <c r="Z402" i="1"/>
  <c r="Z403" i="1"/>
  <c r="Z404" i="1"/>
  <c r="Z405" i="1"/>
  <c r="Z406" i="1"/>
  <c r="Z407" i="1"/>
  <c r="Z408" i="1"/>
  <c r="Z409" i="1"/>
  <c r="Z410" i="1"/>
  <c r="Z411" i="1"/>
  <c r="Z415" i="1"/>
  <c r="Z412" i="1"/>
  <c r="Z417" i="1"/>
  <c r="Z413" i="1"/>
  <c r="Z414" i="1"/>
  <c r="Z573" i="1"/>
  <c r="Z416" i="1"/>
  <c r="Z635" i="1"/>
  <c r="Z418" i="1"/>
  <c r="Z419" i="1"/>
  <c r="Z420" i="1"/>
  <c r="Z421" i="1"/>
  <c r="Z422" i="1"/>
  <c r="Z423" i="1"/>
  <c r="Z424" i="1"/>
  <c r="Z425" i="1"/>
  <c r="Z428" i="1"/>
  <c r="Z429" i="1"/>
  <c r="Z434" i="1"/>
  <c r="Z435" i="1"/>
  <c r="Z436" i="1"/>
  <c r="Z437" i="1"/>
  <c r="Z440" i="1"/>
  <c r="Z443" i="1"/>
  <c r="Z438" i="1"/>
  <c r="Z441" i="1"/>
  <c r="Z439" i="1"/>
  <c r="Z442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27" i="1"/>
  <c r="Z475" i="1"/>
  <c r="Z476" i="1"/>
  <c r="Z477" i="1"/>
  <c r="Z478" i="1"/>
  <c r="Z480" i="1"/>
  <c r="Z481" i="1"/>
  <c r="Z482" i="1"/>
  <c r="Z483" i="1"/>
  <c r="Z485" i="1"/>
  <c r="Z484" i="1"/>
  <c r="Z486" i="1"/>
  <c r="Z491" i="1"/>
  <c r="Z487" i="1"/>
  <c r="Z488" i="1"/>
  <c r="Z489" i="1"/>
  <c r="Z490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4" i="1"/>
  <c r="Z510" i="1"/>
  <c r="Z511" i="1"/>
  <c r="Z512" i="1"/>
  <c r="Z513" i="1"/>
  <c r="Z515" i="1"/>
  <c r="Z516" i="1"/>
  <c r="Z517" i="1"/>
  <c r="Z522" i="1"/>
  <c r="Z523" i="1"/>
  <c r="Z518" i="1"/>
  <c r="Z519" i="1"/>
  <c r="Z520" i="1"/>
  <c r="Z521" i="1"/>
  <c r="Z524" i="1"/>
  <c r="Z525" i="1"/>
  <c r="Z526" i="1"/>
  <c r="Z531" i="1"/>
  <c r="Z527" i="1"/>
  <c r="Z528" i="1"/>
  <c r="Z529" i="1"/>
  <c r="Z530" i="1"/>
  <c r="Z532" i="1"/>
  <c r="Z533" i="1"/>
  <c r="Z534" i="1"/>
  <c r="Z535" i="1"/>
  <c r="Z540" i="1"/>
  <c r="Z541" i="1"/>
  <c r="Z536" i="1"/>
  <c r="Z537" i="1"/>
  <c r="Z538" i="1"/>
  <c r="Z539" i="1"/>
  <c r="Z542" i="1"/>
  <c r="Z547" i="1"/>
  <c r="Z545" i="1"/>
  <c r="Z544" i="1"/>
  <c r="Z548" i="1"/>
  <c r="Z543" i="1"/>
  <c r="Z546" i="1"/>
  <c r="Z549" i="1"/>
  <c r="Z553" i="1"/>
  <c r="Z550" i="1"/>
  <c r="Z551" i="1"/>
  <c r="Z558" i="1"/>
  <c r="Z552" i="1"/>
  <c r="Z554" i="1"/>
  <c r="Z555" i="1"/>
  <c r="Z557" i="1"/>
  <c r="Z559" i="1"/>
  <c r="Z560" i="1"/>
  <c r="Z561" i="1"/>
  <c r="Z562" i="1"/>
  <c r="Z563" i="1"/>
  <c r="Z564" i="1"/>
  <c r="Z31" i="1"/>
  <c r="Z643" i="1"/>
  <c r="Z566" i="1"/>
  <c r="Z567" i="1"/>
  <c r="Z574" i="1"/>
  <c r="Z34" i="1"/>
  <c r="Z568" i="1"/>
  <c r="Z569" i="1"/>
  <c r="Z570" i="1"/>
  <c r="Z650" i="1"/>
  <c r="Z571" i="1"/>
  <c r="Z580" i="1"/>
  <c r="Z572" i="1"/>
  <c r="Z575" i="1"/>
  <c r="Z576" i="1"/>
  <c r="Z577" i="1"/>
  <c r="Z578" i="1"/>
  <c r="Z35" i="1"/>
  <c r="Z579" i="1"/>
  <c r="Z581" i="1"/>
  <c r="Z590" i="1"/>
  <c r="Z582" i="1"/>
  <c r="Z583" i="1"/>
  <c r="Z593" i="1"/>
  <c r="Z594" i="1"/>
  <c r="Z584" i="1"/>
  <c r="Z596" i="1"/>
  <c r="Z585" i="1"/>
  <c r="Z586" i="1"/>
  <c r="Z587" i="1"/>
  <c r="Z588" i="1"/>
  <c r="Z589" i="1"/>
  <c r="Z591" i="1"/>
  <c r="Z592" i="1"/>
  <c r="Z595" i="1"/>
  <c r="Z597" i="1"/>
  <c r="Z598" i="1"/>
  <c r="Z599" i="1"/>
  <c r="Z601" i="1"/>
  <c r="Z602" i="1"/>
  <c r="Z603" i="1"/>
  <c r="Z604" i="1"/>
  <c r="Z606" i="1"/>
  <c r="Z607" i="1"/>
  <c r="Z608" i="1"/>
  <c r="Z616" i="1"/>
  <c r="Z609" i="1"/>
  <c r="Z610" i="1"/>
  <c r="Z619" i="1"/>
  <c r="Z611" i="1"/>
  <c r="Z613" i="1"/>
  <c r="Z612" i="1"/>
  <c r="Z614" i="1"/>
  <c r="Z615" i="1"/>
  <c r="Z617" i="1"/>
  <c r="Z618" i="1"/>
  <c r="Z620" i="1"/>
  <c r="Z621" i="1"/>
  <c r="Z622" i="1"/>
  <c r="Z625" i="1"/>
  <c r="Z626" i="1"/>
  <c r="Z627" i="1"/>
  <c r="Z630" i="1"/>
  <c r="Z628" i="1"/>
  <c r="Z632" i="1"/>
  <c r="Z634" i="1"/>
  <c r="Z633" i="1"/>
  <c r="Z638" i="1"/>
  <c r="Z636" i="1"/>
  <c r="Z637" i="1"/>
  <c r="Z639" i="1"/>
  <c r="Z640" i="1"/>
  <c r="Z641" i="1"/>
  <c r="Z645" i="1"/>
  <c r="Z644" i="1"/>
  <c r="Z647" i="1"/>
  <c r="Z646" i="1"/>
  <c r="Z649" i="1"/>
  <c r="Z648" i="1"/>
  <c r="Z651" i="1"/>
  <c r="Z652" i="1"/>
  <c r="Z653" i="1"/>
  <c r="Z654" i="1"/>
  <c r="X4" i="1"/>
  <c r="X5" i="1"/>
  <c r="X6" i="1"/>
  <c r="X7" i="1"/>
  <c r="X8" i="1"/>
  <c r="X10" i="1"/>
  <c r="X11" i="1"/>
  <c r="X12" i="1"/>
  <c r="X13" i="1"/>
  <c r="X14" i="1"/>
  <c r="X15" i="1"/>
  <c r="X16" i="1"/>
  <c r="X18" i="1"/>
  <c r="X17" i="1"/>
  <c r="X19" i="1"/>
  <c r="X20" i="1"/>
  <c r="X21" i="1"/>
  <c r="X22" i="1"/>
  <c r="X24" i="1"/>
  <c r="X26" i="1"/>
  <c r="X28" i="1"/>
  <c r="X30" i="1"/>
  <c r="X36" i="1"/>
  <c r="X37" i="1"/>
  <c r="X38" i="1"/>
  <c r="X29" i="1"/>
  <c r="X40" i="1"/>
  <c r="X41" i="1"/>
  <c r="X33" i="1"/>
  <c r="X42" i="1"/>
  <c r="X43" i="1"/>
  <c r="X44" i="1"/>
  <c r="X45" i="1"/>
  <c r="X47" i="1"/>
  <c r="X39" i="1"/>
  <c r="X48" i="1"/>
  <c r="X49" i="1"/>
  <c r="X50" i="1"/>
  <c r="X51" i="1"/>
  <c r="X52" i="1"/>
  <c r="X53" i="1"/>
  <c r="X46" i="1"/>
  <c r="X54" i="1"/>
  <c r="X57" i="1"/>
  <c r="X59" i="1"/>
  <c r="X61" i="1"/>
  <c r="X62" i="1"/>
  <c r="X65" i="1"/>
  <c r="X63" i="1"/>
  <c r="X66" i="1"/>
  <c r="X56" i="1"/>
  <c r="X68" i="1"/>
  <c r="X69" i="1"/>
  <c r="X60" i="1"/>
  <c r="X70" i="1"/>
  <c r="X71" i="1"/>
  <c r="X64" i="1"/>
  <c r="X72" i="1"/>
  <c r="X73" i="1"/>
  <c r="X67" i="1"/>
  <c r="X9" i="1"/>
  <c r="X74" i="1"/>
  <c r="X75" i="1"/>
  <c r="X76" i="1"/>
  <c r="X78" i="1"/>
  <c r="X79" i="1"/>
  <c r="X81" i="1"/>
  <c r="X82" i="1"/>
  <c r="X83" i="1"/>
  <c r="X77" i="1"/>
  <c r="X85" i="1"/>
  <c r="X87" i="1"/>
  <c r="X80" i="1"/>
  <c r="X88" i="1"/>
  <c r="X89" i="1"/>
  <c r="X90" i="1"/>
  <c r="X84" i="1"/>
  <c r="X91" i="1"/>
  <c r="X86" i="1"/>
  <c r="X92" i="1"/>
  <c r="X23" i="1"/>
  <c r="X93" i="1"/>
  <c r="X94" i="1"/>
  <c r="X95" i="1"/>
  <c r="X96" i="1"/>
  <c r="X97" i="1"/>
  <c r="X98" i="1"/>
  <c r="X99" i="1"/>
  <c r="X100" i="1"/>
  <c r="X101" i="1"/>
  <c r="X102" i="1"/>
  <c r="X104" i="1"/>
  <c r="X105" i="1"/>
  <c r="X106" i="1"/>
  <c r="X107" i="1"/>
  <c r="X103" i="1"/>
  <c r="X108" i="1"/>
  <c r="X109" i="1"/>
  <c r="X110" i="1"/>
  <c r="X111" i="1"/>
  <c r="X112" i="1"/>
  <c r="X117" i="1"/>
  <c r="X118" i="1"/>
  <c r="X119" i="1"/>
  <c r="X120" i="1"/>
  <c r="X114" i="1"/>
  <c r="X115" i="1"/>
  <c r="X121" i="1"/>
  <c r="X122" i="1"/>
  <c r="X123" i="1"/>
  <c r="X125" i="1"/>
  <c r="X126" i="1"/>
  <c r="X127" i="1"/>
  <c r="X128" i="1"/>
  <c r="X129" i="1"/>
  <c r="X130" i="1"/>
  <c r="X131" i="1"/>
  <c r="X132" i="1"/>
  <c r="X133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623" i="1"/>
  <c r="X147" i="1"/>
  <c r="X148" i="1"/>
  <c r="X149" i="1"/>
  <c r="X151" i="1"/>
  <c r="X152" i="1"/>
  <c r="X153" i="1"/>
  <c r="X150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7" i="1"/>
  <c r="X168" i="1"/>
  <c r="X169" i="1"/>
  <c r="X170" i="1"/>
  <c r="X171" i="1"/>
  <c r="X172" i="1"/>
  <c r="X173" i="1"/>
  <c r="X174" i="1"/>
  <c r="X176" i="1"/>
  <c r="X179" i="1"/>
  <c r="X180" i="1"/>
  <c r="X181" i="1"/>
  <c r="X182" i="1"/>
  <c r="X177" i="1"/>
  <c r="X183" i="1"/>
  <c r="X185" i="1"/>
  <c r="X186" i="1"/>
  <c r="X187" i="1"/>
  <c r="X188" i="1"/>
  <c r="X189" i="1"/>
  <c r="X190" i="1"/>
  <c r="X192" i="1"/>
  <c r="X193" i="1"/>
  <c r="X194" i="1"/>
  <c r="X195" i="1"/>
  <c r="X191" i="1"/>
  <c r="X196" i="1"/>
  <c r="X197" i="1"/>
  <c r="X198" i="1"/>
  <c r="X199" i="1"/>
  <c r="X200" i="1"/>
  <c r="X201" i="1"/>
  <c r="X202" i="1"/>
  <c r="X203" i="1"/>
  <c r="X204" i="1"/>
  <c r="X206" i="1"/>
  <c r="X207" i="1"/>
  <c r="X205" i="1"/>
  <c r="X209" i="1"/>
  <c r="X210" i="1"/>
  <c r="X211" i="1"/>
  <c r="X212" i="1"/>
  <c r="X208" i="1"/>
  <c r="X213" i="1"/>
  <c r="X214" i="1"/>
  <c r="X215" i="1"/>
  <c r="X216" i="1"/>
  <c r="X217" i="1"/>
  <c r="X218" i="1"/>
  <c r="X220" i="1"/>
  <c r="X219" i="1"/>
  <c r="X221" i="1"/>
  <c r="X222" i="1"/>
  <c r="X224" i="1"/>
  <c r="X225" i="1"/>
  <c r="X226" i="1"/>
  <c r="X227" i="1"/>
  <c r="X228" i="1"/>
  <c r="X230" i="1"/>
  <c r="X231" i="1"/>
  <c r="X233" i="1"/>
  <c r="X234" i="1"/>
  <c r="X235" i="1"/>
  <c r="X237" i="1"/>
  <c r="X232" i="1"/>
  <c r="X238" i="1"/>
  <c r="X239" i="1"/>
  <c r="X236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6" i="1"/>
  <c r="X257" i="1"/>
  <c r="X258" i="1"/>
  <c r="X259" i="1"/>
  <c r="X260" i="1"/>
  <c r="X261" i="1"/>
  <c r="X262" i="1"/>
  <c r="X263" i="1"/>
  <c r="X264" i="1"/>
  <c r="X265" i="1"/>
  <c r="X267" i="1"/>
  <c r="X268" i="1"/>
  <c r="X266" i="1"/>
  <c r="X270" i="1"/>
  <c r="X269" i="1"/>
  <c r="X271" i="1"/>
  <c r="X272" i="1"/>
  <c r="X274" i="1"/>
  <c r="X276" i="1"/>
  <c r="X277" i="1"/>
  <c r="X273" i="1"/>
  <c r="X278" i="1"/>
  <c r="X275" i="1"/>
  <c r="X280" i="1"/>
  <c r="X279" i="1"/>
  <c r="X281" i="1"/>
  <c r="X282" i="1"/>
  <c r="X284" i="1"/>
  <c r="X285" i="1"/>
  <c r="X286" i="1"/>
  <c r="X283" i="1"/>
  <c r="X287" i="1"/>
  <c r="X288" i="1"/>
  <c r="X289" i="1"/>
  <c r="X624" i="1"/>
  <c r="X290" i="1"/>
  <c r="X291" i="1"/>
  <c r="X292" i="1"/>
  <c r="X293" i="1"/>
  <c r="X294" i="1"/>
  <c r="X295" i="1"/>
  <c r="X296" i="1"/>
  <c r="X297" i="1"/>
  <c r="X600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1" i="1"/>
  <c r="X322" i="1"/>
  <c r="X320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8" i="1"/>
  <c r="X339" i="1"/>
  <c r="X340" i="1"/>
  <c r="X341" i="1"/>
  <c r="X342" i="1"/>
  <c r="X343" i="1"/>
  <c r="X25" i="1"/>
  <c r="X344" i="1"/>
  <c r="X345" i="1"/>
  <c r="X346" i="1"/>
  <c r="X347" i="1"/>
  <c r="X348" i="1"/>
  <c r="X349" i="1"/>
  <c r="X350" i="1"/>
  <c r="X351" i="1"/>
  <c r="X352" i="1"/>
  <c r="X354" i="1"/>
  <c r="X353" i="1"/>
  <c r="X355" i="1"/>
  <c r="X356" i="1"/>
  <c r="X357" i="1"/>
  <c r="X358" i="1"/>
  <c r="X359" i="1"/>
  <c r="X361" i="1"/>
  <c r="X360" i="1"/>
  <c r="X362" i="1"/>
  <c r="X363" i="1"/>
  <c r="X364" i="1"/>
  <c r="X629" i="1"/>
  <c r="X365" i="1"/>
  <c r="X366" i="1"/>
  <c r="X369" i="1"/>
  <c r="X367" i="1"/>
  <c r="X368" i="1"/>
  <c r="X370" i="1"/>
  <c r="X373" i="1"/>
  <c r="X371" i="1"/>
  <c r="X372" i="1"/>
  <c r="X374" i="1"/>
  <c r="X375" i="1"/>
  <c r="X376" i="1"/>
  <c r="X377" i="1"/>
  <c r="X378" i="1"/>
  <c r="X379" i="1"/>
  <c r="X380" i="1"/>
  <c r="X381" i="1"/>
  <c r="X383" i="1"/>
  <c r="X385" i="1"/>
  <c r="X384" i="1"/>
  <c r="X386" i="1"/>
  <c r="X387" i="1"/>
  <c r="X388" i="1"/>
  <c r="X631" i="1"/>
  <c r="X392" i="1"/>
  <c r="X389" i="1"/>
  <c r="X390" i="1"/>
  <c r="X391" i="1"/>
  <c r="X393" i="1"/>
  <c r="X394" i="1"/>
  <c r="X395" i="1"/>
  <c r="X399" i="1"/>
  <c r="X397" i="1"/>
  <c r="X398" i="1"/>
  <c r="X400" i="1"/>
  <c r="X401" i="1"/>
  <c r="X427" i="1"/>
  <c r="X402" i="1"/>
  <c r="X403" i="1"/>
  <c r="X404" i="1"/>
  <c r="X405" i="1"/>
  <c r="X406" i="1"/>
  <c r="X407" i="1"/>
  <c r="X408" i="1"/>
  <c r="X409" i="1"/>
  <c r="X410" i="1"/>
  <c r="X411" i="1"/>
  <c r="X415" i="1"/>
  <c r="X412" i="1"/>
  <c r="X417" i="1"/>
  <c r="X413" i="1"/>
  <c r="X414" i="1"/>
  <c r="X573" i="1"/>
  <c r="X416" i="1"/>
  <c r="X635" i="1"/>
  <c r="X418" i="1"/>
  <c r="X419" i="1"/>
  <c r="X420" i="1"/>
  <c r="X421" i="1"/>
  <c r="X422" i="1"/>
  <c r="X423" i="1"/>
  <c r="X424" i="1"/>
  <c r="X425" i="1"/>
  <c r="X428" i="1"/>
  <c r="X429" i="1"/>
  <c r="X434" i="1"/>
  <c r="X435" i="1"/>
  <c r="X436" i="1"/>
  <c r="X437" i="1"/>
  <c r="X440" i="1"/>
  <c r="X443" i="1"/>
  <c r="X438" i="1"/>
  <c r="X441" i="1"/>
  <c r="X439" i="1"/>
  <c r="X442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27" i="1"/>
  <c r="X475" i="1"/>
  <c r="X476" i="1"/>
  <c r="X477" i="1"/>
  <c r="X478" i="1"/>
  <c r="X480" i="1"/>
  <c r="X481" i="1"/>
  <c r="X482" i="1"/>
  <c r="X483" i="1"/>
  <c r="X485" i="1"/>
  <c r="X484" i="1"/>
  <c r="X486" i="1"/>
  <c r="X491" i="1"/>
  <c r="X487" i="1"/>
  <c r="X488" i="1"/>
  <c r="X489" i="1"/>
  <c r="X490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5" i="1"/>
  <c r="X516" i="1"/>
  <c r="X517" i="1"/>
  <c r="X522" i="1"/>
  <c r="X523" i="1"/>
  <c r="X518" i="1"/>
  <c r="X519" i="1"/>
  <c r="X520" i="1"/>
  <c r="X521" i="1"/>
  <c r="X524" i="1"/>
  <c r="X525" i="1"/>
  <c r="X526" i="1"/>
  <c r="X531" i="1"/>
  <c r="X527" i="1"/>
  <c r="X528" i="1"/>
  <c r="X529" i="1"/>
  <c r="X530" i="1"/>
  <c r="X532" i="1"/>
  <c r="X533" i="1"/>
  <c r="X534" i="1"/>
  <c r="X535" i="1"/>
  <c r="X540" i="1"/>
  <c r="X541" i="1"/>
  <c r="X536" i="1"/>
  <c r="X537" i="1"/>
  <c r="X538" i="1"/>
  <c r="X539" i="1"/>
  <c r="X542" i="1"/>
  <c r="X547" i="1"/>
  <c r="X545" i="1"/>
  <c r="X544" i="1"/>
  <c r="X548" i="1"/>
  <c r="X543" i="1"/>
  <c r="X546" i="1"/>
  <c r="X549" i="1"/>
  <c r="X553" i="1"/>
  <c r="X550" i="1"/>
  <c r="X551" i="1"/>
  <c r="X558" i="1"/>
  <c r="X552" i="1"/>
  <c r="X554" i="1"/>
  <c r="X555" i="1"/>
  <c r="X557" i="1"/>
  <c r="X559" i="1"/>
  <c r="X560" i="1"/>
  <c r="X561" i="1"/>
  <c r="X562" i="1"/>
  <c r="X563" i="1"/>
  <c r="X564" i="1"/>
  <c r="X31" i="1"/>
  <c r="X643" i="1"/>
  <c r="X566" i="1"/>
  <c r="X567" i="1"/>
  <c r="X574" i="1"/>
  <c r="X34" i="1"/>
  <c r="X568" i="1"/>
  <c r="X569" i="1"/>
  <c r="X570" i="1"/>
  <c r="X650" i="1"/>
  <c r="X571" i="1"/>
  <c r="X580" i="1"/>
  <c r="X572" i="1"/>
  <c r="X575" i="1"/>
  <c r="X576" i="1"/>
  <c r="X577" i="1"/>
  <c r="X578" i="1"/>
  <c r="X35" i="1"/>
  <c r="X579" i="1"/>
  <c r="X581" i="1"/>
  <c r="X590" i="1"/>
  <c r="X582" i="1"/>
  <c r="X583" i="1"/>
  <c r="X593" i="1"/>
  <c r="X594" i="1"/>
  <c r="X584" i="1"/>
  <c r="X596" i="1"/>
  <c r="X585" i="1"/>
  <c r="X586" i="1"/>
  <c r="X587" i="1"/>
  <c r="X588" i="1"/>
  <c r="X589" i="1"/>
  <c r="X591" i="1"/>
  <c r="X592" i="1"/>
  <c r="X595" i="1"/>
  <c r="X597" i="1"/>
  <c r="X598" i="1"/>
  <c r="X599" i="1"/>
  <c r="X601" i="1"/>
  <c r="X602" i="1"/>
  <c r="X603" i="1"/>
  <c r="X604" i="1"/>
  <c r="X606" i="1"/>
  <c r="X607" i="1"/>
  <c r="X608" i="1"/>
  <c r="X616" i="1"/>
  <c r="X609" i="1"/>
  <c r="X610" i="1"/>
  <c r="X619" i="1"/>
  <c r="X611" i="1"/>
  <c r="X613" i="1"/>
  <c r="X612" i="1"/>
  <c r="X614" i="1"/>
  <c r="X615" i="1"/>
  <c r="X617" i="1"/>
  <c r="X618" i="1"/>
  <c r="X620" i="1"/>
  <c r="X621" i="1"/>
  <c r="X622" i="1"/>
  <c r="X625" i="1"/>
  <c r="X626" i="1"/>
  <c r="X627" i="1"/>
  <c r="X630" i="1"/>
  <c r="X628" i="1"/>
  <c r="X632" i="1"/>
  <c r="X634" i="1"/>
  <c r="X633" i="1"/>
  <c r="X638" i="1"/>
  <c r="X636" i="1"/>
  <c r="X637" i="1"/>
  <c r="X639" i="1"/>
  <c r="X640" i="1"/>
  <c r="X641" i="1"/>
  <c r="X645" i="1"/>
  <c r="X644" i="1"/>
  <c r="X647" i="1"/>
  <c r="X646" i="1"/>
  <c r="X649" i="1"/>
  <c r="X648" i="1"/>
  <c r="X651" i="1"/>
  <c r="X652" i="1"/>
  <c r="X653" i="1"/>
  <c r="X654" i="1"/>
  <c r="Z3" i="1"/>
  <c r="X3" i="1"/>
  <c r="V4" i="1"/>
  <c r="V5" i="1"/>
  <c r="V6" i="1"/>
  <c r="V7" i="1"/>
  <c r="V8" i="1"/>
  <c r="V10" i="1"/>
  <c r="V11" i="1"/>
  <c r="V12" i="1"/>
  <c r="V13" i="1"/>
  <c r="V14" i="1"/>
  <c r="V15" i="1"/>
  <c r="V16" i="1"/>
  <c r="V18" i="1"/>
  <c r="V17" i="1"/>
  <c r="V19" i="1"/>
  <c r="V20" i="1"/>
  <c r="V21" i="1"/>
  <c r="V22" i="1"/>
  <c r="V24" i="1"/>
  <c r="V26" i="1"/>
  <c r="V28" i="1"/>
  <c r="V30" i="1"/>
  <c r="V36" i="1"/>
  <c r="V37" i="1"/>
  <c r="V38" i="1"/>
  <c r="V29" i="1"/>
  <c r="V40" i="1"/>
  <c r="V41" i="1"/>
  <c r="V33" i="1"/>
  <c r="V42" i="1"/>
  <c r="V43" i="1"/>
  <c r="V44" i="1"/>
  <c r="V45" i="1"/>
  <c r="V47" i="1"/>
  <c r="V39" i="1"/>
  <c r="V48" i="1"/>
  <c r="V49" i="1"/>
  <c r="V50" i="1"/>
  <c r="V51" i="1"/>
  <c r="V52" i="1"/>
  <c r="V53" i="1"/>
  <c r="V46" i="1"/>
  <c r="V54" i="1"/>
  <c r="V57" i="1"/>
  <c r="V59" i="1"/>
  <c r="V61" i="1"/>
  <c r="V62" i="1"/>
  <c r="V65" i="1"/>
  <c r="V63" i="1"/>
  <c r="V66" i="1"/>
  <c r="V56" i="1"/>
  <c r="V68" i="1"/>
  <c r="V69" i="1"/>
  <c r="V60" i="1"/>
  <c r="V70" i="1"/>
  <c r="V71" i="1"/>
  <c r="V64" i="1"/>
  <c r="V72" i="1"/>
  <c r="V73" i="1"/>
  <c r="V67" i="1"/>
  <c r="V9" i="1"/>
  <c r="V74" i="1"/>
  <c r="V75" i="1"/>
  <c r="V76" i="1"/>
  <c r="V78" i="1"/>
  <c r="V79" i="1"/>
  <c r="V81" i="1"/>
  <c r="V82" i="1"/>
  <c r="V83" i="1"/>
  <c r="V77" i="1"/>
  <c r="V85" i="1"/>
  <c r="V87" i="1"/>
  <c r="V80" i="1"/>
  <c r="V88" i="1"/>
  <c r="V89" i="1"/>
  <c r="V90" i="1"/>
  <c r="V84" i="1"/>
  <c r="V91" i="1"/>
  <c r="V86" i="1"/>
  <c r="V92" i="1"/>
  <c r="V23" i="1"/>
  <c r="V93" i="1"/>
  <c r="V94" i="1"/>
  <c r="V95" i="1"/>
  <c r="V96" i="1"/>
  <c r="V97" i="1"/>
  <c r="V98" i="1"/>
  <c r="V99" i="1"/>
  <c r="V100" i="1"/>
  <c r="V101" i="1"/>
  <c r="V102" i="1"/>
  <c r="V104" i="1"/>
  <c r="V105" i="1"/>
  <c r="V106" i="1"/>
  <c r="V107" i="1"/>
  <c r="V103" i="1"/>
  <c r="V108" i="1"/>
  <c r="V109" i="1"/>
  <c r="V110" i="1"/>
  <c r="V111" i="1"/>
  <c r="V112" i="1"/>
  <c r="V117" i="1"/>
  <c r="V118" i="1"/>
  <c r="V119" i="1"/>
  <c r="V120" i="1"/>
  <c r="V114" i="1"/>
  <c r="V115" i="1"/>
  <c r="V121" i="1"/>
  <c r="V122" i="1"/>
  <c r="V123" i="1"/>
  <c r="V125" i="1"/>
  <c r="V126" i="1"/>
  <c r="V127" i="1"/>
  <c r="V128" i="1"/>
  <c r="V129" i="1"/>
  <c r="V130" i="1"/>
  <c r="V131" i="1"/>
  <c r="V132" i="1"/>
  <c r="V133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623" i="1"/>
  <c r="V147" i="1"/>
  <c r="V148" i="1"/>
  <c r="V149" i="1"/>
  <c r="V151" i="1"/>
  <c r="V152" i="1"/>
  <c r="V153" i="1"/>
  <c r="V150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7" i="1"/>
  <c r="V168" i="1"/>
  <c r="V169" i="1"/>
  <c r="V170" i="1"/>
  <c r="V171" i="1"/>
  <c r="V172" i="1"/>
  <c r="V173" i="1"/>
  <c r="V174" i="1"/>
  <c r="V176" i="1"/>
  <c r="V179" i="1"/>
  <c r="V180" i="1"/>
  <c r="V181" i="1"/>
  <c r="V182" i="1"/>
  <c r="V177" i="1"/>
  <c r="V183" i="1"/>
  <c r="V185" i="1"/>
  <c r="V186" i="1"/>
  <c r="V187" i="1"/>
  <c r="V188" i="1"/>
  <c r="V189" i="1"/>
  <c r="V190" i="1"/>
  <c r="V192" i="1"/>
  <c r="V193" i="1"/>
  <c r="V194" i="1"/>
  <c r="V195" i="1"/>
  <c r="V191" i="1"/>
  <c r="V196" i="1"/>
  <c r="V197" i="1"/>
  <c r="V198" i="1"/>
  <c r="V199" i="1"/>
  <c r="V200" i="1"/>
  <c r="V201" i="1"/>
  <c r="V202" i="1"/>
  <c r="V203" i="1"/>
  <c r="V204" i="1"/>
  <c r="V206" i="1"/>
  <c r="V207" i="1"/>
  <c r="V205" i="1"/>
  <c r="V209" i="1"/>
  <c r="V210" i="1"/>
  <c r="V211" i="1"/>
  <c r="V212" i="1"/>
  <c r="V208" i="1"/>
  <c r="V213" i="1"/>
  <c r="V214" i="1"/>
  <c r="V215" i="1"/>
  <c r="V216" i="1"/>
  <c r="V217" i="1"/>
  <c r="V218" i="1"/>
  <c r="V220" i="1"/>
  <c r="V219" i="1"/>
  <c r="V221" i="1"/>
  <c r="V222" i="1"/>
  <c r="V224" i="1"/>
  <c r="V225" i="1"/>
  <c r="V226" i="1"/>
  <c r="V227" i="1"/>
  <c r="V228" i="1"/>
  <c r="V230" i="1"/>
  <c r="V231" i="1"/>
  <c r="V233" i="1"/>
  <c r="V234" i="1"/>
  <c r="V235" i="1"/>
  <c r="V237" i="1"/>
  <c r="V232" i="1"/>
  <c r="V238" i="1"/>
  <c r="V239" i="1"/>
  <c r="V236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6" i="1"/>
  <c r="V257" i="1"/>
  <c r="V258" i="1"/>
  <c r="V259" i="1"/>
  <c r="V260" i="1"/>
  <c r="V261" i="1"/>
  <c r="V262" i="1"/>
  <c r="V263" i="1"/>
  <c r="V264" i="1"/>
  <c r="V265" i="1"/>
  <c r="V267" i="1"/>
  <c r="V268" i="1"/>
  <c r="V266" i="1"/>
  <c r="V270" i="1"/>
  <c r="V269" i="1"/>
  <c r="V271" i="1"/>
  <c r="V272" i="1"/>
  <c r="V274" i="1"/>
  <c r="V276" i="1"/>
  <c r="V277" i="1"/>
  <c r="V273" i="1"/>
  <c r="V278" i="1"/>
  <c r="V275" i="1"/>
  <c r="V280" i="1"/>
  <c r="V279" i="1"/>
  <c r="V281" i="1"/>
  <c r="V282" i="1"/>
  <c r="V284" i="1"/>
  <c r="V285" i="1"/>
  <c r="V286" i="1"/>
  <c r="V283" i="1"/>
  <c r="V287" i="1"/>
  <c r="V288" i="1"/>
  <c r="V289" i="1"/>
  <c r="V624" i="1"/>
  <c r="V290" i="1"/>
  <c r="V291" i="1"/>
  <c r="V292" i="1"/>
  <c r="V293" i="1"/>
  <c r="V294" i="1"/>
  <c r="V295" i="1"/>
  <c r="V296" i="1"/>
  <c r="V297" i="1"/>
  <c r="V600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1" i="1"/>
  <c r="V322" i="1"/>
  <c r="V320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8" i="1"/>
  <c r="V339" i="1"/>
  <c r="V340" i="1"/>
  <c r="V341" i="1"/>
  <c r="V342" i="1"/>
  <c r="V343" i="1"/>
  <c r="V25" i="1"/>
  <c r="V344" i="1"/>
  <c r="V345" i="1"/>
  <c r="V346" i="1"/>
  <c r="V347" i="1"/>
  <c r="V348" i="1"/>
  <c r="V349" i="1"/>
  <c r="V350" i="1"/>
  <c r="V351" i="1"/>
  <c r="V352" i="1"/>
  <c r="V354" i="1"/>
  <c r="V353" i="1"/>
  <c r="V355" i="1"/>
  <c r="V356" i="1"/>
  <c r="V357" i="1"/>
  <c r="V358" i="1"/>
  <c r="V359" i="1"/>
  <c r="V361" i="1"/>
  <c r="V360" i="1"/>
  <c r="V362" i="1"/>
  <c r="V363" i="1"/>
  <c r="V364" i="1"/>
  <c r="V629" i="1"/>
  <c r="V365" i="1"/>
  <c r="V366" i="1"/>
  <c r="V369" i="1"/>
  <c r="V367" i="1"/>
  <c r="V368" i="1"/>
  <c r="V370" i="1"/>
  <c r="V373" i="1"/>
  <c r="V371" i="1"/>
  <c r="V372" i="1"/>
  <c r="V374" i="1"/>
  <c r="V375" i="1"/>
  <c r="V376" i="1"/>
  <c r="V377" i="1"/>
  <c r="V378" i="1"/>
  <c r="V379" i="1"/>
  <c r="V380" i="1"/>
  <c r="V381" i="1"/>
  <c r="V383" i="1"/>
  <c r="V385" i="1"/>
  <c r="V384" i="1"/>
  <c r="V386" i="1"/>
  <c r="V387" i="1"/>
  <c r="V388" i="1"/>
  <c r="V631" i="1"/>
  <c r="V392" i="1"/>
  <c r="V389" i="1"/>
  <c r="V390" i="1"/>
  <c r="V391" i="1"/>
  <c r="V393" i="1"/>
  <c r="V394" i="1"/>
  <c r="V395" i="1"/>
  <c r="V399" i="1"/>
  <c r="V397" i="1"/>
  <c r="V398" i="1"/>
  <c r="V400" i="1"/>
  <c r="V401" i="1"/>
  <c r="V427" i="1"/>
  <c r="V402" i="1"/>
  <c r="V403" i="1"/>
  <c r="V404" i="1"/>
  <c r="V405" i="1"/>
  <c r="V406" i="1"/>
  <c r="V407" i="1"/>
  <c r="V408" i="1"/>
  <c r="V409" i="1"/>
  <c r="V410" i="1"/>
  <c r="V411" i="1"/>
  <c r="V415" i="1"/>
  <c r="V412" i="1"/>
  <c r="V417" i="1"/>
  <c r="V413" i="1"/>
  <c r="V414" i="1"/>
  <c r="V573" i="1"/>
  <c r="V416" i="1"/>
  <c r="V635" i="1"/>
  <c r="V418" i="1"/>
  <c r="V419" i="1"/>
  <c r="V420" i="1"/>
  <c r="V421" i="1"/>
  <c r="V422" i="1"/>
  <c r="V423" i="1"/>
  <c r="V424" i="1"/>
  <c r="V425" i="1"/>
  <c r="V428" i="1"/>
  <c r="V429" i="1"/>
  <c r="V434" i="1"/>
  <c r="V435" i="1"/>
  <c r="V436" i="1"/>
  <c r="V437" i="1"/>
  <c r="V440" i="1"/>
  <c r="V443" i="1"/>
  <c r="V438" i="1"/>
  <c r="V441" i="1"/>
  <c r="V439" i="1"/>
  <c r="V442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27" i="1"/>
  <c r="V475" i="1"/>
  <c r="V476" i="1"/>
  <c r="V477" i="1"/>
  <c r="V478" i="1"/>
  <c r="V480" i="1"/>
  <c r="V481" i="1"/>
  <c r="V482" i="1"/>
  <c r="V483" i="1"/>
  <c r="V485" i="1"/>
  <c r="V484" i="1"/>
  <c r="V486" i="1"/>
  <c r="V491" i="1"/>
  <c r="V487" i="1"/>
  <c r="V488" i="1"/>
  <c r="V489" i="1"/>
  <c r="V490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4" i="1"/>
  <c r="V510" i="1"/>
  <c r="V511" i="1"/>
  <c r="V512" i="1"/>
  <c r="V513" i="1"/>
  <c r="V515" i="1"/>
  <c r="V516" i="1"/>
  <c r="V517" i="1"/>
  <c r="V522" i="1"/>
  <c r="V523" i="1"/>
  <c r="V518" i="1"/>
  <c r="V519" i="1"/>
  <c r="V520" i="1"/>
  <c r="V521" i="1"/>
  <c r="V524" i="1"/>
  <c r="V525" i="1"/>
  <c r="V526" i="1"/>
  <c r="V531" i="1"/>
  <c r="V527" i="1"/>
  <c r="V528" i="1"/>
  <c r="V529" i="1"/>
  <c r="V530" i="1"/>
  <c r="V532" i="1"/>
  <c r="V533" i="1"/>
  <c r="V534" i="1"/>
  <c r="V535" i="1"/>
  <c r="V540" i="1"/>
  <c r="V541" i="1"/>
  <c r="V536" i="1"/>
  <c r="V537" i="1"/>
  <c r="V538" i="1"/>
  <c r="V539" i="1"/>
  <c r="V542" i="1"/>
  <c r="V547" i="1"/>
  <c r="V545" i="1"/>
  <c r="V544" i="1"/>
  <c r="V548" i="1"/>
  <c r="V543" i="1"/>
  <c r="V546" i="1"/>
  <c r="V549" i="1"/>
  <c r="V553" i="1"/>
  <c r="V550" i="1"/>
  <c r="V551" i="1"/>
  <c r="V558" i="1"/>
  <c r="V552" i="1"/>
  <c r="V554" i="1"/>
  <c r="V555" i="1"/>
  <c r="V557" i="1"/>
  <c r="V559" i="1"/>
  <c r="V560" i="1"/>
  <c r="V561" i="1"/>
  <c r="V562" i="1"/>
  <c r="V563" i="1"/>
  <c r="V564" i="1"/>
  <c r="V31" i="1"/>
  <c r="V643" i="1"/>
  <c r="V566" i="1"/>
  <c r="V567" i="1"/>
  <c r="V574" i="1"/>
  <c r="V34" i="1"/>
  <c r="V568" i="1"/>
  <c r="V569" i="1"/>
  <c r="V570" i="1"/>
  <c r="V650" i="1"/>
  <c r="V571" i="1"/>
  <c r="V580" i="1"/>
  <c r="V572" i="1"/>
  <c r="V575" i="1"/>
  <c r="V576" i="1"/>
  <c r="V577" i="1"/>
  <c r="V578" i="1"/>
  <c r="V35" i="1"/>
  <c r="V579" i="1"/>
  <c r="V581" i="1"/>
  <c r="V590" i="1"/>
  <c r="V582" i="1"/>
  <c r="V583" i="1"/>
  <c r="V593" i="1"/>
  <c r="V594" i="1"/>
  <c r="V584" i="1"/>
  <c r="V596" i="1"/>
  <c r="V585" i="1"/>
  <c r="V586" i="1"/>
  <c r="V587" i="1"/>
  <c r="V588" i="1"/>
  <c r="V589" i="1"/>
  <c r="V591" i="1"/>
  <c r="V592" i="1"/>
  <c r="V595" i="1"/>
  <c r="V597" i="1"/>
  <c r="V598" i="1"/>
  <c r="V599" i="1"/>
  <c r="V601" i="1"/>
  <c r="V602" i="1"/>
  <c r="V603" i="1"/>
  <c r="V604" i="1"/>
  <c r="V606" i="1"/>
  <c r="V607" i="1"/>
  <c r="V608" i="1"/>
  <c r="V616" i="1"/>
  <c r="V609" i="1"/>
  <c r="V610" i="1"/>
  <c r="V619" i="1"/>
  <c r="V611" i="1"/>
  <c r="V613" i="1"/>
  <c r="V612" i="1"/>
  <c r="V614" i="1"/>
  <c r="V615" i="1"/>
  <c r="V617" i="1"/>
  <c r="V618" i="1"/>
  <c r="V620" i="1"/>
  <c r="V621" i="1"/>
  <c r="V622" i="1"/>
  <c r="V625" i="1"/>
  <c r="V626" i="1"/>
  <c r="V627" i="1"/>
  <c r="V630" i="1"/>
  <c r="V628" i="1"/>
  <c r="V632" i="1"/>
  <c r="V634" i="1"/>
  <c r="V633" i="1"/>
  <c r="V638" i="1"/>
  <c r="V636" i="1"/>
  <c r="V637" i="1"/>
  <c r="V639" i="1"/>
  <c r="V640" i="1"/>
  <c r="V641" i="1"/>
  <c r="V645" i="1"/>
  <c r="V644" i="1"/>
  <c r="V647" i="1"/>
  <c r="V646" i="1"/>
  <c r="V649" i="1"/>
  <c r="V648" i="1"/>
  <c r="V651" i="1"/>
  <c r="V652" i="1"/>
  <c r="V653" i="1"/>
  <c r="V654" i="1"/>
  <c r="V3" i="1"/>
  <c r="S4" i="1"/>
  <c r="S5" i="1"/>
  <c r="S6" i="1"/>
  <c r="S7" i="1"/>
  <c r="S8" i="1"/>
  <c r="S10" i="1"/>
  <c r="S11" i="1"/>
  <c r="S12" i="1"/>
  <c r="S13" i="1"/>
  <c r="S14" i="1"/>
  <c r="S15" i="1"/>
  <c r="S16" i="1"/>
  <c r="S18" i="1"/>
  <c r="S17" i="1"/>
  <c r="S19" i="1"/>
  <c r="S20" i="1"/>
  <c r="S21" i="1"/>
  <c r="S22" i="1"/>
  <c r="S24" i="1"/>
  <c r="S26" i="1"/>
  <c r="S28" i="1"/>
  <c r="S30" i="1"/>
  <c r="S36" i="1"/>
  <c r="S37" i="1"/>
  <c r="S38" i="1"/>
  <c r="S29" i="1"/>
  <c r="S40" i="1"/>
  <c r="S41" i="1"/>
  <c r="S33" i="1"/>
  <c r="S42" i="1"/>
  <c r="S43" i="1"/>
  <c r="S44" i="1"/>
  <c r="S45" i="1"/>
  <c r="S47" i="1"/>
  <c r="S39" i="1"/>
  <c r="S48" i="1"/>
  <c r="S49" i="1"/>
  <c r="S50" i="1"/>
  <c r="S51" i="1"/>
  <c r="S52" i="1"/>
  <c r="S53" i="1"/>
  <c r="S46" i="1"/>
  <c r="S54" i="1"/>
  <c r="S57" i="1"/>
  <c r="S59" i="1"/>
  <c r="S61" i="1"/>
  <c r="S62" i="1"/>
  <c r="S65" i="1"/>
  <c r="S63" i="1"/>
  <c r="S66" i="1"/>
  <c r="S56" i="1"/>
  <c r="S68" i="1"/>
  <c r="S69" i="1"/>
  <c r="S60" i="1"/>
  <c r="S70" i="1"/>
  <c r="S71" i="1"/>
  <c r="S64" i="1"/>
  <c r="S72" i="1"/>
  <c r="S73" i="1"/>
  <c r="S67" i="1"/>
  <c r="S9" i="1"/>
  <c r="S74" i="1"/>
  <c r="S75" i="1"/>
  <c r="S76" i="1"/>
  <c r="S78" i="1"/>
  <c r="S79" i="1"/>
  <c r="S81" i="1"/>
  <c r="S82" i="1"/>
  <c r="S83" i="1"/>
  <c r="S77" i="1"/>
  <c r="S85" i="1"/>
  <c r="S87" i="1"/>
  <c r="S80" i="1"/>
  <c r="S88" i="1"/>
  <c r="S89" i="1"/>
  <c r="S90" i="1"/>
  <c r="S84" i="1"/>
  <c r="S91" i="1"/>
  <c r="S86" i="1"/>
  <c r="S92" i="1"/>
  <c r="S23" i="1"/>
  <c r="S93" i="1"/>
  <c r="S94" i="1"/>
  <c r="S95" i="1"/>
  <c r="S96" i="1"/>
  <c r="S97" i="1"/>
  <c r="S98" i="1"/>
  <c r="S99" i="1"/>
  <c r="S100" i="1"/>
  <c r="S101" i="1"/>
  <c r="S102" i="1"/>
  <c r="S104" i="1"/>
  <c r="S105" i="1"/>
  <c r="S106" i="1"/>
  <c r="S107" i="1"/>
  <c r="S103" i="1"/>
  <c r="S108" i="1"/>
  <c r="S109" i="1"/>
  <c r="S110" i="1"/>
  <c r="S111" i="1"/>
  <c r="S112" i="1"/>
  <c r="S117" i="1"/>
  <c r="S118" i="1"/>
  <c r="S119" i="1"/>
  <c r="S120" i="1"/>
  <c r="S114" i="1"/>
  <c r="S115" i="1"/>
  <c r="S121" i="1"/>
  <c r="S122" i="1"/>
  <c r="S123" i="1"/>
  <c r="S125" i="1"/>
  <c r="S126" i="1"/>
  <c r="S127" i="1"/>
  <c r="S128" i="1"/>
  <c r="S129" i="1"/>
  <c r="S130" i="1"/>
  <c r="S131" i="1"/>
  <c r="S132" i="1"/>
  <c r="S133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623" i="1"/>
  <c r="S147" i="1"/>
  <c r="S148" i="1"/>
  <c r="S149" i="1"/>
  <c r="S151" i="1"/>
  <c r="S152" i="1"/>
  <c r="S153" i="1"/>
  <c r="S150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7" i="1"/>
  <c r="S168" i="1"/>
  <c r="S169" i="1"/>
  <c r="S170" i="1"/>
  <c r="S171" i="1"/>
  <c r="S172" i="1"/>
  <c r="S173" i="1"/>
  <c r="S174" i="1"/>
  <c r="S176" i="1"/>
  <c r="S179" i="1"/>
  <c r="S180" i="1"/>
  <c r="S181" i="1"/>
  <c r="S182" i="1"/>
  <c r="S177" i="1"/>
  <c r="S183" i="1"/>
  <c r="S185" i="1"/>
  <c r="S186" i="1"/>
  <c r="S187" i="1"/>
  <c r="S188" i="1"/>
  <c r="S189" i="1"/>
  <c r="S190" i="1"/>
  <c r="S192" i="1"/>
  <c r="S193" i="1"/>
  <c r="S194" i="1"/>
  <c r="S195" i="1"/>
  <c r="S191" i="1"/>
  <c r="S196" i="1"/>
  <c r="S197" i="1"/>
  <c r="S198" i="1"/>
  <c r="S199" i="1"/>
  <c r="S200" i="1"/>
  <c r="S201" i="1"/>
  <c r="S202" i="1"/>
  <c r="S203" i="1"/>
  <c r="S204" i="1"/>
  <c r="S206" i="1"/>
  <c r="S207" i="1"/>
  <c r="S205" i="1"/>
  <c r="S209" i="1"/>
  <c r="S210" i="1"/>
  <c r="S211" i="1"/>
  <c r="S212" i="1"/>
  <c r="S208" i="1"/>
  <c r="S213" i="1"/>
  <c r="S214" i="1"/>
  <c r="S215" i="1"/>
  <c r="S216" i="1"/>
  <c r="S217" i="1"/>
  <c r="S218" i="1"/>
  <c r="S220" i="1"/>
  <c r="S219" i="1"/>
  <c r="S221" i="1"/>
  <c r="S222" i="1"/>
  <c r="S224" i="1"/>
  <c r="S225" i="1"/>
  <c r="S226" i="1"/>
  <c r="S227" i="1"/>
  <c r="S228" i="1"/>
  <c r="S230" i="1"/>
  <c r="S231" i="1"/>
  <c r="S233" i="1"/>
  <c r="S234" i="1"/>
  <c r="S235" i="1"/>
  <c r="S237" i="1"/>
  <c r="S232" i="1"/>
  <c r="S238" i="1"/>
  <c r="S239" i="1"/>
  <c r="S236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6" i="1"/>
  <c r="S257" i="1"/>
  <c r="S258" i="1"/>
  <c r="S259" i="1"/>
  <c r="S260" i="1"/>
  <c r="S261" i="1"/>
  <c r="S262" i="1"/>
  <c r="S263" i="1"/>
  <c r="S264" i="1"/>
  <c r="S265" i="1"/>
  <c r="S267" i="1"/>
  <c r="S268" i="1"/>
  <c r="S266" i="1"/>
  <c r="S270" i="1"/>
  <c r="S269" i="1"/>
  <c r="S271" i="1"/>
  <c r="S272" i="1"/>
  <c r="S274" i="1"/>
  <c r="S276" i="1"/>
  <c r="S277" i="1"/>
  <c r="S273" i="1"/>
  <c r="S278" i="1"/>
  <c r="S275" i="1"/>
  <c r="S280" i="1"/>
  <c r="S279" i="1"/>
  <c r="S281" i="1"/>
  <c r="S282" i="1"/>
  <c r="S284" i="1"/>
  <c r="S285" i="1"/>
  <c r="S286" i="1"/>
  <c r="S283" i="1"/>
  <c r="S287" i="1"/>
  <c r="S288" i="1"/>
  <c r="S289" i="1"/>
  <c r="S624" i="1"/>
  <c r="S290" i="1"/>
  <c r="S291" i="1"/>
  <c r="S292" i="1"/>
  <c r="S293" i="1"/>
  <c r="S294" i="1"/>
  <c r="S295" i="1"/>
  <c r="S296" i="1"/>
  <c r="S297" i="1"/>
  <c r="S600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1" i="1"/>
  <c r="S322" i="1"/>
  <c r="S320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8" i="1"/>
  <c r="S339" i="1"/>
  <c r="S340" i="1"/>
  <c r="S341" i="1"/>
  <c r="S342" i="1"/>
  <c r="S343" i="1"/>
  <c r="S25" i="1"/>
  <c r="S344" i="1"/>
  <c r="S345" i="1"/>
  <c r="S346" i="1"/>
  <c r="S347" i="1"/>
  <c r="S348" i="1"/>
  <c r="S349" i="1"/>
  <c r="S350" i="1"/>
  <c r="S351" i="1"/>
  <c r="S352" i="1"/>
  <c r="S354" i="1"/>
  <c r="S353" i="1"/>
  <c r="S355" i="1"/>
  <c r="S356" i="1"/>
  <c r="S357" i="1"/>
  <c r="S358" i="1"/>
  <c r="S359" i="1"/>
  <c r="S361" i="1"/>
  <c r="S360" i="1"/>
  <c r="S362" i="1"/>
  <c r="S363" i="1"/>
  <c r="S364" i="1"/>
  <c r="S629" i="1"/>
  <c r="S365" i="1"/>
  <c r="S366" i="1"/>
  <c r="S369" i="1"/>
  <c r="S367" i="1"/>
  <c r="S368" i="1"/>
  <c r="S370" i="1"/>
  <c r="S373" i="1"/>
  <c r="S371" i="1"/>
  <c r="S372" i="1"/>
  <c r="S374" i="1"/>
  <c r="S375" i="1"/>
  <c r="S376" i="1"/>
  <c r="S377" i="1"/>
  <c r="S378" i="1"/>
  <c r="S379" i="1"/>
  <c r="S380" i="1"/>
  <c r="S381" i="1"/>
  <c r="S383" i="1"/>
  <c r="S385" i="1"/>
  <c r="S384" i="1"/>
  <c r="S386" i="1"/>
  <c r="S387" i="1"/>
  <c r="S388" i="1"/>
  <c r="S631" i="1"/>
  <c r="S392" i="1"/>
  <c r="S389" i="1"/>
  <c r="S390" i="1"/>
  <c r="S391" i="1"/>
  <c r="S393" i="1"/>
  <c r="S394" i="1"/>
  <c r="S395" i="1"/>
  <c r="S399" i="1"/>
  <c r="S397" i="1"/>
  <c r="S398" i="1"/>
  <c r="S400" i="1"/>
  <c r="S401" i="1"/>
  <c r="S427" i="1"/>
  <c r="S402" i="1"/>
  <c r="S403" i="1"/>
  <c r="S404" i="1"/>
  <c r="S405" i="1"/>
  <c r="S406" i="1"/>
  <c r="S407" i="1"/>
  <c r="S408" i="1"/>
  <c r="S409" i="1"/>
  <c r="S410" i="1"/>
  <c r="S411" i="1"/>
  <c r="S415" i="1"/>
  <c r="S412" i="1"/>
  <c r="S417" i="1"/>
  <c r="S413" i="1"/>
  <c r="S414" i="1"/>
  <c r="S573" i="1"/>
  <c r="S416" i="1"/>
  <c r="S635" i="1"/>
  <c r="S418" i="1"/>
  <c r="S419" i="1"/>
  <c r="S420" i="1"/>
  <c r="S421" i="1"/>
  <c r="S422" i="1"/>
  <c r="S423" i="1"/>
  <c r="S424" i="1"/>
  <c r="S425" i="1"/>
  <c r="S428" i="1"/>
  <c r="S429" i="1"/>
  <c r="S434" i="1"/>
  <c r="S435" i="1"/>
  <c r="S436" i="1"/>
  <c r="S437" i="1"/>
  <c r="S440" i="1"/>
  <c r="S443" i="1"/>
  <c r="S438" i="1"/>
  <c r="S441" i="1"/>
  <c r="S439" i="1"/>
  <c r="S442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27" i="1"/>
  <c r="S475" i="1"/>
  <c r="S476" i="1"/>
  <c r="S477" i="1"/>
  <c r="S478" i="1"/>
  <c r="S480" i="1"/>
  <c r="S481" i="1"/>
  <c r="S482" i="1"/>
  <c r="S483" i="1"/>
  <c r="S485" i="1"/>
  <c r="S484" i="1"/>
  <c r="S486" i="1"/>
  <c r="S491" i="1"/>
  <c r="S487" i="1"/>
  <c r="S488" i="1"/>
  <c r="S489" i="1"/>
  <c r="S490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4" i="1"/>
  <c r="S510" i="1"/>
  <c r="S511" i="1"/>
  <c r="S512" i="1"/>
  <c r="S513" i="1"/>
  <c r="S515" i="1"/>
  <c r="S516" i="1"/>
  <c r="S517" i="1"/>
  <c r="S522" i="1"/>
  <c r="S523" i="1"/>
  <c r="S518" i="1"/>
  <c r="S519" i="1"/>
  <c r="S520" i="1"/>
  <c r="S521" i="1"/>
  <c r="S524" i="1"/>
  <c r="S525" i="1"/>
  <c r="S526" i="1"/>
  <c r="S531" i="1"/>
  <c r="S527" i="1"/>
  <c r="S528" i="1"/>
  <c r="S529" i="1"/>
  <c r="S530" i="1"/>
  <c r="S532" i="1"/>
  <c r="S533" i="1"/>
  <c r="S534" i="1"/>
  <c r="S535" i="1"/>
  <c r="S540" i="1"/>
  <c r="S541" i="1"/>
  <c r="S536" i="1"/>
  <c r="S537" i="1"/>
  <c r="S538" i="1"/>
  <c r="S539" i="1"/>
  <c r="S542" i="1"/>
  <c r="S547" i="1"/>
  <c r="S545" i="1"/>
  <c r="S544" i="1"/>
  <c r="S548" i="1"/>
  <c r="S543" i="1"/>
  <c r="S546" i="1"/>
  <c r="S549" i="1"/>
  <c r="S553" i="1"/>
  <c r="S550" i="1"/>
  <c r="S551" i="1"/>
  <c r="S558" i="1"/>
  <c r="S552" i="1"/>
  <c r="S554" i="1"/>
  <c r="S555" i="1"/>
  <c r="S557" i="1"/>
  <c r="S559" i="1"/>
  <c r="S560" i="1"/>
  <c r="S561" i="1"/>
  <c r="S562" i="1"/>
  <c r="S563" i="1"/>
  <c r="S564" i="1"/>
  <c r="S31" i="1"/>
  <c r="S643" i="1"/>
  <c r="S566" i="1"/>
  <c r="S567" i="1"/>
  <c r="S574" i="1"/>
  <c r="S34" i="1"/>
  <c r="S568" i="1"/>
  <c r="S569" i="1"/>
  <c r="S570" i="1"/>
  <c r="S650" i="1"/>
  <c r="S571" i="1"/>
  <c r="S580" i="1"/>
  <c r="S572" i="1"/>
  <c r="S575" i="1"/>
  <c r="S576" i="1"/>
  <c r="S577" i="1"/>
  <c r="S578" i="1"/>
  <c r="S35" i="1"/>
  <c r="S579" i="1"/>
  <c r="S581" i="1"/>
  <c r="S590" i="1"/>
  <c r="S582" i="1"/>
  <c r="S583" i="1"/>
  <c r="S593" i="1"/>
  <c r="S594" i="1"/>
  <c r="S584" i="1"/>
  <c r="S596" i="1"/>
  <c r="S585" i="1"/>
  <c r="S586" i="1"/>
  <c r="S587" i="1"/>
  <c r="S588" i="1"/>
  <c r="S589" i="1"/>
  <c r="S591" i="1"/>
  <c r="S592" i="1"/>
  <c r="S595" i="1"/>
  <c r="S597" i="1"/>
  <c r="S598" i="1"/>
  <c r="S599" i="1"/>
  <c r="S601" i="1"/>
  <c r="S602" i="1"/>
  <c r="S603" i="1"/>
  <c r="S604" i="1"/>
  <c r="S606" i="1"/>
  <c r="S607" i="1"/>
  <c r="S608" i="1"/>
  <c r="S616" i="1"/>
  <c r="S609" i="1"/>
  <c r="S610" i="1"/>
  <c r="S619" i="1"/>
  <c r="S611" i="1"/>
  <c r="S613" i="1"/>
  <c r="S612" i="1"/>
  <c r="S614" i="1"/>
  <c r="S615" i="1"/>
  <c r="S617" i="1"/>
  <c r="S618" i="1"/>
  <c r="S620" i="1"/>
  <c r="S621" i="1"/>
  <c r="S622" i="1"/>
  <c r="S625" i="1"/>
  <c r="S626" i="1"/>
  <c r="S627" i="1"/>
  <c r="S630" i="1"/>
  <c r="S628" i="1"/>
  <c r="S632" i="1"/>
  <c r="S634" i="1"/>
  <c r="S633" i="1"/>
  <c r="S638" i="1"/>
  <c r="S636" i="1"/>
  <c r="S637" i="1"/>
  <c r="S639" i="1"/>
  <c r="S640" i="1"/>
  <c r="S641" i="1"/>
  <c r="S645" i="1"/>
  <c r="S644" i="1"/>
  <c r="S647" i="1"/>
  <c r="S646" i="1"/>
  <c r="S649" i="1"/>
  <c r="S648" i="1"/>
  <c r="S651" i="1"/>
  <c r="S652" i="1"/>
  <c r="S653" i="1"/>
  <c r="S654" i="1"/>
  <c r="S3" i="1"/>
  <c r="Q17" i="1"/>
  <c r="Q33" i="1"/>
  <c r="Q45" i="1"/>
  <c r="Q39" i="1"/>
  <c r="Q46" i="1"/>
  <c r="Q56" i="1"/>
  <c r="Q60" i="1"/>
  <c r="Q67" i="1"/>
  <c r="Q9" i="1"/>
  <c r="T9" i="1" s="1"/>
  <c r="Q77" i="1"/>
  <c r="Q80" i="1"/>
  <c r="Q84" i="1"/>
  <c r="Q86" i="1"/>
  <c r="Q23" i="1"/>
  <c r="Q103" i="1"/>
  <c r="Q114" i="1"/>
  <c r="Q115" i="1"/>
  <c r="Q623" i="1"/>
  <c r="Q150" i="1"/>
  <c r="Q177" i="1"/>
  <c r="Q207" i="1"/>
  <c r="Q210" i="1"/>
  <c r="Q208" i="1"/>
  <c r="Q232" i="1"/>
  <c r="Q236" i="1"/>
  <c r="Q272" i="1"/>
  <c r="Q273" i="1"/>
  <c r="Q275" i="1"/>
  <c r="Q283" i="1"/>
  <c r="Q624" i="1"/>
  <c r="Q292" i="1"/>
  <c r="Q341" i="1"/>
  <c r="Q25" i="1"/>
  <c r="Q354" i="1"/>
  <c r="Q361" i="1"/>
  <c r="Q360" i="1"/>
  <c r="Q629" i="1"/>
  <c r="Q369" i="1"/>
  <c r="Q373" i="1"/>
  <c r="Q631" i="1"/>
  <c r="Q399" i="1"/>
  <c r="Q415" i="1"/>
  <c r="Q417" i="1"/>
  <c r="Q635" i="1"/>
  <c r="Q440" i="1"/>
  <c r="Q27" i="1"/>
  <c r="Q491" i="1"/>
  <c r="Q522" i="1"/>
  <c r="Q523" i="1"/>
  <c r="Q531" i="1"/>
  <c r="Q529" i="1"/>
  <c r="Q540" i="1"/>
  <c r="Q541" i="1"/>
  <c r="Q547" i="1"/>
  <c r="Q548" i="1"/>
  <c r="Q553" i="1"/>
  <c r="Q558" i="1"/>
  <c r="Q31" i="1"/>
  <c r="Q643" i="1"/>
  <c r="Q34" i="1"/>
  <c r="Q650" i="1"/>
  <c r="Q35" i="1"/>
  <c r="Q590" i="1"/>
  <c r="Q593" i="1"/>
  <c r="Q594" i="1"/>
  <c r="Q596" i="1"/>
  <c r="Q607" i="1"/>
  <c r="Q616" i="1"/>
  <c r="Q619" i="1"/>
  <c r="Q638" i="1"/>
  <c r="Q645" i="1"/>
  <c r="Q647" i="1"/>
  <c r="Q649" i="1"/>
  <c r="L4" i="1"/>
  <c r="L5" i="1"/>
  <c r="L6" i="1"/>
  <c r="L7" i="1"/>
  <c r="L8" i="1"/>
  <c r="L10" i="1"/>
  <c r="L11" i="1"/>
  <c r="L12" i="1"/>
  <c r="L13" i="1"/>
  <c r="L14" i="1"/>
  <c r="L15" i="1"/>
  <c r="L16" i="1"/>
  <c r="L18" i="1"/>
  <c r="L17" i="1"/>
  <c r="L19" i="1"/>
  <c r="L20" i="1"/>
  <c r="L21" i="1"/>
  <c r="L22" i="1"/>
  <c r="L24" i="1"/>
  <c r="L26" i="1"/>
  <c r="L28" i="1"/>
  <c r="L30" i="1"/>
  <c r="L36" i="1"/>
  <c r="L37" i="1"/>
  <c r="L38" i="1"/>
  <c r="L29" i="1"/>
  <c r="L40" i="1"/>
  <c r="L41" i="1"/>
  <c r="L33" i="1"/>
  <c r="L42" i="1"/>
  <c r="L43" i="1"/>
  <c r="L44" i="1"/>
  <c r="L45" i="1"/>
  <c r="L47" i="1"/>
  <c r="L39" i="1"/>
  <c r="L48" i="1"/>
  <c r="L49" i="1"/>
  <c r="L50" i="1"/>
  <c r="L51" i="1"/>
  <c r="L52" i="1"/>
  <c r="L53" i="1"/>
  <c r="L46" i="1"/>
  <c r="L54" i="1"/>
  <c r="L57" i="1"/>
  <c r="L59" i="1"/>
  <c r="L61" i="1"/>
  <c r="L62" i="1"/>
  <c r="L65" i="1"/>
  <c r="L63" i="1"/>
  <c r="L66" i="1"/>
  <c r="L56" i="1"/>
  <c r="L68" i="1"/>
  <c r="L69" i="1"/>
  <c r="L60" i="1"/>
  <c r="L70" i="1"/>
  <c r="L71" i="1"/>
  <c r="L64" i="1"/>
  <c r="L72" i="1"/>
  <c r="L73" i="1"/>
  <c r="L67" i="1"/>
  <c r="L9" i="1"/>
  <c r="L74" i="1"/>
  <c r="L75" i="1"/>
  <c r="L76" i="1"/>
  <c r="L78" i="1"/>
  <c r="L79" i="1"/>
  <c r="L81" i="1"/>
  <c r="L82" i="1"/>
  <c r="L83" i="1"/>
  <c r="L77" i="1"/>
  <c r="L85" i="1"/>
  <c r="L87" i="1"/>
  <c r="L80" i="1"/>
  <c r="L88" i="1"/>
  <c r="L89" i="1"/>
  <c r="L90" i="1"/>
  <c r="L84" i="1"/>
  <c r="L91" i="1"/>
  <c r="L86" i="1"/>
  <c r="L92" i="1"/>
  <c r="L23" i="1"/>
  <c r="L93" i="1"/>
  <c r="L94" i="1"/>
  <c r="L95" i="1"/>
  <c r="L96" i="1"/>
  <c r="L97" i="1"/>
  <c r="L98" i="1"/>
  <c r="L99" i="1"/>
  <c r="L100" i="1"/>
  <c r="L101" i="1"/>
  <c r="L102" i="1"/>
  <c r="L104" i="1"/>
  <c r="L105" i="1"/>
  <c r="L106" i="1"/>
  <c r="L107" i="1"/>
  <c r="L103" i="1"/>
  <c r="L108" i="1"/>
  <c r="L109" i="1"/>
  <c r="L110" i="1"/>
  <c r="L111" i="1"/>
  <c r="L112" i="1"/>
  <c r="L117" i="1"/>
  <c r="L118" i="1"/>
  <c r="L119" i="1"/>
  <c r="L120" i="1"/>
  <c r="L114" i="1"/>
  <c r="L115" i="1"/>
  <c r="L121" i="1"/>
  <c r="L122" i="1"/>
  <c r="L123" i="1"/>
  <c r="L125" i="1"/>
  <c r="L126" i="1"/>
  <c r="L127" i="1"/>
  <c r="L128" i="1"/>
  <c r="L129" i="1"/>
  <c r="L130" i="1"/>
  <c r="L131" i="1"/>
  <c r="L132" i="1"/>
  <c r="L133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623" i="1"/>
  <c r="L147" i="1"/>
  <c r="L148" i="1"/>
  <c r="L149" i="1"/>
  <c r="L151" i="1"/>
  <c r="L152" i="1"/>
  <c r="L153" i="1"/>
  <c r="L150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7" i="1"/>
  <c r="L168" i="1"/>
  <c r="L169" i="1"/>
  <c r="L170" i="1"/>
  <c r="L171" i="1"/>
  <c r="L172" i="1"/>
  <c r="L173" i="1"/>
  <c r="L174" i="1"/>
  <c r="L176" i="1"/>
  <c r="L179" i="1"/>
  <c r="L180" i="1"/>
  <c r="L181" i="1"/>
  <c r="L182" i="1"/>
  <c r="L177" i="1"/>
  <c r="L183" i="1"/>
  <c r="L185" i="1"/>
  <c r="L186" i="1"/>
  <c r="L187" i="1"/>
  <c r="L188" i="1"/>
  <c r="L189" i="1"/>
  <c r="L190" i="1"/>
  <c r="L192" i="1"/>
  <c r="L193" i="1"/>
  <c r="L194" i="1"/>
  <c r="L195" i="1"/>
  <c r="L191" i="1"/>
  <c r="L196" i="1"/>
  <c r="L197" i="1"/>
  <c r="L198" i="1"/>
  <c r="L199" i="1"/>
  <c r="L200" i="1"/>
  <c r="L201" i="1"/>
  <c r="L202" i="1"/>
  <c r="L203" i="1"/>
  <c r="L204" i="1"/>
  <c r="L206" i="1"/>
  <c r="L207" i="1"/>
  <c r="L205" i="1"/>
  <c r="L209" i="1"/>
  <c r="L210" i="1"/>
  <c r="L211" i="1"/>
  <c r="L212" i="1"/>
  <c r="L208" i="1"/>
  <c r="L213" i="1"/>
  <c r="L214" i="1"/>
  <c r="L215" i="1"/>
  <c r="L216" i="1"/>
  <c r="L217" i="1"/>
  <c r="L218" i="1"/>
  <c r="L220" i="1"/>
  <c r="L219" i="1"/>
  <c r="L221" i="1"/>
  <c r="L222" i="1"/>
  <c r="L224" i="1"/>
  <c r="L225" i="1"/>
  <c r="L226" i="1"/>
  <c r="L227" i="1"/>
  <c r="L228" i="1"/>
  <c r="L230" i="1"/>
  <c r="L231" i="1"/>
  <c r="L233" i="1"/>
  <c r="L234" i="1"/>
  <c r="L235" i="1"/>
  <c r="L237" i="1"/>
  <c r="L232" i="1"/>
  <c r="L238" i="1"/>
  <c r="L239" i="1"/>
  <c r="L236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6" i="1"/>
  <c r="L257" i="1"/>
  <c r="L258" i="1"/>
  <c r="L259" i="1"/>
  <c r="L260" i="1"/>
  <c r="L261" i="1"/>
  <c r="L262" i="1"/>
  <c r="L263" i="1"/>
  <c r="L264" i="1"/>
  <c r="L265" i="1"/>
  <c r="L267" i="1"/>
  <c r="L268" i="1"/>
  <c r="L266" i="1"/>
  <c r="L270" i="1"/>
  <c r="L269" i="1"/>
  <c r="L271" i="1"/>
  <c r="L272" i="1"/>
  <c r="L274" i="1"/>
  <c r="L276" i="1"/>
  <c r="L277" i="1"/>
  <c r="L273" i="1"/>
  <c r="L278" i="1"/>
  <c r="L275" i="1"/>
  <c r="L280" i="1"/>
  <c r="L279" i="1"/>
  <c r="L281" i="1"/>
  <c r="L282" i="1"/>
  <c r="L284" i="1"/>
  <c r="L285" i="1"/>
  <c r="L286" i="1"/>
  <c r="L283" i="1"/>
  <c r="L287" i="1"/>
  <c r="L288" i="1"/>
  <c r="L289" i="1"/>
  <c r="L624" i="1"/>
  <c r="L290" i="1"/>
  <c r="L291" i="1"/>
  <c r="L292" i="1"/>
  <c r="L293" i="1"/>
  <c r="L294" i="1"/>
  <c r="L295" i="1"/>
  <c r="L296" i="1"/>
  <c r="L297" i="1"/>
  <c r="L600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1" i="1"/>
  <c r="L322" i="1"/>
  <c r="L320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8" i="1"/>
  <c r="L339" i="1"/>
  <c r="L340" i="1"/>
  <c r="L341" i="1"/>
  <c r="L342" i="1"/>
  <c r="L343" i="1"/>
  <c r="L25" i="1"/>
  <c r="L344" i="1"/>
  <c r="L345" i="1"/>
  <c r="L346" i="1"/>
  <c r="L347" i="1"/>
  <c r="L348" i="1"/>
  <c r="L349" i="1"/>
  <c r="L350" i="1"/>
  <c r="L351" i="1"/>
  <c r="L352" i="1"/>
  <c r="L354" i="1"/>
  <c r="L353" i="1"/>
  <c r="L355" i="1"/>
  <c r="L356" i="1"/>
  <c r="L357" i="1"/>
  <c r="L358" i="1"/>
  <c r="L359" i="1"/>
  <c r="L361" i="1"/>
  <c r="L360" i="1"/>
  <c r="L362" i="1"/>
  <c r="L363" i="1"/>
  <c r="L364" i="1"/>
  <c r="L629" i="1"/>
  <c r="L365" i="1"/>
  <c r="L366" i="1"/>
  <c r="L369" i="1"/>
  <c r="L367" i="1"/>
  <c r="L368" i="1"/>
  <c r="L370" i="1"/>
  <c r="L373" i="1"/>
  <c r="L371" i="1"/>
  <c r="L372" i="1"/>
  <c r="L374" i="1"/>
  <c r="L375" i="1"/>
  <c r="L376" i="1"/>
  <c r="L377" i="1"/>
  <c r="L378" i="1"/>
  <c r="L379" i="1"/>
  <c r="L380" i="1"/>
  <c r="L381" i="1"/>
  <c r="L383" i="1"/>
  <c r="L385" i="1"/>
  <c r="L384" i="1"/>
  <c r="L386" i="1"/>
  <c r="L387" i="1"/>
  <c r="L388" i="1"/>
  <c r="L631" i="1"/>
  <c r="L392" i="1"/>
  <c r="L389" i="1"/>
  <c r="L390" i="1"/>
  <c r="L391" i="1"/>
  <c r="L393" i="1"/>
  <c r="L394" i="1"/>
  <c r="L395" i="1"/>
  <c r="L399" i="1"/>
  <c r="L397" i="1"/>
  <c r="L398" i="1"/>
  <c r="L400" i="1"/>
  <c r="L401" i="1"/>
  <c r="L427" i="1"/>
  <c r="L402" i="1"/>
  <c r="L403" i="1"/>
  <c r="L404" i="1"/>
  <c r="L405" i="1"/>
  <c r="L406" i="1"/>
  <c r="L407" i="1"/>
  <c r="L408" i="1"/>
  <c r="L409" i="1"/>
  <c r="L410" i="1"/>
  <c r="L411" i="1"/>
  <c r="L415" i="1"/>
  <c r="L412" i="1"/>
  <c r="L417" i="1"/>
  <c r="L413" i="1"/>
  <c r="L414" i="1"/>
  <c r="L573" i="1"/>
  <c r="L416" i="1"/>
  <c r="L635" i="1"/>
  <c r="L418" i="1"/>
  <c r="L419" i="1"/>
  <c r="L420" i="1"/>
  <c r="L421" i="1"/>
  <c r="L422" i="1"/>
  <c r="L423" i="1"/>
  <c r="L424" i="1"/>
  <c r="L425" i="1"/>
  <c r="L428" i="1"/>
  <c r="L429" i="1"/>
  <c r="L434" i="1"/>
  <c r="L435" i="1"/>
  <c r="L436" i="1"/>
  <c r="L437" i="1"/>
  <c r="L440" i="1"/>
  <c r="L443" i="1"/>
  <c r="L438" i="1"/>
  <c r="L441" i="1"/>
  <c r="L439" i="1"/>
  <c r="L442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27" i="1"/>
  <c r="L475" i="1"/>
  <c r="L476" i="1"/>
  <c r="L477" i="1"/>
  <c r="L478" i="1"/>
  <c r="L480" i="1"/>
  <c r="L481" i="1"/>
  <c r="L482" i="1"/>
  <c r="L483" i="1"/>
  <c r="L485" i="1"/>
  <c r="L484" i="1"/>
  <c r="L486" i="1"/>
  <c r="L491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4" i="1"/>
  <c r="L510" i="1"/>
  <c r="L511" i="1"/>
  <c r="L512" i="1"/>
  <c r="L513" i="1"/>
  <c r="L515" i="1"/>
  <c r="L516" i="1"/>
  <c r="L517" i="1"/>
  <c r="L522" i="1"/>
  <c r="L523" i="1"/>
  <c r="L518" i="1"/>
  <c r="L519" i="1"/>
  <c r="L520" i="1"/>
  <c r="L521" i="1"/>
  <c r="L524" i="1"/>
  <c r="L525" i="1"/>
  <c r="L526" i="1"/>
  <c r="L531" i="1"/>
  <c r="L527" i="1"/>
  <c r="L528" i="1"/>
  <c r="L529" i="1"/>
  <c r="L530" i="1"/>
  <c r="L532" i="1"/>
  <c r="L533" i="1"/>
  <c r="L534" i="1"/>
  <c r="L535" i="1"/>
  <c r="L540" i="1"/>
  <c r="L541" i="1"/>
  <c r="L536" i="1"/>
  <c r="L537" i="1"/>
  <c r="L538" i="1"/>
  <c r="L539" i="1"/>
  <c r="L542" i="1"/>
  <c r="L547" i="1"/>
  <c r="L545" i="1"/>
  <c r="L544" i="1"/>
  <c r="L548" i="1"/>
  <c r="L543" i="1"/>
  <c r="L546" i="1"/>
  <c r="L549" i="1"/>
  <c r="L553" i="1"/>
  <c r="L550" i="1"/>
  <c r="L551" i="1"/>
  <c r="L558" i="1"/>
  <c r="L552" i="1"/>
  <c r="L554" i="1"/>
  <c r="L555" i="1"/>
  <c r="L557" i="1"/>
  <c r="L559" i="1"/>
  <c r="L560" i="1"/>
  <c r="L561" i="1"/>
  <c r="L562" i="1"/>
  <c r="L563" i="1"/>
  <c r="L564" i="1"/>
  <c r="L31" i="1"/>
  <c r="L643" i="1"/>
  <c r="L566" i="1"/>
  <c r="L567" i="1"/>
  <c r="L574" i="1"/>
  <c r="L34" i="1"/>
  <c r="L568" i="1"/>
  <c r="L569" i="1"/>
  <c r="L570" i="1"/>
  <c r="L650" i="1"/>
  <c r="L571" i="1"/>
  <c r="L580" i="1"/>
  <c r="L572" i="1"/>
  <c r="L575" i="1"/>
  <c r="L576" i="1"/>
  <c r="L577" i="1"/>
  <c r="L578" i="1"/>
  <c r="L35" i="1"/>
  <c r="L579" i="1"/>
  <c r="L581" i="1"/>
  <c r="L590" i="1"/>
  <c r="L582" i="1"/>
  <c r="L583" i="1"/>
  <c r="L593" i="1"/>
  <c r="L594" i="1"/>
  <c r="L584" i="1"/>
  <c r="L596" i="1"/>
  <c r="L585" i="1"/>
  <c r="L586" i="1"/>
  <c r="L587" i="1"/>
  <c r="L588" i="1"/>
  <c r="L589" i="1"/>
  <c r="L591" i="1"/>
  <c r="L592" i="1"/>
  <c r="L595" i="1"/>
  <c r="L597" i="1"/>
  <c r="L598" i="1"/>
  <c r="L599" i="1"/>
  <c r="L601" i="1"/>
  <c r="L602" i="1"/>
  <c r="L603" i="1"/>
  <c r="L604" i="1"/>
  <c r="L606" i="1"/>
  <c r="L607" i="1"/>
  <c r="L608" i="1"/>
  <c r="L616" i="1"/>
  <c r="L609" i="1"/>
  <c r="L610" i="1"/>
  <c r="L619" i="1"/>
  <c r="L611" i="1"/>
  <c r="L613" i="1"/>
  <c r="L612" i="1"/>
  <c r="L614" i="1"/>
  <c r="L615" i="1"/>
  <c r="L617" i="1"/>
  <c r="L618" i="1"/>
  <c r="L620" i="1"/>
  <c r="L621" i="1"/>
  <c r="L622" i="1"/>
  <c r="L625" i="1"/>
  <c r="L626" i="1"/>
  <c r="L627" i="1"/>
  <c r="L630" i="1"/>
  <c r="L628" i="1"/>
  <c r="L632" i="1"/>
  <c r="L634" i="1"/>
  <c r="L633" i="1"/>
  <c r="L638" i="1"/>
  <c r="L636" i="1"/>
  <c r="L637" i="1"/>
  <c r="L639" i="1"/>
  <c r="L640" i="1"/>
  <c r="L641" i="1"/>
  <c r="L645" i="1"/>
  <c r="L644" i="1"/>
  <c r="L647" i="1"/>
  <c r="L646" i="1"/>
  <c r="L649" i="1"/>
  <c r="L648" i="1"/>
  <c r="L651" i="1"/>
  <c r="L652" i="1"/>
  <c r="L653" i="1"/>
  <c r="L654" i="1"/>
  <c r="L3" i="1"/>
  <c r="J4" i="1"/>
  <c r="M4" i="1" s="1"/>
  <c r="J5" i="1"/>
  <c r="M5" i="1" s="1"/>
  <c r="J6" i="1"/>
  <c r="M6" i="1" s="1"/>
  <c r="J7" i="1"/>
  <c r="M7" i="1" s="1"/>
  <c r="J8" i="1"/>
  <c r="M8" i="1" s="1"/>
  <c r="J10" i="1"/>
  <c r="M10" i="1" s="1"/>
  <c r="J11" i="1"/>
  <c r="M11" i="1" s="1"/>
  <c r="J12" i="1"/>
  <c r="M12" i="1" s="1"/>
  <c r="J13" i="1"/>
  <c r="M13" i="1" s="1"/>
  <c r="J14" i="1"/>
  <c r="M14" i="1" s="1"/>
  <c r="J15" i="1"/>
  <c r="M15" i="1" s="1"/>
  <c r="J16" i="1"/>
  <c r="M16" i="1" s="1"/>
  <c r="J18" i="1"/>
  <c r="M18" i="1" s="1"/>
  <c r="J17" i="1"/>
  <c r="M17" i="1" s="1"/>
  <c r="J19" i="1"/>
  <c r="M19" i="1" s="1"/>
  <c r="J20" i="1"/>
  <c r="M20" i="1" s="1"/>
  <c r="J21" i="1"/>
  <c r="M21" i="1" s="1"/>
  <c r="J22" i="1"/>
  <c r="M22" i="1" s="1"/>
  <c r="J24" i="1"/>
  <c r="M24" i="1" s="1"/>
  <c r="J26" i="1"/>
  <c r="M26" i="1" s="1"/>
  <c r="J28" i="1"/>
  <c r="M28" i="1" s="1"/>
  <c r="J30" i="1"/>
  <c r="M30" i="1" s="1"/>
  <c r="J36" i="1"/>
  <c r="M36" i="1" s="1"/>
  <c r="J37" i="1"/>
  <c r="M37" i="1" s="1"/>
  <c r="J38" i="1"/>
  <c r="M38" i="1" s="1"/>
  <c r="J29" i="1"/>
  <c r="M29" i="1" s="1"/>
  <c r="J40" i="1"/>
  <c r="M40" i="1" s="1"/>
  <c r="J41" i="1"/>
  <c r="M41" i="1" s="1"/>
  <c r="J33" i="1"/>
  <c r="J42" i="1"/>
  <c r="M42" i="1" s="1"/>
  <c r="J43" i="1"/>
  <c r="M43" i="1" s="1"/>
  <c r="J44" i="1"/>
  <c r="M44" i="1" s="1"/>
  <c r="J45" i="1"/>
  <c r="M45" i="1" s="1"/>
  <c r="J47" i="1"/>
  <c r="M47" i="1" s="1"/>
  <c r="J39" i="1"/>
  <c r="M39" i="1" s="1"/>
  <c r="J48" i="1"/>
  <c r="M48" i="1" s="1"/>
  <c r="J49" i="1"/>
  <c r="M49" i="1" s="1"/>
  <c r="J50" i="1"/>
  <c r="M50" i="1" s="1"/>
  <c r="J51" i="1"/>
  <c r="M51" i="1" s="1"/>
  <c r="J52" i="1"/>
  <c r="M52" i="1" s="1"/>
  <c r="J53" i="1"/>
  <c r="M53" i="1" s="1"/>
  <c r="J46" i="1"/>
  <c r="M46" i="1" s="1"/>
  <c r="J54" i="1"/>
  <c r="M54" i="1" s="1"/>
  <c r="J57" i="1"/>
  <c r="M57" i="1" s="1"/>
  <c r="J59" i="1"/>
  <c r="J61" i="1"/>
  <c r="M61" i="1" s="1"/>
  <c r="J62" i="1"/>
  <c r="M62" i="1" s="1"/>
  <c r="J65" i="1"/>
  <c r="M65" i="1" s="1"/>
  <c r="J63" i="1"/>
  <c r="M63" i="1" s="1"/>
  <c r="J66" i="1"/>
  <c r="M66" i="1" s="1"/>
  <c r="J56" i="1"/>
  <c r="M56" i="1" s="1"/>
  <c r="J68" i="1"/>
  <c r="M68" i="1" s="1"/>
  <c r="J69" i="1"/>
  <c r="M69" i="1" s="1"/>
  <c r="J60" i="1"/>
  <c r="M60" i="1" s="1"/>
  <c r="J70" i="1"/>
  <c r="M70" i="1" s="1"/>
  <c r="J71" i="1"/>
  <c r="M71" i="1" s="1"/>
  <c r="J64" i="1"/>
  <c r="J72" i="1"/>
  <c r="M72" i="1" s="1"/>
  <c r="J73" i="1"/>
  <c r="M73" i="1" s="1"/>
  <c r="J67" i="1"/>
  <c r="J9" i="1"/>
  <c r="M9" i="1" s="1"/>
  <c r="J74" i="1"/>
  <c r="M74" i="1" s="1"/>
  <c r="J75" i="1"/>
  <c r="M75" i="1" s="1"/>
  <c r="J76" i="1"/>
  <c r="M76" i="1" s="1"/>
  <c r="J78" i="1"/>
  <c r="J79" i="1"/>
  <c r="M79" i="1" s="1"/>
  <c r="J81" i="1"/>
  <c r="M81" i="1" s="1"/>
  <c r="J82" i="1"/>
  <c r="M82" i="1" s="1"/>
  <c r="J83" i="1"/>
  <c r="M83" i="1" s="1"/>
  <c r="J77" i="1"/>
  <c r="M77" i="1" s="1"/>
  <c r="J85" i="1"/>
  <c r="M85" i="1" s="1"/>
  <c r="J87" i="1"/>
  <c r="M87" i="1" s="1"/>
  <c r="J80" i="1"/>
  <c r="M80" i="1" s="1"/>
  <c r="J88" i="1"/>
  <c r="M88" i="1" s="1"/>
  <c r="J89" i="1"/>
  <c r="M89" i="1" s="1"/>
  <c r="J90" i="1"/>
  <c r="M90" i="1" s="1"/>
  <c r="J84" i="1"/>
  <c r="M84" i="1" s="1"/>
  <c r="J91" i="1"/>
  <c r="M91" i="1" s="1"/>
  <c r="J86" i="1"/>
  <c r="M86" i="1" s="1"/>
  <c r="J92" i="1"/>
  <c r="M92" i="1" s="1"/>
  <c r="J23" i="1"/>
  <c r="J93" i="1"/>
  <c r="M93" i="1" s="1"/>
  <c r="J94" i="1"/>
  <c r="M94" i="1" s="1"/>
  <c r="J95" i="1"/>
  <c r="M95" i="1" s="1"/>
  <c r="J96" i="1"/>
  <c r="M96" i="1" s="1"/>
  <c r="J97" i="1"/>
  <c r="M97" i="1" s="1"/>
  <c r="J98" i="1"/>
  <c r="M98" i="1" s="1"/>
  <c r="J99" i="1"/>
  <c r="M99" i="1" s="1"/>
  <c r="J100" i="1"/>
  <c r="M100" i="1" s="1"/>
  <c r="J101" i="1"/>
  <c r="M101" i="1" s="1"/>
  <c r="J102" i="1"/>
  <c r="M102" i="1" s="1"/>
  <c r="J104" i="1"/>
  <c r="M104" i="1" s="1"/>
  <c r="J105" i="1"/>
  <c r="M105" i="1" s="1"/>
  <c r="J106" i="1"/>
  <c r="M106" i="1" s="1"/>
  <c r="J107" i="1"/>
  <c r="M107" i="1" s="1"/>
  <c r="J103" i="1"/>
  <c r="M103" i="1" s="1"/>
  <c r="J108" i="1"/>
  <c r="M108" i="1" s="1"/>
  <c r="J109" i="1"/>
  <c r="J110" i="1"/>
  <c r="M110" i="1" s="1"/>
  <c r="J111" i="1"/>
  <c r="M111" i="1" s="1"/>
  <c r="J112" i="1"/>
  <c r="M112" i="1" s="1"/>
  <c r="J117" i="1"/>
  <c r="J118" i="1"/>
  <c r="M118" i="1" s="1"/>
  <c r="J119" i="1"/>
  <c r="M119" i="1" s="1"/>
  <c r="J120" i="1"/>
  <c r="M120" i="1" s="1"/>
  <c r="J114" i="1"/>
  <c r="M114" i="1" s="1"/>
  <c r="J115" i="1"/>
  <c r="M115" i="1" s="1"/>
  <c r="J121" i="1"/>
  <c r="M121" i="1" s="1"/>
  <c r="J122" i="1"/>
  <c r="M122" i="1" s="1"/>
  <c r="J123" i="1"/>
  <c r="M123" i="1" s="1"/>
  <c r="J125" i="1"/>
  <c r="M125" i="1" s="1"/>
  <c r="J126" i="1"/>
  <c r="M126" i="1" s="1"/>
  <c r="J127" i="1"/>
  <c r="M127" i="1" s="1"/>
  <c r="J128" i="1"/>
  <c r="J129" i="1"/>
  <c r="M129" i="1" s="1"/>
  <c r="J130" i="1"/>
  <c r="M130" i="1" s="1"/>
  <c r="J131" i="1"/>
  <c r="M131" i="1" s="1"/>
  <c r="J132" i="1"/>
  <c r="M132" i="1" s="1"/>
  <c r="J133" i="1"/>
  <c r="M133" i="1" s="1"/>
  <c r="J135" i="1"/>
  <c r="M135" i="1" s="1"/>
  <c r="J136" i="1"/>
  <c r="M136" i="1" s="1"/>
  <c r="J137" i="1"/>
  <c r="M137" i="1" s="1"/>
  <c r="J138" i="1"/>
  <c r="M138" i="1" s="1"/>
  <c r="J139" i="1"/>
  <c r="M139" i="1" s="1"/>
  <c r="J140" i="1"/>
  <c r="M140" i="1" s="1"/>
  <c r="J141" i="1"/>
  <c r="M141" i="1" s="1"/>
  <c r="J142" i="1"/>
  <c r="M142" i="1" s="1"/>
  <c r="J143" i="1"/>
  <c r="M143" i="1" s="1"/>
  <c r="J144" i="1"/>
  <c r="M144" i="1" s="1"/>
  <c r="J145" i="1"/>
  <c r="M145" i="1" s="1"/>
  <c r="J146" i="1"/>
  <c r="M146" i="1" s="1"/>
  <c r="J623" i="1"/>
  <c r="M623" i="1" s="1"/>
  <c r="J147" i="1"/>
  <c r="M147" i="1" s="1"/>
  <c r="J148" i="1"/>
  <c r="M148" i="1" s="1"/>
  <c r="J149" i="1"/>
  <c r="M149" i="1" s="1"/>
  <c r="J151" i="1"/>
  <c r="M151" i="1" s="1"/>
  <c r="J152" i="1"/>
  <c r="M152" i="1" s="1"/>
  <c r="J153" i="1"/>
  <c r="M153" i="1" s="1"/>
  <c r="J150" i="1"/>
  <c r="M150" i="1" s="1"/>
  <c r="J154" i="1"/>
  <c r="M154" i="1" s="1"/>
  <c r="J155" i="1"/>
  <c r="M155" i="1" s="1"/>
  <c r="J156" i="1"/>
  <c r="M156" i="1" s="1"/>
  <c r="J157" i="1"/>
  <c r="M157" i="1" s="1"/>
  <c r="J158" i="1"/>
  <c r="M158" i="1" s="1"/>
  <c r="J159" i="1"/>
  <c r="M159" i="1" s="1"/>
  <c r="J160" i="1"/>
  <c r="M160" i="1" s="1"/>
  <c r="J161" i="1"/>
  <c r="M161" i="1" s="1"/>
  <c r="J162" i="1"/>
  <c r="M162" i="1" s="1"/>
  <c r="J163" i="1"/>
  <c r="M163" i="1" s="1"/>
  <c r="J164" i="1"/>
  <c r="M164" i="1" s="1"/>
  <c r="J165" i="1"/>
  <c r="M165" i="1" s="1"/>
  <c r="J167" i="1"/>
  <c r="J168" i="1"/>
  <c r="M168" i="1" s="1"/>
  <c r="J169" i="1"/>
  <c r="M169" i="1" s="1"/>
  <c r="J170" i="1"/>
  <c r="M170" i="1" s="1"/>
  <c r="J171" i="1"/>
  <c r="J172" i="1"/>
  <c r="M172" i="1" s="1"/>
  <c r="J173" i="1"/>
  <c r="M173" i="1" s="1"/>
  <c r="J174" i="1"/>
  <c r="M174" i="1" s="1"/>
  <c r="J176" i="1"/>
  <c r="M176" i="1" s="1"/>
  <c r="J179" i="1"/>
  <c r="M179" i="1" s="1"/>
  <c r="J180" i="1"/>
  <c r="M180" i="1" s="1"/>
  <c r="J181" i="1"/>
  <c r="M181" i="1" s="1"/>
  <c r="J182" i="1"/>
  <c r="M182" i="1" s="1"/>
  <c r="J177" i="1"/>
  <c r="M177" i="1" s="1"/>
  <c r="J183" i="1"/>
  <c r="M183" i="1" s="1"/>
  <c r="J185" i="1"/>
  <c r="M185" i="1" s="1"/>
  <c r="J186" i="1"/>
  <c r="M186" i="1" s="1"/>
  <c r="J187" i="1"/>
  <c r="M187" i="1" s="1"/>
  <c r="J188" i="1"/>
  <c r="M188" i="1" s="1"/>
  <c r="J189" i="1"/>
  <c r="M189" i="1" s="1"/>
  <c r="J190" i="1"/>
  <c r="M190" i="1" s="1"/>
  <c r="J192" i="1"/>
  <c r="M192" i="1" s="1"/>
  <c r="J193" i="1"/>
  <c r="M193" i="1" s="1"/>
  <c r="J194" i="1"/>
  <c r="M194" i="1" s="1"/>
  <c r="J195" i="1"/>
  <c r="M195" i="1" s="1"/>
  <c r="J191" i="1"/>
  <c r="M191" i="1" s="1"/>
  <c r="J196" i="1"/>
  <c r="M196" i="1" s="1"/>
  <c r="J197" i="1"/>
  <c r="M197" i="1" s="1"/>
  <c r="J198" i="1"/>
  <c r="M198" i="1" s="1"/>
  <c r="J199" i="1"/>
  <c r="M199" i="1" s="1"/>
  <c r="J200" i="1"/>
  <c r="M200" i="1" s="1"/>
  <c r="J201" i="1"/>
  <c r="M201" i="1" s="1"/>
  <c r="J202" i="1"/>
  <c r="M202" i="1" s="1"/>
  <c r="J203" i="1"/>
  <c r="M203" i="1" s="1"/>
  <c r="J204" i="1"/>
  <c r="M204" i="1" s="1"/>
  <c r="J206" i="1"/>
  <c r="M206" i="1" s="1"/>
  <c r="J207" i="1"/>
  <c r="M207" i="1" s="1"/>
  <c r="J205" i="1"/>
  <c r="M205" i="1" s="1"/>
  <c r="J209" i="1"/>
  <c r="M209" i="1" s="1"/>
  <c r="J210" i="1"/>
  <c r="M210" i="1" s="1"/>
  <c r="J211" i="1"/>
  <c r="M211" i="1" s="1"/>
  <c r="J212" i="1"/>
  <c r="M212" i="1" s="1"/>
  <c r="J208" i="1"/>
  <c r="M208" i="1" s="1"/>
  <c r="J213" i="1"/>
  <c r="M213" i="1" s="1"/>
  <c r="J214" i="1"/>
  <c r="M214" i="1" s="1"/>
  <c r="J215" i="1"/>
  <c r="M215" i="1" s="1"/>
  <c r="J216" i="1"/>
  <c r="M216" i="1" s="1"/>
  <c r="J217" i="1"/>
  <c r="M217" i="1" s="1"/>
  <c r="J218" i="1"/>
  <c r="M218" i="1" s="1"/>
  <c r="J220" i="1"/>
  <c r="M220" i="1" s="1"/>
  <c r="J219" i="1"/>
  <c r="M219" i="1" s="1"/>
  <c r="J221" i="1"/>
  <c r="M221" i="1" s="1"/>
  <c r="J222" i="1"/>
  <c r="M222" i="1" s="1"/>
  <c r="J224" i="1"/>
  <c r="M224" i="1" s="1"/>
  <c r="J225" i="1"/>
  <c r="M225" i="1" s="1"/>
  <c r="J226" i="1"/>
  <c r="M226" i="1" s="1"/>
  <c r="J227" i="1"/>
  <c r="M227" i="1" s="1"/>
  <c r="J228" i="1"/>
  <c r="M228" i="1" s="1"/>
  <c r="J230" i="1"/>
  <c r="M230" i="1" s="1"/>
  <c r="J231" i="1"/>
  <c r="M231" i="1" s="1"/>
  <c r="J233" i="1"/>
  <c r="M233" i="1" s="1"/>
  <c r="J234" i="1"/>
  <c r="M234" i="1" s="1"/>
  <c r="J235" i="1"/>
  <c r="M235" i="1" s="1"/>
  <c r="J237" i="1"/>
  <c r="M237" i="1" s="1"/>
  <c r="J232" i="1"/>
  <c r="M232" i="1" s="1"/>
  <c r="J238" i="1"/>
  <c r="M238" i="1" s="1"/>
  <c r="J239" i="1"/>
  <c r="M239" i="1" s="1"/>
  <c r="J236" i="1"/>
  <c r="M236" i="1" s="1"/>
  <c r="J240" i="1"/>
  <c r="M240" i="1" s="1"/>
  <c r="J241" i="1"/>
  <c r="M241" i="1" s="1"/>
  <c r="J242" i="1"/>
  <c r="M242" i="1" s="1"/>
  <c r="J243" i="1"/>
  <c r="M243" i="1" s="1"/>
  <c r="J244" i="1"/>
  <c r="M244" i="1" s="1"/>
  <c r="J245" i="1"/>
  <c r="M245" i="1" s="1"/>
  <c r="J246" i="1"/>
  <c r="M246" i="1" s="1"/>
  <c r="J247" i="1"/>
  <c r="M247" i="1" s="1"/>
  <c r="J248" i="1"/>
  <c r="M248" i="1" s="1"/>
  <c r="J249" i="1"/>
  <c r="M249" i="1" s="1"/>
  <c r="J250" i="1"/>
  <c r="M250" i="1" s="1"/>
  <c r="J251" i="1"/>
  <c r="M251" i="1" s="1"/>
  <c r="J252" i="1"/>
  <c r="M252" i="1" s="1"/>
  <c r="J253" i="1"/>
  <c r="M253" i="1" s="1"/>
  <c r="J254" i="1"/>
  <c r="M254" i="1" s="1"/>
  <c r="J256" i="1"/>
  <c r="M256" i="1" s="1"/>
  <c r="J257" i="1"/>
  <c r="M257" i="1" s="1"/>
  <c r="J258" i="1"/>
  <c r="M258" i="1" s="1"/>
  <c r="J259" i="1"/>
  <c r="M259" i="1" s="1"/>
  <c r="J260" i="1"/>
  <c r="M260" i="1" s="1"/>
  <c r="J261" i="1"/>
  <c r="M261" i="1" s="1"/>
  <c r="J262" i="1"/>
  <c r="M262" i="1" s="1"/>
  <c r="J263" i="1"/>
  <c r="M263" i="1" s="1"/>
  <c r="J264" i="1"/>
  <c r="M264" i="1" s="1"/>
  <c r="J265" i="1"/>
  <c r="M265" i="1" s="1"/>
  <c r="J267" i="1"/>
  <c r="M267" i="1" s="1"/>
  <c r="J268" i="1"/>
  <c r="M268" i="1" s="1"/>
  <c r="J266" i="1"/>
  <c r="M266" i="1" s="1"/>
  <c r="J270" i="1"/>
  <c r="M270" i="1" s="1"/>
  <c r="J269" i="1"/>
  <c r="M269" i="1" s="1"/>
  <c r="J271" i="1"/>
  <c r="M271" i="1" s="1"/>
  <c r="J272" i="1"/>
  <c r="M272" i="1" s="1"/>
  <c r="J274" i="1"/>
  <c r="M274" i="1" s="1"/>
  <c r="J276" i="1"/>
  <c r="M276" i="1" s="1"/>
  <c r="J277" i="1"/>
  <c r="M277" i="1" s="1"/>
  <c r="J273" i="1"/>
  <c r="M273" i="1" s="1"/>
  <c r="J278" i="1"/>
  <c r="M278" i="1" s="1"/>
  <c r="J275" i="1"/>
  <c r="M275" i="1" s="1"/>
  <c r="J280" i="1"/>
  <c r="M280" i="1" s="1"/>
  <c r="J279" i="1"/>
  <c r="M279" i="1" s="1"/>
  <c r="J281" i="1"/>
  <c r="M281" i="1" s="1"/>
  <c r="J282" i="1"/>
  <c r="M282" i="1" s="1"/>
  <c r="J284" i="1"/>
  <c r="M284" i="1" s="1"/>
  <c r="J285" i="1"/>
  <c r="M285" i="1" s="1"/>
  <c r="J286" i="1"/>
  <c r="M286" i="1" s="1"/>
  <c r="J283" i="1"/>
  <c r="M283" i="1" s="1"/>
  <c r="J287" i="1"/>
  <c r="M287" i="1" s="1"/>
  <c r="J288" i="1"/>
  <c r="M288" i="1" s="1"/>
  <c r="J289" i="1"/>
  <c r="M289" i="1" s="1"/>
  <c r="J624" i="1"/>
  <c r="M624" i="1" s="1"/>
  <c r="J290" i="1"/>
  <c r="M290" i="1" s="1"/>
  <c r="J291" i="1"/>
  <c r="M291" i="1" s="1"/>
  <c r="J292" i="1"/>
  <c r="M292" i="1" s="1"/>
  <c r="J293" i="1"/>
  <c r="M293" i="1" s="1"/>
  <c r="J294" i="1"/>
  <c r="M294" i="1" s="1"/>
  <c r="J295" i="1"/>
  <c r="M295" i="1" s="1"/>
  <c r="J296" i="1"/>
  <c r="M296" i="1" s="1"/>
  <c r="J297" i="1"/>
  <c r="M297" i="1" s="1"/>
  <c r="J600" i="1"/>
  <c r="M600" i="1" s="1"/>
  <c r="J298" i="1"/>
  <c r="M298" i="1" s="1"/>
  <c r="J299" i="1"/>
  <c r="M299" i="1" s="1"/>
  <c r="J300" i="1"/>
  <c r="M300" i="1" s="1"/>
  <c r="J301" i="1"/>
  <c r="M301" i="1" s="1"/>
  <c r="J302" i="1"/>
  <c r="M302" i="1" s="1"/>
  <c r="J303" i="1"/>
  <c r="M303" i="1" s="1"/>
  <c r="J304" i="1"/>
  <c r="J305" i="1"/>
  <c r="M305" i="1" s="1"/>
  <c r="J306" i="1"/>
  <c r="M306" i="1" s="1"/>
  <c r="J307" i="1"/>
  <c r="M307" i="1" s="1"/>
  <c r="J308" i="1"/>
  <c r="J309" i="1"/>
  <c r="M309" i="1" s="1"/>
  <c r="J310" i="1"/>
  <c r="M310" i="1" s="1"/>
  <c r="J311" i="1"/>
  <c r="M311" i="1" s="1"/>
  <c r="J312" i="1"/>
  <c r="M312" i="1" s="1"/>
  <c r="J313" i="1"/>
  <c r="M313" i="1" s="1"/>
  <c r="J314" i="1"/>
  <c r="M314" i="1" s="1"/>
  <c r="J315" i="1"/>
  <c r="M315" i="1" s="1"/>
  <c r="J316" i="1"/>
  <c r="M316" i="1" s="1"/>
  <c r="J317" i="1"/>
  <c r="M317" i="1" s="1"/>
  <c r="J318" i="1"/>
  <c r="M318" i="1" s="1"/>
  <c r="J319" i="1"/>
  <c r="M319" i="1" s="1"/>
  <c r="J321" i="1"/>
  <c r="M321" i="1" s="1"/>
  <c r="J322" i="1"/>
  <c r="J320" i="1"/>
  <c r="M320" i="1" s="1"/>
  <c r="J323" i="1"/>
  <c r="M323" i="1" s="1"/>
  <c r="J324" i="1"/>
  <c r="M324" i="1" s="1"/>
  <c r="J325" i="1"/>
  <c r="M325" i="1" s="1"/>
  <c r="J326" i="1"/>
  <c r="M326" i="1" s="1"/>
  <c r="J327" i="1"/>
  <c r="M327" i="1" s="1"/>
  <c r="J328" i="1"/>
  <c r="M328" i="1" s="1"/>
  <c r="J329" i="1"/>
  <c r="M329" i="1" s="1"/>
  <c r="J330" i="1"/>
  <c r="M330" i="1" s="1"/>
  <c r="J331" i="1"/>
  <c r="M331" i="1" s="1"/>
  <c r="J332" i="1"/>
  <c r="M332" i="1" s="1"/>
  <c r="J333" i="1"/>
  <c r="M333" i="1" s="1"/>
  <c r="J334" i="1"/>
  <c r="M334" i="1" s="1"/>
  <c r="J335" i="1"/>
  <c r="J336" i="1"/>
  <c r="M336" i="1" s="1"/>
  <c r="J338" i="1"/>
  <c r="M338" i="1" s="1"/>
  <c r="J339" i="1"/>
  <c r="M339" i="1" s="1"/>
  <c r="J340" i="1"/>
  <c r="M340" i="1" s="1"/>
  <c r="J341" i="1"/>
  <c r="M341" i="1" s="1"/>
  <c r="J342" i="1"/>
  <c r="M342" i="1" s="1"/>
  <c r="J343" i="1"/>
  <c r="M343" i="1" s="1"/>
  <c r="J25" i="1"/>
  <c r="M25" i="1" s="1"/>
  <c r="J344" i="1"/>
  <c r="M344" i="1" s="1"/>
  <c r="J345" i="1"/>
  <c r="M345" i="1" s="1"/>
  <c r="J346" i="1"/>
  <c r="M346" i="1" s="1"/>
  <c r="J347" i="1"/>
  <c r="M347" i="1" s="1"/>
  <c r="J348" i="1"/>
  <c r="M348" i="1" s="1"/>
  <c r="J349" i="1"/>
  <c r="M349" i="1" s="1"/>
  <c r="J350" i="1"/>
  <c r="M350" i="1" s="1"/>
  <c r="J351" i="1"/>
  <c r="J352" i="1"/>
  <c r="M352" i="1" s="1"/>
  <c r="J354" i="1"/>
  <c r="M354" i="1" s="1"/>
  <c r="J353" i="1"/>
  <c r="M353" i="1" s="1"/>
  <c r="J355" i="1"/>
  <c r="M355" i="1" s="1"/>
  <c r="J356" i="1"/>
  <c r="M356" i="1" s="1"/>
  <c r="J357" i="1"/>
  <c r="M357" i="1" s="1"/>
  <c r="J358" i="1"/>
  <c r="M358" i="1" s="1"/>
  <c r="J359" i="1"/>
  <c r="M359" i="1" s="1"/>
  <c r="J361" i="1"/>
  <c r="M361" i="1" s="1"/>
  <c r="J360" i="1"/>
  <c r="M360" i="1" s="1"/>
  <c r="J362" i="1"/>
  <c r="M362" i="1" s="1"/>
  <c r="J363" i="1"/>
  <c r="M363" i="1" s="1"/>
  <c r="J364" i="1"/>
  <c r="M364" i="1" s="1"/>
  <c r="J629" i="1"/>
  <c r="M629" i="1" s="1"/>
  <c r="J365" i="1"/>
  <c r="M365" i="1" s="1"/>
  <c r="J366" i="1"/>
  <c r="M366" i="1" s="1"/>
  <c r="J369" i="1"/>
  <c r="M369" i="1" s="1"/>
  <c r="J367" i="1"/>
  <c r="M367" i="1" s="1"/>
  <c r="J368" i="1"/>
  <c r="M368" i="1" s="1"/>
  <c r="J370" i="1"/>
  <c r="M370" i="1" s="1"/>
  <c r="J373" i="1"/>
  <c r="M373" i="1" s="1"/>
  <c r="J371" i="1"/>
  <c r="M371" i="1" s="1"/>
  <c r="J372" i="1"/>
  <c r="M372" i="1" s="1"/>
  <c r="J374" i="1"/>
  <c r="M374" i="1" s="1"/>
  <c r="J375" i="1"/>
  <c r="M375" i="1" s="1"/>
  <c r="J376" i="1"/>
  <c r="M376" i="1" s="1"/>
  <c r="J377" i="1"/>
  <c r="M377" i="1" s="1"/>
  <c r="J378" i="1"/>
  <c r="M378" i="1" s="1"/>
  <c r="J379" i="1"/>
  <c r="M379" i="1" s="1"/>
  <c r="J380" i="1"/>
  <c r="M380" i="1" s="1"/>
  <c r="J381" i="1"/>
  <c r="M381" i="1" s="1"/>
  <c r="J383" i="1"/>
  <c r="M383" i="1" s="1"/>
  <c r="J385" i="1"/>
  <c r="M385" i="1" s="1"/>
  <c r="J384" i="1"/>
  <c r="M384" i="1" s="1"/>
  <c r="J386" i="1"/>
  <c r="M386" i="1" s="1"/>
  <c r="J387" i="1"/>
  <c r="M387" i="1" s="1"/>
  <c r="J388" i="1"/>
  <c r="M388" i="1" s="1"/>
  <c r="J631" i="1"/>
  <c r="M631" i="1" s="1"/>
  <c r="J392" i="1"/>
  <c r="M392" i="1" s="1"/>
  <c r="J389" i="1"/>
  <c r="M389" i="1" s="1"/>
  <c r="J390" i="1"/>
  <c r="M390" i="1" s="1"/>
  <c r="J391" i="1"/>
  <c r="M391" i="1" s="1"/>
  <c r="J393" i="1"/>
  <c r="M393" i="1" s="1"/>
  <c r="J394" i="1"/>
  <c r="M394" i="1" s="1"/>
  <c r="J395" i="1"/>
  <c r="M395" i="1" s="1"/>
  <c r="J399" i="1"/>
  <c r="M399" i="1" s="1"/>
  <c r="J397" i="1"/>
  <c r="M397" i="1" s="1"/>
  <c r="J398" i="1"/>
  <c r="M398" i="1" s="1"/>
  <c r="J400" i="1"/>
  <c r="M400" i="1" s="1"/>
  <c r="J401" i="1"/>
  <c r="M401" i="1" s="1"/>
  <c r="J427" i="1"/>
  <c r="M427" i="1" s="1"/>
  <c r="J402" i="1"/>
  <c r="M402" i="1" s="1"/>
  <c r="J403" i="1"/>
  <c r="M403" i="1" s="1"/>
  <c r="J404" i="1"/>
  <c r="M404" i="1" s="1"/>
  <c r="J405" i="1"/>
  <c r="M405" i="1" s="1"/>
  <c r="J406" i="1"/>
  <c r="M406" i="1" s="1"/>
  <c r="J407" i="1"/>
  <c r="M407" i="1" s="1"/>
  <c r="J408" i="1"/>
  <c r="M408" i="1" s="1"/>
  <c r="J409" i="1"/>
  <c r="M409" i="1" s="1"/>
  <c r="J410" i="1"/>
  <c r="M410" i="1" s="1"/>
  <c r="J411" i="1"/>
  <c r="M411" i="1" s="1"/>
  <c r="J415" i="1"/>
  <c r="M415" i="1" s="1"/>
  <c r="J412" i="1"/>
  <c r="M412" i="1" s="1"/>
  <c r="J417" i="1"/>
  <c r="M417" i="1" s="1"/>
  <c r="J413" i="1"/>
  <c r="M413" i="1" s="1"/>
  <c r="J414" i="1"/>
  <c r="M414" i="1" s="1"/>
  <c r="J573" i="1"/>
  <c r="M573" i="1" s="1"/>
  <c r="J416" i="1"/>
  <c r="M416" i="1" s="1"/>
  <c r="J635" i="1"/>
  <c r="M635" i="1" s="1"/>
  <c r="J418" i="1"/>
  <c r="M418" i="1" s="1"/>
  <c r="J419" i="1"/>
  <c r="M419" i="1" s="1"/>
  <c r="J420" i="1"/>
  <c r="M420" i="1" s="1"/>
  <c r="J421" i="1"/>
  <c r="M421" i="1" s="1"/>
  <c r="J422" i="1"/>
  <c r="M422" i="1" s="1"/>
  <c r="J423" i="1"/>
  <c r="M423" i="1" s="1"/>
  <c r="J424" i="1"/>
  <c r="M424" i="1" s="1"/>
  <c r="J425" i="1"/>
  <c r="M425" i="1" s="1"/>
  <c r="J428" i="1"/>
  <c r="J429" i="1"/>
  <c r="M429" i="1" s="1"/>
  <c r="J434" i="1"/>
  <c r="M434" i="1" s="1"/>
  <c r="J435" i="1"/>
  <c r="M435" i="1" s="1"/>
  <c r="J436" i="1"/>
  <c r="M436" i="1" s="1"/>
  <c r="J437" i="1"/>
  <c r="M437" i="1" s="1"/>
  <c r="J440" i="1"/>
  <c r="M440" i="1" s="1"/>
  <c r="J443" i="1"/>
  <c r="M443" i="1" s="1"/>
  <c r="J438" i="1"/>
  <c r="M438" i="1" s="1"/>
  <c r="J441" i="1"/>
  <c r="M441" i="1" s="1"/>
  <c r="J439" i="1"/>
  <c r="M439" i="1" s="1"/>
  <c r="J442" i="1"/>
  <c r="M442" i="1" s="1"/>
  <c r="J444" i="1"/>
  <c r="M444" i="1" s="1"/>
  <c r="J445" i="1"/>
  <c r="M445" i="1" s="1"/>
  <c r="J446" i="1"/>
  <c r="M446" i="1" s="1"/>
  <c r="J447" i="1"/>
  <c r="M447" i="1" s="1"/>
  <c r="J448" i="1"/>
  <c r="M448" i="1" s="1"/>
  <c r="J449" i="1"/>
  <c r="M449" i="1" s="1"/>
  <c r="J450" i="1"/>
  <c r="M450" i="1" s="1"/>
  <c r="J451" i="1"/>
  <c r="M451" i="1" s="1"/>
  <c r="J452" i="1"/>
  <c r="M452" i="1" s="1"/>
  <c r="J453" i="1"/>
  <c r="M453" i="1" s="1"/>
  <c r="J454" i="1"/>
  <c r="M454" i="1" s="1"/>
  <c r="J455" i="1"/>
  <c r="M455" i="1" s="1"/>
  <c r="J456" i="1"/>
  <c r="M456" i="1" s="1"/>
  <c r="J457" i="1"/>
  <c r="M457" i="1" s="1"/>
  <c r="J458" i="1"/>
  <c r="M458" i="1" s="1"/>
  <c r="J459" i="1"/>
  <c r="M459" i="1" s="1"/>
  <c r="J461" i="1"/>
  <c r="M461" i="1" s="1"/>
  <c r="J462" i="1"/>
  <c r="M462" i="1" s="1"/>
  <c r="J463" i="1"/>
  <c r="M463" i="1" s="1"/>
  <c r="J464" i="1"/>
  <c r="M464" i="1" s="1"/>
  <c r="J465" i="1"/>
  <c r="M465" i="1" s="1"/>
  <c r="J466" i="1"/>
  <c r="M466" i="1" s="1"/>
  <c r="J467" i="1"/>
  <c r="M467" i="1" s="1"/>
  <c r="J468" i="1"/>
  <c r="M468" i="1" s="1"/>
  <c r="J469" i="1"/>
  <c r="M469" i="1" s="1"/>
  <c r="J470" i="1"/>
  <c r="M470" i="1" s="1"/>
  <c r="J471" i="1"/>
  <c r="M471" i="1" s="1"/>
  <c r="J472" i="1"/>
  <c r="M472" i="1" s="1"/>
  <c r="J473" i="1"/>
  <c r="M473" i="1" s="1"/>
  <c r="J474" i="1"/>
  <c r="M474" i="1" s="1"/>
  <c r="J27" i="1"/>
  <c r="M27" i="1" s="1"/>
  <c r="J475" i="1"/>
  <c r="M475" i="1" s="1"/>
  <c r="J476" i="1"/>
  <c r="M476" i="1" s="1"/>
  <c r="J477" i="1"/>
  <c r="M477" i="1" s="1"/>
  <c r="J478" i="1"/>
  <c r="M478" i="1" s="1"/>
  <c r="J480" i="1"/>
  <c r="M480" i="1" s="1"/>
  <c r="J481" i="1"/>
  <c r="M481" i="1" s="1"/>
  <c r="J482" i="1"/>
  <c r="M482" i="1" s="1"/>
  <c r="J483" i="1"/>
  <c r="M483" i="1" s="1"/>
  <c r="J485" i="1"/>
  <c r="M485" i="1" s="1"/>
  <c r="J484" i="1"/>
  <c r="M484" i="1" s="1"/>
  <c r="J486" i="1"/>
  <c r="M486" i="1" s="1"/>
  <c r="J491" i="1"/>
  <c r="M491" i="1" s="1"/>
  <c r="J487" i="1"/>
  <c r="M487" i="1" s="1"/>
  <c r="J488" i="1"/>
  <c r="M488" i="1" s="1"/>
  <c r="J489" i="1"/>
  <c r="M489" i="1" s="1"/>
  <c r="J490" i="1"/>
  <c r="M490" i="1" s="1"/>
  <c r="J492" i="1"/>
  <c r="M492" i="1" s="1"/>
  <c r="J493" i="1"/>
  <c r="M493" i="1" s="1"/>
  <c r="J494" i="1"/>
  <c r="M494" i="1" s="1"/>
  <c r="J495" i="1"/>
  <c r="M495" i="1" s="1"/>
  <c r="J496" i="1"/>
  <c r="M496" i="1" s="1"/>
  <c r="J497" i="1"/>
  <c r="M497" i="1" s="1"/>
  <c r="J498" i="1"/>
  <c r="M498" i="1" s="1"/>
  <c r="J499" i="1"/>
  <c r="M499" i="1" s="1"/>
  <c r="J500" i="1"/>
  <c r="M500" i="1" s="1"/>
  <c r="J501" i="1"/>
  <c r="M501" i="1" s="1"/>
  <c r="J502" i="1"/>
  <c r="M502" i="1" s="1"/>
  <c r="J503" i="1"/>
  <c r="M503" i="1" s="1"/>
  <c r="J504" i="1"/>
  <c r="M504" i="1" s="1"/>
  <c r="J505" i="1"/>
  <c r="M505" i="1" s="1"/>
  <c r="J506" i="1"/>
  <c r="M506" i="1" s="1"/>
  <c r="J507" i="1"/>
  <c r="M507" i="1" s="1"/>
  <c r="J508" i="1"/>
  <c r="M508" i="1" s="1"/>
  <c r="J509" i="1"/>
  <c r="M509" i="1" s="1"/>
  <c r="J514" i="1"/>
  <c r="M514" i="1" s="1"/>
  <c r="J510" i="1"/>
  <c r="M510" i="1" s="1"/>
  <c r="J511" i="1"/>
  <c r="M511" i="1" s="1"/>
  <c r="J512" i="1"/>
  <c r="M512" i="1" s="1"/>
  <c r="J513" i="1"/>
  <c r="M513" i="1" s="1"/>
  <c r="J515" i="1"/>
  <c r="M515" i="1" s="1"/>
  <c r="J516" i="1"/>
  <c r="M516" i="1" s="1"/>
  <c r="J517" i="1"/>
  <c r="M517" i="1" s="1"/>
  <c r="J522" i="1"/>
  <c r="M522" i="1" s="1"/>
  <c r="J523" i="1"/>
  <c r="M523" i="1" s="1"/>
  <c r="J518" i="1"/>
  <c r="M518" i="1" s="1"/>
  <c r="J519" i="1"/>
  <c r="M519" i="1" s="1"/>
  <c r="J520" i="1"/>
  <c r="M520" i="1" s="1"/>
  <c r="J521" i="1"/>
  <c r="M521" i="1" s="1"/>
  <c r="J524" i="1"/>
  <c r="M524" i="1" s="1"/>
  <c r="J525" i="1"/>
  <c r="M525" i="1" s="1"/>
  <c r="J526" i="1"/>
  <c r="M526" i="1" s="1"/>
  <c r="J531" i="1"/>
  <c r="M531" i="1" s="1"/>
  <c r="J527" i="1"/>
  <c r="M527" i="1" s="1"/>
  <c r="J528" i="1"/>
  <c r="M528" i="1" s="1"/>
  <c r="J529" i="1"/>
  <c r="M529" i="1" s="1"/>
  <c r="J530" i="1"/>
  <c r="M530" i="1" s="1"/>
  <c r="J532" i="1"/>
  <c r="M532" i="1" s="1"/>
  <c r="J533" i="1"/>
  <c r="M533" i="1" s="1"/>
  <c r="J534" i="1"/>
  <c r="M534" i="1" s="1"/>
  <c r="J535" i="1"/>
  <c r="M535" i="1" s="1"/>
  <c r="J540" i="1"/>
  <c r="M540" i="1" s="1"/>
  <c r="J541" i="1"/>
  <c r="M541" i="1" s="1"/>
  <c r="J536" i="1"/>
  <c r="M536" i="1" s="1"/>
  <c r="J537" i="1"/>
  <c r="M537" i="1" s="1"/>
  <c r="J538" i="1"/>
  <c r="M538" i="1" s="1"/>
  <c r="J539" i="1"/>
  <c r="J542" i="1"/>
  <c r="M542" i="1" s="1"/>
  <c r="J547" i="1"/>
  <c r="M547" i="1" s="1"/>
  <c r="J545" i="1"/>
  <c r="M545" i="1" s="1"/>
  <c r="J544" i="1"/>
  <c r="M544" i="1" s="1"/>
  <c r="J548" i="1"/>
  <c r="M548" i="1" s="1"/>
  <c r="J543" i="1"/>
  <c r="M543" i="1" s="1"/>
  <c r="J546" i="1"/>
  <c r="M546" i="1" s="1"/>
  <c r="J549" i="1"/>
  <c r="J553" i="1"/>
  <c r="M553" i="1" s="1"/>
  <c r="J550" i="1"/>
  <c r="M550" i="1" s="1"/>
  <c r="J551" i="1"/>
  <c r="M551" i="1" s="1"/>
  <c r="J558" i="1"/>
  <c r="M558" i="1" s="1"/>
  <c r="J552" i="1"/>
  <c r="M552" i="1" s="1"/>
  <c r="J554" i="1"/>
  <c r="M554" i="1" s="1"/>
  <c r="J555" i="1"/>
  <c r="M555" i="1" s="1"/>
  <c r="J557" i="1"/>
  <c r="M557" i="1" s="1"/>
  <c r="J559" i="1"/>
  <c r="M559" i="1" s="1"/>
  <c r="J560" i="1"/>
  <c r="M560" i="1" s="1"/>
  <c r="J561" i="1"/>
  <c r="M561" i="1" s="1"/>
  <c r="J562" i="1"/>
  <c r="J563" i="1"/>
  <c r="M563" i="1" s="1"/>
  <c r="J564" i="1"/>
  <c r="M564" i="1" s="1"/>
  <c r="J31" i="1"/>
  <c r="J643" i="1"/>
  <c r="M643" i="1" s="1"/>
  <c r="J566" i="1"/>
  <c r="M566" i="1" s="1"/>
  <c r="J567" i="1"/>
  <c r="M567" i="1" s="1"/>
  <c r="J574" i="1"/>
  <c r="J34" i="1"/>
  <c r="M34" i="1" s="1"/>
  <c r="J568" i="1"/>
  <c r="M568" i="1" s="1"/>
  <c r="J569" i="1"/>
  <c r="M569" i="1" s="1"/>
  <c r="J570" i="1"/>
  <c r="M570" i="1" s="1"/>
  <c r="J650" i="1"/>
  <c r="M650" i="1" s="1"/>
  <c r="J571" i="1"/>
  <c r="M571" i="1" s="1"/>
  <c r="J580" i="1"/>
  <c r="M580" i="1" s="1"/>
  <c r="J572" i="1"/>
  <c r="M572" i="1" s="1"/>
  <c r="J575" i="1"/>
  <c r="M575" i="1" s="1"/>
  <c r="J576" i="1"/>
  <c r="M576" i="1" s="1"/>
  <c r="J577" i="1"/>
  <c r="M577" i="1" s="1"/>
  <c r="J578" i="1"/>
  <c r="M578" i="1" s="1"/>
  <c r="J35" i="1"/>
  <c r="M35" i="1" s="1"/>
  <c r="J579" i="1"/>
  <c r="M579" i="1" s="1"/>
  <c r="J581" i="1"/>
  <c r="M581" i="1" s="1"/>
  <c r="J590" i="1"/>
  <c r="M590" i="1" s="1"/>
  <c r="J582" i="1"/>
  <c r="M582" i="1" s="1"/>
  <c r="J583" i="1"/>
  <c r="J593" i="1"/>
  <c r="M593" i="1" s="1"/>
  <c r="J594" i="1"/>
  <c r="M594" i="1" s="1"/>
  <c r="J584" i="1"/>
  <c r="M584" i="1" s="1"/>
  <c r="J596" i="1"/>
  <c r="M596" i="1" s="1"/>
  <c r="J585" i="1"/>
  <c r="M585" i="1" s="1"/>
  <c r="J586" i="1"/>
  <c r="M586" i="1" s="1"/>
  <c r="J587" i="1"/>
  <c r="M587" i="1" s="1"/>
  <c r="J588" i="1"/>
  <c r="M588" i="1" s="1"/>
  <c r="J589" i="1"/>
  <c r="M589" i="1" s="1"/>
  <c r="J591" i="1"/>
  <c r="M591" i="1" s="1"/>
  <c r="J592" i="1"/>
  <c r="M592" i="1" s="1"/>
  <c r="J595" i="1"/>
  <c r="M595" i="1" s="1"/>
  <c r="J597" i="1"/>
  <c r="M597" i="1" s="1"/>
  <c r="J598" i="1"/>
  <c r="J599" i="1"/>
  <c r="M599" i="1" s="1"/>
  <c r="J601" i="1"/>
  <c r="M601" i="1" s="1"/>
  <c r="J602" i="1"/>
  <c r="M602" i="1" s="1"/>
  <c r="J603" i="1"/>
  <c r="M603" i="1" s="1"/>
  <c r="J604" i="1"/>
  <c r="M604" i="1" s="1"/>
  <c r="J606" i="1"/>
  <c r="M606" i="1" s="1"/>
  <c r="J607" i="1"/>
  <c r="M607" i="1" s="1"/>
  <c r="J608" i="1"/>
  <c r="J616" i="1"/>
  <c r="M616" i="1" s="1"/>
  <c r="J609" i="1"/>
  <c r="M609" i="1" s="1"/>
  <c r="J610" i="1"/>
  <c r="M610" i="1" s="1"/>
  <c r="J619" i="1"/>
  <c r="M619" i="1" s="1"/>
  <c r="J611" i="1"/>
  <c r="M611" i="1" s="1"/>
  <c r="J613" i="1"/>
  <c r="M613" i="1" s="1"/>
  <c r="J612" i="1"/>
  <c r="M612" i="1" s="1"/>
  <c r="J614" i="1"/>
  <c r="M614" i="1" s="1"/>
  <c r="J615" i="1"/>
  <c r="M615" i="1" s="1"/>
  <c r="J617" i="1"/>
  <c r="M617" i="1" s="1"/>
  <c r="J618" i="1"/>
  <c r="M618" i="1" s="1"/>
  <c r="J620" i="1"/>
  <c r="M620" i="1" s="1"/>
  <c r="J621" i="1"/>
  <c r="M621" i="1" s="1"/>
  <c r="J622" i="1"/>
  <c r="M622" i="1" s="1"/>
  <c r="J625" i="1"/>
  <c r="M625" i="1" s="1"/>
  <c r="J626" i="1"/>
  <c r="M626" i="1" s="1"/>
  <c r="J627" i="1"/>
  <c r="M627" i="1" s="1"/>
  <c r="J630" i="1"/>
  <c r="M630" i="1" s="1"/>
  <c r="J628" i="1"/>
  <c r="M628" i="1" s="1"/>
  <c r="J632" i="1"/>
  <c r="M632" i="1" s="1"/>
  <c r="J634" i="1"/>
  <c r="M634" i="1" s="1"/>
  <c r="J633" i="1"/>
  <c r="M633" i="1" s="1"/>
  <c r="J638" i="1"/>
  <c r="M638" i="1" s="1"/>
  <c r="J636" i="1"/>
  <c r="M636" i="1" s="1"/>
  <c r="J637" i="1"/>
  <c r="M637" i="1" s="1"/>
  <c r="J639" i="1"/>
  <c r="M639" i="1" s="1"/>
  <c r="J640" i="1"/>
  <c r="M640" i="1" s="1"/>
  <c r="J641" i="1"/>
  <c r="M641" i="1" s="1"/>
  <c r="J645" i="1"/>
  <c r="M645" i="1" s="1"/>
  <c r="J644" i="1"/>
  <c r="M644" i="1" s="1"/>
  <c r="J647" i="1"/>
  <c r="M647" i="1" s="1"/>
  <c r="J646" i="1"/>
  <c r="M646" i="1" s="1"/>
  <c r="J649" i="1"/>
  <c r="J648" i="1"/>
  <c r="M648" i="1" s="1"/>
  <c r="J651" i="1"/>
  <c r="M651" i="1" s="1"/>
  <c r="J652" i="1"/>
  <c r="M652" i="1" s="1"/>
  <c r="J653" i="1"/>
  <c r="J654" i="1"/>
  <c r="M654" i="1" s="1"/>
  <c r="J3" i="1"/>
  <c r="AB430" i="1"/>
  <c r="W430" i="1"/>
  <c r="M351" i="1" l="1"/>
  <c r="M335" i="1"/>
  <c r="M608" i="1"/>
  <c r="M598" i="1"/>
  <c r="M304" i="1"/>
  <c r="M59" i="1"/>
  <c r="M31" i="1"/>
  <c r="M574" i="1"/>
  <c r="M308" i="1"/>
  <c r="M23" i="1"/>
  <c r="M78" i="1"/>
  <c r="M128" i="1"/>
  <c r="M3" i="1"/>
  <c r="M583" i="1"/>
  <c r="T491" i="1"/>
  <c r="T596" i="1"/>
  <c r="T210" i="1"/>
  <c r="T540" i="1"/>
  <c r="T635" i="1"/>
  <c r="T341" i="1"/>
  <c r="T275" i="1"/>
  <c r="T177" i="1"/>
  <c r="M67" i="1"/>
  <c r="M64" i="1"/>
  <c r="M33" i="1"/>
  <c r="M428" i="1"/>
  <c r="M549" i="1"/>
  <c r="AA654" i="1"/>
  <c r="AA648" i="1"/>
  <c r="AA644" i="1"/>
  <c r="AA639" i="1"/>
  <c r="AA633" i="1"/>
  <c r="AA630" i="1"/>
  <c r="AA622" i="1"/>
  <c r="AA617" i="1"/>
  <c r="AA613" i="1"/>
  <c r="AA609" i="1"/>
  <c r="AA606" i="1"/>
  <c r="AA601" i="1"/>
  <c r="AA595" i="1"/>
  <c r="AA588" i="1"/>
  <c r="AA596" i="1"/>
  <c r="AA583" i="1"/>
  <c r="AA576" i="1"/>
  <c r="AA571" i="1"/>
  <c r="AA568" i="1"/>
  <c r="AA566" i="1"/>
  <c r="AA563" i="1"/>
  <c r="AA559" i="1"/>
  <c r="AA552" i="1"/>
  <c r="AA553" i="1"/>
  <c r="AA548" i="1"/>
  <c r="AA542" i="1"/>
  <c r="AA536" i="1"/>
  <c r="AA534" i="1"/>
  <c r="AA529" i="1"/>
  <c r="AA526" i="1"/>
  <c r="AA520" i="1"/>
  <c r="AA522" i="1"/>
  <c r="AA513" i="1"/>
  <c r="AA514" i="1"/>
  <c r="AA506" i="1"/>
  <c r="AA502" i="1"/>
  <c r="AA498" i="1"/>
  <c r="AA494" i="1"/>
  <c r="AA489" i="1"/>
  <c r="AA486" i="1"/>
  <c r="AA482" i="1"/>
  <c r="AA477" i="1"/>
  <c r="AA474" i="1"/>
  <c r="AA470" i="1"/>
  <c r="AA466" i="1"/>
  <c r="AA462" i="1"/>
  <c r="AA457" i="1"/>
  <c r="AA453" i="1"/>
  <c r="AA449" i="1"/>
  <c r="AA445" i="1"/>
  <c r="AA441" i="1"/>
  <c r="AA437" i="1"/>
  <c r="AA429" i="1"/>
  <c r="AA423" i="1"/>
  <c r="AA419" i="1"/>
  <c r="AA573" i="1"/>
  <c r="AA412" i="1"/>
  <c r="AA409" i="1"/>
  <c r="AA405" i="1"/>
  <c r="AA427" i="1"/>
  <c r="AA397" i="1"/>
  <c r="AA393" i="1"/>
  <c r="AA392" i="1"/>
  <c r="AA386" i="1"/>
  <c r="AA381" i="1"/>
  <c r="AA377" i="1"/>
  <c r="AA372" i="1"/>
  <c r="AA368" i="1"/>
  <c r="AA365" i="1"/>
  <c r="AA362" i="1"/>
  <c r="AA358" i="1"/>
  <c r="AA353" i="1"/>
  <c r="AA350" i="1"/>
  <c r="AA346" i="1"/>
  <c r="AA343" i="1"/>
  <c r="AA339" i="1"/>
  <c r="AA334" i="1"/>
  <c r="AA330" i="1"/>
  <c r="AA326" i="1"/>
  <c r="AA320" i="1"/>
  <c r="AA318" i="1"/>
  <c r="AA314" i="1"/>
  <c r="AA310" i="1"/>
  <c r="AA306" i="1"/>
  <c r="AA302" i="1"/>
  <c r="AA298" i="1"/>
  <c r="AA295" i="1"/>
  <c r="AA291" i="1"/>
  <c r="AA288" i="1"/>
  <c r="AA285" i="1"/>
  <c r="AA279" i="1"/>
  <c r="AA273" i="1"/>
  <c r="AA272" i="1"/>
  <c r="AA266" i="1"/>
  <c r="AA264" i="1"/>
  <c r="AA260" i="1"/>
  <c r="AA256" i="1"/>
  <c r="AA251" i="1"/>
  <c r="AA247" i="1"/>
  <c r="AA243" i="1"/>
  <c r="AA236" i="1"/>
  <c r="AA237" i="1"/>
  <c r="AA231" i="1"/>
  <c r="AA226" i="1"/>
  <c r="AA221" i="1"/>
  <c r="AA217" i="1"/>
  <c r="AA213" i="1"/>
  <c r="AA210" i="1"/>
  <c r="AA206" i="1"/>
  <c r="AA201" i="1"/>
  <c r="AA197" i="1"/>
  <c r="AA194" i="1"/>
  <c r="AA189" i="1"/>
  <c r="AA185" i="1"/>
  <c r="AA181" i="1"/>
  <c r="AA174" i="1"/>
  <c r="AA170" i="1"/>
  <c r="AA165" i="1"/>
  <c r="M653" i="1"/>
  <c r="M649" i="1"/>
  <c r="M539" i="1"/>
  <c r="AA579" i="1"/>
  <c r="M109" i="1"/>
  <c r="M117" i="1"/>
  <c r="M322" i="1"/>
  <c r="T84" i="1"/>
  <c r="T361" i="1"/>
  <c r="AA653" i="1"/>
  <c r="AA649" i="1"/>
  <c r="AA645" i="1"/>
  <c r="AA637" i="1"/>
  <c r="AA634" i="1"/>
  <c r="AA627" i="1"/>
  <c r="AA621" i="1"/>
  <c r="AA615" i="1"/>
  <c r="AA611" i="1"/>
  <c r="AA616" i="1"/>
  <c r="AA604" i="1"/>
  <c r="AA599" i="1"/>
  <c r="AA592" i="1"/>
  <c r="AA587" i="1"/>
  <c r="AA584" i="1"/>
  <c r="AA582" i="1"/>
  <c r="AA35" i="1"/>
  <c r="AA575" i="1"/>
  <c r="AA650" i="1"/>
  <c r="AA34" i="1"/>
  <c r="AA643" i="1"/>
  <c r="AA562" i="1"/>
  <c r="AA557" i="1"/>
  <c r="AA558" i="1"/>
  <c r="AA549" i="1"/>
  <c r="AA544" i="1"/>
  <c r="AA539" i="1"/>
  <c r="AA541" i="1"/>
  <c r="AA533" i="1"/>
  <c r="AA528" i="1"/>
  <c r="AA525" i="1"/>
  <c r="AA519" i="1"/>
  <c r="AA517" i="1"/>
  <c r="AA512" i="1"/>
  <c r="AA509" i="1"/>
  <c r="AA505" i="1"/>
  <c r="AA501" i="1"/>
  <c r="AA497" i="1"/>
  <c r="AA493" i="1"/>
  <c r="AA488" i="1"/>
  <c r="AA484" i="1"/>
  <c r="AA481" i="1"/>
  <c r="AA476" i="1"/>
  <c r="AA473" i="1"/>
  <c r="AA469" i="1"/>
  <c r="AA465" i="1"/>
  <c r="AA461" i="1"/>
  <c r="AA456" i="1"/>
  <c r="AA452" i="1"/>
  <c r="AA448" i="1"/>
  <c r="AA444" i="1"/>
  <c r="AA438" i="1"/>
  <c r="AA436" i="1"/>
  <c r="AA428" i="1"/>
  <c r="AA422" i="1"/>
  <c r="AA418" i="1"/>
  <c r="AA414" i="1"/>
  <c r="AA415" i="1"/>
  <c r="AA408" i="1"/>
  <c r="AA404" i="1"/>
  <c r="AA401" i="1"/>
  <c r="AA399" i="1"/>
  <c r="AA391" i="1"/>
  <c r="AA631" i="1"/>
  <c r="AA384" i="1"/>
  <c r="AA380" i="1"/>
  <c r="AA376" i="1"/>
  <c r="AA371" i="1"/>
  <c r="AA367" i="1"/>
  <c r="AA629" i="1"/>
  <c r="AA360" i="1"/>
  <c r="AA357" i="1"/>
  <c r="AA354" i="1"/>
  <c r="AA349" i="1"/>
  <c r="AA345" i="1"/>
  <c r="AA342" i="1"/>
  <c r="AA338" i="1"/>
  <c r="AA333" i="1"/>
  <c r="AA329" i="1"/>
  <c r="AA325" i="1"/>
  <c r="AA322" i="1"/>
  <c r="AA317" i="1"/>
  <c r="AA313" i="1"/>
  <c r="AA309" i="1"/>
  <c r="AA305" i="1"/>
  <c r="AA301" i="1"/>
  <c r="AA600" i="1"/>
  <c r="AA294" i="1"/>
  <c r="AA290" i="1"/>
  <c r="AA287" i="1"/>
  <c r="AA284" i="1"/>
  <c r="AA280" i="1"/>
  <c r="AA277" i="1"/>
  <c r="AA271" i="1"/>
  <c r="AA268" i="1"/>
  <c r="AA263" i="1"/>
  <c r="AA259" i="1"/>
  <c r="AA591" i="1"/>
  <c r="AA570" i="1"/>
  <c r="AA425" i="1"/>
  <c r="M562" i="1"/>
  <c r="T272" i="1"/>
  <c r="T619" i="1"/>
  <c r="T594" i="1"/>
  <c r="T283" i="1"/>
  <c r="T23" i="1"/>
  <c r="T33" i="1"/>
  <c r="M171" i="1"/>
  <c r="M167" i="1"/>
  <c r="T548" i="1"/>
  <c r="AA500" i="1"/>
  <c r="AA496" i="1"/>
  <c r="AA361" i="1"/>
  <c r="AA348" i="1"/>
  <c r="AA308" i="1"/>
  <c r="AA304" i="1"/>
  <c r="AA300" i="1"/>
  <c r="AA297" i="1"/>
  <c r="AA293" i="1"/>
  <c r="AA624" i="1"/>
  <c r="AA283" i="1"/>
  <c r="AA282" i="1"/>
  <c r="AA275" i="1"/>
  <c r="AA276" i="1"/>
  <c r="AA269" i="1"/>
  <c r="AA267" i="1"/>
  <c r="AA262" i="1"/>
  <c r="AA258" i="1"/>
  <c r="AA253" i="1"/>
  <c r="AA249" i="1"/>
  <c r="AA245" i="1"/>
  <c r="AA241" i="1"/>
  <c r="AA238" i="1"/>
  <c r="AA234" i="1"/>
  <c r="AA228" i="1"/>
  <c r="AA224" i="1"/>
  <c r="AA220" i="1"/>
  <c r="AA215" i="1"/>
  <c r="AA212" i="1"/>
  <c r="AA205" i="1"/>
  <c r="AA203" i="1"/>
  <c r="AA199" i="1"/>
  <c r="AA191" i="1"/>
  <c r="AA192" i="1"/>
  <c r="AA187" i="1"/>
  <c r="AA177" i="1"/>
  <c r="AA179" i="1"/>
  <c r="AA172" i="1"/>
  <c r="AA168" i="1"/>
  <c r="AA163" i="1"/>
  <c r="AA159" i="1"/>
  <c r="AA155" i="1"/>
  <c r="AA152" i="1"/>
  <c r="AA147" i="1"/>
  <c r="AA144" i="1"/>
  <c r="AA140" i="1"/>
  <c r="AA136" i="1"/>
  <c r="AA131" i="1"/>
  <c r="AA127" i="1"/>
  <c r="AA122" i="1"/>
  <c r="AA120" i="1"/>
  <c r="AA112" i="1"/>
  <c r="AA108" i="1"/>
  <c r="AA105" i="1"/>
  <c r="AA100" i="1"/>
  <c r="AA96" i="1"/>
  <c r="AA23" i="1"/>
  <c r="AA84" i="1"/>
  <c r="AA80" i="1"/>
  <c r="AA83" i="1"/>
  <c r="AA78" i="1"/>
  <c r="AA9" i="1"/>
  <c r="AA64" i="1"/>
  <c r="AA69" i="1"/>
  <c r="AA63" i="1"/>
  <c r="AA59" i="1"/>
  <c r="AA53" i="1"/>
  <c r="AA49" i="1"/>
  <c r="AA45" i="1"/>
  <c r="AA33" i="1"/>
  <c r="AA38" i="1"/>
  <c r="AA28" i="1"/>
  <c r="AA21" i="1"/>
  <c r="AA18" i="1"/>
  <c r="AA13" i="1"/>
  <c r="AA8" i="1"/>
  <c r="AA4" i="1"/>
  <c r="T523" i="1"/>
  <c r="T56" i="1"/>
  <c r="T553" i="1"/>
  <c r="T522" i="1"/>
  <c r="T115" i="1"/>
  <c r="T590" i="1"/>
  <c r="T31" i="1"/>
  <c r="T373" i="1"/>
  <c r="T369" i="1"/>
  <c r="T624" i="1"/>
  <c r="T80" i="1"/>
  <c r="AA652" i="1"/>
  <c r="AA646" i="1"/>
  <c r="AA641" i="1"/>
  <c r="AA636" i="1"/>
  <c r="AA632" i="1"/>
  <c r="AA626" i="1"/>
  <c r="AA620" i="1"/>
  <c r="AA614" i="1"/>
  <c r="AA619" i="1"/>
  <c r="AA608" i="1"/>
  <c r="AA603" i="1"/>
  <c r="AA598" i="1"/>
  <c r="AA586" i="1"/>
  <c r="AA594" i="1"/>
  <c r="AA590" i="1"/>
  <c r="AA578" i="1"/>
  <c r="AA572" i="1"/>
  <c r="AA574" i="1"/>
  <c r="AA31" i="1"/>
  <c r="AA561" i="1"/>
  <c r="AA555" i="1"/>
  <c r="AA551" i="1"/>
  <c r="AA546" i="1"/>
  <c r="AA545" i="1"/>
  <c r="AA538" i="1"/>
  <c r="AA540" i="1"/>
  <c r="AA532" i="1"/>
  <c r="AA527" i="1"/>
  <c r="AA524" i="1"/>
  <c r="AA518" i="1"/>
  <c r="AA516" i="1"/>
  <c r="AA511" i="1"/>
  <c r="AA508" i="1"/>
  <c r="AA504" i="1"/>
  <c r="AA492" i="1"/>
  <c r="AA487" i="1"/>
  <c r="AA485" i="1"/>
  <c r="AA480" i="1"/>
  <c r="AA475" i="1"/>
  <c r="AA472" i="1"/>
  <c r="AA468" i="1"/>
  <c r="AA464" i="1"/>
  <c r="AA459" i="1"/>
  <c r="AA455" i="1"/>
  <c r="AA451" i="1"/>
  <c r="AA447" i="1"/>
  <c r="AA442" i="1"/>
  <c r="AA443" i="1"/>
  <c r="AA435" i="1"/>
  <c r="AA421" i="1"/>
  <c r="AA635" i="1"/>
  <c r="AA413" i="1"/>
  <c r="AA411" i="1"/>
  <c r="AA407" i="1"/>
  <c r="AA403" i="1"/>
  <c r="AA400" i="1"/>
  <c r="AA395" i="1"/>
  <c r="AA390" i="1"/>
  <c r="AA388" i="1"/>
  <c r="AA385" i="1"/>
  <c r="AA379" i="1"/>
  <c r="AA375" i="1"/>
  <c r="AA373" i="1"/>
  <c r="AA369" i="1"/>
  <c r="AA364" i="1"/>
  <c r="AA356" i="1"/>
  <c r="AA352" i="1"/>
  <c r="AA344" i="1"/>
  <c r="AA341" i="1"/>
  <c r="AA336" i="1"/>
  <c r="AA332" i="1"/>
  <c r="AA328" i="1"/>
  <c r="AA324" i="1"/>
  <c r="AA321" i="1"/>
  <c r="AA316" i="1"/>
  <c r="AA312" i="1"/>
  <c r="AA161" i="1"/>
  <c r="AA157" i="1"/>
  <c r="AA150" i="1"/>
  <c r="AA149" i="1"/>
  <c r="AA146" i="1"/>
  <c r="AA142" i="1"/>
  <c r="AA138" i="1"/>
  <c r="AA133" i="1"/>
  <c r="AA129" i="1"/>
  <c r="AA125" i="1"/>
  <c r="AA115" i="1"/>
  <c r="AA118" i="1"/>
  <c r="AA110" i="1"/>
  <c r="AA107" i="1"/>
  <c r="AA102" i="1"/>
  <c r="AA98" i="1"/>
  <c r="AA94" i="1"/>
  <c r="AA86" i="1"/>
  <c r="AA89" i="1"/>
  <c r="AA85" i="1"/>
  <c r="AA81" i="1"/>
  <c r="AA75" i="1"/>
  <c r="AA73" i="1"/>
  <c r="AA70" i="1"/>
  <c r="AA56" i="1"/>
  <c r="AA62" i="1"/>
  <c r="AA54" i="1"/>
  <c r="AA51" i="1"/>
  <c r="AA39" i="1"/>
  <c r="AA43" i="1"/>
  <c r="AA40" i="1"/>
  <c r="AA36" i="1"/>
  <c r="AA24" i="1"/>
  <c r="AA19" i="1"/>
  <c r="AA15" i="1"/>
  <c r="AA11" i="1"/>
  <c r="AA6" i="1"/>
  <c r="AA439" i="1"/>
  <c r="AA440" i="1"/>
  <c r="AA434" i="1"/>
  <c r="AA420" i="1"/>
  <c r="AA416" i="1"/>
  <c r="AA417" i="1"/>
  <c r="AA406" i="1"/>
  <c r="AA398" i="1"/>
  <c r="AA389" i="1"/>
  <c r="AA387" i="1"/>
  <c r="AA383" i="1"/>
  <c r="AA374" i="1"/>
  <c r="AA370" i="1"/>
  <c r="AA366" i="1"/>
  <c r="AA359" i="1"/>
  <c r="AA355" i="1"/>
  <c r="AA351" i="1"/>
  <c r="AA340" i="1"/>
  <c r="AA327" i="1"/>
  <c r="AA323" i="1"/>
  <c r="AA319" i="1"/>
  <c r="AA311" i="1"/>
  <c r="AA303" i="1"/>
  <c r="AA296" i="1"/>
  <c r="AA292" i="1"/>
  <c r="AA289" i="1"/>
  <c r="AA278" i="1"/>
  <c r="AA265" i="1"/>
  <c r="AA261" i="1"/>
  <c r="AA257" i="1"/>
  <c r="AA248" i="1"/>
  <c r="AA240" i="1"/>
  <c r="AA233" i="1"/>
  <c r="AA227" i="1"/>
  <c r="AA222" i="1"/>
  <c r="AA211" i="1"/>
  <c r="AA198" i="1"/>
  <c r="AA195" i="1"/>
  <c r="AA190" i="1"/>
  <c r="AA182" i="1"/>
  <c r="AA171" i="1"/>
  <c r="AA162" i="1"/>
  <c r="AA158" i="1"/>
  <c r="T629" i="1"/>
  <c r="T649" i="1"/>
  <c r="T558" i="1"/>
  <c r="T399" i="1"/>
  <c r="T638" i="1"/>
  <c r="T45" i="1"/>
  <c r="AA402" i="1"/>
  <c r="AA154" i="1"/>
  <c r="AA143" i="1"/>
  <c r="AA130" i="1"/>
  <c r="AA126" i="1"/>
  <c r="AA121" i="1"/>
  <c r="AA111" i="1"/>
  <c r="AA104" i="1"/>
  <c r="AA95" i="1"/>
  <c r="AA92" i="1"/>
  <c r="AA90" i="1"/>
  <c r="AA76" i="1"/>
  <c r="AA68" i="1"/>
  <c r="AA65" i="1"/>
  <c r="AA57" i="1"/>
  <c r="AA48" i="1"/>
  <c r="AA41" i="1"/>
  <c r="AA26" i="1"/>
  <c r="AA20" i="1"/>
  <c r="AA16" i="1"/>
  <c r="AA254" i="1"/>
  <c r="AA250" i="1"/>
  <c r="AA246" i="1"/>
  <c r="AA242" i="1"/>
  <c r="AA239" i="1"/>
  <c r="AA235" i="1"/>
  <c r="AA230" i="1"/>
  <c r="AA225" i="1"/>
  <c r="AA219" i="1"/>
  <c r="AA216" i="1"/>
  <c r="AA208" i="1"/>
  <c r="AA209" i="1"/>
  <c r="AA204" i="1"/>
  <c r="AA200" i="1"/>
  <c r="AA196" i="1"/>
  <c r="AA193" i="1"/>
  <c r="AA188" i="1"/>
  <c r="AA183" i="1"/>
  <c r="AA180" i="1"/>
  <c r="AA173" i="1"/>
  <c r="AA169" i="1"/>
  <c r="AA164" i="1"/>
  <c r="AA160" i="1"/>
  <c r="AA156" i="1"/>
  <c r="AA153" i="1"/>
  <c r="AA148" i="1"/>
  <c r="AA145" i="1"/>
  <c r="AA141" i="1"/>
  <c r="AA137" i="1"/>
  <c r="AA132" i="1"/>
  <c r="AA128" i="1"/>
  <c r="AA123" i="1"/>
  <c r="AA114" i="1"/>
  <c r="AA117" i="1"/>
  <c r="AA109" i="1"/>
  <c r="AA106" i="1"/>
  <c r="AA101" i="1"/>
  <c r="AA97" i="1"/>
  <c r="AA93" i="1"/>
  <c r="AA91" i="1"/>
  <c r="AA88" i="1"/>
  <c r="AA77" i="1"/>
  <c r="AA79" i="1"/>
  <c r="AA74" i="1"/>
  <c r="AA72" i="1"/>
  <c r="AA60" i="1"/>
  <c r="AA66" i="1"/>
  <c r="AA61" i="1"/>
  <c r="AA46" i="1"/>
  <c r="AA50" i="1"/>
  <c r="AA47" i="1"/>
  <c r="AA42" i="1"/>
  <c r="AA29" i="1"/>
  <c r="AA30" i="1"/>
  <c r="AA22" i="1"/>
  <c r="AA17" i="1"/>
  <c r="AA14" i="1"/>
  <c r="AA10" i="1"/>
  <c r="AA5" i="1"/>
  <c r="T34" i="1"/>
  <c r="T647" i="1"/>
  <c r="T643" i="1"/>
  <c r="T547" i="1"/>
  <c r="T208" i="1"/>
  <c r="T60" i="1"/>
  <c r="T360" i="1"/>
  <c r="T35" i="1"/>
  <c r="T541" i="1"/>
  <c r="T631" i="1"/>
  <c r="T77" i="1"/>
  <c r="T67" i="1"/>
  <c r="T616" i="1"/>
  <c r="T650" i="1"/>
  <c r="T529" i="1"/>
  <c r="T27" i="1"/>
  <c r="T440" i="1"/>
  <c r="T417" i="1"/>
  <c r="T292" i="1"/>
  <c r="T273" i="1"/>
  <c r="T236" i="1"/>
  <c r="T150" i="1"/>
  <c r="T86" i="1"/>
  <c r="T39" i="1"/>
  <c r="T645" i="1"/>
  <c r="T415" i="1"/>
  <c r="T25" i="1"/>
  <c r="T207" i="1"/>
  <c r="T103" i="1"/>
  <c r="T17" i="1"/>
  <c r="T607" i="1"/>
  <c r="T593" i="1"/>
  <c r="T531" i="1"/>
  <c r="T354" i="1"/>
  <c r="T232" i="1"/>
  <c r="T623" i="1"/>
  <c r="T114" i="1"/>
  <c r="T46" i="1"/>
  <c r="AA3" i="1"/>
  <c r="AA651" i="1"/>
  <c r="AA647" i="1"/>
  <c r="AA640" i="1"/>
  <c r="AA638" i="1"/>
  <c r="AA628" i="1"/>
  <c r="AA625" i="1"/>
  <c r="AA618" i="1"/>
  <c r="AA612" i="1"/>
  <c r="AA610" i="1"/>
  <c r="AA607" i="1"/>
  <c r="AA602" i="1"/>
  <c r="AA597" i="1"/>
  <c r="AA589" i="1"/>
  <c r="AA585" i="1"/>
  <c r="AA593" i="1"/>
  <c r="AA581" i="1"/>
  <c r="AA577" i="1"/>
  <c r="AA580" i="1"/>
  <c r="AA569" i="1"/>
  <c r="AA567" i="1"/>
  <c r="AA564" i="1"/>
  <c r="AA560" i="1"/>
  <c r="AA554" i="1"/>
  <c r="AA550" i="1"/>
  <c r="AA543" i="1"/>
  <c r="AA547" i="1"/>
  <c r="AA537" i="1"/>
  <c r="AA535" i="1"/>
  <c r="AA530" i="1"/>
  <c r="AA531" i="1"/>
  <c r="AA521" i="1"/>
  <c r="AA523" i="1"/>
  <c r="AA515" i="1"/>
  <c r="AA510" i="1"/>
  <c r="AA507" i="1"/>
  <c r="AA503" i="1"/>
  <c r="AA499" i="1"/>
  <c r="AA495" i="1"/>
  <c r="AA490" i="1"/>
  <c r="AA491" i="1"/>
  <c r="AA483" i="1"/>
  <c r="AA478" i="1"/>
  <c r="AA27" i="1"/>
  <c r="AA471" i="1"/>
  <c r="AA467" i="1"/>
  <c r="AA463" i="1"/>
  <c r="AA458" i="1"/>
  <c r="AA454" i="1"/>
  <c r="AA450" i="1"/>
  <c r="AA446" i="1"/>
  <c r="AA424" i="1"/>
  <c r="AA410" i="1"/>
  <c r="AA394" i="1"/>
  <c r="AA378" i="1"/>
  <c r="AA363" i="1"/>
  <c r="AA25" i="1"/>
  <c r="AA335" i="1"/>
  <c r="AA307" i="1"/>
  <c r="AA281" i="1"/>
  <c r="AA274" i="1"/>
  <c r="AA244" i="1"/>
  <c r="AA214" i="1"/>
  <c r="AA207" i="1"/>
  <c r="AA176" i="1"/>
  <c r="AA623" i="1"/>
  <c r="AA139" i="1"/>
  <c r="AA103" i="1"/>
  <c r="AA82" i="1"/>
  <c r="AA67" i="1"/>
  <c r="AA44" i="1"/>
  <c r="AA7" i="1"/>
  <c r="AA347" i="1"/>
  <c r="AA331" i="1"/>
  <c r="AA315" i="1"/>
  <c r="AA299" i="1"/>
  <c r="AA286" i="1"/>
  <c r="AA270" i="1"/>
  <c r="AA252" i="1"/>
  <c r="AA232" i="1"/>
  <c r="AA218" i="1"/>
  <c r="AA202" i="1"/>
  <c r="AA186" i="1"/>
  <c r="AA167" i="1"/>
  <c r="AA151" i="1"/>
  <c r="AA135" i="1"/>
  <c r="AA119" i="1"/>
  <c r="AA99" i="1"/>
  <c r="AA87" i="1"/>
  <c r="AA71" i="1"/>
  <c r="AA52" i="1"/>
  <c r="AA37" i="1"/>
  <c r="AA12" i="1"/>
  <c r="P4" i="1"/>
  <c r="Q4" i="1" s="1"/>
  <c r="T4" i="1" s="1"/>
  <c r="P5" i="1"/>
  <c r="Q5" i="1" s="1"/>
  <c r="T5" i="1" s="1"/>
  <c r="P6" i="1"/>
  <c r="Q6" i="1" s="1"/>
  <c r="T6" i="1" s="1"/>
  <c r="P7" i="1"/>
  <c r="Q7" i="1" s="1"/>
  <c r="T7" i="1" s="1"/>
  <c r="P8" i="1"/>
  <c r="Q8" i="1" s="1"/>
  <c r="T8" i="1" s="1"/>
  <c r="P10" i="1"/>
  <c r="Q10" i="1" s="1"/>
  <c r="T10" i="1" s="1"/>
  <c r="P11" i="1"/>
  <c r="Q11" i="1" s="1"/>
  <c r="T11" i="1" s="1"/>
  <c r="P12" i="1"/>
  <c r="Q12" i="1" s="1"/>
  <c r="T12" i="1" s="1"/>
  <c r="P13" i="1"/>
  <c r="Q13" i="1" s="1"/>
  <c r="T13" i="1" s="1"/>
  <c r="P14" i="1"/>
  <c r="Q14" i="1" s="1"/>
  <c r="T14" i="1" s="1"/>
  <c r="P15" i="1"/>
  <c r="Q15" i="1" s="1"/>
  <c r="T15" i="1" s="1"/>
  <c r="P16" i="1"/>
  <c r="Q16" i="1" s="1"/>
  <c r="T16" i="1" s="1"/>
  <c r="P18" i="1"/>
  <c r="Q18" i="1" s="1"/>
  <c r="T18" i="1" s="1"/>
  <c r="P17" i="1"/>
  <c r="P19" i="1"/>
  <c r="Q19" i="1" s="1"/>
  <c r="T19" i="1" s="1"/>
  <c r="P20" i="1"/>
  <c r="Q20" i="1" s="1"/>
  <c r="T20" i="1" s="1"/>
  <c r="P21" i="1"/>
  <c r="Q21" i="1" s="1"/>
  <c r="T21" i="1" s="1"/>
  <c r="P22" i="1"/>
  <c r="Q22" i="1" s="1"/>
  <c r="T22" i="1" s="1"/>
  <c r="P24" i="1"/>
  <c r="Q24" i="1" s="1"/>
  <c r="T24" i="1" s="1"/>
  <c r="P26" i="1"/>
  <c r="Q26" i="1" s="1"/>
  <c r="T26" i="1" s="1"/>
  <c r="P28" i="1"/>
  <c r="Q28" i="1" s="1"/>
  <c r="T28" i="1" s="1"/>
  <c r="P30" i="1"/>
  <c r="Q30" i="1" s="1"/>
  <c r="T30" i="1" s="1"/>
  <c r="P36" i="1"/>
  <c r="Q36" i="1" s="1"/>
  <c r="T36" i="1" s="1"/>
  <c r="P37" i="1"/>
  <c r="Q37" i="1" s="1"/>
  <c r="T37" i="1" s="1"/>
  <c r="P38" i="1"/>
  <c r="Q38" i="1" s="1"/>
  <c r="T38" i="1" s="1"/>
  <c r="P29" i="1"/>
  <c r="Q29" i="1" s="1"/>
  <c r="T29" i="1" s="1"/>
  <c r="P40" i="1"/>
  <c r="Q40" i="1" s="1"/>
  <c r="T40" i="1" s="1"/>
  <c r="P41" i="1"/>
  <c r="Q41" i="1" s="1"/>
  <c r="T41" i="1" s="1"/>
  <c r="P33" i="1"/>
  <c r="P42" i="1"/>
  <c r="Q42" i="1" s="1"/>
  <c r="T42" i="1" s="1"/>
  <c r="P43" i="1"/>
  <c r="Q43" i="1" s="1"/>
  <c r="T43" i="1" s="1"/>
  <c r="P44" i="1"/>
  <c r="Q44" i="1" s="1"/>
  <c r="T44" i="1" s="1"/>
  <c r="P45" i="1"/>
  <c r="P47" i="1"/>
  <c r="Q47" i="1" s="1"/>
  <c r="T47" i="1" s="1"/>
  <c r="P39" i="1"/>
  <c r="P48" i="1"/>
  <c r="Q48" i="1" s="1"/>
  <c r="T48" i="1" s="1"/>
  <c r="P49" i="1"/>
  <c r="Q49" i="1" s="1"/>
  <c r="T49" i="1" s="1"/>
  <c r="P50" i="1"/>
  <c r="Q50" i="1" s="1"/>
  <c r="T50" i="1" s="1"/>
  <c r="P51" i="1"/>
  <c r="Q51" i="1" s="1"/>
  <c r="T51" i="1" s="1"/>
  <c r="P52" i="1"/>
  <c r="Q52" i="1" s="1"/>
  <c r="T52" i="1" s="1"/>
  <c r="P53" i="1"/>
  <c r="Q53" i="1" s="1"/>
  <c r="T53" i="1" s="1"/>
  <c r="P46" i="1"/>
  <c r="P54" i="1"/>
  <c r="Q54" i="1" s="1"/>
  <c r="T54" i="1" s="1"/>
  <c r="P57" i="1"/>
  <c r="Q57" i="1" s="1"/>
  <c r="T57" i="1" s="1"/>
  <c r="P59" i="1"/>
  <c r="Q59" i="1" s="1"/>
  <c r="T59" i="1" s="1"/>
  <c r="P61" i="1"/>
  <c r="Q61" i="1" s="1"/>
  <c r="T61" i="1" s="1"/>
  <c r="P62" i="1"/>
  <c r="Q62" i="1" s="1"/>
  <c r="T62" i="1" s="1"/>
  <c r="P65" i="1"/>
  <c r="Q65" i="1" s="1"/>
  <c r="T65" i="1" s="1"/>
  <c r="P63" i="1"/>
  <c r="Q63" i="1" s="1"/>
  <c r="T63" i="1" s="1"/>
  <c r="P66" i="1"/>
  <c r="Q66" i="1" s="1"/>
  <c r="T66" i="1" s="1"/>
  <c r="P56" i="1"/>
  <c r="P68" i="1"/>
  <c r="Q68" i="1" s="1"/>
  <c r="T68" i="1" s="1"/>
  <c r="P69" i="1"/>
  <c r="Q69" i="1" s="1"/>
  <c r="T69" i="1" s="1"/>
  <c r="P60" i="1"/>
  <c r="P70" i="1"/>
  <c r="Q70" i="1" s="1"/>
  <c r="T70" i="1" s="1"/>
  <c r="P71" i="1"/>
  <c r="Q71" i="1" s="1"/>
  <c r="T71" i="1" s="1"/>
  <c r="P64" i="1"/>
  <c r="Q64" i="1" s="1"/>
  <c r="T64" i="1" s="1"/>
  <c r="P72" i="1"/>
  <c r="Q72" i="1" s="1"/>
  <c r="T72" i="1" s="1"/>
  <c r="P73" i="1"/>
  <c r="Q73" i="1" s="1"/>
  <c r="T73" i="1" s="1"/>
  <c r="P67" i="1"/>
  <c r="P9" i="1"/>
  <c r="P74" i="1"/>
  <c r="Q74" i="1" s="1"/>
  <c r="T74" i="1" s="1"/>
  <c r="P75" i="1"/>
  <c r="Q75" i="1" s="1"/>
  <c r="T75" i="1" s="1"/>
  <c r="P76" i="1"/>
  <c r="Q76" i="1" s="1"/>
  <c r="T76" i="1" s="1"/>
  <c r="P78" i="1"/>
  <c r="Q78" i="1" s="1"/>
  <c r="T78" i="1" s="1"/>
  <c r="P79" i="1"/>
  <c r="Q79" i="1" s="1"/>
  <c r="T79" i="1" s="1"/>
  <c r="P81" i="1"/>
  <c r="Q81" i="1" s="1"/>
  <c r="T81" i="1" s="1"/>
  <c r="P82" i="1"/>
  <c r="Q82" i="1" s="1"/>
  <c r="T82" i="1" s="1"/>
  <c r="P83" i="1"/>
  <c r="Q83" i="1" s="1"/>
  <c r="T83" i="1" s="1"/>
  <c r="P77" i="1"/>
  <c r="P85" i="1"/>
  <c r="Q85" i="1" s="1"/>
  <c r="T85" i="1" s="1"/>
  <c r="P87" i="1"/>
  <c r="Q87" i="1" s="1"/>
  <c r="T87" i="1" s="1"/>
  <c r="P80" i="1"/>
  <c r="P88" i="1"/>
  <c r="Q88" i="1" s="1"/>
  <c r="T88" i="1" s="1"/>
  <c r="P89" i="1"/>
  <c r="Q89" i="1" s="1"/>
  <c r="T89" i="1" s="1"/>
  <c r="P90" i="1"/>
  <c r="Q90" i="1" s="1"/>
  <c r="T90" i="1" s="1"/>
  <c r="P84" i="1"/>
  <c r="P91" i="1"/>
  <c r="Q91" i="1" s="1"/>
  <c r="T91" i="1" s="1"/>
  <c r="P86" i="1"/>
  <c r="P92" i="1"/>
  <c r="Q92" i="1" s="1"/>
  <c r="T92" i="1" s="1"/>
  <c r="P23" i="1"/>
  <c r="P93" i="1"/>
  <c r="Q93" i="1" s="1"/>
  <c r="T93" i="1" s="1"/>
  <c r="P94" i="1"/>
  <c r="Q94" i="1" s="1"/>
  <c r="T94" i="1" s="1"/>
  <c r="P95" i="1"/>
  <c r="Q95" i="1" s="1"/>
  <c r="T95" i="1" s="1"/>
  <c r="P96" i="1"/>
  <c r="Q96" i="1" s="1"/>
  <c r="T96" i="1" s="1"/>
  <c r="P97" i="1"/>
  <c r="Q97" i="1" s="1"/>
  <c r="T97" i="1" s="1"/>
  <c r="P98" i="1"/>
  <c r="Q98" i="1" s="1"/>
  <c r="T98" i="1" s="1"/>
  <c r="P99" i="1"/>
  <c r="Q99" i="1" s="1"/>
  <c r="T99" i="1" s="1"/>
  <c r="P100" i="1"/>
  <c r="Q100" i="1" s="1"/>
  <c r="T100" i="1" s="1"/>
  <c r="P101" i="1"/>
  <c r="Q101" i="1" s="1"/>
  <c r="T101" i="1" s="1"/>
  <c r="P102" i="1"/>
  <c r="Q102" i="1" s="1"/>
  <c r="T102" i="1" s="1"/>
  <c r="P104" i="1"/>
  <c r="Q104" i="1" s="1"/>
  <c r="T104" i="1" s="1"/>
  <c r="P105" i="1"/>
  <c r="Q105" i="1" s="1"/>
  <c r="T105" i="1" s="1"/>
  <c r="P106" i="1"/>
  <c r="Q106" i="1" s="1"/>
  <c r="T106" i="1" s="1"/>
  <c r="P107" i="1"/>
  <c r="Q107" i="1" s="1"/>
  <c r="T107" i="1" s="1"/>
  <c r="P103" i="1"/>
  <c r="P108" i="1"/>
  <c r="Q108" i="1" s="1"/>
  <c r="T108" i="1" s="1"/>
  <c r="P109" i="1"/>
  <c r="Q109" i="1" s="1"/>
  <c r="T109" i="1" s="1"/>
  <c r="P110" i="1"/>
  <c r="Q110" i="1" s="1"/>
  <c r="T110" i="1" s="1"/>
  <c r="P111" i="1"/>
  <c r="Q111" i="1" s="1"/>
  <c r="T111" i="1" s="1"/>
  <c r="P112" i="1"/>
  <c r="Q112" i="1" s="1"/>
  <c r="T112" i="1" s="1"/>
  <c r="P117" i="1"/>
  <c r="Q117" i="1" s="1"/>
  <c r="T117" i="1" s="1"/>
  <c r="P118" i="1"/>
  <c r="Q118" i="1" s="1"/>
  <c r="T118" i="1" s="1"/>
  <c r="P119" i="1"/>
  <c r="Q119" i="1" s="1"/>
  <c r="T119" i="1" s="1"/>
  <c r="P120" i="1"/>
  <c r="Q120" i="1" s="1"/>
  <c r="T120" i="1" s="1"/>
  <c r="P114" i="1"/>
  <c r="P115" i="1"/>
  <c r="P121" i="1"/>
  <c r="Q121" i="1" s="1"/>
  <c r="T121" i="1" s="1"/>
  <c r="P122" i="1"/>
  <c r="Q122" i="1" s="1"/>
  <c r="T122" i="1" s="1"/>
  <c r="P123" i="1"/>
  <c r="Q123" i="1" s="1"/>
  <c r="T123" i="1" s="1"/>
  <c r="P125" i="1"/>
  <c r="Q125" i="1" s="1"/>
  <c r="T125" i="1" s="1"/>
  <c r="P126" i="1"/>
  <c r="Q126" i="1" s="1"/>
  <c r="T126" i="1" s="1"/>
  <c r="P127" i="1"/>
  <c r="Q127" i="1" s="1"/>
  <c r="T127" i="1" s="1"/>
  <c r="P128" i="1"/>
  <c r="Q128" i="1" s="1"/>
  <c r="T128" i="1" s="1"/>
  <c r="P129" i="1"/>
  <c r="Q129" i="1" s="1"/>
  <c r="T129" i="1" s="1"/>
  <c r="P130" i="1"/>
  <c r="Q130" i="1" s="1"/>
  <c r="T130" i="1" s="1"/>
  <c r="P131" i="1"/>
  <c r="Q131" i="1" s="1"/>
  <c r="T131" i="1" s="1"/>
  <c r="P132" i="1"/>
  <c r="Q132" i="1" s="1"/>
  <c r="T132" i="1" s="1"/>
  <c r="P133" i="1"/>
  <c r="Q133" i="1" s="1"/>
  <c r="T133" i="1" s="1"/>
  <c r="P135" i="1"/>
  <c r="Q135" i="1" s="1"/>
  <c r="T135" i="1" s="1"/>
  <c r="P136" i="1"/>
  <c r="Q136" i="1" s="1"/>
  <c r="T136" i="1" s="1"/>
  <c r="P137" i="1"/>
  <c r="Q137" i="1" s="1"/>
  <c r="T137" i="1" s="1"/>
  <c r="P138" i="1"/>
  <c r="Q138" i="1" s="1"/>
  <c r="T138" i="1" s="1"/>
  <c r="P139" i="1"/>
  <c r="Q139" i="1" s="1"/>
  <c r="T139" i="1" s="1"/>
  <c r="P140" i="1"/>
  <c r="Q140" i="1" s="1"/>
  <c r="T140" i="1" s="1"/>
  <c r="P141" i="1"/>
  <c r="Q141" i="1" s="1"/>
  <c r="T141" i="1" s="1"/>
  <c r="P142" i="1"/>
  <c r="Q142" i="1" s="1"/>
  <c r="T142" i="1" s="1"/>
  <c r="P143" i="1"/>
  <c r="Q143" i="1" s="1"/>
  <c r="T143" i="1" s="1"/>
  <c r="P144" i="1"/>
  <c r="Q144" i="1" s="1"/>
  <c r="T144" i="1" s="1"/>
  <c r="P145" i="1"/>
  <c r="Q145" i="1" s="1"/>
  <c r="T145" i="1" s="1"/>
  <c r="P146" i="1"/>
  <c r="Q146" i="1" s="1"/>
  <c r="T146" i="1" s="1"/>
  <c r="P623" i="1"/>
  <c r="P147" i="1"/>
  <c r="Q147" i="1" s="1"/>
  <c r="T147" i="1" s="1"/>
  <c r="P148" i="1"/>
  <c r="Q148" i="1" s="1"/>
  <c r="T148" i="1" s="1"/>
  <c r="P149" i="1"/>
  <c r="Q149" i="1" s="1"/>
  <c r="T149" i="1" s="1"/>
  <c r="P151" i="1"/>
  <c r="Q151" i="1" s="1"/>
  <c r="T151" i="1" s="1"/>
  <c r="P152" i="1"/>
  <c r="Q152" i="1" s="1"/>
  <c r="T152" i="1" s="1"/>
  <c r="P153" i="1"/>
  <c r="Q153" i="1" s="1"/>
  <c r="T153" i="1" s="1"/>
  <c r="P150" i="1"/>
  <c r="P154" i="1"/>
  <c r="Q154" i="1" s="1"/>
  <c r="T154" i="1" s="1"/>
  <c r="P155" i="1"/>
  <c r="Q155" i="1" s="1"/>
  <c r="T155" i="1" s="1"/>
  <c r="P156" i="1"/>
  <c r="Q156" i="1" s="1"/>
  <c r="T156" i="1" s="1"/>
  <c r="P157" i="1"/>
  <c r="Q157" i="1" s="1"/>
  <c r="T157" i="1" s="1"/>
  <c r="P158" i="1"/>
  <c r="Q158" i="1" s="1"/>
  <c r="T158" i="1" s="1"/>
  <c r="P159" i="1"/>
  <c r="Q159" i="1" s="1"/>
  <c r="T159" i="1" s="1"/>
  <c r="P160" i="1"/>
  <c r="Q160" i="1" s="1"/>
  <c r="T160" i="1" s="1"/>
  <c r="P161" i="1"/>
  <c r="Q161" i="1" s="1"/>
  <c r="T161" i="1" s="1"/>
  <c r="P162" i="1"/>
  <c r="Q162" i="1" s="1"/>
  <c r="T162" i="1" s="1"/>
  <c r="P163" i="1"/>
  <c r="Q163" i="1" s="1"/>
  <c r="T163" i="1" s="1"/>
  <c r="P164" i="1"/>
  <c r="Q164" i="1" s="1"/>
  <c r="T164" i="1" s="1"/>
  <c r="P165" i="1"/>
  <c r="Q165" i="1" s="1"/>
  <c r="T165" i="1" s="1"/>
  <c r="P167" i="1"/>
  <c r="Q167" i="1" s="1"/>
  <c r="T167" i="1" s="1"/>
  <c r="P168" i="1"/>
  <c r="Q168" i="1" s="1"/>
  <c r="T168" i="1" s="1"/>
  <c r="P169" i="1"/>
  <c r="Q169" i="1" s="1"/>
  <c r="T169" i="1" s="1"/>
  <c r="P170" i="1"/>
  <c r="Q170" i="1" s="1"/>
  <c r="T170" i="1" s="1"/>
  <c r="P171" i="1"/>
  <c r="Q171" i="1" s="1"/>
  <c r="T171" i="1" s="1"/>
  <c r="P172" i="1"/>
  <c r="Q172" i="1" s="1"/>
  <c r="T172" i="1" s="1"/>
  <c r="P173" i="1"/>
  <c r="Q173" i="1" s="1"/>
  <c r="T173" i="1" s="1"/>
  <c r="P174" i="1"/>
  <c r="Q174" i="1" s="1"/>
  <c r="T174" i="1" s="1"/>
  <c r="P176" i="1"/>
  <c r="Q176" i="1" s="1"/>
  <c r="T176" i="1" s="1"/>
  <c r="P179" i="1"/>
  <c r="Q179" i="1" s="1"/>
  <c r="T179" i="1" s="1"/>
  <c r="P180" i="1"/>
  <c r="Q180" i="1" s="1"/>
  <c r="T180" i="1" s="1"/>
  <c r="P181" i="1"/>
  <c r="Q181" i="1" s="1"/>
  <c r="T181" i="1" s="1"/>
  <c r="P182" i="1"/>
  <c r="Q182" i="1" s="1"/>
  <c r="T182" i="1" s="1"/>
  <c r="P177" i="1"/>
  <c r="P183" i="1"/>
  <c r="Q183" i="1" s="1"/>
  <c r="T183" i="1" s="1"/>
  <c r="P185" i="1"/>
  <c r="Q185" i="1" s="1"/>
  <c r="T185" i="1" s="1"/>
  <c r="P186" i="1"/>
  <c r="Q186" i="1" s="1"/>
  <c r="T186" i="1" s="1"/>
  <c r="P187" i="1"/>
  <c r="Q187" i="1" s="1"/>
  <c r="T187" i="1" s="1"/>
  <c r="P188" i="1"/>
  <c r="Q188" i="1" s="1"/>
  <c r="T188" i="1" s="1"/>
  <c r="P189" i="1"/>
  <c r="Q189" i="1" s="1"/>
  <c r="T189" i="1" s="1"/>
  <c r="P190" i="1"/>
  <c r="Q190" i="1" s="1"/>
  <c r="T190" i="1" s="1"/>
  <c r="P192" i="1"/>
  <c r="Q192" i="1" s="1"/>
  <c r="T192" i="1" s="1"/>
  <c r="P193" i="1"/>
  <c r="Q193" i="1" s="1"/>
  <c r="T193" i="1" s="1"/>
  <c r="P194" i="1"/>
  <c r="Q194" i="1" s="1"/>
  <c r="T194" i="1" s="1"/>
  <c r="P195" i="1"/>
  <c r="Q195" i="1" s="1"/>
  <c r="T195" i="1" s="1"/>
  <c r="P191" i="1"/>
  <c r="Q191" i="1" s="1"/>
  <c r="T191" i="1" s="1"/>
  <c r="P196" i="1"/>
  <c r="Q196" i="1" s="1"/>
  <c r="T196" i="1" s="1"/>
  <c r="P197" i="1"/>
  <c r="Q197" i="1" s="1"/>
  <c r="T197" i="1" s="1"/>
  <c r="P198" i="1"/>
  <c r="Q198" i="1" s="1"/>
  <c r="T198" i="1" s="1"/>
  <c r="P199" i="1"/>
  <c r="Q199" i="1" s="1"/>
  <c r="T199" i="1" s="1"/>
  <c r="P200" i="1"/>
  <c r="Q200" i="1" s="1"/>
  <c r="T200" i="1" s="1"/>
  <c r="P201" i="1"/>
  <c r="Q201" i="1" s="1"/>
  <c r="T201" i="1" s="1"/>
  <c r="P202" i="1"/>
  <c r="Q202" i="1" s="1"/>
  <c r="T202" i="1" s="1"/>
  <c r="P203" i="1"/>
  <c r="Q203" i="1" s="1"/>
  <c r="T203" i="1" s="1"/>
  <c r="P204" i="1"/>
  <c r="Q204" i="1" s="1"/>
  <c r="T204" i="1" s="1"/>
  <c r="P206" i="1"/>
  <c r="Q206" i="1" s="1"/>
  <c r="T206" i="1" s="1"/>
  <c r="P207" i="1"/>
  <c r="P205" i="1"/>
  <c r="Q205" i="1" s="1"/>
  <c r="T205" i="1" s="1"/>
  <c r="P209" i="1"/>
  <c r="Q209" i="1" s="1"/>
  <c r="T209" i="1" s="1"/>
  <c r="P210" i="1"/>
  <c r="P211" i="1"/>
  <c r="Q211" i="1" s="1"/>
  <c r="T211" i="1" s="1"/>
  <c r="P212" i="1"/>
  <c r="Q212" i="1" s="1"/>
  <c r="T212" i="1" s="1"/>
  <c r="P208" i="1"/>
  <c r="P213" i="1"/>
  <c r="Q213" i="1" s="1"/>
  <c r="T213" i="1" s="1"/>
  <c r="P214" i="1"/>
  <c r="Q214" i="1" s="1"/>
  <c r="T214" i="1" s="1"/>
  <c r="P215" i="1"/>
  <c r="Q215" i="1" s="1"/>
  <c r="T215" i="1" s="1"/>
  <c r="P216" i="1"/>
  <c r="Q216" i="1" s="1"/>
  <c r="T216" i="1" s="1"/>
  <c r="P217" i="1"/>
  <c r="Q217" i="1" s="1"/>
  <c r="T217" i="1" s="1"/>
  <c r="P218" i="1"/>
  <c r="Q218" i="1" s="1"/>
  <c r="T218" i="1" s="1"/>
  <c r="P220" i="1"/>
  <c r="Q220" i="1" s="1"/>
  <c r="T220" i="1" s="1"/>
  <c r="P219" i="1"/>
  <c r="Q219" i="1" s="1"/>
  <c r="T219" i="1" s="1"/>
  <c r="P221" i="1"/>
  <c r="Q221" i="1" s="1"/>
  <c r="T221" i="1" s="1"/>
  <c r="P222" i="1"/>
  <c r="Q222" i="1" s="1"/>
  <c r="T222" i="1" s="1"/>
  <c r="P224" i="1"/>
  <c r="Q224" i="1" s="1"/>
  <c r="T224" i="1" s="1"/>
  <c r="P225" i="1"/>
  <c r="Q225" i="1" s="1"/>
  <c r="T225" i="1" s="1"/>
  <c r="P226" i="1"/>
  <c r="Q226" i="1" s="1"/>
  <c r="T226" i="1" s="1"/>
  <c r="P227" i="1"/>
  <c r="Q227" i="1" s="1"/>
  <c r="T227" i="1" s="1"/>
  <c r="P228" i="1"/>
  <c r="Q228" i="1" s="1"/>
  <c r="T228" i="1" s="1"/>
  <c r="P230" i="1"/>
  <c r="Q230" i="1" s="1"/>
  <c r="T230" i="1" s="1"/>
  <c r="P231" i="1"/>
  <c r="Q231" i="1" s="1"/>
  <c r="T231" i="1" s="1"/>
  <c r="P233" i="1"/>
  <c r="Q233" i="1" s="1"/>
  <c r="T233" i="1" s="1"/>
  <c r="P234" i="1"/>
  <c r="Q234" i="1" s="1"/>
  <c r="T234" i="1" s="1"/>
  <c r="P235" i="1"/>
  <c r="Q235" i="1" s="1"/>
  <c r="T235" i="1" s="1"/>
  <c r="P237" i="1"/>
  <c r="Q237" i="1" s="1"/>
  <c r="T237" i="1" s="1"/>
  <c r="P232" i="1"/>
  <c r="P238" i="1"/>
  <c r="Q238" i="1" s="1"/>
  <c r="T238" i="1" s="1"/>
  <c r="P239" i="1"/>
  <c r="Q239" i="1" s="1"/>
  <c r="T239" i="1" s="1"/>
  <c r="P236" i="1"/>
  <c r="P240" i="1"/>
  <c r="Q240" i="1" s="1"/>
  <c r="T240" i="1" s="1"/>
  <c r="P241" i="1"/>
  <c r="Q241" i="1" s="1"/>
  <c r="T241" i="1" s="1"/>
  <c r="P242" i="1"/>
  <c r="Q242" i="1" s="1"/>
  <c r="T242" i="1" s="1"/>
  <c r="P243" i="1"/>
  <c r="Q243" i="1" s="1"/>
  <c r="T243" i="1" s="1"/>
  <c r="P244" i="1"/>
  <c r="Q244" i="1" s="1"/>
  <c r="T244" i="1" s="1"/>
  <c r="P245" i="1"/>
  <c r="Q245" i="1" s="1"/>
  <c r="T245" i="1" s="1"/>
  <c r="P246" i="1"/>
  <c r="Q246" i="1" s="1"/>
  <c r="T246" i="1" s="1"/>
  <c r="P247" i="1"/>
  <c r="Q247" i="1" s="1"/>
  <c r="T247" i="1" s="1"/>
  <c r="P248" i="1"/>
  <c r="Q248" i="1" s="1"/>
  <c r="T248" i="1" s="1"/>
  <c r="P249" i="1"/>
  <c r="Q249" i="1" s="1"/>
  <c r="T249" i="1" s="1"/>
  <c r="P250" i="1"/>
  <c r="Q250" i="1" s="1"/>
  <c r="T250" i="1" s="1"/>
  <c r="P251" i="1"/>
  <c r="Q251" i="1" s="1"/>
  <c r="T251" i="1" s="1"/>
  <c r="P252" i="1"/>
  <c r="Q252" i="1" s="1"/>
  <c r="T252" i="1" s="1"/>
  <c r="P253" i="1"/>
  <c r="Q253" i="1" s="1"/>
  <c r="T253" i="1" s="1"/>
  <c r="P254" i="1"/>
  <c r="Q254" i="1" s="1"/>
  <c r="T254" i="1" s="1"/>
  <c r="P256" i="1"/>
  <c r="Q256" i="1" s="1"/>
  <c r="T256" i="1" s="1"/>
  <c r="P257" i="1"/>
  <c r="Q257" i="1" s="1"/>
  <c r="T257" i="1" s="1"/>
  <c r="P258" i="1"/>
  <c r="Q258" i="1" s="1"/>
  <c r="T258" i="1" s="1"/>
  <c r="P259" i="1"/>
  <c r="Q259" i="1" s="1"/>
  <c r="T259" i="1" s="1"/>
  <c r="P260" i="1"/>
  <c r="Q260" i="1" s="1"/>
  <c r="T260" i="1" s="1"/>
  <c r="P261" i="1"/>
  <c r="Q261" i="1" s="1"/>
  <c r="T261" i="1" s="1"/>
  <c r="P262" i="1"/>
  <c r="Q262" i="1" s="1"/>
  <c r="T262" i="1" s="1"/>
  <c r="P263" i="1"/>
  <c r="Q263" i="1" s="1"/>
  <c r="T263" i="1" s="1"/>
  <c r="P264" i="1"/>
  <c r="Q264" i="1" s="1"/>
  <c r="T264" i="1" s="1"/>
  <c r="P265" i="1"/>
  <c r="Q265" i="1" s="1"/>
  <c r="T265" i="1" s="1"/>
  <c r="P267" i="1"/>
  <c r="Q267" i="1" s="1"/>
  <c r="T267" i="1" s="1"/>
  <c r="P268" i="1"/>
  <c r="Q268" i="1" s="1"/>
  <c r="T268" i="1" s="1"/>
  <c r="P266" i="1"/>
  <c r="Q266" i="1" s="1"/>
  <c r="T266" i="1" s="1"/>
  <c r="P270" i="1"/>
  <c r="Q270" i="1" s="1"/>
  <c r="T270" i="1" s="1"/>
  <c r="P269" i="1"/>
  <c r="Q269" i="1" s="1"/>
  <c r="T269" i="1" s="1"/>
  <c r="P271" i="1"/>
  <c r="Q271" i="1" s="1"/>
  <c r="T271" i="1" s="1"/>
  <c r="P272" i="1"/>
  <c r="P274" i="1"/>
  <c r="Q274" i="1" s="1"/>
  <c r="T274" i="1" s="1"/>
  <c r="P276" i="1"/>
  <c r="Q276" i="1" s="1"/>
  <c r="T276" i="1" s="1"/>
  <c r="P277" i="1"/>
  <c r="Q277" i="1" s="1"/>
  <c r="T277" i="1" s="1"/>
  <c r="P273" i="1"/>
  <c r="P278" i="1"/>
  <c r="Q278" i="1" s="1"/>
  <c r="T278" i="1" s="1"/>
  <c r="P275" i="1"/>
  <c r="P280" i="1"/>
  <c r="Q280" i="1" s="1"/>
  <c r="T280" i="1" s="1"/>
  <c r="P279" i="1"/>
  <c r="Q279" i="1" s="1"/>
  <c r="T279" i="1" s="1"/>
  <c r="P281" i="1"/>
  <c r="Q281" i="1" s="1"/>
  <c r="T281" i="1" s="1"/>
  <c r="P282" i="1"/>
  <c r="Q282" i="1" s="1"/>
  <c r="T282" i="1" s="1"/>
  <c r="P284" i="1"/>
  <c r="Q284" i="1" s="1"/>
  <c r="T284" i="1" s="1"/>
  <c r="P285" i="1"/>
  <c r="Q285" i="1" s="1"/>
  <c r="T285" i="1" s="1"/>
  <c r="P286" i="1"/>
  <c r="Q286" i="1" s="1"/>
  <c r="T286" i="1" s="1"/>
  <c r="P283" i="1"/>
  <c r="P287" i="1"/>
  <c r="Q287" i="1" s="1"/>
  <c r="T287" i="1" s="1"/>
  <c r="P288" i="1"/>
  <c r="Q288" i="1" s="1"/>
  <c r="T288" i="1" s="1"/>
  <c r="P289" i="1"/>
  <c r="Q289" i="1" s="1"/>
  <c r="T289" i="1" s="1"/>
  <c r="P624" i="1"/>
  <c r="P290" i="1"/>
  <c r="Q290" i="1" s="1"/>
  <c r="T290" i="1" s="1"/>
  <c r="P291" i="1"/>
  <c r="Q291" i="1" s="1"/>
  <c r="T291" i="1" s="1"/>
  <c r="P292" i="1"/>
  <c r="P293" i="1"/>
  <c r="Q293" i="1" s="1"/>
  <c r="T293" i="1" s="1"/>
  <c r="P294" i="1"/>
  <c r="Q294" i="1" s="1"/>
  <c r="T294" i="1" s="1"/>
  <c r="P295" i="1"/>
  <c r="Q295" i="1" s="1"/>
  <c r="T295" i="1" s="1"/>
  <c r="P296" i="1"/>
  <c r="Q296" i="1" s="1"/>
  <c r="T296" i="1" s="1"/>
  <c r="P297" i="1"/>
  <c r="Q297" i="1" s="1"/>
  <c r="T297" i="1" s="1"/>
  <c r="P600" i="1"/>
  <c r="Q600" i="1" s="1"/>
  <c r="T600" i="1" s="1"/>
  <c r="P298" i="1"/>
  <c r="Q298" i="1" s="1"/>
  <c r="T298" i="1" s="1"/>
  <c r="P299" i="1"/>
  <c r="Q299" i="1" s="1"/>
  <c r="T299" i="1" s="1"/>
  <c r="P300" i="1"/>
  <c r="Q300" i="1" s="1"/>
  <c r="T300" i="1" s="1"/>
  <c r="P301" i="1"/>
  <c r="Q301" i="1" s="1"/>
  <c r="T301" i="1" s="1"/>
  <c r="P302" i="1"/>
  <c r="Q302" i="1" s="1"/>
  <c r="T302" i="1" s="1"/>
  <c r="P303" i="1"/>
  <c r="Q303" i="1" s="1"/>
  <c r="T303" i="1" s="1"/>
  <c r="P304" i="1"/>
  <c r="Q304" i="1" s="1"/>
  <c r="T304" i="1" s="1"/>
  <c r="P305" i="1"/>
  <c r="Q305" i="1" s="1"/>
  <c r="T305" i="1" s="1"/>
  <c r="P306" i="1"/>
  <c r="Q306" i="1" s="1"/>
  <c r="T306" i="1" s="1"/>
  <c r="P307" i="1"/>
  <c r="Q307" i="1" s="1"/>
  <c r="T307" i="1" s="1"/>
  <c r="P308" i="1"/>
  <c r="Q308" i="1" s="1"/>
  <c r="T308" i="1" s="1"/>
  <c r="P309" i="1"/>
  <c r="Q309" i="1" s="1"/>
  <c r="T309" i="1" s="1"/>
  <c r="P310" i="1"/>
  <c r="Q310" i="1" s="1"/>
  <c r="T310" i="1" s="1"/>
  <c r="T311" i="1"/>
  <c r="P312" i="1"/>
  <c r="Q312" i="1" s="1"/>
  <c r="T312" i="1" s="1"/>
  <c r="P313" i="1"/>
  <c r="Q313" i="1" s="1"/>
  <c r="T313" i="1" s="1"/>
  <c r="P314" i="1"/>
  <c r="Q314" i="1" s="1"/>
  <c r="T314" i="1" s="1"/>
  <c r="P315" i="1"/>
  <c r="Q315" i="1" s="1"/>
  <c r="T315" i="1" s="1"/>
  <c r="P316" i="1"/>
  <c r="Q316" i="1" s="1"/>
  <c r="T316" i="1" s="1"/>
  <c r="P317" i="1"/>
  <c r="Q317" i="1" s="1"/>
  <c r="T317" i="1" s="1"/>
  <c r="P318" i="1"/>
  <c r="Q318" i="1" s="1"/>
  <c r="T318" i="1" s="1"/>
  <c r="P319" i="1"/>
  <c r="Q319" i="1" s="1"/>
  <c r="T319" i="1" s="1"/>
  <c r="P321" i="1"/>
  <c r="Q321" i="1" s="1"/>
  <c r="T321" i="1" s="1"/>
  <c r="P322" i="1"/>
  <c r="Q322" i="1" s="1"/>
  <c r="T322" i="1" s="1"/>
  <c r="P320" i="1"/>
  <c r="Q320" i="1" s="1"/>
  <c r="T320" i="1" s="1"/>
  <c r="P323" i="1"/>
  <c r="Q323" i="1" s="1"/>
  <c r="T323" i="1" s="1"/>
  <c r="P324" i="1"/>
  <c r="Q324" i="1" s="1"/>
  <c r="T324" i="1" s="1"/>
  <c r="P325" i="1"/>
  <c r="Q325" i="1" s="1"/>
  <c r="T325" i="1" s="1"/>
  <c r="P326" i="1"/>
  <c r="Q326" i="1" s="1"/>
  <c r="T326" i="1" s="1"/>
  <c r="P327" i="1"/>
  <c r="Q327" i="1" s="1"/>
  <c r="T327" i="1" s="1"/>
  <c r="P328" i="1"/>
  <c r="Q328" i="1" s="1"/>
  <c r="T328" i="1" s="1"/>
  <c r="P329" i="1"/>
  <c r="Q329" i="1" s="1"/>
  <c r="T329" i="1" s="1"/>
  <c r="P330" i="1"/>
  <c r="Q330" i="1" s="1"/>
  <c r="T330" i="1" s="1"/>
  <c r="P331" i="1"/>
  <c r="Q331" i="1" s="1"/>
  <c r="T331" i="1" s="1"/>
  <c r="P332" i="1"/>
  <c r="Q332" i="1" s="1"/>
  <c r="T332" i="1" s="1"/>
  <c r="P333" i="1"/>
  <c r="Q333" i="1" s="1"/>
  <c r="T333" i="1" s="1"/>
  <c r="P334" i="1"/>
  <c r="Q334" i="1" s="1"/>
  <c r="T334" i="1" s="1"/>
  <c r="P335" i="1"/>
  <c r="Q335" i="1" s="1"/>
  <c r="T335" i="1" s="1"/>
  <c r="P336" i="1"/>
  <c r="Q336" i="1" s="1"/>
  <c r="T336" i="1" s="1"/>
  <c r="P338" i="1"/>
  <c r="Q338" i="1" s="1"/>
  <c r="T338" i="1" s="1"/>
  <c r="P339" i="1"/>
  <c r="Q339" i="1" s="1"/>
  <c r="T339" i="1" s="1"/>
  <c r="P340" i="1"/>
  <c r="Q340" i="1" s="1"/>
  <c r="T340" i="1" s="1"/>
  <c r="P341" i="1"/>
  <c r="P342" i="1"/>
  <c r="Q342" i="1" s="1"/>
  <c r="T342" i="1" s="1"/>
  <c r="P343" i="1"/>
  <c r="Q343" i="1" s="1"/>
  <c r="T343" i="1" s="1"/>
  <c r="P25" i="1"/>
  <c r="P344" i="1"/>
  <c r="Q344" i="1" s="1"/>
  <c r="T344" i="1" s="1"/>
  <c r="P345" i="1"/>
  <c r="Q345" i="1" s="1"/>
  <c r="T345" i="1" s="1"/>
  <c r="P346" i="1"/>
  <c r="Q346" i="1" s="1"/>
  <c r="T346" i="1" s="1"/>
  <c r="P347" i="1"/>
  <c r="Q347" i="1" s="1"/>
  <c r="T347" i="1" s="1"/>
  <c r="P348" i="1"/>
  <c r="Q348" i="1" s="1"/>
  <c r="T348" i="1" s="1"/>
  <c r="P349" i="1"/>
  <c r="Q349" i="1" s="1"/>
  <c r="T349" i="1" s="1"/>
  <c r="P350" i="1"/>
  <c r="Q350" i="1" s="1"/>
  <c r="T350" i="1" s="1"/>
  <c r="P351" i="1"/>
  <c r="Q351" i="1" s="1"/>
  <c r="T351" i="1" s="1"/>
  <c r="P352" i="1"/>
  <c r="Q352" i="1" s="1"/>
  <c r="T352" i="1" s="1"/>
  <c r="P354" i="1"/>
  <c r="P353" i="1"/>
  <c r="Q353" i="1" s="1"/>
  <c r="T353" i="1" s="1"/>
  <c r="P355" i="1"/>
  <c r="Q355" i="1" s="1"/>
  <c r="T355" i="1" s="1"/>
  <c r="P356" i="1"/>
  <c r="Q356" i="1" s="1"/>
  <c r="T356" i="1" s="1"/>
  <c r="P357" i="1"/>
  <c r="Q357" i="1" s="1"/>
  <c r="T357" i="1" s="1"/>
  <c r="P358" i="1"/>
  <c r="Q358" i="1" s="1"/>
  <c r="T358" i="1" s="1"/>
  <c r="P359" i="1"/>
  <c r="Q359" i="1" s="1"/>
  <c r="T359" i="1" s="1"/>
  <c r="P361" i="1"/>
  <c r="P360" i="1"/>
  <c r="P362" i="1"/>
  <c r="Q362" i="1" s="1"/>
  <c r="T362" i="1" s="1"/>
  <c r="P363" i="1"/>
  <c r="Q363" i="1" s="1"/>
  <c r="T363" i="1" s="1"/>
  <c r="P364" i="1"/>
  <c r="Q364" i="1" s="1"/>
  <c r="T364" i="1" s="1"/>
  <c r="P629" i="1"/>
  <c r="P365" i="1"/>
  <c r="Q365" i="1" s="1"/>
  <c r="T365" i="1" s="1"/>
  <c r="P366" i="1"/>
  <c r="Q366" i="1" s="1"/>
  <c r="T366" i="1" s="1"/>
  <c r="P369" i="1"/>
  <c r="P367" i="1"/>
  <c r="Q367" i="1" s="1"/>
  <c r="T367" i="1" s="1"/>
  <c r="P368" i="1"/>
  <c r="Q368" i="1" s="1"/>
  <c r="T368" i="1" s="1"/>
  <c r="P370" i="1"/>
  <c r="Q370" i="1" s="1"/>
  <c r="T370" i="1" s="1"/>
  <c r="P373" i="1"/>
  <c r="P371" i="1"/>
  <c r="Q371" i="1" s="1"/>
  <c r="T371" i="1" s="1"/>
  <c r="P372" i="1"/>
  <c r="Q372" i="1" s="1"/>
  <c r="T372" i="1" s="1"/>
  <c r="P374" i="1"/>
  <c r="Q374" i="1" s="1"/>
  <c r="T374" i="1" s="1"/>
  <c r="P375" i="1"/>
  <c r="Q375" i="1" s="1"/>
  <c r="T375" i="1" s="1"/>
  <c r="P376" i="1"/>
  <c r="Q376" i="1" s="1"/>
  <c r="T376" i="1" s="1"/>
  <c r="P377" i="1"/>
  <c r="Q377" i="1" s="1"/>
  <c r="T377" i="1" s="1"/>
  <c r="P378" i="1"/>
  <c r="Q378" i="1" s="1"/>
  <c r="T378" i="1" s="1"/>
  <c r="P379" i="1"/>
  <c r="Q379" i="1" s="1"/>
  <c r="T379" i="1" s="1"/>
  <c r="P380" i="1"/>
  <c r="Q380" i="1" s="1"/>
  <c r="T380" i="1" s="1"/>
  <c r="P381" i="1"/>
  <c r="Q381" i="1" s="1"/>
  <c r="T381" i="1" s="1"/>
  <c r="P383" i="1"/>
  <c r="Q383" i="1" s="1"/>
  <c r="T383" i="1" s="1"/>
  <c r="P385" i="1"/>
  <c r="Q385" i="1" s="1"/>
  <c r="T385" i="1" s="1"/>
  <c r="P384" i="1"/>
  <c r="Q384" i="1" s="1"/>
  <c r="T384" i="1" s="1"/>
  <c r="P386" i="1"/>
  <c r="Q386" i="1" s="1"/>
  <c r="T386" i="1" s="1"/>
  <c r="P387" i="1"/>
  <c r="Q387" i="1" s="1"/>
  <c r="T387" i="1" s="1"/>
  <c r="P388" i="1"/>
  <c r="Q388" i="1" s="1"/>
  <c r="T388" i="1" s="1"/>
  <c r="P631" i="1"/>
  <c r="P392" i="1"/>
  <c r="Q392" i="1" s="1"/>
  <c r="T392" i="1" s="1"/>
  <c r="P389" i="1"/>
  <c r="Q389" i="1" s="1"/>
  <c r="T389" i="1" s="1"/>
  <c r="P390" i="1"/>
  <c r="Q390" i="1" s="1"/>
  <c r="T390" i="1" s="1"/>
  <c r="P391" i="1"/>
  <c r="Q391" i="1" s="1"/>
  <c r="T391" i="1" s="1"/>
  <c r="P393" i="1"/>
  <c r="Q393" i="1" s="1"/>
  <c r="T393" i="1" s="1"/>
  <c r="P394" i="1"/>
  <c r="Q394" i="1" s="1"/>
  <c r="T394" i="1" s="1"/>
  <c r="P395" i="1"/>
  <c r="Q395" i="1" s="1"/>
  <c r="T395" i="1" s="1"/>
  <c r="P399" i="1"/>
  <c r="P397" i="1"/>
  <c r="Q397" i="1" s="1"/>
  <c r="T397" i="1" s="1"/>
  <c r="P398" i="1"/>
  <c r="Q398" i="1" s="1"/>
  <c r="T398" i="1" s="1"/>
  <c r="P400" i="1"/>
  <c r="Q400" i="1" s="1"/>
  <c r="T400" i="1" s="1"/>
  <c r="P401" i="1"/>
  <c r="Q401" i="1" s="1"/>
  <c r="T401" i="1" s="1"/>
  <c r="P427" i="1"/>
  <c r="Q427" i="1" s="1"/>
  <c r="T427" i="1" s="1"/>
  <c r="P402" i="1"/>
  <c r="Q402" i="1" s="1"/>
  <c r="T402" i="1" s="1"/>
  <c r="P403" i="1"/>
  <c r="Q403" i="1" s="1"/>
  <c r="T403" i="1" s="1"/>
  <c r="P404" i="1"/>
  <c r="Q404" i="1" s="1"/>
  <c r="T404" i="1" s="1"/>
  <c r="P405" i="1"/>
  <c r="Q405" i="1" s="1"/>
  <c r="T405" i="1" s="1"/>
  <c r="P406" i="1"/>
  <c r="Q406" i="1" s="1"/>
  <c r="T406" i="1" s="1"/>
  <c r="P407" i="1"/>
  <c r="Q407" i="1" s="1"/>
  <c r="T407" i="1" s="1"/>
  <c r="P408" i="1"/>
  <c r="Q408" i="1" s="1"/>
  <c r="T408" i="1" s="1"/>
  <c r="P409" i="1"/>
  <c r="Q409" i="1" s="1"/>
  <c r="T409" i="1" s="1"/>
  <c r="P410" i="1"/>
  <c r="Q410" i="1" s="1"/>
  <c r="T410" i="1" s="1"/>
  <c r="P411" i="1"/>
  <c r="Q411" i="1" s="1"/>
  <c r="T411" i="1" s="1"/>
  <c r="P415" i="1"/>
  <c r="P412" i="1"/>
  <c r="Q412" i="1" s="1"/>
  <c r="T412" i="1" s="1"/>
  <c r="P417" i="1"/>
  <c r="P413" i="1"/>
  <c r="Q413" i="1" s="1"/>
  <c r="T413" i="1" s="1"/>
  <c r="P414" i="1"/>
  <c r="Q414" i="1" s="1"/>
  <c r="T414" i="1" s="1"/>
  <c r="P573" i="1"/>
  <c r="Q573" i="1" s="1"/>
  <c r="T573" i="1" s="1"/>
  <c r="P416" i="1"/>
  <c r="Q416" i="1" s="1"/>
  <c r="T416" i="1" s="1"/>
  <c r="P635" i="1"/>
  <c r="P418" i="1"/>
  <c r="Q418" i="1" s="1"/>
  <c r="T418" i="1" s="1"/>
  <c r="P419" i="1"/>
  <c r="Q419" i="1" s="1"/>
  <c r="T419" i="1" s="1"/>
  <c r="P420" i="1"/>
  <c r="Q420" i="1" s="1"/>
  <c r="T420" i="1" s="1"/>
  <c r="P421" i="1"/>
  <c r="Q421" i="1" s="1"/>
  <c r="T421" i="1" s="1"/>
  <c r="P422" i="1"/>
  <c r="Q422" i="1" s="1"/>
  <c r="T422" i="1" s="1"/>
  <c r="P423" i="1"/>
  <c r="Q423" i="1" s="1"/>
  <c r="T423" i="1" s="1"/>
  <c r="P424" i="1"/>
  <c r="Q424" i="1" s="1"/>
  <c r="T424" i="1" s="1"/>
  <c r="P425" i="1"/>
  <c r="Q425" i="1" s="1"/>
  <c r="T425" i="1" s="1"/>
  <c r="P428" i="1"/>
  <c r="Q428" i="1" s="1"/>
  <c r="T428" i="1" s="1"/>
  <c r="P429" i="1"/>
  <c r="Q429" i="1" s="1"/>
  <c r="T429" i="1" s="1"/>
  <c r="P434" i="1"/>
  <c r="Q434" i="1" s="1"/>
  <c r="T434" i="1" s="1"/>
  <c r="P435" i="1"/>
  <c r="Q435" i="1" s="1"/>
  <c r="T435" i="1" s="1"/>
  <c r="P436" i="1"/>
  <c r="Q436" i="1" s="1"/>
  <c r="T436" i="1" s="1"/>
  <c r="P437" i="1"/>
  <c r="Q437" i="1" s="1"/>
  <c r="T437" i="1" s="1"/>
  <c r="P440" i="1"/>
  <c r="P443" i="1"/>
  <c r="Q443" i="1" s="1"/>
  <c r="T443" i="1" s="1"/>
  <c r="P438" i="1"/>
  <c r="Q438" i="1" s="1"/>
  <c r="T438" i="1" s="1"/>
  <c r="P441" i="1"/>
  <c r="Q441" i="1" s="1"/>
  <c r="T441" i="1" s="1"/>
  <c r="P439" i="1"/>
  <c r="Q439" i="1" s="1"/>
  <c r="T439" i="1" s="1"/>
  <c r="P442" i="1"/>
  <c r="Q442" i="1" s="1"/>
  <c r="T442" i="1" s="1"/>
  <c r="P444" i="1"/>
  <c r="Q444" i="1" s="1"/>
  <c r="T444" i="1" s="1"/>
  <c r="P445" i="1"/>
  <c r="Q445" i="1" s="1"/>
  <c r="T445" i="1" s="1"/>
  <c r="P446" i="1"/>
  <c r="Q446" i="1" s="1"/>
  <c r="T446" i="1" s="1"/>
  <c r="P447" i="1"/>
  <c r="Q447" i="1" s="1"/>
  <c r="T447" i="1" s="1"/>
  <c r="P448" i="1"/>
  <c r="Q448" i="1" s="1"/>
  <c r="T448" i="1" s="1"/>
  <c r="P449" i="1"/>
  <c r="Q449" i="1" s="1"/>
  <c r="T449" i="1" s="1"/>
  <c r="P450" i="1"/>
  <c r="Q450" i="1" s="1"/>
  <c r="T450" i="1" s="1"/>
  <c r="P451" i="1"/>
  <c r="Q451" i="1" s="1"/>
  <c r="T451" i="1" s="1"/>
  <c r="P452" i="1"/>
  <c r="Q452" i="1" s="1"/>
  <c r="T452" i="1" s="1"/>
  <c r="P453" i="1"/>
  <c r="Q453" i="1" s="1"/>
  <c r="T453" i="1" s="1"/>
  <c r="P454" i="1"/>
  <c r="Q454" i="1" s="1"/>
  <c r="T454" i="1" s="1"/>
  <c r="P455" i="1"/>
  <c r="Q455" i="1" s="1"/>
  <c r="T455" i="1" s="1"/>
  <c r="P456" i="1"/>
  <c r="Q456" i="1" s="1"/>
  <c r="T456" i="1" s="1"/>
  <c r="P457" i="1"/>
  <c r="Q457" i="1" s="1"/>
  <c r="T457" i="1" s="1"/>
  <c r="P458" i="1"/>
  <c r="Q458" i="1" s="1"/>
  <c r="T458" i="1" s="1"/>
  <c r="P459" i="1"/>
  <c r="Q459" i="1" s="1"/>
  <c r="T459" i="1" s="1"/>
  <c r="P461" i="1"/>
  <c r="Q461" i="1" s="1"/>
  <c r="T461" i="1" s="1"/>
  <c r="P462" i="1"/>
  <c r="Q462" i="1" s="1"/>
  <c r="T462" i="1" s="1"/>
  <c r="P463" i="1"/>
  <c r="Q463" i="1" s="1"/>
  <c r="T463" i="1" s="1"/>
  <c r="P464" i="1"/>
  <c r="Q464" i="1" s="1"/>
  <c r="T464" i="1" s="1"/>
  <c r="P465" i="1"/>
  <c r="Q465" i="1" s="1"/>
  <c r="T465" i="1" s="1"/>
  <c r="P466" i="1"/>
  <c r="Q466" i="1" s="1"/>
  <c r="T466" i="1" s="1"/>
  <c r="P467" i="1"/>
  <c r="Q467" i="1" s="1"/>
  <c r="T467" i="1" s="1"/>
  <c r="P468" i="1"/>
  <c r="Q468" i="1" s="1"/>
  <c r="T468" i="1" s="1"/>
  <c r="P469" i="1"/>
  <c r="Q469" i="1" s="1"/>
  <c r="T469" i="1" s="1"/>
  <c r="P470" i="1"/>
  <c r="Q470" i="1" s="1"/>
  <c r="T470" i="1" s="1"/>
  <c r="P471" i="1"/>
  <c r="Q471" i="1" s="1"/>
  <c r="T471" i="1" s="1"/>
  <c r="P472" i="1"/>
  <c r="Q472" i="1" s="1"/>
  <c r="T472" i="1" s="1"/>
  <c r="P473" i="1"/>
  <c r="Q473" i="1" s="1"/>
  <c r="T473" i="1" s="1"/>
  <c r="P474" i="1"/>
  <c r="Q474" i="1" s="1"/>
  <c r="T474" i="1" s="1"/>
  <c r="P27" i="1"/>
  <c r="P475" i="1"/>
  <c r="Q475" i="1" s="1"/>
  <c r="T475" i="1" s="1"/>
  <c r="P476" i="1"/>
  <c r="Q476" i="1" s="1"/>
  <c r="T476" i="1" s="1"/>
  <c r="P477" i="1"/>
  <c r="Q477" i="1" s="1"/>
  <c r="T477" i="1" s="1"/>
  <c r="P478" i="1"/>
  <c r="Q478" i="1" s="1"/>
  <c r="T478" i="1" s="1"/>
  <c r="P480" i="1"/>
  <c r="Q480" i="1" s="1"/>
  <c r="T480" i="1" s="1"/>
  <c r="P481" i="1"/>
  <c r="Q481" i="1" s="1"/>
  <c r="T481" i="1" s="1"/>
  <c r="P482" i="1"/>
  <c r="Q482" i="1" s="1"/>
  <c r="T482" i="1" s="1"/>
  <c r="P483" i="1"/>
  <c r="Q483" i="1" s="1"/>
  <c r="T483" i="1" s="1"/>
  <c r="P485" i="1"/>
  <c r="Q485" i="1" s="1"/>
  <c r="T485" i="1" s="1"/>
  <c r="P484" i="1"/>
  <c r="Q484" i="1" s="1"/>
  <c r="T484" i="1" s="1"/>
  <c r="P486" i="1"/>
  <c r="Q486" i="1" s="1"/>
  <c r="T486" i="1" s="1"/>
  <c r="P491" i="1"/>
  <c r="P487" i="1"/>
  <c r="Q487" i="1" s="1"/>
  <c r="T487" i="1" s="1"/>
  <c r="P488" i="1"/>
  <c r="Q488" i="1" s="1"/>
  <c r="T488" i="1" s="1"/>
  <c r="P489" i="1"/>
  <c r="Q489" i="1" s="1"/>
  <c r="T489" i="1" s="1"/>
  <c r="P490" i="1"/>
  <c r="Q490" i="1" s="1"/>
  <c r="T490" i="1" s="1"/>
  <c r="P492" i="1"/>
  <c r="Q492" i="1" s="1"/>
  <c r="T492" i="1" s="1"/>
  <c r="P493" i="1"/>
  <c r="Q493" i="1" s="1"/>
  <c r="T493" i="1" s="1"/>
  <c r="P494" i="1"/>
  <c r="Q494" i="1" s="1"/>
  <c r="T494" i="1" s="1"/>
  <c r="P495" i="1"/>
  <c r="Q495" i="1" s="1"/>
  <c r="T495" i="1" s="1"/>
  <c r="P496" i="1"/>
  <c r="Q496" i="1" s="1"/>
  <c r="T496" i="1" s="1"/>
  <c r="P497" i="1"/>
  <c r="Q497" i="1" s="1"/>
  <c r="T497" i="1" s="1"/>
  <c r="P498" i="1"/>
  <c r="Q498" i="1" s="1"/>
  <c r="T498" i="1" s="1"/>
  <c r="P499" i="1"/>
  <c r="Q499" i="1" s="1"/>
  <c r="T499" i="1" s="1"/>
  <c r="P500" i="1"/>
  <c r="Q500" i="1" s="1"/>
  <c r="T500" i="1" s="1"/>
  <c r="P501" i="1"/>
  <c r="Q501" i="1" s="1"/>
  <c r="T501" i="1" s="1"/>
  <c r="P502" i="1"/>
  <c r="Q502" i="1" s="1"/>
  <c r="T502" i="1" s="1"/>
  <c r="P503" i="1"/>
  <c r="Q503" i="1" s="1"/>
  <c r="T503" i="1" s="1"/>
  <c r="P504" i="1"/>
  <c r="Q504" i="1" s="1"/>
  <c r="T504" i="1" s="1"/>
  <c r="P505" i="1"/>
  <c r="Q505" i="1" s="1"/>
  <c r="T505" i="1" s="1"/>
  <c r="P506" i="1"/>
  <c r="Q506" i="1" s="1"/>
  <c r="T506" i="1" s="1"/>
  <c r="P507" i="1"/>
  <c r="Q507" i="1" s="1"/>
  <c r="T507" i="1" s="1"/>
  <c r="P508" i="1"/>
  <c r="Q508" i="1" s="1"/>
  <c r="T508" i="1" s="1"/>
  <c r="P509" i="1"/>
  <c r="Q509" i="1" s="1"/>
  <c r="T509" i="1" s="1"/>
  <c r="P514" i="1"/>
  <c r="Q514" i="1" s="1"/>
  <c r="T514" i="1" s="1"/>
  <c r="P510" i="1"/>
  <c r="Q510" i="1" s="1"/>
  <c r="T510" i="1" s="1"/>
  <c r="P511" i="1"/>
  <c r="Q511" i="1" s="1"/>
  <c r="T511" i="1" s="1"/>
  <c r="P512" i="1"/>
  <c r="Q512" i="1" s="1"/>
  <c r="T512" i="1" s="1"/>
  <c r="P513" i="1"/>
  <c r="Q513" i="1" s="1"/>
  <c r="T513" i="1" s="1"/>
  <c r="P515" i="1"/>
  <c r="Q515" i="1" s="1"/>
  <c r="T515" i="1" s="1"/>
  <c r="P516" i="1"/>
  <c r="Q516" i="1" s="1"/>
  <c r="T516" i="1" s="1"/>
  <c r="P517" i="1"/>
  <c r="Q517" i="1" s="1"/>
  <c r="T517" i="1" s="1"/>
  <c r="P522" i="1"/>
  <c r="P523" i="1"/>
  <c r="P518" i="1"/>
  <c r="Q518" i="1" s="1"/>
  <c r="T518" i="1" s="1"/>
  <c r="P519" i="1"/>
  <c r="Q519" i="1" s="1"/>
  <c r="T519" i="1" s="1"/>
  <c r="P520" i="1"/>
  <c r="Q520" i="1" s="1"/>
  <c r="T520" i="1" s="1"/>
  <c r="P521" i="1"/>
  <c r="Q521" i="1" s="1"/>
  <c r="T521" i="1" s="1"/>
  <c r="P524" i="1"/>
  <c r="Q524" i="1" s="1"/>
  <c r="T524" i="1" s="1"/>
  <c r="P525" i="1"/>
  <c r="Q525" i="1" s="1"/>
  <c r="T525" i="1" s="1"/>
  <c r="P526" i="1"/>
  <c r="Q526" i="1" s="1"/>
  <c r="T526" i="1" s="1"/>
  <c r="P531" i="1"/>
  <c r="P527" i="1"/>
  <c r="Q527" i="1" s="1"/>
  <c r="T527" i="1" s="1"/>
  <c r="P528" i="1"/>
  <c r="Q528" i="1" s="1"/>
  <c r="T528" i="1" s="1"/>
  <c r="P529" i="1"/>
  <c r="P530" i="1"/>
  <c r="Q530" i="1" s="1"/>
  <c r="T530" i="1" s="1"/>
  <c r="P532" i="1"/>
  <c r="Q532" i="1" s="1"/>
  <c r="T532" i="1" s="1"/>
  <c r="P533" i="1"/>
  <c r="Q533" i="1" s="1"/>
  <c r="T533" i="1" s="1"/>
  <c r="P534" i="1"/>
  <c r="Q534" i="1" s="1"/>
  <c r="T534" i="1" s="1"/>
  <c r="P535" i="1"/>
  <c r="Q535" i="1" s="1"/>
  <c r="T535" i="1" s="1"/>
  <c r="P540" i="1"/>
  <c r="P541" i="1"/>
  <c r="P536" i="1"/>
  <c r="Q536" i="1" s="1"/>
  <c r="T536" i="1" s="1"/>
  <c r="P537" i="1"/>
  <c r="Q537" i="1" s="1"/>
  <c r="T537" i="1" s="1"/>
  <c r="P538" i="1"/>
  <c r="Q538" i="1" s="1"/>
  <c r="T538" i="1" s="1"/>
  <c r="P539" i="1"/>
  <c r="Q539" i="1" s="1"/>
  <c r="T539" i="1" s="1"/>
  <c r="P542" i="1"/>
  <c r="Q542" i="1" s="1"/>
  <c r="T542" i="1" s="1"/>
  <c r="P547" i="1"/>
  <c r="P545" i="1"/>
  <c r="Q545" i="1" s="1"/>
  <c r="T545" i="1" s="1"/>
  <c r="P544" i="1"/>
  <c r="Q544" i="1" s="1"/>
  <c r="T544" i="1" s="1"/>
  <c r="P548" i="1"/>
  <c r="P543" i="1"/>
  <c r="Q543" i="1" s="1"/>
  <c r="T543" i="1" s="1"/>
  <c r="P546" i="1"/>
  <c r="Q546" i="1" s="1"/>
  <c r="T546" i="1" s="1"/>
  <c r="P549" i="1"/>
  <c r="Q549" i="1" s="1"/>
  <c r="T549" i="1" s="1"/>
  <c r="P553" i="1"/>
  <c r="P550" i="1"/>
  <c r="Q550" i="1" s="1"/>
  <c r="T550" i="1" s="1"/>
  <c r="Q551" i="1"/>
  <c r="T551" i="1" s="1"/>
  <c r="P558" i="1"/>
  <c r="P552" i="1"/>
  <c r="Q552" i="1" s="1"/>
  <c r="T552" i="1" s="1"/>
  <c r="P554" i="1"/>
  <c r="Q554" i="1" s="1"/>
  <c r="T554" i="1" s="1"/>
  <c r="P555" i="1"/>
  <c r="Q555" i="1" s="1"/>
  <c r="T555" i="1" s="1"/>
  <c r="P557" i="1"/>
  <c r="Q557" i="1" s="1"/>
  <c r="T557" i="1" s="1"/>
  <c r="P559" i="1"/>
  <c r="Q559" i="1" s="1"/>
  <c r="T559" i="1" s="1"/>
  <c r="P560" i="1"/>
  <c r="Q560" i="1" s="1"/>
  <c r="T560" i="1" s="1"/>
  <c r="P561" i="1"/>
  <c r="Q561" i="1" s="1"/>
  <c r="T561" i="1" s="1"/>
  <c r="P562" i="1"/>
  <c r="Q562" i="1" s="1"/>
  <c r="T562" i="1" s="1"/>
  <c r="P563" i="1"/>
  <c r="Q563" i="1" s="1"/>
  <c r="T563" i="1" s="1"/>
  <c r="P564" i="1"/>
  <c r="Q564" i="1" s="1"/>
  <c r="T564" i="1" s="1"/>
  <c r="P31" i="1"/>
  <c r="P643" i="1"/>
  <c r="P566" i="1"/>
  <c r="Q566" i="1" s="1"/>
  <c r="T566" i="1" s="1"/>
  <c r="P567" i="1"/>
  <c r="Q567" i="1" s="1"/>
  <c r="T567" i="1" s="1"/>
  <c r="P574" i="1"/>
  <c r="Q574" i="1" s="1"/>
  <c r="T574" i="1" s="1"/>
  <c r="P34" i="1"/>
  <c r="P568" i="1"/>
  <c r="Q568" i="1" s="1"/>
  <c r="T568" i="1" s="1"/>
  <c r="P569" i="1"/>
  <c r="Q569" i="1" s="1"/>
  <c r="T569" i="1" s="1"/>
  <c r="P570" i="1"/>
  <c r="Q570" i="1" s="1"/>
  <c r="T570" i="1" s="1"/>
  <c r="P650" i="1"/>
  <c r="P571" i="1"/>
  <c r="Q571" i="1" s="1"/>
  <c r="T571" i="1" s="1"/>
  <c r="P580" i="1"/>
  <c r="Q580" i="1" s="1"/>
  <c r="T580" i="1" s="1"/>
  <c r="P572" i="1"/>
  <c r="Q572" i="1" s="1"/>
  <c r="T572" i="1" s="1"/>
  <c r="P575" i="1"/>
  <c r="Q575" i="1" s="1"/>
  <c r="T575" i="1" s="1"/>
  <c r="P576" i="1"/>
  <c r="Q576" i="1" s="1"/>
  <c r="T576" i="1" s="1"/>
  <c r="P577" i="1"/>
  <c r="Q577" i="1" s="1"/>
  <c r="T577" i="1" s="1"/>
  <c r="P578" i="1"/>
  <c r="Q578" i="1" s="1"/>
  <c r="T578" i="1" s="1"/>
  <c r="P35" i="1"/>
  <c r="P579" i="1"/>
  <c r="Q579" i="1" s="1"/>
  <c r="T579" i="1" s="1"/>
  <c r="P581" i="1"/>
  <c r="Q581" i="1" s="1"/>
  <c r="T581" i="1" s="1"/>
  <c r="P590" i="1"/>
  <c r="P582" i="1"/>
  <c r="Q582" i="1" s="1"/>
  <c r="T582" i="1" s="1"/>
  <c r="P583" i="1"/>
  <c r="Q583" i="1" s="1"/>
  <c r="T583" i="1" s="1"/>
  <c r="P593" i="1"/>
  <c r="P594" i="1"/>
  <c r="P584" i="1"/>
  <c r="Q584" i="1" s="1"/>
  <c r="T584" i="1" s="1"/>
  <c r="P596" i="1"/>
  <c r="P585" i="1"/>
  <c r="Q585" i="1" s="1"/>
  <c r="T585" i="1" s="1"/>
  <c r="P586" i="1"/>
  <c r="Q586" i="1" s="1"/>
  <c r="T586" i="1" s="1"/>
  <c r="P587" i="1"/>
  <c r="Q587" i="1" s="1"/>
  <c r="T587" i="1" s="1"/>
  <c r="P588" i="1"/>
  <c r="Q588" i="1" s="1"/>
  <c r="T588" i="1" s="1"/>
  <c r="P589" i="1"/>
  <c r="Q589" i="1" s="1"/>
  <c r="T589" i="1" s="1"/>
  <c r="P591" i="1"/>
  <c r="Q591" i="1" s="1"/>
  <c r="T591" i="1" s="1"/>
  <c r="P592" i="1"/>
  <c r="Q592" i="1" s="1"/>
  <c r="T592" i="1" s="1"/>
  <c r="P595" i="1"/>
  <c r="Q595" i="1" s="1"/>
  <c r="T595" i="1" s="1"/>
  <c r="P597" i="1"/>
  <c r="Q597" i="1" s="1"/>
  <c r="T597" i="1" s="1"/>
  <c r="P598" i="1"/>
  <c r="Q598" i="1" s="1"/>
  <c r="T598" i="1" s="1"/>
  <c r="P599" i="1"/>
  <c r="Q599" i="1" s="1"/>
  <c r="T599" i="1" s="1"/>
  <c r="P601" i="1"/>
  <c r="Q601" i="1" s="1"/>
  <c r="T601" i="1" s="1"/>
  <c r="P602" i="1"/>
  <c r="Q602" i="1" s="1"/>
  <c r="T602" i="1" s="1"/>
  <c r="P603" i="1"/>
  <c r="Q603" i="1" s="1"/>
  <c r="T603" i="1" s="1"/>
  <c r="P604" i="1"/>
  <c r="Q604" i="1" s="1"/>
  <c r="T604" i="1" s="1"/>
  <c r="P606" i="1"/>
  <c r="Q606" i="1" s="1"/>
  <c r="T606" i="1" s="1"/>
  <c r="P607" i="1"/>
  <c r="P608" i="1"/>
  <c r="Q608" i="1" s="1"/>
  <c r="T608" i="1" s="1"/>
  <c r="P616" i="1"/>
  <c r="P609" i="1"/>
  <c r="Q609" i="1" s="1"/>
  <c r="T609" i="1" s="1"/>
  <c r="P610" i="1"/>
  <c r="Q610" i="1" s="1"/>
  <c r="T610" i="1" s="1"/>
  <c r="P619" i="1"/>
  <c r="P611" i="1"/>
  <c r="Q611" i="1" s="1"/>
  <c r="T611" i="1" s="1"/>
  <c r="P613" i="1"/>
  <c r="Q613" i="1" s="1"/>
  <c r="T613" i="1" s="1"/>
  <c r="P612" i="1"/>
  <c r="Q612" i="1" s="1"/>
  <c r="T612" i="1" s="1"/>
  <c r="P614" i="1"/>
  <c r="Q614" i="1" s="1"/>
  <c r="T614" i="1" s="1"/>
  <c r="P615" i="1"/>
  <c r="Q615" i="1" s="1"/>
  <c r="T615" i="1" s="1"/>
  <c r="P617" i="1"/>
  <c r="Q617" i="1" s="1"/>
  <c r="T617" i="1" s="1"/>
  <c r="P618" i="1"/>
  <c r="Q618" i="1" s="1"/>
  <c r="T618" i="1" s="1"/>
  <c r="Q620" i="1"/>
  <c r="T620" i="1" s="1"/>
  <c r="P621" i="1"/>
  <c r="Q621" i="1" s="1"/>
  <c r="T621" i="1" s="1"/>
  <c r="P622" i="1"/>
  <c r="Q622" i="1" s="1"/>
  <c r="T622" i="1" s="1"/>
  <c r="P625" i="1"/>
  <c r="Q625" i="1" s="1"/>
  <c r="T625" i="1" s="1"/>
  <c r="P626" i="1"/>
  <c r="Q626" i="1" s="1"/>
  <c r="T626" i="1" s="1"/>
  <c r="P627" i="1"/>
  <c r="Q627" i="1" s="1"/>
  <c r="T627" i="1" s="1"/>
  <c r="P630" i="1"/>
  <c r="Q630" i="1" s="1"/>
  <c r="T630" i="1" s="1"/>
  <c r="P628" i="1"/>
  <c r="Q628" i="1" s="1"/>
  <c r="T628" i="1" s="1"/>
  <c r="P632" i="1"/>
  <c r="Q632" i="1" s="1"/>
  <c r="T632" i="1" s="1"/>
  <c r="P634" i="1"/>
  <c r="Q634" i="1" s="1"/>
  <c r="T634" i="1" s="1"/>
  <c r="P633" i="1"/>
  <c r="Q633" i="1" s="1"/>
  <c r="T633" i="1" s="1"/>
  <c r="P638" i="1"/>
  <c r="P636" i="1"/>
  <c r="Q636" i="1" s="1"/>
  <c r="T636" i="1" s="1"/>
  <c r="P637" i="1"/>
  <c r="Q637" i="1" s="1"/>
  <c r="T637" i="1" s="1"/>
  <c r="P639" i="1"/>
  <c r="Q639" i="1" s="1"/>
  <c r="T639" i="1" s="1"/>
  <c r="P640" i="1"/>
  <c r="Q640" i="1" s="1"/>
  <c r="T640" i="1" s="1"/>
  <c r="P641" i="1"/>
  <c r="Q641" i="1" s="1"/>
  <c r="T641" i="1" s="1"/>
  <c r="P645" i="1"/>
  <c r="P644" i="1"/>
  <c r="Q644" i="1" s="1"/>
  <c r="T644" i="1" s="1"/>
  <c r="P647" i="1"/>
  <c r="P646" i="1"/>
  <c r="Q646" i="1" s="1"/>
  <c r="T646" i="1" s="1"/>
  <c r="P649" i="1"/>
  <c r="P648" i="1"/>
  <c r="Q648" i="1" s="1"/>
  <c r="T648" i="1" s="1"/>
  <c r="P651" i="1"/>
  <c r="P652" i="1"/>
  <c r="Q652" i="1" s="1"/>
  <c r="T652" i="1" s="1"/>
  <c r="P653" i="1"/>
  <c r="Q653" i="1" s="1"/>
  <c r="T653" i="1" s="1"/>
  <c r="P654" i="1"/>
  <c r="Q654" i="1" s="1"/>
  <c r="T654" i="1" s="1"/>
  <c r="P3" i="1"/>
  <c r="Q3" i="1" l="1"/>
  <c r="Q651" i="1"/>
  <c r="T651" i="1" s="1"/>
  <c r="F4" i="1"/>
  <c r="G4" i="1" s="1"/>
  <c r="F5" i="1"/>
  <c r="G5" i="1" s="1"/>
  <c r="F6" i="1"/>
  <c r="G6" i="1" s="1"/>
  <c r="F7" i="1"/>
  <c r="G7" i="1" s="1"/>
  <c r="F8" i="1"/>
  <c r="G8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8" i="1"/>
  <c r="G18" i="1" s="1"/>
  <c r="F17" i="1"/>
  <c r="G17" i="1" s="1"/>
  <c r="F19" i="1"/>
  <c r="G19" i="1" s="1"/>
  <c r="F20" i="1"/>
  <c r="G20" i="1" s="1"/>
  <c r="F21" i="1"/>
  <c r="G21" i="1" s="1"/>
  <c r="F22" i="1"/>
  <c r="G22" i="1" s="1"/>
  <c r="F24" i="1"/>
  <c r="G24" i="1" s="1"/>
  <c r="F26" i="1"/>
  <c r="G26" i="1" s="1"/>
  <c r="F28" i="1"/>
  <c r="G28" i="1" s="1"/>
  <c r="F30" i="1"/>
  <c r="G30" i="1" s="1"/>
  <c r="F36" i="1"/>
  <c r="G36" i="1" s="1"/>
  <c r="F37" i="1"/>
  <c r="G37" i="1" s="1"/>
  <c r="F38" i="1"/>
  <c r="G38" i="1" s="1"/>
  <c r="F29" i="1"/>
  <c r="G29" i="1" s="1"/>
  <c r="F40" i="1"/>
  <c r="G40" i="1" s="1"/>
  <c r="F41" i="1"/>
  <c r="G41" i="1" s="1"/>
  <c r="F33" i="1"/>
  <c r="G33" i="1" s="1"/>
  <c r="F42" i="1"/>
  <c r="G42" i="1" s="1"/>
  <c r="F43" i="1"/>
  <c r="G43" i="1" s="1"/>
  <c r="F44" i="1"/>
  <c r="G44" i="1" s="1"/>
  <c r="F45" i="1"/>
  <c r="G45" i="1" s="1"/>
  <c r="F47" i="1"/>
  <c r="G47" i="1" s="1"/>
  <c r="F39" i="1"/>
  <c r="G39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46" i="1"/>
  <c r="G46" i="1" s="1"/>
  <c r="F54" i="1"/>
  <c r="G54" i="1" s="1"/>
  <c r="F57" i="1"/>
  <c r="G57" i="1" s="1"/>
  <c r="F59" i="1"/>
  <c r="G59" i="1" s="1"/>
  <c r="F61" i="1"/>
  <c r="G61" i="1" s="1"/>
  <c r="F62" i="1"/>
  <c r="G62" i="1" s="1"/>
  <c r="F65" i="1"/>
  <c r="G65" i="1" s="1"/>
  <c r="F63" i="1"/>
  <c r="G63" i="1" s="1"/>
  <c r="F66" i="1"/>
  <c r="G66" i="1" s="1"/>
  <c r="F56" i="1"/>
  <c r="G56" i="1" s="1"/>
  <c r="F68" i="1"/>
  <c r="G68" i="1" s="1"/>
  <c r="F69" i="1"/>
  <c r="G69" i="1" s="1"/>
  <c r="F60" i="1"/>
  <c r="G60" i="1" s="1"/>
  <c r="F70" i="1"/>
  <c r="G70" i="1" s="1"/>
  <c r="F71" i="1"/>
  <c r="G71" i="1" s="1"/>
  <c r="F64" i="1"/>
  <c r="G64" i="1" s="1"/>
  <c r="F72" i="1"/>
  <c r="G72" i="1" s="1"/>
  <c r="F73" i="1"/>
  <c r="G73" i="1" s="1"/>
  <c r="F67" i="1"/>
  <c r="G67" i="1" s="1"/>
  <c r="F9" i="1"/>
  <c r="G9" i="1" s="1"/>
  <c r="F74" i="1"/>
  <c r="G74" i="1" s="1"/>
  <c r="F75" i="1"/>
  <c r="G75" i="1" s="1"/>
  <c r="F76" i="1"/>
  <c r="G76" i="1" s="1"/>
  <c r="F78" i="1"/>
  <c r="G78" i="1" s="1"/>
  <c r="F79" i="1"/>
  <c r="G79" i="1" s="1"/>
  <c r="F81" i="1"/>
  <c r="G81" i="1" s="1"/>
  <c r="F82" i="1"/>
  <c r="G82" i="1" s="1"/>
  <c r="F83" i="1"/>
  <c r="G83" i="1" s="1"/>
  <c r="F77" i="1"/>
  <c r="G77" i="1" s="1"/>
  <c r="F85" i="1"/>
  <c r="G85" i="1" s="1"/>
  <c r="F87" i="1"/>
  <c r="G87" i="1" s="1"/>
  <c r="F80" i="1"/>
  <c r="G80" i="1" s="1"/>
  <c r="F88" i="1"/>
  <c r="G88" i="1" s="1"/>
  <c r="F89" i="1"/>
  <c r="G89" i="1" s="1"/>
  <c r="F90" i="1"/>
  <c r="G90" i="1" s="1"/>
  <c r="F84" i="1"/>
  <c r="G84" i="1" s="1"/>
  <c r="F91" i="1"/>
  <c r="G91" i="1" s="1"/>
  <c r="F86" i="1"/>
  <c r="G86" i="1" s="1"/>
  <c r="F92" i="1"/>
  <c r="G92" i="1" s="1"/>
  <c r="F23" i="1"/>
  <c r="G23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4" i="1"/>
  <c r="G104" i="1" s="1"/>
  <c r="F105" i="1"/>
  <c r="G105" i="1" s="1"/>
  <c r="F106" i="1"/>
  <c r="G106" i="1" s="1"/>
  <c r="F107" i="1"/>
  <c r="G107" i="1" s="1"/>
  <c r="F103" i="1"/>
  <c r="G103" i="1" s="1"/>
  <c r="F108" i="1"/>
  <c r="G108" i="1" s="1"/>
  <c r="F109" i="1"/>
  <c r="G109" i="1" s="1"/>
  <c r="F110" i="1"/>
  <c r="G110" i="1" s="1"/>
  <c r="F111" i="1"/>
  <c r="G111" i="1" s="1"/>
  <c r="F112" i="1"/>
  <c r="G112" i="1" s="1"/>
  <c r="F117" i="1"/>
  <c r="G117" i="1" s="1"/>
  <c r="F118" i="1"/>
  <c r="G118" i="1" s="1"/>
  <c r="F119" i="1"/>
  <c r="G119" i="1" s="1"/>
  <c r="F120" i="1"/>
  <c r="G120" i="1" s="1"/>
  <c r="F114" i="1"/>
  <c r="G114" i="1" s="1"/>
  <c r="F115" i="1"/>
  <c r="G115" i="1" s="1"/>
  <c r="F121" i="1"/>
  <c r="G121" i="1" s="1"/>
  <c r="F122" i="1"/>
  <c r="G122" i="1" s="1"/>
  <c r="F123" i="1"/>
  <c r="G123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623" i="1"/>
  <c r="G623" i="1" s="1"/>
  <c r="F147" i="1"/>
  <c r="G147" i="1" s="1"/>
  <c r="F148" i="1"/>
  <c r="G148" i="1" s="1"/>
  <c r="F149" i="1"/>
  <c r="G149" i="1" s="1"/>
  <c r="F151" i="1"/>
  <c r="G151" i="1" s="1"/>
  <c r="F152" i="1"/>
  <c r="G152" i="1" s="1"/>
  <c r="F153" i="1"/>
  <c r="G153" i="1" s="1"/>
  <c r="F150" i="1"/>
  <c r="G150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6" i="1"/>
  <c r="G176" i="1" s="1"/>
  <c r="F179" i="1"/>
  <c r="G179" i="1" s="1"/>
  <c r="F180" i="1"/>
  <c r="G180" i="1" s="1"/>
  <c r="F181" i="1"/>
  <c r="G181" i="1" s="1"/>
  <c r="F182" i="1"/>
  <c r="G182" i="1" s="1"/>
  <c r="F177" i="1"/>
  <c r="G177" i="1" s="1"/>
  <c r="F183" i="1"/>
  <c r="G183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2" i="1"/>
  <c r="G192" i="1" s="1"/>
  <c r="F193" i="1"/>
  <c r="G193" i="1" s="1"/>
  <c r="F194" i="1"/>
  <c r="G194" i="1" s="1"/>
  <c r="F195" i="1"/>
  <c r="G195" i="1" s="1"/>
  <c r="F191" i="1"/>
  <c r="G191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204" i="1"/>
  <c r="G204" i="1" s="1"/>
  <c r="F206" i="1"/>
  <c r="G206" i="1" s="1"/>
  <c r="F207" i="1"/>
  <c r="G207" i="1" s="1"/>
  <c r="F205" i="1"/>
  <c r="G205" i="1" s="1"/>
  <c r="F209" i="1"/>
  <c r="G209" i="1" s="1"/>
  <c r="F210" i="1"/>
  <c r="G210" i="1" s="1"/>
  <c r="F211" i="1"/>
  <c r="G211" i="1" s="1"/>
  <c r="F212" i="1"/>
  <c r="G212" i="1" s="1"/>
  <c r="F208" i="1"/>
  <c r="G208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20" i="1"/>
  <c r="G220" i="1" s="1"/>
  <c r="F219" i="1"/>
  <c r="G219" i="1" s="1"/>
  <c r="F221" i="1"/>
  <c r="G221" i="1" s="1"/>
  <c r="F222" i="1"/>
  <c r="G222" i="1" s="1"/>
  <c r="F224" i="1"/>
  <c r="G224" i="1" s="1"/>
  <c r="F225" i="1"/>
  <c r="G225" i="1" s="1"/>
  <c r="F226" i="1"/>
  <c r="G226" i="1" s="1"/>
  <c r="F227" i="1"/>
  <c r="G227" i="1" s="1"/>
  <c r="F228" i="1"/>
  <c r="G228" i="1" s="1"/>
  <c r="F230" i="1"/>
  <c r="G230" i="1" s="1"/>
  <c r="F231" i="1"/>
  <c r="G231" i="1" s="1"/>
  <c r="F233" i="1"/>
  <c r="G233" i="1" s="1"/>
  <c r="F234" i="1"/>
  <c r="G234" i="1" s="1"/>
  <c r="F235" i="1"/>
  <c r="G235" i="1" s="1"/>
  <c r="F237" i="1"/>
  <c r="G237" i="1" s="1"/>
  <c r="F232" i="1"/>
  <c r="G232" i="1" s="1"/>
  <c r="F238" i="1"/>
  <c r="G238" i="1" s="1"/>
  <c r="F239" i="1"/>
  <c r="G239" i="1" s="1"/>
  <c r="F236" i="1"/>
  <c r="G236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7" i="1"/>
  <c r="G267" i="1" s="1"/>
  <c r="F268" i="1"/>
  <c r="G268" i="1" s="1"/>
  <c r="F266" i="1"/>
  <c r="G266" i="1" s="1"/>
  <c r="F270" i="1"/>
  <c r="G270" i="1" s="1"/>
  <c r="F269" i="1"/>
  <c r="G269" i="1" s="1"/>
  <c r="F271" i="1"/>
  <c r="G271" i="1" s="1"/>
  <c r="F272" i="1"/>
  <c r="G272" i="1" s="1"/>
  <c r="F274" i="1"/>
  <c r="G274" i="1" s="1"/>
  <c r="F276" i="1"/>
  <c r="G276" i="1" s="1"/>
  <c r="F277" i="1"/>
  <c r="G277" i="1" s="1"/>
  <c r="F273" i="1"/>
  <c r="G273" i="1" s="1"/>
  <c r="F278" i="1"/>
  <c r="G278" i="1" s="1"/>
  <c r="F275" i="1"/>
  <c r="G275" i="1" s="1"/>
  <c r="F280" i="1"/>
  <c r="G280" i="1" s="1"/>
  <c r="F279" i="1"/>
  <c r="G279" i="1" s="1"/>
  <c r="F281" i="1"/>
  <c r="G281" i="1" s="1"/>
  <c r="F282" i="1"/>
  <c r="G282" i="1" s="1"/>
  <c r="F284" i="1"/>
  <c r="G284" i="1" s="1"/>
  <c r="F285" i="1"/>
  <c r="G285" i="1" s="1"/>
  <c r="F286" i="1"/>
  <c r="G286" i="1" s="1"/>
  <c r="F283" i="1"/>
  <c r="G283" i="1" s="1"/>
  <c r="F287" i="1"/>
  <c r="G287" i="1" s="1"/>
  <c r="F288" i="1"/>
  <c r="G288" i="1" s="1"/>
  <c r="F289" i="1"/>
  <c r="G289" i="1" s="1"/>
  <c r="F624" i="1"/>
  <c r="G624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600" i="1"/>
  <c r="G600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1" i="1"/>
  <c r="G321" i="1" s="1"/>
  <c r="F322" i="1"/>
  <c r="G322" i="1" s="1"/>
  <c r="F320" i="1"/>
  <c r="G320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25" i="1"/>
  <c r="G25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4" i="1"/>
  <c r="G354" i="1" s="1"/>
  <c r="F353" i="1"/>
  <c r="G353" i="1" s="1"/>
  <c r="F355" i="1"/>
  <c r="G355" i="1" s="1"/>
  <c r="F356" i="1"/>
  <c r="G356" i="1" s="1"/>
  <c r="F357" i="1"/>
  <c r="G357" i="1" s="1"/>
  <c r="F358" i="1"/>
  <c r="G358" i="1" s="1"/>
  <c r="F359" i="1"/>
  <c r="G359" i="1" s="1"/>
  <c r="F361" i="1"/>
  <c r="G361" i="1" s="1"/>
  <c r="F360" i="1"/>
  <c r="G360" i="1" s="1"/>
  <c r="F362" i="1"/>
  <c r="G362" i="1" s="1"/>
  <c r="F363" i="1"/>
  <c r="G363" i="1" s="1"/>
  <c r="F364" i="1"/>
  <c r="G364" i="1" s="1"/>
  <c r="F629" i="1"/>
  <c r="G629" i="1" s="1"/>
  <c r="F365" i="1"/>
  <c r="G365" i="1" s="1"/>
  <c r="F366" i="1"/>
  <c r="G366" i="1" s="1"/>
  <c r="F369" i="1"/>
  <c r="G369" i="1" s="1"/>
  <c r="F367" i="1"/>
  <c r="G367" i="1" s="1"/>
  <c r="F368" i="1"/>
  <c r="G368" i="1" s="1"/>
  <c r="F370" i="1"/>
  <c r="G370" i="1" s="1"/>
  <c r="F373" i="1"/>
  <c r="G373" i="1" s="1"/>
  <c r="F371" i="1"/>
  <c r="G371" i="1" s="1"/>
  <c r="F372" i="1"/>
  <c r="G372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3" i="1"/>
  <c r="G383" i="1" s="1"/>
  <c r="F385" i="1"/>
  <c r="G385" i="1" s="1"/>
  <c r="F384" i="1"/>
  <c r="G384" i="1" s="1"/>
  <c r="F386" i="1"/>
  <c r="G386" i="1" s="1"/>
  <c r="F387" i="1"/>
  <c r="G387" i="1" s="1"/>
  <c r="F388" i="1"/>
  <c r="G388" i="1" s="1"/>
  <c r="F631" i="1"/>
  <c r="G631" i="1" s="1"/>
  <c r="F392" i="1"/>
  <c r="G392" i="1" s="1"/>
  <c r="F389" i="1"/>
  <c r="G389" i="1" s="1"/>
  <c r="F390" i="1"/>
  <c r="G390" i="1" s="1"/>
  <c r="F391" i="1"/>
  <c r="G391" i="1" s="1"/>
  <c r="F393" i="1"/>
  <c r="G393" i="1" s="1"/>
  <c r="F394" i="1"/>
  <c r="G394" i="1" s="1"/>
  <c r="F395" i="1"/>
  <c r="G395" i="1" s="1"/>
  <c r="F399" i="1"/>
  <c r="G399" i="1" s="1"/>
  <c r="F397" i="1"/>
  <c r="G397" i="1" s="1"/>
  <c r="F398" i="1"/>
  <c r="G398" i="1" s="1"/>
  <c r="F400" i="1"/>
  <c r="G400" i="1" s="1"/>
  <c r="F401" i="1"/>
  <c r="G401" i="1" s="1"/>
  <c r="F427" i="1"/>
  <c r="G427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5" i="1"/>
  <c r="G415" i="1" s="1"/>
  <c r="F412" i="1"/>
  <c r="G412" i="1" s="1"/>
  <c r="F417" i="1"/>
  <c r="G417" i="1" s="1"/>
  <c r="F413" i="1"/>
  <c r="G413" i="1" s="1"/>
  <c r="F414" i="1"/>
  <c r="G414" i="1" s="1"/>
  <c r="F573" i="1"/>
  <c r="G573" i="1" s="1"/>
  <c r="F416" i="1"/>
  <c r="G416" i="1" s="1"/>
  <c r="F635" i="1"/>
  <c r="G635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8" i="1"/>
  <c r="G428" i="1" s="1"/>
  <c r="F429" i="1"/>
  <c r="G429" i="1" s="1"/>
  <c r="F434" i="1"/>
  <c r="G434" i="1" s="1"/>
  <c r="F435" i="1"/>
  <c r="G435" i="1" s="1"/>
  <c r="F436" i="1"/>
  <c r="G436" i="1" s="1"/>
  <c r="F437" i="1"/>
  <c r="G437" i="1" s="1"/>
  <c r="F440" i="1"/>
  <c r="G440" i="1" s="1"/>
  <c r="F443" i="1"/>
  <c r="G443" i="1" s="1"/>
  <c r="F438" i="1"/>
  <c r="G438" i="1" s="1"/>
  <c r="F441" i="1"/>
  <c r="G441" i="1" s="1"/>
  <c r="F439" i="1"/>
  <c r="G439" i="1" s="1"/>
  <c r="F442" i="1"/>
  <c r="G442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27" i="1"/>
  <c r="G27" i="1" s="1"/>
  <c r="F475" i="1"/>
  <c r="G475" i="1" s="1"/>
  <c r="F476" i="1"/>
  <c r="G476" i="1" s="1"/>
  <c r="F477" i="1"/>
  <c r="G477" i="1" s="1"/>
  <c r="F478" i="1"/>
  <c r="G478" i="1" s="1"/>
  <c r="F480" i="1"/>
  <c r="G480" i="1" s="1"/>
  <c r="F481" i="1"/>
  <c r="G481" i="1" s="1"/>
  <c r="F482" i="1"/>
  <c r="G482" i="1" s="1"/>
  <c r="F483" i="1"/>
  <c r="G483" i="1" s="1"/>
  <c r="F485" i="1"/>
  <c r="G485" i="1" s="1"/>
  <c r="F484" i="1"/>
  <c r="G484" i="1" s="1"/>
  <c r="F486" i="1"/>
  <c r="G486" i="1" s="1"/>
  <c r="F491" i="1"/>
  <c r="G491" i="1" s="1"/>
  <c r="F487" i="1"/>
  <c r="G487" i="1" s="1"/>
  <c r="F488" i="1"/>
  <c r="G488" i="1" s="1"/>
  <c r="F489" i="1"/>
  <c r="G489" i="1" s="1"/>
  <c r="F490" i="1"/>
  <c r="G490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4" i="1"/>
  <c r="G514" i="1" s="1"/>
  <c r="F510" i="1"/>
  <c r="G510" i="1" s="1"/>
  <c r="F511" i="1"/>
  <c r="G511" i="1" s="1"/>
  <c r="F512" i="1"/>
  <c r="G512" i="1" s="1"/>
  <c r="F513" i="1"/>
  <c r="G513" i="1" s="1"/>
  <c r="F515" i="1"/>
  <c r="G515" i="1" s="1"/>
  <c r="F516" i="1"/>
  <c r="G516" i="1" s="1"/>
  <c r="F517" i="1"/>
  <c r="G517" i="1" s="1"/>
  <c r="F522" i="1"/>
  <c r="G522" i="1" s="1"/>
  <c r="F523" i="1"/>
  <c r="G523" i="1" s="1"/>
  <c r="F518" i="1"/>
  <c r="G518" i="1" s="1"/>
  <c r="F519" i="1"/>
  <c r="G519" i="1" s="1"/>
  <c r="F520" i="1"/>
  <c r="G520" i="1" s="1"/>
  <c r="F521" i="1"/>
  <c r="G521" i="1" s="1"/>
  <c r="F524" i="1"/>
  <c r="G524" i="1" s="1"/>
  <c r="F525" i="1"/>
  <c r="G525" i="1" s="1"/>
  <c r="F526" i="1"/>
  <c r="G526" i="1" s="1"/>
  <c r="F531" i="1"/>
  <c r="G531" i="1" s="1"/>
  <c r="F527" i="1"/>
  <c r="G527" i="1" s="1"/>
  <c r="F528" i="1"/>
  <c r="G528" i="1" s="1"/>
  <c r="F529" i="1"/>
  <c r="G529" i="1" s="1"/>
  <c r="F530" i="1"/>
  <c r="G530" i="1" s="1"/>
  <c r="F532" i="1"/>
  <c r="G532" i="1" s="1"/>
  <c r="F533" i="1"/>
  <c r="G533" i="1" s="1"/>
  <c r="F534" i="1"/>
  <c r="G534" i="1" s="1"/>
  <c r="F535" i="1"/>
  <c r="G535" i="1" s="1"/>
  <c r="F540" i="1"/>
  <c r="G540" i="1" s="1"/>
  <c r="F541" i="1"/>
  <c r="G541" i="1" s="1"/>
  <c r="F536" i="1"/>
  <c r="G536" i="1" s="1"/>
  <c r="F537" i="1"/>
  <c r="G537" i="1" s="1"/>
  <c r="F538" i="1"/>
  <c r="G538" i="1" s="1"/>
  <c r="F539" i="1"/>
  <c r="G539" i="1" s="1"/>
  <c r="F542" i="1"/>
  <c r="G542" i="1" s="1"/>
  <c r="F547" i="1"/>
  <c r="G547" i="1" s="1"/>
  <c r="F545" i="1"/>
  <c r="G545" i="1" s="1"/>
  <c r="F544" i="1"/>
  <c r="G544" i="1" s="1"/>
  <c r="F548" i="1"/>
  <c r="G548" i="1" s="1"/>
  <c r="F543" i="1"/>
  <c r="G543" i="1" s="1"/>
  <c r="F546" i="1"/>
  <c r="G546" i="1" s="1"/>
  <c r="F549" i="1"/>
  <c r="G549" i="1" s="1"/>
  <c r="F553" i="1"/>
  <c r="G553" i="1" s="1"/>
  <c r="F550" i="1"/>
  <c r="G550" i="1" s="1"/>
  <c r="F551" i="1"/>
  <c r="G551" i="1" s="1"/>
  <c r="F558" i="1"/>
  <c r="G558" i="1" s="1"/>
  <c r="F552" i="1"/>
  <c r="G552" i="1" s="1"/>
  <c r="F554" i="1"/>
  <c r="G554" i="1" s="1"/>
  <c r="F555" i="1"/>
  <c r="G555" i="1" s="1"/>
  <c r="F557" i="1"/>
  <c r="G557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31" i="1"/>
  <c r="G31" i="1" s="1"/>
  <c r="F643" i="1"/>
  <c r="G643" i="1" s="1"/>
  <c r="F566" i="1"/>
  <c r="G566" i="1" s="1"/>
  <c r="F567" i="1"/>
  <c r="G567" i="1" s="1"/>
  <c r="F574" i="1"/>
  <c r="G574" i="1" s="1"/>
  <c r="F34" i="1"/>
  <c r="G34" i="1" s="1"/>
  <c r="F568" i="1"/>
  <c r="G568" i="1" s="1"/>
  <c r="F569" i="1"/>
  <c r="G569" i="1" s="1"/>
  <c r="F570" i="1"/>
  <c r="G570" i="1" s="1"/>
  <c r="F650" i="1"/>
  <c r="G650" i="1" s="1"/>
  <c r="F571" i="1"/>
  <c r="G571" i="1" s="1"/>
  <c r="F580" i="1"/>
  <c r="G580" i="1" s="1"/>
  <c r="F572" i="1"/>
  <c r="G572" i="1" s="1"/>
  <c r="F575" i="1"/>
  <c r="G575" i="1" s="1"/>
  <c r="F576" i="1"/>
  <c r="G576" i="1" s="1"/>
  <c r="F577" i="1"/>
  <c r="G577" i="1" s="1"/>
  <c r="F578" i="1"/>
  <c r="G578" i="1" s="1"/>
  <c r="F35" i="1"/>
  <c r="G35" i="1" s="1"/>
  <c r="F579" i="1"/>
  <c r="G579" i="1" s="1"/>
  <c r="F581" i="1"/>
  <c r="G581" i="1" s="1"/>
  <c r="F590" i="1"/>
  <c r="G590" i="1" s="1"/>
  <c r="F582" i="1"/>
  <c r="G582" i="1" s="1"/>
  <c r="F583" i="1"/>
  <c r="G583" i="1" s="1"/>
  <c r="F593" i="1"/>
  <c r="G593" i="1" s="1"/>
  <c r="F594" i="1"/>
  <c r="G594" i="1" s="1"/>
  <c r="F584" i="1"/>
  <c r="G584" i="1" s="1"/>
  <c r="F596" i="1"/>
  <c r="G596" i="1" s="1"/>
  <c r="F585" i="1"/>
  <c r="G585" i="1" s="1"/>
  <c r="F586" i="1"/>
  <c r="G586" i="1" s="1"/>
  <c r="F587" i="1"/>
  <c r="G587" i="1" s="1"/>
  <c r="F588" i="1"/>
  <c r="G588" i="1" s="1"/>
  <c r="F589" i="1"/>
  <c r="G589" i="1" s="1"/>
  <c r="F591" i="1"/>
  <c r="G591" i="1" s="1"/>
  <c r="F592" i="1"/>
  <c r="G592" i="1" s="1"/>
  <c r="F595" i="1"/>
  <c r="G595" i="1" s="1"/>
  <c r="F597" i="1"/>
  <c r="G597" i="1" s="1"/>
  <c r="F598" i="1"/>
  <c r="G598" i="1" s="1"/>
  <c r="F599" i="1"/>
  <c r="G599" i="1" s="1"/>
  <c r="F601" i="1"/>
  <c r="G601" i="1" s="1"/>
  <c r="F602" i="1"/>
  <c r="G602" i="1" s="1"/>
  <c r="F603" i="1"/>
  <c r="G603" i="1" s="1"/>
  <c r="F604" i="1"/>
  <c r="G604" i="1" s="1"/>
  <c r="F606" i="1"/>
  <c r="G606" i="1" s="1"/>
  <c r="F607" i="1"/>
  <c r="G607" i="1" s="1"/>
  <c r="F608" i="1"/>
  <c r="G608" i="1" s="1"/>
  <c r="F616" i="1"/>
  <c r="G616" i="1" s="1"/>
  <c r="F609" i="1"/>
  <c r="G609" i="1" s="1"/>
  <c r="F610" i="1"/>
  <c r="G610" i="1" s="1"/>
  <c r="F619" i="1"/>
  <c r="G619" i="1" s="1"/>
  <c r="F611" i="1"/>
  <c r="G611" i="1" s="1"/>
  <c r="F613" i="1"/>
  <c r="G613" i="1" s="1"/>
  <c r="F612" i="1"/>
  <c r="G612" i="1" s="1"/>
  <c r="F614" i="1"/>
  <c r="G614" i="1" s="1"/>
  <c r="F615" i="1"/>
  <c r="G615" i="1" s="1"/>
  <c r="F617" i="1"/>
  <c r="G617" i="1" s="1"/>
  <c r="F618" i="1"/>
  <c r="G618" i="1" s="1"/>
  <c r="F620" i="1"/>
  <c r="G620" i="1" s="1"/>
  <c r="F621" i="1"/>
  <c r="G621" i="1" s="1"/>
  <c r="F622" i="1"/>
  <c r="G622" i="1" s="1"/>
  <c r="F625" i="1"/>
  <c r="G625" i="1" s="1"/>
  <c r="F626" i="1"/>
  <c r="G626" i="1" s="1"/>
  <c r="F627" i="1"/>
  <c r="G627" i="1" s="1"/>
  <c r="F630" i="1"/>
  <c r="G630" i="1" s="1"/>
  <c r="F628" i="1"/>
  <c r="G628" i="1" s="1"/>
  <c r="F632" i="1"/>
  <c r="G632" i="1" s="1"/>
  <c r="F634" i="1"/>
  <c r="G634" i="1" s="1"/>
  <c r="F633" i="1"/>
  <c r="G633" i="1" s="1"/>
  <c r="F638" i="1"/>
  <c r="G638" i="1" s="1"/>
  <c r="F636" i="1"/>
  <c r="G636" i="1" s="1"/>
  <c r="F637" i="1"/>
  <c r="G637" i="1" s="1"/>
  <c r="F639" i="1"/>
  <c r="G639" i="1" s="1"/>
  <c r="F640" i="1"/>
  <c r="G640" i="1" s="1"/>
  <c r="F641" i="1"/>
  <c r="G641" i="1" s="1"/>
  <c r="F645" i="1"/>
  <c r="G645" i="1" s="1"/>
  <c r="F644" i="1"/>
  <c r="G644" i="1" s="1"/>
  <c r="F647" i="1"/>
  <c r="G647" i="1" s="1"/>
  <c r="F646" i="1"/>
  <c r="G646" i="1" s="1"/>
  <c r="F649" i="1"/>
  <c r="G649" i="1" s="1"/>
  <c r="F648" i="1"/>
  <c r="G648" i="1" s="1"/>
  <c r="F651" i="1"/>
  <c r="G651" i="1" s="1"/>
  <c r="F652" i="1"/>
  <c r="G652" i="1" s="1"/>
  <c r="F653" i="1"/>
  <c r="G653" i="1" s="1"/>
  <c r="F654" i="1"/>
  <c r="G654" i="1" s="1"/>
  <c r="F3" i="1"/>
  <c r="G3" i="1" s="1"/>
  <c r="T3" i="1" l="1"/>
  <c r="G202" i="1"/>
  <c r="AI570" i="1"/>
  <c r="AI443" i="1"/>
  <c r="AI41" i="1"/>
  <c r="AI51" i="1"/>
  <c r="AI103" i="1"/>
  <c r="AI129" i="1"/>
  <c r="AI612" i="1"/>
  <c r="AI643" i="1"/>
  <c r="AI590" i="1"/>
  <c r="AI520" i="1"/>
  <c r="AI33" i="1"/>
  <c r="AI523" i="1"/>
  <c r="AI277" i="1"/>
  <c r="AI295" i="1"/>
  <c r="AI462" i="1"/>
  <c r="AI302" i="1"/>
  <c r="AI318" i="1"/>
  <c r="AI603" i="1"/>
  <c r="AI117" i="1"/>
  <c r="AI573" i="1"/>
  <c r="AI365" i="1"/>
  <c r="AI314" i="1"/>
  <c r="AI640" i="1"/>
  <c r="AI192" i="1"/>
  <c r="AI419" i="1"/>
  <c r="AI618" i="1"/>
  <c r="AI654" i="1"/>
  <c r="AI563" i="1"/>
  <c r="AI300" i="1"/>
  <c r="AI363" i="1"/>
  <c r="AI488" i="1"/>
  <c r="AI511" i="1"/>
  <c r="AI269" i="1"/>
  <c r="AI509" i="1"/>
  <c r="AI459" i="1"/>
  <c r="AI109" i="1"/>
  <c r="AI265" i="1"/>
  <c r="AI548" i="1"/>
  <c r="AI626" i="1"/>
  <c r="AI15" i="1"/>
  <c r="AI26" i="1"/>
  <c r="AI468" i="1"/>
  <c r="AI461" i="1"/>
  <c r="AI476" i="1"/>
  <c r="AI319" i="1"/>
  <c r="AI611" i="1"/>
  <c r="AI122" i="1"/>
  <c r="AI597" i="1"/>
  <c r="AI389" i="1"/>
  <c r="AI185" i="1"/>
  <c r="AI181" i="1"/>
  <c r="AI538" i="1"/>
  <c r="AI644" i="1"/>
  <c r="AI546" i="1"/>
  <c r="AI539" i="1"/>
  <c r="AI283" i="1"/>
  <c r="AI439" i="1"/>
  <c r="AI37" i="1"/>
  <c r="AI11" i="1"/>
  <c r="AI64" i="1"/>
  <c r="AI97" i="1"/>
  <c r="AI533" i="1"/>
  <c r="AI298" i="1"/>
  <c r="AI370" i="1"/>
  <c r="AI477" i="1"/>
  <c r="AI347" i="1"/>
  <c r="AI251" i="1"/>
  <c r="AI446" i="1"/>
  <c r="AI518" i="1"/>
  <c r="AI115" i="1"/>
  <c r="AI86" i="1"/>
  <c r="AI232" i="1"/>
  <c r="AI651" i="1"/>
  <c r="AI163" i="1"/>
  <c r="AI98" i="1"/>
  <c r="AI71" i="1"/>
  <c r="AI40" i="1"/>
  <c r="AI557" i="1"/>
  <c r="AI85" i="1"/>
  <c r="AI593" i="1"/>
  <c r="AI634" i="1"/>
  <c r="AI525" i="1"/>
  <c r="AI169" i="1"/>
  <c r="AI189" i="1"/>
  <c r="AI405" i="1"/>
  <c r="AI606" i="1"/>
  <c r="AI413" i="1"/>
  <c r="AI242" i="1"/>
  <c r="AI333" i="1"/>
  <c r="AI451" i="1"/>
  <c r="AI503" i="1"/>
  <c r="AI530" i="1"/>
  <c r="AI394" i="1"/>
  <c r="AI293" i="1"/>
  <c r="AI482" i="1"/>
  <c r="AI652" i="1"/>
  <c r="AI92" i="1"/>
  <c r="AI187" i="1"/>
  <c r="AI289" i="1"/>
  <c r="AI490" i="1"/>
  <c r="AI489" i="1"/>
  <c r="AI418" i="1"/>
  <c r="AI142" i="1"/>
  <c r="AI480" i="1"/>
  <c r="AI105" i="1"/>
  <c r="AI107" i="1"/>
  <c r="AI292" i="1"/>
  <c r="AI360" i="1"/>
  <c r="AI68" i="1"/>
  <c r="AI294" i="1"/>
  <c r="AI272" i="1"/>
  <c r="AI171" i="1"/>
  <c r="AI596" i="1"/>
  <c r="AI344" i="1"/>
  <c r="AI424" i="1"/>
  <c r="AI30" i="1"/>
  <c r="AI485" i="1"/>
  <c r="AI84" i="1"/>
  <c r="AI448" i="1"/>
  <c r="AI114" i="1"/>
  <c r="AI168" i="1"/>
  <c r="AI467" i="1"/>
  <c r="AI38" i="1"/>
  <c r="AI495" i="1"/>
  <c r="AI429" i="1"/>
  <c r="AI259" i="1"/>
  <c r="AI101" i="1"/>
  <c r="AI235" i="1"/>
  <c r="AI8" i="1"/>
  <c r="AI88" i="1"/>
  <c r="AI342" i="1"/>
  <c r="AI193" i="1"/>
  <c r="AI638" i="1"/>
  <c r="AI210" i="1"/>
  <c r="AI623" i="1"/>
  <c r="AI414" i="1"/>
  <c r="AI158" i="1"/>
  <c r="AI224" i="1"/>
  <c r="AI12" i="1"/>
  <c r="AI465" i="1"/>
  <c r="AI515" i="1"/>
  <c r="AI207" i="1"/>
  <c r="AI313" i="1"/>
  <c r="AI121" i="1"/>
  <c r="AI218" i="1"/>
  <c r="AI632" i="1"/>
  <c r="AI60" i="1"/>
  <c r="AI172" i="1"/>
  <c r="AI404" i="1"/>
  <c r="AI355" i="1"/>
  <c r="AI65" i="1"/>
  <c r="AI27" i="1"/>
  <c r="AI436" i="1"/>
  <c r="AI135" i="1"/>
  <c r="AI25" i="1"/>
  <c r="AI233" i="1"/>
  <c r="AI143" i="1"/>
  <c r="AI408" i="1"/>
  <c r="AI574" i="1"/>
  <c r="AI633" i="1"/>
  <c r="AI290" i="1"/>
  <c r="AI399" i="1"/>
  <c r="AI196" i="1"/>
  <c r="AI395" i="1"/>
  <c r="AI131" i="1"/>
  <c r="AI9" i="1"/>
  <c r="AI407" i="1"/>
  <c r="AI179" i="1"/>
  <c r="AI216" i="1"/>
  <c r="AI73" i="1"/>
  <c r="AI22" i="1"/>
  <c r="AI352" i="1"/>
  <c r="AI403" i="1"/>
  <c r="AI136" i="1"/>
  <c r="AI584" i="1"/>
  <c r="AI297" i="1"/>
  <c r="AI384" i="1"/>
  <c r="AI454" i="1"/>
  <c r="AI388" i="1"/>
  <c r="AI505" i="1"/>
  <c r="AI200" i="1"/>
  <c r="AI435" i="1"/>
  <c r="AI177" i="1"/>
  <c r="AI427" i="1"/>
  <c r="AI501" i="1"/>
  <c r="AI517" i="1"/>
  <c r="AI146" i="1"/>
  <c r="AI238" i="1"/>
  <c r="AI183" i="1"/>
  <c r="AI50" i="1"/>
  <c r="AI212" i="1"/>
  <c r="AI631" i="1"/>
  <c r="AI553" i="1"/>
  <c r="AI376" i="1"/>
  <c r="AI52" i="1"/>
  <c r="AI412" i="1"/>
  <c r="AI42" i="1"/>
  <c r="AI306" i="1"/>
  <c r="AI335" i="1"/>
  <c r="AI588" i="1"/>
  <c r="AI217" i="1"/>
  <c r="AI636" i="1"/>
  <c r="AI28" i="1"/>
  <c r="AI35" i="1"/>
  <c r="AI420" i="1"/>
  <c r="AI270" i="1"/>
  <c r="AI208" i="1"/>
  <c r="AI330" i="1"/>
  <c r="AI617" i="1"/>
  <c r="AI282" i="1"/>
  <c r="AI23" i="1"/>
  <c r="AI528" i="1"/>
  <c r="AI607" i="1"/>
  <c r="AI581" i="1"/>
  <c r="AI527" i="1"/>
  <c r="AI161" i="1"/>
  <c r="AI569" i="1"/>
  <c r="AI286" i="1"/>
  <c r="AI303" i="1"/>
  <c r="AI308" i="1"/>
  <c r="AI614" i="1"/>
  <c r="AI531" i="1"/>
  <c r="AI615" i="1"/>
  <c r="AI373" i="1"/>
  <c r="AI79" i="1"/>
  <c r="AI331" i="1"/>
  <c r="AI258" i="1"/>
  <c r="AI285" i="1"/>
  <c r="AI18" i="1"/>
  <c r="AI610" i="1"/>
  <c r="AI415" i="1"/>
  <c r="AI67" i="1"/>
  <c r="AI497" i="1"/>
  <c r="AI423" i="1"/>
  <c r="AI81" i="1"/>
  <c r="AI256" i="1"/>
  <c r="AI464" i="1"/>
  <c r="AI133" i="1"/>
  <c r="AI422" i="1"/>
  <c r="AI510" i="1"/>
  <c r="AI220" i="1"/>
  <c r="AI378" i="1"/>
  <c r="AI274" i="1"/>
  <c r="AI368" i="1"/>
  <c r="AI157" i="1"/>
  <c r="AI595" i="1"/>
  <c r="AI537" i="1"/>
  <c r="AI328" i="1"/>
  <c r="AI39" i="1"/>
  <c r="AI271" i="1"/>
  <c r="AI75" i="1"/>
  <c r="AI180" i="1"/>
  <c r="AI336" i="1"/>
  <c r="AI521" i="1"/>
  <c r="AI234" i="1"/>
  <c r="AI327" i="1"/>
  <c r="AI400" i="1"/>
  <c r="AI529" i="1"/>
  <c r="AI625" i="1"/>
  <c r="AI74" i="1"/>
  <c r="AI339" i="1"/>
  <c r="AI579" i="1"/>
  <c r="AI526" i="1"/>
  <c r="AI630" i="1"/>
  <c r="AI137" i="1"/>
  <c r="AI416" i="1"/>
  <c r="AI641" i="1"/>
  <c r="AI358" i="1"/>
  <c r="AI351" i="1"/>
  <c r="AI452" i="1"/>
  <c r="AI398" i="1"/>
  <c r="AI252" i="1"/>
  <c r="AI466" i="1"/>
  <c r="AI310" i="1"/>
  <c r="AI483" i="1"/>
  <c r="AI236" i="1"/>
  <c r="AI93" i="1"/>
  <c r="AI309" i="1"/>
  <c r="AI402" i="1"/>
  <c r="AI240" i="1"/>
  <c r="AI222" i="1"/>
  <c r="AI635" i="1"/>
  <c r="AI320" i="1"/>
  <c r="AI575" i="1"/>
  <c r="AI245" i="1"/>
  <c r="AI366" i="1"/>
  <c r="AI371" i="1"/>
  <c r="AI19" i="1"/>
  <c r="AI202" i="1"/>
  <c r="AI123" i="1"/>
  <c r="AI198" i="1"/>
  <c r="AI532" i="1"/>
  <c r="AI558" i="1"/>
  <c r="AI34" i="1"/>
  <c r="AI228" i="1"/>
  <c r="AI195" i="1"/>
  <c r="AI57" i="1"/>
  <c r="AI473" i="1"/>
  <c r="AI381" i="1"/>
  <c r="AI94" i="1"/>
  <c r="AI96" i="1"/>
  <c r="AI17" i="1"/>
  <c r="AI278" i="1"/>
  <c r="AI275" i="1"/>
  <c r="AI379" i="1"/>
  <c r="AI514" i="1"/>
  <c r="AI534" i="1"/>
  <c r="AI227" i="1"/>
  <c r="AI154" i="1"/>
  <c r="AI267" i="1"/>
  <c r="AI372" i="1"/>
  <c r="AI542" i="1"/>
  <c r="AI500" i="1"/>
  <c r="AI95" i="1"/>
  <c r="AI213" i="1"/>
  <c r="AI72" i="1"/>
  <c r="AI144" i="1"/>
  <c r="AI174" i="1"/>
  <c r="AI349" i="1"/>
  <c r="AI506" i="1"/>
  <c r="AI346" i="1"/>
  <c r="AI46" i="1"/>
  <c r="AI338" i="1"/>
  <c r="AI16" i="1"/>
  <c r="AI578" i="1"/>
  <c r="AI637" i="1"/>
  <c r="AI627" i="1"/>
  <c r="AI516" i="1"/>
  <c r="AI421" i="1"/>
  <c r="AI119" i="1"/>
  <c r="AI401" i="1"/>
  <c r="AI186" i="1"/>
  <c r="AI199" i="1"/>
  <c r="AI620" i="1"/>
  <c r="AI6" i="1"/>
  <c r="AI31" i="1"/>
  <c r="AI111" i="1"/>
  <c r="AI244" i="1"/>
  <c r="AI353" i="1"/>
  <c r="AI78" i="1"/>
  <c r="AI375" i="1"/>
  <c r="AI209" i="1"/>
  <c r="AI261" i="1"/>
  <c r="AI561" i="1"/>
  <c r="AI280" i="1"/>
  <c r="AI139" i="1"/>
  <c r="AI128" i="1"/>
  <c r="AI307" i="1"/>
  <c r="AI221" i="1"/>
  <c r="AI263" i="1"/>
  <c r="AI219" i="1"/>
  <c r="AI380" i="1"/>
  <c r="AI589" i="1"/>
  <c r="AI458" i="1"/>
  <c r="AI156" i="1"/>
  <c r="AI243" i="1"/>
  <c r="AI442" i="1"/>
  <c r="AI540" i="1"/>
  <c r="AI535" i="1"/>
  <c r="AI425" i="1"/>
  <c r="AI463" i="1"/>
  <c r="AI613" i="1"/>
  <c r="AI616" i="1"/>
  <c r="AI494" i="1"/>
  <c r="AI576" i="1"/>
  <c r="AI536" i="1"/>
  <c r="AI91" i="1"/>
  <c r="AI239" i="1"/>
  <c r="AI247" i="1"/>
  <c r="AI410" i="1"/>
  <c r="AI311" i="1"/>
  <c r="AI453" i="1"/>
  <c r="AI332" i="1"/>
  <c r="AI524" i="1"/>
  <c r="AI499" i="1"/>
  <c r="AI20" i="1"/>
  <c r="AI541" i="1"/>
  <c r="AI118" i="1"/>
  <c r="AI492" i="1"/>
  <c r="AI45" i="1"/>
  <c r="AI457" i="1"/>
  <c r="AI409" i="1"/>
  <c r="AI273" i="1"/>
  <c r="AI621" i="1"/>
  <c r="AI437" i="1"/>
  <c r="AI291" i="1"/>
  <c r="AI329" i="1"/>
  <c r="AI138" i="1"/>
  <c r="AI10" i="1"/>
  <c r="AI444" i="1"/>
  <c r="AI324" i="1"/>
  <c r="AI519" i="1"/>
  <c r="AI592" i="1"/>
  <c r="AI147" i="1"/>
  <c r="AI406" i="1"/>
  <c r="AI125" i="1"/>
  <c r="AI377" i="1"/>
  <c r="AI450" i="1"/>
  <c r="AI47" i="1"/>
  <c r="AI201" i="1"/>
  <c r="AI211" i="1"/>
  <c r="AI512" i="1"/>
  <c r="AI481" i="1"/>
  <c r="AI188" i="1"/>
  <c r="AI165" i="1"/>
  <c r="AI428" i="1"/>
  <c r="AI106" i="1"/>
  <c r="AI475" i="1"/>
  <c r="AI288" i="1"/>
  <c r="AI580" i="1"/>
  <c r="AI350" i="1"/>
  <c r="AI493" i="1"/>
  <c r="AI438" i="1"/>
  <c r="AI203" i="1"/>
  <c r="AI498" i="1"/>
  <c r="AI266" i="1"/>
  <c r="AI417" i="1"/>
  <c r="AI646" i="1"/>
  <c r="AI554" i="1"/>
  <c r="AI470" i="1"/>
  <c r="AI560" i="1"/>
  <c r="AI276" i="1"/>
  <c r="AI246" i="1"/>
  <c r="AI551" i="1"/>
  <c r="AI260" i="1"/>
  <c r="AI249" i="1"/>
  <c r="AI225" i="1"/>
  <c r="AI304" i="1"/>
  <c r="AI148" i="1"/>
  <c r="AI478" i="1"/>
  <c r="AI650" i="1"/>
  <c r="AI341" i="1"/>
  <c r="AI491" i="1"/>
  <c r="AI152" i="1"/>
  <c r="AI69" i="1"/>
  <c r="AI619" i="1"/>
  <c r="AI356" i="1"/>
  <c r="AI604" i="1"/>
  <c r="AI374" i="1"/>
  <c r="AI559" i="1"/>
  <c r="AI82" i="1"/>
  <c r="AI508" i="1"/>
  <c r="AI364" i="1"/>
  <c r="AI383" i="1"/>
  <c r="AI132" i="1"/>
  <c r="AI305" i="1"/>
  <c r="AI609" i="1"/>
  <c r="AI564" i="1"/>
  <c r="AI326" i="1"/>
  <c r="AI257" i="1"/>
  <c r="AI367" i="1"/>
  <c r="AI279" i="1"/>
  <c r="AI577" i="1"/>
  <c r="AI76" i="1"/>
  <c r="AI162" i="1"/>
  <c r="AI53" i="1"/>
  <c r="AI598" i="1"/>
  <c r="AI345" i="1"/>
  <c r="AI647" i="1"/>
  <c r="AI359" i="1"/>
  <c r="AI176" i="1"/>
  <c r="AI83" i="1"/>
  <c r="AI649" i="1"/>
  <c r="AI80" i="1"/>
  <c r="AI126" i="1"/>
  <c r="AI369" i="1"/>
  <c r="AI127" i="1"/>
  <c r="AI108" i="1"/>
  <c r="AI449" i="1"/>
  <c r="AI440" i="1"/>
  <c r="AI361" i="1"/>
  <c r="AI599" i="1"/>
  <c r="AI281" i="1"/>
  <c r="AI194" i="1"/>
  <c r="AI231" i="1"/>
  <c r="AI206" i="1"/>
  <c r="AI502" i="1"/>
  <c r="AI622" i="1"/>
  <c r="AI104" i="1"/>
  <c r="AI54" i="1"/>
  <c r="AI62" i="1"/>
  <c r="AI393" i="1"/>
  <c r="AI390" i="1"/>
  <c r="AI583" i="1"/>
  <c r="AI61" i="1"/>
  <c r="AI549" i="1"/>
  <c r="AI552" i="1"/>
  <c r="AI455" i="1"/>
  <c r="AI354" i="1"/>
  <c r="AI582" i="1"/>
  <c r="AI474" i="1"/>
  <c r="AI21" i="1"/>
  <c r="AI112" i="1"/>
  <c r="AI322" i="1"/>
  <c r="AI639" i="1"/>
  <c r="AI567" i="1"/>
  <c r="AI544" i="1"/>
  <c r="AI486" i="1"/>
  <c r="AI110" i="1"/>
  <c r="AI63" i="1"/>
  <c r="AI7" i="1"/>
  <c r="AI566" i="1"/>
  <c r="AI296" i="1"/>
  <c r="AI149" i="1"/>
  <c r="AI594" i="1"/>
  <c r="AI264" i="1"/>
  <c r="AI87" i="1"/>
  <c r="AI325" i="1"/>
  <c r="AI471" i="1"/>
  <c r="AI59" i="1"/>
  <c r="AI215" i="1"/>
  <c r="AI601" i="1"/>
  <c r="AI182" i="1"/>
  <c r="AI262" i="1"/>
  <c r="AI164" i="1"/>
  <c r="AI230" i="1"/>
  <c r="AI287" i="1"/>
  <c r="AI323" i="1"/>
  <c r="AI241" i="1"/>
  <c r="AI571" i="1"/>
  <c r="AI317" i="1"/>
  <c r="AI340" i="1"/>
  <c r="AI547" i="1"/>
  <c r="AI56" i="1"/>
  <c r="AI36" i="1"/>
  <c r="AI484" i="1"/>
  <c r="AI602" i="1"/>
  <c r="AI248" i="1"/>
  <c r="AI411" i="1"/>
  <c r="AI170" i="1"/>
  <c r="AI100" i="1"/>
  <c r="AI386" i="1"/>
  <c r="AI89" i="1"/>
  <c r="AI43" i="1"/>
  <c r="AI268" i="1"/>
  <c r="AI572" i="1"/>
  <c r="AI14" i="1"/>
  <c r="AI315" i="1"/>
  <c r="AI334" i="1"/>
  <c r="AI44" i="1"/>
  <c r="AI150" i="1"/>
  <c r="AI226" i="1"/>
  <c r="AI301" i="1"/>
  <c r="AI24" i="1"/>
  <c r="AI504" i="1"/>
  <c r="AI447" i="1"/>
  <c r="AI237" i="1"/>
  <c r="AI562" i="1"/>
  <c r="AI600" i="1"/>
  <c r="AI90" i="1"/>
  <c r="AI13" i="1"/>
  <c r="AI102" i="1"/>
  <c r="AI357" i="1"/>
  <c r="AI66" i="1"/>
  <c r="AI441" i="1"/>
  <c r="AI130" i="1"/>
  <c r="AI472" i="1"/>
  <c r="AI167" i="1"/>
  <c r="AI29" i="1"/>
  <c r="AI507" i="1"/>
  <c r="AI49" i="1"/>
  <c r="AI513" i="1"/>
  <c r="AI204" i="1"/>
  <c r="AI586" i="1"/>
  <c r="AI348" i="1"/>
  <c r="AI77" i="1"/>
  <c r="AI3" i="1"/>
  <c r="AI496" i="1"/>
  <c r="AI159" i="1"/>
  <c r="AI120" i="1"/>
  <c r="AI645" i="1"/>
  <c r="AI445" i="1"/>
  <c r="AI197" i="1"/>
  <c r="AI545" i="1"/>
  <c r="AI153" i="1"/>
  <c r="AI312" i="1"/>
  <c r="AI608" i="1"/>
  <c r="AI568" i="1"/>
  <c r="AI250" i="1"/>
  <c r="AI555" i="1"/>
  <c r="AI587" i="1"/>
  <c r="AI145" i="1"/>
  <c r="AI392" i="1"/>
  <c r="AI99" i="1"/>
  <c r="AI343" i="1"/>
  <c r="AI299" i="1"/>
  <c r="AI205" i="1"/>
  <c r="AI284" i="1"/>
  <c r="AI385" i="1"/>
  <c r="AI151" i="1"/>
  <c r="AI5" i="1"/>
  <c r="AI585" i="1"/>
  <c r="AI469" i="1"/>
  <c r="AI629" i="1"/>
  <c r="AI391" i="1"/>
  <c r="AI653" i="1"/>
  <c r="AI543" i="1"/>
  <c r="AI624" i="1"/>
  <c r="AI254" i="1"/>
  <c r="AI321" i="1"/>
  <c r="AI456" i="1"/>
  <c r="AI141" i="1"/>
  <c r="AI4" i="1"/>
  <c r="AI648" i="1"/>
  <c r="AI487" i="1"/>
  <c r="AI316" i="1"/>
  <c r="AI48" i="1"/>
  <c r="AI191" i="1"/>
  <c r="AI160" i="1"/>
  <c r="AI173" i="1"/>
  <c r="AI155" i="1"/>
  <c r="AI70" i="1"/>
  <c r="AI214" i="1"/>
  <c r="AI522" i="1"/>
  <c r="AI550" i="1"/>
  <c r="AI591" i="1"/>
  <c r="AI190" i="1"/>
  <c r="AI253" i="1"/>
  <c r="AI434" i="1"/>
  <c r="AI140" i="1"/>
  <c r="AI387" i="1"/>
  <c r="AI628" i="1"/>
  <c r="AI362" i="1"/>
  <c r="AI397" i="1"/>
  <c r="E432" i="1" l="1"/>
  <c r="I432" i="1" l="1"/>
  <c r="K432" i="1"/>
  <c r="N432" i="1"/>
  <c r="O432" i="1"/>
  <c r="R432" i="1"/>
  <c r="U432" i="1"/>
  <c r="W432" i="1"/>
  <c r="Y432" i="1"/>
  <c r="AB432" i="1"/>
  <c r="AH432" i="1"/>
  <c r="AD4" i="1" l="1"/>
  <c r="AD5" i="1"/>
  <c r="AD7" i="1"/>
  <c r="AD6" i="1"/>
  <c r="AD8" i="1"/>
  <c r="AD10" i="1"/>
  <c r="AD11" i="1"/>
  <c r="AD12" i="1"/>
  <c r="AD13" i="1"/>
  <c r="AD14" i="1"/>
  <c r="AD15" i="1"/>
  <c r="AD16" i="1"/>
  <c r="AD18" i="1"/>
  <c r="AD17" i="1"/>
  <c r="AD20" i="1"/>
  <c r="AD21" i="1"/>
  <c r="AD22" i="1"/>
  <c r="AD24" i="1"/>
  <c r="AD26" i="1"/>
  <c r="AD28" i="1"/>
  <c r="AD30" i="1"/>
  <c r="AD36" i="1"/>
  <c r="AD37" i="1"/>
  <c r="AD38" i="1"/>
  <c r="AD29" i="1"/>
  <c r="AD40" i="1"/>
  <c r="AD41" i="1"/>
  <c r="AD33" i="1"/>
  <c r="AD42" i="1"/>
  <c r="AD43" i="1"/>
  <c r="AD44" i="1"/>
  <c r="AD45" i="1"/>
  <c r="AD47" i="1"/>
  <c r="AD39" i="1"/>
  <c r="AD48" i="1"/>
  <c r="AD49" i="1"/>
  <c r="AD50" i="1"/>
  <c r="AD51" i="1"/>
  <c r="AD52" i="1"/>
  <c r="AD46" i="1"/>
  <c r="AD53" i="1"/>
  <c r="AD54" i="1"/>
  <c r="AD57" i="1"/>
  <c r="AD59" i="1"/>
  <c r="AD61" i="1"/>
  <c r="AD62" i="1"/>
  <c r="AD65" i="1"/>
  <c r="AD63" i="1"/>
  <c r="AD69" i="1"/>
  <c r="AD66" i="1"/>
  <c r="AD56" i="1"/>
  <c r="AD68" i="1"/>
  <c r="AD60" i="1"/>
  <c r="AD70" i="1"/>
  <c r="AD71" i="1"/>
  <c r="AD64" i="1"/>
  <c r="AD72" i="1"/>
  <c r="AD73" i="1"/>
  <c r="AD67" i="1"/>
  <c r="AD9" i="1"/>
  <c r="AD74" i="1"/>
  <c r="AD75" i="1"/>
  <c r="AD76" i="1"/>
  <c r="AD78" i="1"/>
  <c r="AD79" i="1"/>
  <c r="AD81" i="1"/>
  <c r="AD82" i="1"/>
  <c r="AD83" i="1"/>
  <c r="AD77" i="1"/>
  <c r="AD85" i="1"/>
  <c r="AD87" i="1"/>
  <c r="AD80" i="1"/>
  <c r="AD88" i="1"/>
  <c r="AD89" i="1"/>
  <c r="AD90" i="1"/>
  <c r="AD84" i="1"/>
  <c r="AD91" i="1"/>
  <c r="AD86" i="1"/>
  <c r="AD92" i="1"/>
  <c r="AD23" i="1"/>
  <c r="AD93" i="1"/>
  <c r="AD94" i="1"/>
  <c r="AD95" i="1"/>
  <c r="AD96" i="1"/>
  <c r="AD97" i="1"/>
  <c r="AD98" i="1"/>
  <c r="AD99" i="1"/>
  <c r="AD100" i="1"/>
  <c r="AD101" i="1"/>
  <c r="AD102" i="1"/>
  <c r="AD104" i="1"/>
  <c r="AD105" i="1"/>
  <c r="AD106" i="1"/>
  <c r="AD107" i="1"/>
  <c r="AD103" i="1"/>
  <c r="AD108" i="1"/>
  <c r="AD109" i="1"/>
  <c r="AD110" i="1"/>
  <c r="AD112" i="1"/>
  <c r="AD117" i="1"/>
  <c r="AD118" i="1"/>
  <c r="AD119" i="1"/>
  <c r="AD111" i="1"/>
  <c r="AD120" i="1"/>
  <c r="AD114" i="1"/>
  <c r="AD115" i="1"/>
  <c r="AD121" i="1"/>
  <c r="AD122" i="1"/>
  <c r="AD123" i="1"/>
  <c r="AD125" i="1"/>
  <c r="AD126" i="1"/>
  <c r="AD127" i="1"/>
  <c r="AD128" i="1"/>
  <c r="AD129" i="1"/>
  <c r="AD130" i="1"/>
  <c r="AD131" i="1"/>
  <c r="AD132" i="1"/>
  <c r="AD133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623" i="1"/>
  <c r="AD147" i="1"/>
  <c r="AD148" i="1"/>
  <c r="AD149" i="1"/>
  <c r="AD151" i="1"/>
  <c r="AD152" i="1"/>
  <c r="AD153" i="1"/>
  <c r="AD150" i="1"/>
  <c r="AD154" i="1"/>
  <c r="AD155" i="1"/>
  <c r="AD157" i="1"/>
  <c r="AD158" i="1"/>
  <c r="AD159" i="1"/>
  <c r="AD160" i="1"/>
  <c r="AD161" i="1"/>
  <c r="AD156" i="1"/>
  <c r="AD162" i="1"/>
  <c r="AD163" i="1"/>
  <c r="AD164" i="1"/>
  <c r="AD165" i="1"/>
  <c r="AD167" i="1"/>
  <c r="AD168" i="1"/>
  <c r="AD169" i="1"/>
  <c r="AD170" i="1"/>
  <c r="AD171" i="1"/>
  <c r="AD172" i="1"/>
  <c r="AD173" i="1"/>
  <c r="AD174" i="1"/>
  <c r="AD176" i="1"/>
  <c r="AD179" i="1"/>
  <c r="AD180" i="1"/>
  <c r="AD181" i="1"/>
  <c r="AD182" i="1"/>
  <c r="AD177" i="1"/>
  <c r="AD183" i="1"/>
  <c r="AD185" i="1"/>
  <c r="AD186" i="1"/>
  <c r="AD187" i="1"/>
  <c r="AD188" i="1"/>
  <c r="AD189" i="1"/>
  <c r="AD190" i="1"/>
  <c r="AD192" i="1"/>
  <c r="AD193" i="1"/>
  <c r="AD194" i="1"/>
  <c r="AD195" i="1"/>
  <c r="AD191" i="1"/>
  <c r="AD196" i="1"/>
  <c r="AD197" i="1"/>
  <c r="AD198" i="1"/>
  <c r="AD199" i="1"/>
  <c r="AD200" i="1"/>
  <c r="AD201" i="1"/>
  <c r="AD202" i="1"/>
  <c r="AD203" i="1"/>
  <c r="AD204" i="1"/>
  <c r="AD206" i="1"/>
  <c r="AD207" i="1"/>
  <c r="AD205" i="1"/>
  <c r="AD209" i="1"/>
  <c r="AD211" i="1"/>
  <c r="AD210" i="1"/>
  <c r="AD212" i="1"/>
  <c r="AD208" i="1"/>
  <c r="AD213" i="1"/>
  <c r="AD214" i="1"/>
  <c r="AD215" i="1"/>
  <c r="AD216" i="1"/>
  <c r="AD217" i="1"/>
  <c r="AD218" i="1"/>
  <c r="AD220" i="1"/>
  <c r="AD219" i="1"/>
  <c r="AD221" i="1"/>
  <c r="AD222" i="1"/>
  <c r="AD224" i="1"/>
  <c r="AD225" i="1"/>
  <c r="AD226" i="1"/>
  <c r="AD227" i="1"/>
  <c r="AD228" i="1"/>
  <c r="AD230" i="1"/>
  <c r="AD231" i="1"/>
  <c r="AD233" i="1"/>
  <c r="AD234" i="1"/>
  <c r="AD235" i="1"/>
  <c r="AD237" i="1"/>
  <c r="AD232" i="1"/>
  <c r="AD238" i="1"/>
  <c r="AD239" i="1"/>
  <c r="AD236" i="1"/>
  <c r="AD241" i="1"/>
  <c r="AD240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6" i="1"/>
  <c r="AD257" i="1"/>
  <c r="AD258" i="1"/>
  <c r="AD259" i="1"/>
  <c r="AD260" i="1"/>
  <c r="AD261" i="1"/>
  <c r="AD262" i="1"/>
  <c r="AD263" i="1"/>
  <c r="AD264" i="1"/>
  <c r="AD265" i="1"/>
  <c r="AD267" i="1"/>
  <c r="AD268" i="1"/>
  <c r="AD266" i="1"/>
  <c r="AD270" i="1"/>
  <c r="AD269" i="1"/>
  <c r="AD271" i="1"/>
  <c r="AD272" i="1"/>
  <c r="AD274" i="1"/>
  <c r="AD276" i="1"/>
  <c r="AD277" i="1"/>
  <c r="AD273" i="1"/>
  <c r="AD278" i="1"/>
  <c r="AD275" i="1"/>
  <c r="AD280" i="1"/>
  <c r="AD279" i="1"/>
  <c r="AD281" i="1"/>
  <c r="AD282" i="1"/>
  <c r="AD284" i="1"/>
  <c r="AD285" i="1"/>
  <c r="AD286" i="1"/>
  <c r="AD283" i="1"/>
  <c r="AD287" i="1"/>
  <c r="AD288" i="1"/>
  <c r="AD289" i="1"/>
  <c r="AD624" i="1"/>
  <c r="AD290" i="1"/>
  <c r="AD291" i="1"/>
  <c r="AD292" i="1"/>
  <c r="AD293" i="1"/>
  <c r="AD294" i="1"/>
  <c r="AD295" i="1"/>
  <c r="AD296" i="1"/>
  <c r="AD297" i="1"/>
  <c r="AD600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1" i="1"/>
  <c r="AD322" i="1"/>
  <c r="AD320" i="1"/>
  <c r="AD323" i="1"/>
  <c r="AD324" i="1"/>
  <c r="AD325" i="1"/>
  <c r="AD326" i="1"/>
  <c r="AD327" i="1"/>
  <c r="AD329" i="1"/>
  <c r="AD328" i="1"/>
  <c r="AD330" i="1"/>
  <c r="AD331" i="1"/>
  <c r="AD332" i="1"/>
  <c r="AD333" i="1"/>
  <c r="AD334" i="1"/>
  <c r="AD335" i="1"/>
  <c r="AD336" i="1"/>
  <c r="AD338" i="1"/>
  <c r="AD339" i="1"/>
  <c r="AD340" i="1"/>
  <c r="AD341" i="1"/>
  <c r="AD342" i="1"/>
  <c r="AD343" i="1"/>
  <c r="AD25" i="1"/>
  <c r="AD345" i="1"/>
  <c r="AD344" i="1"/>
  <c r="AD346" i="1"/>
  <c r="AD347" i="1"/>
  <c r="AD348" i="1"/>
  <c r="AD349" i="1"/>
  <c r="AD350" i="1"/>
  <c r="AD351" i="1"/>
  <c r="AD352" i="1"/>
  <c r="AD354" i="1"/>
  <c r="AD353" i="1"/>
  <c r="AD357" i="1"/>
  <c r="AD355" i="1"/>
  <c r="AD356" i="1"/>
  <c r="AD358" i="1"/>
  <c r="AD359" i="1"/>
  <c r="AD361" i="1"/>
  <c r="AD360" i="1"/>
  <c r="AD362" i="1"/>
  <c r="AD363" i="1"/>
  <c r="AD364" i="1"/>
  <c r="AD629" i="1"/>
  <c r="AD365" i="1"/>
  <c r="AD366" i="1"/>
  <c r="AD369" i="1"/>
  <c r="AD367" i="1"/>
  <c r="AD368" i="1"/>
  <c r="AD373" i="1"/>
  <c r="AD370" i="1"/>
  <c r="AD371" i="1"/>
  <c r="AD372" i="1"/>
  <c r="AD374" i="1"/>
  <c r="AD375" i="1"/>
  <c r="AD376" i="1"/>
  <c r="AD377" i="1"/>
  <c r="AD378" i="1"/>
  <c r="AD379" i="1"/>
  <c r="AD380" i="1"/>
  <c r="AD381" i="1"/>
  <c r="AD383" i="1"/>
  <c r="AD385" i="1"/>
  <c r="AD384" i="1"/>
  <c r="AD386" i="1"/>
  <c r="AD387" i="1"/>
  <c r="AD388" i="1"/>
  <c r="AD631" i="1"/>
  <c r="AD392" i="1"/>
  <c r="AD389" i="1"/>
  <c r="AD390" i="1"/>
  <c r="AD391" i="1"/>
  <c r="AD393" i="1"/>
  <c r="AD394" i="1"/>
  <c r="AD395" i="1"/>
  <c r="AD399" i="1"/>
  <c r="AD397" i="1"/>
  <c r="AD398" i="1"/>
  <c r="AD400" i="1"/>
  <c r="AD401" i="1"/>
  <c r="AD427" i="1"/>
  <c r="AD402" i="1"/>
  <c r="AD404" i="1"/>
  <c r="AD403" i="1"/>
  <c r="AD405" i="1"/>
  <c r="AD406" i="1"/>
  <c r="AD407" i="1"/>
  <c r="AD408" i="1"/>
  <c r="AD409" i="1"/>
  <c r="AD410" i="1"/>
  <c r="AD411" i="1"/>
  <c r="AD415" i="1"/>
  <c r="AD412" i="1"/>
  <c r="AD417" i="1"/>
  <c r="AD413" i="1"/>
  <c r="AD573" i="1"/>
  <c r="AD414" i="1"/>
  <c r="AD416" i="1"/>
  <c r="AD635" i="1"/>
  <c r="AD418" i="1"/>
  <c r="AD419" i="1"/>
  <c r="AD420" i="1"/>
  <c r="AD421" i="1"/>
  <c r="AD422" i="1"/>
  <c r="AD423" i="1"/>
  <c r="AD424" i="1"/>
  <c r="AD425" i="1"/>
  <c r="AD428" i="1"/>
  <c r="AD429" i="1"/>
  <c r="AD434" i="1"/>
  <c r="AD435" i="1"/>
  <c r="AD436" i="1"/>
  <c r="AD440" i="1"/>
  <c r="AD443" i="1"/>
  <c r="AD438" i="1"/>
  <c r="AD441" i="1"/>
  <c r="AD439" i="1"/>
  <c r="AD442" i="1"/>
  <c r="AD445" i="1"/>
  <c r="AD444" i="1"/>
  <c r="AD446" i="1"/>
  <c r="AD447" i="1"/>
  <c r="AD448" i="1"/>
  <c r="AD449" i="1"/>
  <c r="AD450" i="1"/>
  <c r="AD451" i="1"/>
  <c r="AD452" i="1"/>
  <c r="AD453" i="1"/>
  <c r="AD454" i="1"/>
  <c r="AD455" i="1"/>
  <c r="AD456" i="1"/>
  <c r="AD458" i="1"/>
  <c r="AD457" i="1"/>
  <c r="AD461" i="1"/>
  <c r="AD459" i="1"/>
  <c r="AD462" i="1"/>
  <c r="AD463" i="1"/>
  <c r="AD464" i="1"/>
  <c r="AD437" i="1"/>
  <c r="AD465" i="1"/>
  <c r="AD466" i="1"/>
  <c r="AD467" i="1"/>
  <c r="AD468" i="1"/>
  <c r="AD469" i="1"/>
  <c r="AD471" i="1"/>
  <c r="AD472" i="1"/>
  <c r="AD473" i="1"/>
  <c r="AD470" i="1"/>
  <c r="AD476" i="1"/>
  <c r="AD474" i="1"/>
  <c r="AD27" i="1"/>
  <c r="AD475" i="1"/>
  <c r="AD477" i="1"/>
  <c r="AD478" i="1"/>
  <c r="AD480" i="1"/>
  <c r="AD481" i="1"/>
  <c r="AD482" i="1"/>
  <c r="AD483" i="1"/>
  <c r="AD485" i="1"/>
  <c r="AD484" i="1"/>
  <c r="AD486" i="1"/>
  <c r="AD491" i="1"/>
  <c r="AD487" i="1"/>
  <c r="AD488" i="1"/>
  <c r="AD490" i="1"/>
  <c r="AD489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4" i="1"/>
  <c r="AD510" i="1"/>
  <c r="AD511" i="1"/>
  <c r="AD512" i="1"/>
  <c r="AD513" i="1"/>
  <c r="AD515" i="1"/>
  <c r="AD516" i="1"/>
  <c r="AD517" i="1"/>
  <c r="AD523" i="1"/>
  <c r="AD522" i="1"/>
  <c r="AD518" i="1"/>
  <c r="AD519" i="1"/>
  <c r="AD520" i="1"/>
  <c r="AD524" i="1"/>
  <c r="AD521" i="1"/>
  <c r="AD525" i="1"/>
  <c r="AD526" i="1"/>
  <c r="AD531" i="1"/>
  <c r="AD527" i="1"/>
  <c r="AD528" i="1"/>
  <c r="AD529" i="1"/>
  <c r="AD530" i="1"/>
  <c r="AD532" i="1"/>
  <c r="AD533" i="1"/>
  <c r="AD534" i="1"/>
  <c r="AD535" i="1"/>
  <c r="AD540" i="1"/>
  <c r="AD541" i="1"/>
  <c r="AD536" i="1"/>
  <c r="AD537" i="1"/>
  <c r="AD538" i="1"/>
  <c r="AD539" i="1"/>
  <c r="AD542" i="1"/>
  <c r="AD547" i="1"/>
  <c r="AD545" i="1"/>
  <c r="AD544" i="1"/>
  <c r="AD548" i="1"/>
  <c r="AD543" i="1"/>
  <c r="AD546" i="1"/>
  <c r="AD549" i="1"/>
  <c r="AD553" i="1"/>
  <c r="AD550" i="1"/>
  <c r="AD551" i="1"/>
  <c r="AD558" i="1"/>
  <c r="AD552" i="1"/>
  <c r="AD554" i="1"/>
  <c r="AD555" i="1"/>
  <c r="AD557" i="1"/>
  <c r="AD559" i="1"/>
  <c r="AD560" i="1"/>
  <c r="AD561" i="1"/>
  <c r="AD562" i="1"/>
  <c r="AD563" i="1"/>
  <c r="AD564" i="1"/>
  <c r="AD31" i="1"/>
  <c r="AD567" i="1"/>
  <c r="AD574" i="1"/>
  <c r="AD643" i="1"/>
  <c r="AD566" i="1"/>
  <c r="AD34" i="1"/>
  <c r="AD568" i="1"/>
  <c r="AD569" i="1"/>
  <c r="AD570" i="1"/>
  <c r="AD650" i="1"/>
  <c r="AD571" i="1"/>
  <c r="AD580" i="1"/>
  <c r="AD572" i="1"/>
  <c r="AD575" i="1"/>
  <c r="AD576" i="1"/>
  <c r="AD577" i="1"/>
  <c r="AD578" i="1"/>
  <c r="AD35" i="1"/>
  <c r="AD579" i="1"/>
  <c r="AD581" i="1"/>
  <c r="AD590" i="1"/>
  <c r="AD582" i="1"/>
  <c r="AD583" i="1"/>
  <c r="AD593" i="1"/>
  <c r="AD594" i="1"/>
  <c r="AD584" i="1"/>
  <c r="AD596" i="1"/>
  <c r="AD585" i="1"/>
  <c r="AD586" i="1"/>
  <c r="AD587" i="1"/>
  <c r="AD588" i="1"/>
  <c r="AD589" i="1"/>
  <c r="AD591" i="1"/>
  <c r="AD592" i="1"/>
  <c r="AD595" i="1"/>
  <c r="AD597" i="1"/>
  <c r="AD598" i="1"/>
  <c r="AD599" i="1"/>
  <c r="AD601" i="1"/>
  <c r="AD602" i="1"/>
  <c r="AD603" i="1"/>
  <c r="AD604" i="1"/>
  <c r="AD606" i="1"/>
  <c r="AD607" i="1"/>
  <c r="AD608" i="1"/>
  <c r="AD616" i="1"/>
  <c r="AD609" i="1"/>
  <c r="AD610" i="1"/>
  <c r="AD619" i="1"/>
  <c r="AD613" i="1"/>
  <c r="AD611" i="1"/>
  <c r="AD612" i="1"/>
  <c r="AD614" i="1"/>
  <c r="AD615" i="1"/>
  <c r="AD617" i="1"/>
  <c r="AD618" i="1"/>
  <c r="AD620" i="1"/>
  <c r="AD621" i="1"/>
  <c r="AD622" i="1"/>
  <c r="AD625" i="1"/>
  <c r="AD626" i="1"/>
  <c r="AD627" i="1"/>
  <c r="AD630" i="1"/>
  <c r="AD628" i="1"/>
  <c r="AD632" i="1"/>
  <c r="AD634" i="1"/>
  <c r="AD633" i="1"/>
  <c r="AD638" i="1"/>
  <c r="AD637" i="1"/>
  <c r="AD636" i="1"/>
  <c r="AD639" i="1"/>
  <c r="AD640" i="1"/>
  <c r="AD641" i="1"/>
  <c r="AD645" i="1"/>
  <c r="AD644" i="1"/>
  <c r="AD647" i="1"/>
  <c r="AD646" i="1"/>
  <c r="AD649" i="1"/>
  <c r="AD648" i="1"/>
  <c r="AD651" i="1"/>
  <c r="AD652" i="1"/>
  <c r="AD653" i="1"/>
  <c r="AD654" i="1"/>
  <c r="H4" i="1"/>
  <c r="H5" i="1"/>
  <c r="H7" i="1"/>
  <c r="H6" i="1"/>
  <c r="H8" i="1"/>
  <c r="H10" i="1"/>
  <c r="H11" i="1"/>
  <c r="H12" i="1"/>
  <c r="H13" i="1"/>
  <c r="H14" i="1"/>
  <c r="H15" i="1"/>
  <c r="H16" i="1"/>
  <c r="H18" i="1"/>
  <c r="H17" i="1"/>
  <c r="H20" i="1"/>
  <c r="H21" i="1"/>
  <c r="H22" i="1"/>
  <c r="H24" i="1"/>
  <c r="H26" i="1"/>
  <c r="H28" i="1"/>
  <c r="H30" i="1"/>
  <c r="H36" i="1"/>
  <c r="H37" i="1"/>
  <c r="H38" i="1"/>
  <c r="H29" i="1"/>
  <c r="H40" i="1"/>
  <c r="H41" i="1"/>
  <c r="H33" i="1"/>
  <c r="H42" i="1"/>
  <c r="H43" i="1"/>
  <c r="H44" i="1"/>
  <c r="H45" i="1"/>
  <c r="H47" i="1"/>
  <c r="H39" i="1"/>
  <c r="H48" i="1"/>
  <c r="H49" i="1"/>
  <c r="H50" i="1"/>
  <c r="H51" i="1"/>
  <c r="H52" i="1"/>
  <c r="H46" i="1"/>
  <c r="H53" i="1"/>
  <c r="H54" i="1"/>
  <c r="H57" i="1"/>
  <c r="H59" i="1"/>
  <c r="H61" i="1"/>
  <c r="H62" i="1"/>
  <c r="H65" i="1"/>
  <c r="H63" i="1"/>
  <c r="H69" i="1"/>
  <c r="H66" i="1"/>
  <c r="H56" i="1"/>
  <c r="H68" i="1"/>
  <c r="H60" i="1"/>
  <c r="H70" i="1"/>
  <c r="H71" i="1"/>
  <c r="H64" i="1"/>
  <c r="H72" i="1"/>
  <c r="H73" i="1"/>
  <c r="H67" i="1"/>
  <c r="H9" i="1"/>
  <c r="H74" i="1"/>
  <c r="H75" i="1"/>
  <c r="H76" i="1"/>
  <c r="H78" i="1"/>
  <c r="H79" i="1"/>
  <c r="H81" i="1"/>
  <c r="H82" i="1"/>
  <c r="H83" i="1"/>
  <c r="H77" i="1"/>
  <c r="H85" i="1"/>
  <c r="H87" i="1"/>
  <c r="H80" i="1"/>
  <c r="H88" i="1"/>
  <c r="H89" i="1"/>
  <c r="H90" i="1"/>
  <c r="H84" i="1"/>
  <c r="H91" i="1"/>
  <c r="H86" i="1"/>
  <c r="H92" i="1"/>
  <c r="H23" i="1"/>
  <c r="H93" i="1"/>
  <c r="H94" i="1"/>
  <c r="H95" i="1"/>
  <c r="H96" i="1"/>
  <c r="H97" i="1"/>
  <c r="H98" i="1"/>
  <c r="H99" i="1"/>
  <c r="H100" i="1"/>
  <c r="H101" i="1"/>
  <c r="H102" i="1"/>
  <c r="H104" i="1"/>
  <c r="H105" i="1"/>
  <c r="H106" i="1"/>
  <c r="H107" i="1"/>
  <c r="H103" i="1"/>
  <c r="H108" i="1"/>
  <c r="H109" i="1"/>
  <c r="H110" i="1"/>
  <c r="H112" i="1"/>
  <c r="H117" i="1"/>
  <c r="H118" i="1"/>
  <c r="H119" i="1"/>
  <c r="H111" i="1"/>
  <c r="H120" i="1"/>
  <c r="H114" i="1"/>
  <c r="H115" i="1"/>
  <c r="H121" i="1"/>
  <c r="H122" i="1"/>
  <c r="H123" i="1"/>
  <c r="H125" i="1"/>
  <c r="H126" i="1"/>
  <c r="H127" i="1"/>
  <c r="H128" i="1"/>
  <c r="H129" i="1"/>
  <c r="H130" i="1"/>
  <c r="H131" i="1"/>
  <c r="H132" i="1"/>
  <c r="H133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623" i="1"/>
  <c r="H147" i="1"/>
  <c r="H148" i="1"/>
  <c r="H149" i="1"/>
  <c r="H151" i="1"/>
  <c r="H152" i="1"/>
  <c r="H153" i="1"/>
  <c r="H150" i="1"/>
  <c r="H154" i="1"/>
  <c r="H155" i="1"/>
  <c r="H157" i="1"/>
  <c r="H158" i="1"/>
  <c r="H159" i="1"/>
  <c r="H160" i="1"/>
  <c r="H161" i="1"/>
  <c r="H156" i="1"/>
  <c r="H162" i="1"/>
  <c r="H163" i="1"/>
  <c r="H164" i="1"/>
  <c r="H165" i="1"/>
  <c r="H167" i="1"/>
  <c r="H168" i="1"/>
  <c r="H169" i="1"/>
  <c r="H170" i="1"/>
  <c r="H171" i="1"/>
  <c r="H172" i="1"/>
  <c r="H173" i="1"/>
  <c r="H174" i="1"/>
  <c r="H176" i="1"/>
  <c r="H179" i="1"/>
  <c r="H180" i="1"/>
  <c r="H181" i="1"/>
  <c r="H182" i="1"/>
  <c r="H177" i="1"/>
  <c r="H183" i="1"/>
  <c r="H185" i="1"/>
  <c r="H186" i="1"/>
  <c r="H187" i="1"/>
  <c r="H188" i="1"/>
  <c r="H189" i="1"/>
  <c r="H190" i="1"/>
  <c r="H192" i="1"/>
  <c r="H193" i="1"/>
  <c r="H194" i="1"/>
  <c r="H195" i="1"/>
  <c r="H191" i="1"/>
  <c r="H196" i="1"/>
  <c r="H197" i="1"/>
  <c r="H198" i="1"/>
  <c r="H199" i="1"/>
  <c r="H200" i="1"/>
  <c r="H201" i="1"/>
  <c r="H202" i="1"/>
  <c r="H203" i="1"/>
  <c r="H204" i="1"/>
  <c r="H206" i="1"/>
  <c r="H207" i="1"/>
  <c r="H205" i="1"/>
  <c r="H209" i="1"/>
  <c r="H211" i="1"/>
  <c r="H210" i="1"/>
  <c r="H212" i="1"/>
  <c r="H208" i="1"/>
  <c r="H213" i="1"/>
  <c r="H214" i="1"/>
  <c r="H215" i="1"/>
  <c r="H216" i="1"/>
  <c r="H217" i="1"/>
  <c r="H218" i="1"/>
  <c r="H220" i="1"/>
  <c r="H219" i="1"/>
  <c r="H221" i="1"/>
  <c r="H222" i="1"/>
  <c r="H224" i="1"/>
  <c r="H225" i="1"/>
  <c r="H226" i="1"/>
  <c r="H227" i="1"/>
  <c r="H228" i="1"/>
  <c r="H230" i="1"/>
  <c r="H231" i="1"/>
  <c r="H233" i="1"/>
  <c r="H234" i="1"/>
  <c r="H235" i="1"/>
  <c r="H237" i="1"/>
  <c r="H232" i="1"/>
  <c r="H238" i="1"/>
  <c r="H239" i="1"/>
  <c r="H236" i="1"/>
  <c r="H241" i="1"/>
  <c r="H240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6" i="1"/>
  <c r="H257" i="1"/>
  <c r="H258" i="1"/>
  <c r="H259" i="1"/>
  <c r="H260" i="1"/>
  <c r="H261" i="1"/>
  <c r="H262" i="1"/>
  <c r="H263" i="1"/>
  <c r="H264" i="1"/>
  <c r="H265" i="1"/>
  <c r="H267" i="1"/>
  <c r="H268" i="1"/>
  <c r="H266" i="1"/>
  <c r="H270" i="1"/>
  <c r="H269" i="1"/>
  <c r="H271" i="1"/>
  <c r="H272" i="1"/>
  <c r="H274" i="1"/>
  <c r="H276" i="1"/>
  <c r="H277" i="1"/>
  <c r="H273" i="1"/>
  <c r="H278" i="1"/>
  <c r="H275" i="1"/>
  <c r="H280" i="1"/>
  <c r="H279" i="1"/>
  <c r="H281" i="1"/>
  <c r="H282" i="1"/>
  <c r="H284" i="1"/>
  <c r="H285" i="1"/>
  <c r="H286" i="1"/>
  <c r="H283" i="1"/>
  <c r="H287" i="1"/>
  <c r="H288" i="1"/>
  <c r="H289" i="1"/>
  <c r="H624" i="1"/>
  <c r="H290" i="1"/>
  <c r="H291" i="1"/>
  <c r="H292" i="1"/>
  <c r="H293" i="1"/>
  <c r="H294" i="1"/>
  <c r="H295" i="1"/>
  <c r="H296" i="1"/>
  <c r="H297" i="1"/>
  <c r="H600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1" i="1"/>
  <c r="H322" i="1"/>
  <c r="H320" i="1"/>
  <c r="H323" i="1"/>
  <c r="H324" i="1"/>
  <c r="H325" i="1"/>
  <c r="H326" i="1"/>
  <c r="H327" i="1"/>
  <c r="H329" i="1"/>
  <c r="H328" i="1"/>
  <c r="H330" i="1"/>
  <c r="H331" i="1"/>
  <c r="H332" i="1"/>
  <c r="H333" i="1"/>
  <c r="H334" i="1"/>
  <c r="H335" i="1"/>
  <c r="H336" i="1"/>
  <c r="H338" i="1"/>
  <c r="H339" i="1"/>
  <c r="H340" i="1"/>
  <c r="H341" i="1"/>
  <c r="H342" i="1"/>
  <c r="H343" i="1"/>
  <c r="H25" i="1"/>
  <c r="H345" i="1"/>
  <c r="H344" i="1"/>
  <c r="H346" i="1"/>
  <c r="H347" i="1"/>
  <c r="H348" i="1"/>
  <c r="H349" i="1"/>
  <c r="H350" i="1"/>
  <c r="H351" i="1"/>
  <c r="H352" i="1"/>
  <c r="H354" i="1"/>
  <c r="H353" i="1"/>
  <c r="H357" i="1"/>
  <c r="H355" i="1"/>
  <c r="H356" i="1"/>
  <c r="H358" i="1"/>
  <c r="H359" i="1"/>
  <c r="H361" i="1"/>
  <c r="H360" i="1"/>
  <c r="H362" i="1"/>
  <c r="H363" i="1"/>
  <c r="H364" i="1"/>
  <c r="H629" i="1"/>
  <c r="H365" i="1"/>
  <c r="H366" i="1"/>
  <c r="H369" i="1"/>
  <c r="H367" i="1"/>
  <c r="H368" i="1"/>
  <c r="H373" i="1"/>
  <c r="H370" i="1"/>
  <c r="H371" i="1"/>
  <c r="H372" i="1"/>
  <c r="H374" i="1"/>
  <c r="H375" i="1"/>
  <c r="H376" i="1"/>
  <c r="H377" i="1"/>
  <c r="H378" i="1"/>
  <c r="H379" i="1"/>
  <c r="H380" i="1"/>
  <c r="H381" i="1"/>
  <c r="H383" i="1"/>
  <c r="H385" i="1"/>
  <c r="H384" i="1"/>
  <c r="H386" i="1"/>
  <c r="H387" i="1"/>
  <c r="H388" i="1"/>
  <c r="H631" i="1"/>
  <c r="H392" i="1"/>
  <c r="H389" i="1"/>
  <c r="H390" i="1"/>
  <c r="H391" i="1"/>
  <c r="H393" i="1"/>
  <c r="H394" i="1"/>
  <c r="H395" i="1"/>
  <c r="H399" i="1"/>
  <c r="H397" i="1"/>
  <c r="H398" i="1"/>
  <c r="H400" i="1"/>
  <c r="H401" i="1"/>
  <c r="H427" i="1"/>
  <c r="H402" i="1"/>
  <c r="H404" i="1"/>
  <c r="H403" i="1"/>
  <c r="H405" i="1"/>
  <c r="H406" i="1"/>
  <c r="H407" i="1"/>
  <c r="H408" i="1"/>
  <c r="H409" i="1"/>
  <c r="H410" i="1"/>
  <c r="H411" i="1"/>
  <c r="H415" i="1"/>
  <c r="H412" i="1"/>
  <c r="H417" i="1"/>
  <c r="H413" i="1"/>
  <c r="H573" i="1"/>
  <c r="H414" i="1"/>
  <c r="H416" i="1"/>
  <c r="H635" i="1"/>
  <c r="H418" i="1"/>
  <c r="H419" i="1"/>
  <c r="H420" i="1"/>
  <c r="H421" i="1"/>
  <c r="H422" i="1"/>
  <c r="H423" i="1"/>
  <c r="H424" i="1"/>
  <c r="H425" i="1"/>
  <c r="H428" i="1"/>
  <c r="H429" i="1"/>
  <c r="H434" i="1"/>
  <c r="H435" i="1"/>
  <c r="H436" i="1"/>
  <c r="H440" i="1"/>
  <c r="H443" i="1"/>
  <c r="H438" i="1"/>
  <c r="H441" i="1"/>
  <c r="H439" i="1"/>
  <c r="H442" i="1"/>
  <c r="H445" i="1"/>
  <c r="H444" i="1"/>
  <c r="H446" i="1"/>
  <c r="H447" i="1"/>
  <c r="H448" i="1"/>
  <c r="H449" i="1"/>
  <c r="H450" i="1"/>
  <c r="H451" i="1"/>
  <c r="H452" i="1"/>
  <c r="H453" i="1"/>
  <c r="H454" i="1"/>
  <c r="H455" i="1"/>
  <c r="H456" i="1"/>
  <c r="H458" i="1"/>
  <c r="H457" i="1"/>
  <c r="H461" i="1"/>
  <c r="H459" i="1"/>
  <c r="H462" i="1"/>
  <c r="H463" i="1"/>
  <c r="H464" i="1"/>
  <c r="H437" i="1"/>
  <c r="H465" i="1"/>
  <c r="H466" i="1"/>
  <c r="H467" i="1"/>
  <c r="H468" i="1"/>
  <c r="H469" i="1"/>
  <c r="H471" i="1"/>
  <c r="H472" i="1"/>
  <c r="H473" i="1"/>
  <c r="H470" i="1"/>
  <c r="H476" i="1"/>
  <c r="H474" i="1"/>
  <c r="H27" i="1"/>
  <c r="H475" i="1"/>
  <c r="H477" i="1"/>
  <c r="H478" i="1"/>
  <c r="H480" i="1"/>
  <c r="H481" i="1"/>
  <c r="H482" i="1"/>
  <c r="H483" i="1"/>
  <c r="H485" i="1"/>
  <c r="H484" i="1"/>
  <c r="H486" i="1"/>
  <c r="H491" i="1"/>
  <c r="H487" i="1"/>
  <c r="H488" i="1"/>
  <c r="H490" i="1"/>
  <c r="H489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4" i="1"/>
  <c r="H510" i="1"/>
  <c r="H511" i="1"/>
  <c r="H512" i="1"/>
  <c r="H513" i="1"/>
  <c r="H515" i="1"/>
  <c r="H516" i="1"/>
  <c r="H517" i="1"/>
  <c r="H523" i="1"/>
  <c r="H522" i="1"/>
  <c r="H518" i="1"/>
  <c r="H519" i="1"/>
  <c r="H520" i="1"/>
  <c r="H524" i="1"/>
  <c r="H521" i="1"/>
  <c r="H525" i="1"/>
  <c r="H526" i="1"/>
  <c r="H531" i="1"/>
  <c r="H527" i="1"/>
  <c r="H528" i="1"/>
  <c r="H529" i="1"/>
  <c r="H530" i="1"/>
  <c r="H532" i="1"/>
  <c r="H533" i="1"/>
  <c r="H534" i="1"/>
  <c r="H535" i="1"/>
  <c r="H540" i="1"/>
  <c r="H541" i="1"/>
  <c r="H536" i="1"/>
  <c r="H537" i="1"/>
  <c r="H538" i="1"/>
  <c r="H539" i="1"/>
  <c r="H542" i="1"/>
  <c r="H547" i="1"/>
  <c r="H545" i="1"/>
  <c r="H544" i="1"/>
  <c r="H548" i="1"/>
  <c r="H543" i="1"/>
  <c r="H546" i="1"/>
  <c r="H549" i="1"/>
  <c r="H553" i="1"/>
  <c r="H550" i="1"/>
  <c r="H551" i="1"/>
  <c r="H558" i="1"/>
  <c r="H552" i="1"/>
  <c r="H554" i="1"/>
  <c r="H555" i="1"/>
  <c r="H557" i="1"/>
  <c r="H559" i="1"/>
  <c r="H560" i="1"/>
  <c r="H561" i="1"/>
  <c r="H562" i="1"/>
  <c r="H563" i="1"/>
  <c r="H564" i="1"/>
  <c r="H31" i="1"/>
  <c r="H567" i="1"/>
  <c r="H574" i="1"/>
  <c r="H643" i="1"/>
  <c r="H566" i="1"/>
  <c r="H34" i="1"/>
  <c r="H568" i="1"/>
  <c r="H569" i="1"/>
  <c r="H570" i="1"/>
  <c r="H650" i="1"/>
  <c r="H571" i="1"/>
  <c r="H580" i="1"/>
  <c r="H572" i="1"/>
  <c r="H575" i="1"/>
  <c r="H576" i="1"/>
  <c r="H577" i="1"/>
  <c r="H578" i="1"/>
  <c r="H35" i="1"/>
  <c r="H579" i="1"/>
  <c r="H581" i="1"/>
  <c r="H590" i="1"/>
  <c r="H582" i="1"/>
  <c r="H583" i="1"/>
  <c r="H593" i="1"/>
  <c r="H594" i="1"/>
  <c r="H584" i="1"/>
  <c r="H596" i="1"/>
  <c r="H585" i="1"/>
  <c r="H586" i="1"/>
  <c r="H587" i="1"/>
  <c r="H588" i="1"/>
  <c r="H589" i="1"/>
  <c r="H591" i="1"/>
  <c r="H592" i="1"/>
  <c r="H595" i="1"/>
  <c r="H597" i="1"/>
  <c r="H598" i="1"/>
  <c r="H599" i="1"/>
  <c r="H601" i="1"/>
  <c r="H602" i="1"/>
  <c r="H603" i="1"/>
  <c r="H604" i="1"/>
  <c r="H606" i="1"/>
  <c r="H607" i="1"/>
  <c r="H608" i="1"/>
  <c r="H616" i="1"/>
  <c r="H609" i="1"/>
  <c r="H610" i="1"/>
  <c r="H619" i="1"/>
  <c r="H613" i="1"/>
  <c r="H611" i="1"/>
  <c r="H612" i="1"/>
  <c r="H614" i="1"/>
  <c r="H615" i="1"/>
  <c r="H617" i="1"/>
  <c r="H618" i="1"/>
  <c r="H620" i="1"/>
  <c r="H621" i="1"/>
  <c r="H622" i="1"/>
  <c r="H625" i="1"/>
  <c r="H626" i="1"/>
  <c r="H627" i="1"/>
  <c r="H630" i="1"/>
  <c r="H628" i="1"/>
  <c r="H632" i="1"/>
  <c r="H634" i="1"/>
  <c r="H633" i="1"/>
  <c r="H638" i="1"/>
  <c r="H637" i="1"/>
  <c r="H636" i="1"/>
  <c r="H639" i="1"/>
  <c r="H640" i="1"/>
  <c r="H641" i="1"/>
  <c r="H645" i="1"/>
  <c r="H644" i="1"/>
  <c r="H647" i="1"/>
  <c r="H646" i="1"/>
  <c r="H649" i="1"/>
  <c r="H648" i="1"/>
  <c r="H651" i="1"/>
  <c r="H652" i="1"/>
  <c r="H653" i="1"/>
  <c r="H654" i="1"/>
  <c r="AE146" i="1" l="1"/>
  <c r="AE138" i="1"/>
  <c r="AE129" i="1"/>
  <c r="AK129" i="1" s="1"/>
  <c r="AE115" i="1"/>
  <c r="AF115" i="1" s="1"/>
  <c r="AE648" i="1"/>
  <c r="AE639" i="1"/>
  <c r="AE630" i="1"/>
  <c r="AF630" i="1" s="1"/>
  <c r="AE611" i="1"/>
  <c r="AK611" i="1" s="1"/>
  <c r="AE606" i="1"/>
  <c r="AE595" i="1"/>
  <c r="AF595" i="1" s="1"/>
  <c r="AE596" i="1"/>
  <c r="AF596" i="1" s="1"/>
  <c r="AE583" i="1"/>
  <c r="AF583" i="1" s="1"/>
  <c r="AE568" i="1"/>
  <c r="AF568" i="1" s="1"/>
  <c r="AE563" i="1"/>
  <c r="AK563" i="1" s="1"/>
  <c r="AE559" i="1"/>
  <c r="AF559" i="1" s="1"/>
  <c r="AE548" i="1"/>
  <c r="AF548" i="1" s="1"/>
  <c r="AE534" i="1"/>
  <c r="AF534" i="1" s="1"/>
  <c r="AE526" i="1"/>
  <c r="AF526" i="1" s="1"/>
  <c r="AE523" i="1"/>
  <c r="AF523" i="1" s="1"/>
  <c r="AE513" i="1"/>
  <c r="AF513" i="1" s="1"/>
  <c r="AE506" i="1"/>
  <c r="AF506" i="1" s="1"/>
  <c r="AE494" i="1"/>
  <c r="AF494" i="1" s="1"/>
  <c r="AE482" i="1"/>
  <c r="AK482" i="1" s="1"/>
  <c r="AE476" i="1"/>
  <c r="AF476" i="1" s="1"/>
  <c r="AE466" i="1"/>
  <c r="AF466" i="1" s="1"/>
  <c r="AE457" i="1"/>
  <c r="AF457" i="1" s="1"/>
  <c r="AE450" i="1"/>
  <c r="AF450" i="1" s="1"/>
  <c r="AE440" i="1"/>
  <c r="AF440" i="1" s="1"/>
  <c r="AE419" i="1"/>
  <c r="AF419" i="1" s="1"/>
  <c r="AE412" i="1"/>
  <c r="AK412" i="1" s="1"/>
  <c r="AE427" i="1"/>
  <c r="AK427" i="1" s="1"/>
  <c r="AE392" i="1"/>
  <c r="AF392" i="1" s="1"/>
  <c r="AE386" i="1"/>
  <c r="AF386" i="1" s="1"/>
  <c r="AE377" i="1"/>
  <c r="AK377" i="1" s="1"/>
  <c r="AE368" i="1"/>
  <c r="AF368" i="1" s="1"/>
  <c r="AE362" i="1"/>
  <c r="AF362" i="1" s="1"/>
  <c r="AE353" i="1"/>
  <c r="AF353" i="1" s="1"/>
  <c r="AE346" i="1"/>
  <c r="AF346" i="1" s="1"/>
  <c r="AE339" i="1"/>
  <c r="AK339" i="1" s="1"/>
  <c r="AE330" i="1"/>
  <c r="AF330" i="1" s="1"/>
  <c r="AE320" i="1"/>
  <c r="AF320" i="1" s="1"/>
  <c r="AE314" i="1"/>
  <c r="AF314" i="1" s="1"/>
  <c r="AE310" i="1"/>
  <c r="AK310" i="1" s="1"/>
  <c r="AE306" i="1"/>
  <c r="AF306" i="1" s="1"/>
  <c r="AE302" i="1"/>
  <c r="AF302" i="1" s="1"/>
  <c r="AE295" i="1"/>
  <c r="AF295" i="1" s="1"/>
  <c r="AE291" i="1"/>
  <c r="AK291" i="1" s="1"/>
  <c r="AE288" i="1"/>
  <c r="AK288" i="1" s="1"/>
  <c r="AE285" i="1"/>
  <c r="AF285" i="1" s="1"/>
  <c r="AE279" i="1"/>
  <c r="AK279" i="1" s="1"/>
  <c r="AE273" i="1"/>
  <c r="AF273" i="1" s="1"/>
  <c r="AE272" i="1"/>
  <c r="AF272" i="1" s="1"/>
  <c r="AE266" i="1"/>
  <c r="AF266" i="1" s="1"/>
  <c r="AE264" i="1"/>
  <c r="AF264" i="1" s="1"/>
  <c r="AE260" i="1"/>
  <c r="AF260" i="1" s="1"/>
  <c r="AE256" i="1"/>
  <c r="AF256" i="1" s="1"/>
  <c r="AE251" i="1"/>
  <c r="AF251" i="1" s="1"/>
  <c r="AE247" i="1"/>
  <c r="AF247" i="1" s="1"/>
  <c r="AE243" i="1"/>
  <c r="AF243" i="1" s="1"/>
  <c r="AE236" i="1"/>
  <c r="AF236" i="1" s="1"/>
  <c r="AE237" i="1"/>
  <c r="AF237" i="1" s="1"/>
  <c r="AE231" i="1"/>
  <c r="AK231" i="1" s="1"/>
  <c r="AE226" i="1"/>
  <c r="AK226" i="1" s="1"/>
  <c r="AE221" i="1"/>
  <c r="AK221" i="1" s="1"/>
  <c r="AE213" i="1"/>
  <c r="AF213" i="1" s="1"/>
  <c r="AE206" i="1"/>
  <c r="AF206" i="1" s="1"/>
  <c r="AE197" i="1"/>
  <c r="AF197" i="1" s="1"/>
  <c r="AE189" i="1"/>
  <c r="AK189" i="1" s="1"/>
  <c r="AE181" i="1"/>
  <c r="AF181" i="1" s="1"/>
  <c r="AE170" i="1"/>
  <c r="AK170" i="1" s="1"/>
  <c r="AE156" i="1"/>
  <c r="AK156" i="1" s="1"/>
  <c r="AE150" i="1"/>
  <c r="AK150" i="1" s="1"/>
  <c r="AE654" i="1"/>
  <c r="AF654" i="1" s="1"/>
  <c r="AE644" i="1"/>
  <c r="AF644" i="1" s="1"/>
  <c r="AE633" i="1"/>
  <c r="AK633" i="1" s="1"/>
  <c r="AE622" i="1"/>
  <c r="AF622" i="1" s="1"/>
  <c r="AE617" i="1"/>
  <c r="AF617" i="1" s="1"/>
  <c r="AE609" i="1"/>
  <c r="AK609" i="1" s="1"/>
  <c r="AE601" i="1"/>
  <c r="AK601" i="1" s="1"/>
  <c r="AE588" i="1"/>
  <c r="AK588" i="1" s="1"/>
  <c r="AE579" i="1"/>
  <c r="AF579" i="1" s="1"/>
  <c r="AE576" i="1"/>
  <c r="AF576" i="1" s="1"/>
  <c r="AE571" i="1"/>
  <c r="AF571" i="1" s="1"/>
  <c r="AE574" i="1"/>
  <c r="AF574" i="1" s="1"/>
  <c r="AE552" i="1"/>
  <c r="AF552" i="1" s="1"/>
  <c r="AE553" i="1"/>
  <c r="AF553" i="1" s="1"/>
  <c r="AE542" i="1"/>
  <c r="AK542" i="1" s="1"/>
  <c r="AE536" i="1"/>
  <c r="AF536" i="1" s="1"/>
  <c r="AE529" i="1"/>
  <c r="AF529" i="1" s="1"/>
  <c r="AE520" i="1"/>
  <c r="AF520" i="1" s="1"/>
  <c r="AE514" i="1"/>
  <c r="AK514" i="1" s="1"/>
  <c r="AE502" i="1"/>
  <c r="AK502" i="1" s="1"/>
  <c r="AE490" i="1"/>
  <c r="AF490" i="1" s="1"/>
  <c r="AE486" i="1"/>
  <c r="AK486" i="1" s="1"/>
  <c r="AE477" i="1"/>
  <c r="AF477" i="1" s="1"/>
  <c r="AE471" i="1"/>
  <c r="AF471" i="1" s="1"/>
  <c r="AE463" i="1"/>
  <c r="AF463" i="1" s="1"/>
  <c r="AE454" i="1"/>
  <c r="AF454" i="1" s="1"/>
  <c r="AE446" i="1"/>
  <c r="AK446" i="1" s="1"/>
  <c r="AE439" i="1"/>
  <c r="AF439" i="1" s="1"/>
  <c r="AE429" i="1"/>
  <c r="AF429" i="1" s="1"/>
  <c r="AE423" i="1"/>
  <c r="AF423" i="1" s="1"/>
  <c r="AE414" i="1"/>
  <c r="AF414" i="1" s="1"/>
  <c r="AE409" i="1"/>
  <c r="AF409" i="1" s="1"/>
  <c r="AE405" i="1"/>
  <c r="AF405" i="1" s="1"/>
  <c r="AE397" i="1"/>
  <c r="AF397" i="1" s="1"/>
  <c r="AE393" i="1"/>
  <c r="AF393" i="1" s="1"/>
  <c r="AE381" i="1"/>
  <c r="AF381" i="1" s="1"/>
  <c r="AE372" i="1"/>
  <c r="AF372" i="1" s="1"/>
  <c r="AE365" i="1"/>
  <c r="AK365" i="1" s="1"/>
  <c r="AE358" i="1"/>
  <c r="AK358" i="1" s="1"/>
  <c r="AE350" i="1"/>
  <c r="AF350" i="1" s="1"/>
  <c r="AE343" i="1"/>
  <c r="AF343" i="1" s="1"/>
  <c r="AE334" i="1"/>
  <c r="AK334" i="1" s="1"/>
  <c r="AE326" i="1"/>
  <c r="AF326" i="1" s="1"/>
  <c r="AE318" i="1"/>
  <c r="AK318" i="1" s="1"/>
  <c r="AE298" i="1"/>
  <c r="AF298" i="1" s="1"/>
  <c r="AF639" i="1"/>
  <c r="AK639" i="1"/>
  <c r="AF606" i="1"/>
  <c r="AK606" i="1"/>
  <c r="AF377" i="1"/>
  <c r="AF146" i="1"/>
  <c r="AK146" i="1"/>
  <c r="AF138" i="1"/>
  <c r="AK138" i="1"/>
  <c r="AF129" i="1"/>
  <c r="AF648" i="1"/>
  <c r="AK648" i="1"/>
  <c r="AK386" i="1"/>
  <c r="AK579" i="1"/>
  <c r="AK506" i="1"/>
  <c r="AK320" i="1"/>
  <c r="AK568" i="1"/>
  <c r="AK526" i="1"/>
  <c r="AK419" i="1"/>
  <c r="AE110" i="1"/>
  <c r="AE102" i="1"/>
  <c r="AE94" i="1"/>
  <c r="AE89" i="1"/>
  <c r="AE81" i="1"/>
  <c r="AE73" i="1"/>
  <c r="AE66" i="1"/>
  <c r="AE54" i="1"/>
  <c r="AE39" i="1"/>
  <c r="AE40" i="1"/>
  <c r="AE24" i="1"/>
  <c r="AE14" i="1"/>
  <c r="AE5" i="1"/>
  <c r="AE217" i="1"/>
  <c r="AE211" i="1"/>
  <c r="AE201" i="1"/>
  <c r="AE194" i="1"/>
  <c r="AE185" i="1"/>
  <c r="AE174" i="1"/>
  <c r="AE165" i="1"/>
  <c r="AE158" i="1"/>
  <c r="AE149" i="1"/>
  <c r="AE142" i="1"/>
  <c r="AE133" i="1"/>
  <c r="AE125" i="1"/>
  <c r="AE119" i="1"/>
  <c r="AE107" i="1"/>
  <c r="AE98" i="1"/>
  <c r="AE86" i="1"/>
  <c r="AF86" i="1" s="1"/>
  <c r="AE85" i="1"/>
  <c r="AE75" i="1"/>
  <c r="AE70" i="1"/>
  <c r="AE62" i="1"/>
  <c r="AE51" i="1"/>
  <c r="AE43" i="1"/>
  <c r="AE36" i="1"/>
  <c r="AE17" i="1"/>
  <c r="AF17" i="1" s="1"/>
  <c r="AE10" i="1"/>
  <c r="AE498" i="1"/>
  <c r="AE653" i="1"/>
  <c r="AE649" i="1"/>
  <c r="AF649" i="1" s="1"/>
  <c r="AE645" i="1"/>
  <c r="AF645" i="1" s="1"/>
  <c r="AE636" i="1"/>
  <c r="AE634" i="1"/>
  <c r="AE627" i="1"/>
  <c r="AE621" i="1"/>
  <c r="AE615" i="1"/>
  <c r="AF615" i="1" s="1"/>
  <c r="AE613" i="1"/>
  <c r="AE616" i="1"/>
  <c r="AF616" i="1" s="1"/>
  <c r="AE604" i="1"/>
  <c r="AE599" i="1"/>
  <c r="AE592" i="1"/>
  <c r="AE587" i="1"/>
  <c r="AE584" i="1"/>
  <c r="AE582" i="1"/>
  <c r="AE35" i="1"/>
  <c r="AE575" i="1"/>
  <c r="AE650" i="1"/>
  <c r="AF650" i="1" s="1"/>
  <c r="AE34" i="1"/>
  <c r="AE567" i="1"/>
  <c r="AE562" i="1"/>
  <c r="AE557" i="1"/>
  <c r="AE558" i="1"/>
  <c r="AF558" i="1" s="1"/>
  <c r="AE549" i="1"/>
  <c r="AE544" i="1"/>
  <c r="AE539" i="1"/>
  <c r="AE541" i="1"/>
  <c r="AE533" i="1"/>
  <c r="AE528" i="1"/>
  <c r="AE525" i="1"/>
  <c r="AE519" i="1"/>
  <c r="AE517" i="1"/>
  <c r="AE512" i="1"/>
  <c r="AE509" i="1"/>
  <c r="AE505" i="1"/>
  <c r="AE501" i="1"/>
  <c r="AE497" i="1"/>
  <c r="AE493" i="1"/>
  <c r="AE488" i="1"/>
  <c r="AE484" i="1"/>
  <c r="AE481" i="1"/>
  <c r="AE475" i="1"/>
  <c r="AE470" i="1"/>
  <c r="AE469" i="1"/>
  <c r="AE465" i="1"/>
  <c r="AE462" i="1"/>
  <c r="AE458" i="1"/>
  <c r="AE453" i="1"/>
  <c r="AE449" i="1"/>
  <c r="AE444" i="1"/>
  <c r="AE441" i="1"/>
  <c r="AE436" i="1"/>
  <c r="AE428" i="1"/>
  <c r="AE422" i="1"/>
  <c r="AE418" i="1"/>
  <c r="AE573" i="1"/>
  <c r="AE415" i="1"/>
  <c r="AF415" i="1" s="1"/>
  <c r="AE408" i="1"/>
  <c r="AE403" i="1"/>
  <c r="AF403" i="1" s="1"/>
  <c r="AE401" i="1"/>
  <c r="AE399" i="1"/>
  <c r="AF399" i="1" s="1"/>
  <c r="AE391" i="1"/>
  <c r="AE631" i="1"/>
  <c r="AF631" i="1" s="1"/>
  <c r="AE384" i="1"/>
  <c r="AE380" i="1"/>
  <c r="AE376" i="1"/>
  <c r="AE371" i="1"/>
  <c r="AE367" i="1"/>
  <c r="AE629" i="1"/>
  <c r="AF629" i="1" s="1"/>
  <c r="AE360" i="1"/>
  <c r="AE356" i="1"/>
  <c r="AE354" i="1"/>
  <c r="AF354" i="1" s="1"/>
  <c r="AE349" i="1"/>
  <c r="AE342" i="1"/>
  <c r="AE338" i="1"/>
  <c r="AE333" i="1"/>
  <c r="AE328" i="1"/>
  <c r="AE325" i="1"/>
  <c r="AE322" i="1"/>
  <c r="AE317" i="1"/>
  <c r="AE313" i="1"/>
  <c r="AE309" i="1"/>
  <c r="AE305" i="1"/>
  <c r="AE301" i="1"/>
  <c r="AE600" i="1"/>
  <c r="AE294" i="1"/>
  <c r="AE290" i="1"/>
  <c r="AE287" i="1"/>
  <c r="AE284" i="1"/>
  <c r="AE280" i="1"/>
  <c r="AE277" i="1"/>
  <c r="AE271" i="1"/>
  <c r="AE268" i="1"/>
  <c r="AE263" i="1"/>
  <c r="AE259" i="1"/>
  <c r="AE254" i="1"/>
  <c r="AE250" i="1"/>
  <c r="AE246" i="1"/>
  <c r="AE242" i="1"/>
  <c r="AE239" i="1"/>
  <c r="AF239" i="1" s="1"/>
  <c r="AE235" i="1"/>
  <c r="AE230" i="1"/>
  <c r="AE225" i="1"/>
  <c r="AE219" i="1"/>
  <c r="AE216" i="1"/>
  <c r="AE208" i="1"/>
  <c r="AF208" i="1" s="1"/>
  <c r="AE209" i="1"/>
  <c r="AE204" i="1"/>
  <c r="AE200" i="1"/>
  <c r="AE196" i="1"/>
  <c r="AE193" i="1"/>
  <c r="AE188" i="1"/>
  <c r="AE183" i="1"/>
  <c r="AE180" i="1"/>
  <c r="AE173" i="1"/>
  <c r="AE169" i="1"/>
  <c r="AE164" i="1"/>
  <c r="AE161" i="1"/>
  <c r="AE157" i="1"/>
  <c r="AE153" i="1"/>
  <c r="AE148" i="1"/>
  <c r="AE145" i="1"/>
  <c r="AE141" i="1"/>
  <c r="AE137" i="1"/>
  <c r="AE132" i="1"/>
  <c r="AE128" i="1"/>
  <c r="AE123" i="1"/>
  <c r="AE114" i="1"/>
  <c r="AF114" i="1" s="1"/>
  <c r="AE118" i="1"/>
  <c r="AE109" i="1"/>
  <c r="AE106" i="1"/>
  <c r="AE101" i="1"/>
  <c r="AE97" i="1"/>
  <c r="AE93" i="1"/>
  <c r="AE91" i="1"/>
  <c r="AE88" i="1"/>
  <c r="AE77" i="1"/>
  <c r="AE79" i="1"/>
  <c r="AE74" i="1"/>
  <c r="AE72" i="1"/>
  <c r="AE60" i="1"/>
  <c r="AF60" i="1" s="1"/>
  <c r="AE69" i="1"/>
  <c r="AE61" i="1"/>
  <c r="AE53" i="1"/>
  <c r="AE50" i="1"/>
  <c r="AE47" i="1"/>
  <c r="AE42" i="1"/>
  <c r="AE29" i="1"/>
  <c r="AE30" i="1"/>
  <c r="AE22" i="1"/>
  <c r="AE18" i="1"/>
  <c r="AE13" i="1"/>
  <c r="AE8" i="1"/>
  <c r="AF8" i="1" s="1"/>
  <c r="AE4" i="1"/>
  <c r="AE344" i="1"/>
  <c r="AE652" i="1"/>
  <c r="AE646" i="1"/>
  <c r="AE641" i="1"/>
  <c r="AE637" i="1"/>
  <c r="AE632" i="1"/>
  <c r="AE626" i="1"/>
  <c r="AE620" i="1"/>
  <c r="AE614" i="1"/>
  <c r="AE619" i="1"/>
  <c r="AF619" i="1" s="1"/>
  <c r="AE608" i="1"/>
  <c r="AE603" i="1"/>
  <c r="AE598" i="1"/>
  <c r="AE591" i="1"/>
  <c r="AE586" i="1"/>
  <c r="AE594" i="1"/>
  <c r="AF594" i="1" s="1"/>
  <c r="AE590" i="1"/>
  <c r="AF590" i="1" s="1"/>
  <c r="AE578" i="1"/>
  <c r="AE572" i="1"/>
  <c r="AE570" i="1"/>
  <c r="AE566" i="1"/>
  <c r="AE31" i="1"/>
  <c r="AE561" i="1"/>
  <c r="AE555" i="1"/>
  <c r="AE551" i="1"/>
  <c r="AE546" i="1"/>
  <c r="AE545" i="1"/>
  <c r="AE538" i="1"/>
  <c r="AE540" i="1"/>
  <c r="AE532" i="1"/>
  <c r="AE527" i="1"/>
  <c r="AE521" i="1"/>
  <c r="AE518" i="1"/>
  <c r="AE516" i="1"/>
  <c r="AE511" i="1"/>
  <c r="AE508" i="1"/>
  <c r="AE504" i="1"/>
  <c r="AE500" i="1"/>
  <c r="AE496" i="1"/>
  <c r="AE492" i="1"/>
  <c r="AE487" i="1"/>
  <c r="AE485" i="1"/>
  <c r="AE480" i="1"/>
  <c r="AE27" i="1"/>
  <c r="AE473" i="1"/>
  <c r="AE468" i="1"/>
  <c r="AE437" i="1"/>
  <c r="AE459" i="1"/>
  <c r="AE456" i="1"/>
  <c r="AE452" i="1"/>
  <c r="AE448" i="1"/>
  <c r="AE445" i="1"/>
  <c r="AE438" i="1"/>
  <c r="AE435" i="1"/>
  <c r="AE425" i="1"/>
  <c r="AE421" i="1"/>
  <c r="AE635" i="1"/>
  <c r="AF635" i="1" s="1"/>
  <c r="AE413" i="1"/>
  <c r="AE411" i="1"/>
  <c r="AE407" i="1"/>
  <c r="AE404" i="1"/>
  <c r="AE400" i="1"/>
  <c r="AE395" i="1"/>
  <c r="AE390" i="1"/>
  <c r="AE388" i="1"/>
  <c r="AE385" i="1"/>
  <c r="AE379" i="1"/>
  <c r="AF379" i="1" s="1"/>
  <c r="AE375" i="1"/>
  <c r="AE370" i="1"/>
  <c r="AF370" i="1" s="1"/>
  <c r="AE369" i="1"/>
  <c r="AE364" i="1"/>
  <c r="AE361" i="1"/>
  <c r="AE355" i="1"/>
  <c r="AE352" i="1"/>
  <c r="AE348" i="1"/>
  <c r="AE345" i="1"/>
  <c r="AE341" i="1"/>
  <c r="AF341" i="1" s="1"/>
  <c r="AE336" i="1"/>
  <c r="AE332" i="1"/>
  <c r="AE329" i="1"/>
  <c r="AE324" i="1"/>
  <c r="AE321" i="1"/>
  <c r="AE316" i="1"/>
  <c r="AE312" i="1"/>
  <c r="AE308" i="1"/>
  <c r="AE304" i="1"/>
  <c r="AE300" i="1"/>
  <c r="AE297" i="1"/>
  <c r="AE293" i="1"/>
  <c r="AE624" i="1"/>
  <c r="AE283" i="1"/>
  <c r="AE282" i="1"/>
  <c r="AE275" i="1"/>
  <c r="AE276" i="1"/>
  <c r="AE269" i="1"/>
  <c r="AE267" i="1"/>
  <c r="AE262" i="1"/>
  <c r="AE258" i="1"/>
  <c r="AE253" i="1"/>
  <c r="AE249" i="1"/>
  <c r="AE245" i="1"/>
  <c r="AE240" i="1"/>
  <c r="AE238" i="1"/>
  <c r="AE234" i="1"/>
  <c r="AE228" i="1"/>
  <c r="AE224" i="1"/>
  <c r="AE220" i="1"/>
  <c r="AE215" i="1"/>
  <c r="AE212" i="1"/>
  <c r="AE205" i="1"/>
  <c r="AE203" i="1"/>
  <c r="AE199" i="1"/>
  <c r="AE191" i="1"/>
  <c r="AE192" i="1"/>
  <c r="AE187" i="1"/>
  <c r="AE177" i="1"/>
  <c r="AE179" i="1"/>
  <c r="AE172" i="1"/>
  <c r="AE168" i="1"/>
  <c r="AE163" i="1"/>
  <c r="AE160" i="1"/>
  <c r="AE155" i="1"/>
  <c r="AE152" i="1"/>
  <c r="AE147" i="1"/>
  <c r="AF147" i="1" s="1"/>
  <c r="AE144" i="1"/>
  <c r="AE140" i="1"/>
  <c r="AE136" i="1"/>
  <c r="AE131" i="1"/>
  <c r="AE127" i="1"/>
  <c r="AE122" i="1"/>
  <c r="AE120" i="1"/>
  <c r="AE117" i="1"/>
  <c r="AE108" i="1"/>
  <c r="AE105" i="1"/>
  <c r="AE100" i="1"/>
  <c r="AE96" i="1"/>
  <c r="AE23" i="1"/>
  <c r="AE84" i="1"/>
  <c r="AF84" i="1" s="1"/>
  <c r="AE80" i="1"/>
  <c r="AF80" i="1" s="1"/>
  <c r="AE83" i="1"/>
  <c r="AE78" i="1"/>
  <c r="AE9" i="1"/>
  <c r="AE64" i="1"/>
  <c r="AE68" i="1"/>
  <c r="AE63" i="1"/>
  <c r="AE59" i="1"/>
  <c r="AE46" i="1"/>
  <c r="AF46" i="1" s="1"/>
  <c r="AE49" i="1"/>
  <c r="AE45" i="1"/>
  <c r="AE33" i="1"/>
  <c r="AF33" i="1" s="1"/>
  <c r="AE38" i="1"/>
  <c r="AE28" i="1"/>
  <c r="AE21" i="1"/>
  <c r="AE16" i="1"/>
  <c r="AE12" i="1"/>
  <c r="AE6" i="1"/>
  <c r="AE651" i="1"/>
  <c r="AE647" i="1"/>
  <c r="AE640" i="1"/>
  <c r="AE638" i="1"/>
  <c r="AF638" i="1" s="1"/>
  <c r="AE628" i="1"/>
  <c r="AE625" i="1"/>
  <c r="AF625" i="1" s="1"/>
  <c r="AE618" i="1"/>
  <c r="AE612" i="1"/>
  <c r="AE610" i="1"/>
  <c r="AE607" i="1"/>
  <c r="AE602" i="1"/>
  <c r="AE597" i="1"/>
  <c r="AE589" i="1"/>
  <c r="AE585" i="1"/>
  <c r="AE593" i="1"/>
  <c r="AF593" i="1" s="1"/>
  <c r="AE581" i="1"/>
  <c r="AE577" i="1"/>
  <c r="AE580" i="1"/>
  <c r="AE569" i="1"/>
  <c r="AE643" i="1"/>
  <c r="AF643" i="1" s="1"/>
  <c r="AE564" i="1"/>
  <c r="AE560" i="1"/>
  <c r="AE554" i="1"/>
  <c r="AE550" i="1"/>
  <c r="AE543" i="1"/>
  <c r="AE547" i="1"/>
  <c r="AF547" i="1" s="1"/>
  <c r="AE537" i="1"/>
  <c r="AE535" i="1"/>
  <c r="AE530" i="1"/>
  <c r="AE531" i="1"/>
  <c r="AE524" i="1"/>
  <c r="AE522" i="1"/>
  <c r="AF522" i="1" s="1"/>
  <c r="AE515" i="1"/>
  <c r="AE510" i="1"/>
  <c r="AE507" i="1"/>
  <c r="AE503" i="1"/>
  <c r="AE499" i="1"/>
  <c r="AE495" i="1"/>
  <c r="AE489" i="1"/>
  <c r="AE491" i="1"/>
  <c r="AF491" i="1" s="1"/>
  <c r="AE483" i="1"/>
  <c r="AE478" i="1"/>
  <c r="AE474" i="1"/>
  <c r="AE472" i="1"/>
  <c r="AE467" i="1"/>
  <c r="AE464" i="1"/>
  <c r="AE461" i="1"/>
  <c r="AE455" i="1"/>
  <c r="AE451" i="1"/>
  <c r="AE447" i="1"/>
  <c r="AE442" i="1"/>
  <c r="AE443" i="1"/>
  <c r="AE434" i="1"/>
  <c r="AE424" i="1"/>
  <c r="AE420" i="1"/>
  <c r="AE416" i="1"/>
  <c r="AE417" i="1"/>
  <c r="AF417" i="1" s="1"/>
  <c r="AE410" i="1"/>
  <c r="AE406" i="1"/>
  <c r="AE402" i="1"/>
  <c r="AE398" i="1"/>
  <c r="AE394" i="1"/>
  <c r="AE389" i="1"/>
  <c r="AE387" i="1"/>
  <c r="AE383" i="1"/>
  <c r="AE378" i="1"/>
  <c r="AE374" i="1"/>
  <c r="AE373" i="1"/>
  <c r="AF373" i="1" s="1"/>
  <c r="AE366" i="1"/>
  <c r="AE363" i="1"/>
  <c r="AE359" i="1"/>
  <c r="AE357" i="1"/>
  <c r="AE351" i="1"/>
  <c r="AE347" i="1"/>
  <c r="AE25" i="1"/>
  <c r="AE340" i="1"/>
  <c r="AE335" i="1"/>
  <c r="AE331" i="1"/>
  <c r="AE327" i="1"/>
  <c r="AE323" i="1"/>
  <c r="AE319" i="1"/>
  <c r="AE315" i="1"/>
  <c r="AE311" i="1"/>
  <c r="AE307" i="1"/>
  <c r="AE303" i="1"/>
  <c r="AE299" i="1"/>
  <c r="AE296" i="1"/>
  <c r="AE292" i="1"/>
  <c r="AE289" i="1"/>
  <c r="AE286" i="1"/>
  <c r="AE281" i="1"/>
  <c r="AE278" i="1"/>
  <c r="AE274" i="1"/>
  <c r="AE270" i="1"/>
  <c r="AE265" i="1"/>
  <c r="AE261" i="1"/>
  <c r="AE257" i="1"/>
  <c r="AE252" i="1"/>
  <c r="AE248" i="1"/>
  <c r="AE244" i="1"/>
  <c r="AE241" i="1"/>
  <c r="AE232" i="1"/>
  <c r="AF232" i="1" s="1"/>
  <c r="AE233" i="1"/>
  <c r="AE227" i="1"/>
  <c r="AE222" i="1"/>
  <c r="AE218" i="1"/>
  <c r="AE214" i="1"/>
  <c r="AE210" i="1"/>
  <c r="AE207" i="1"/>
  <c r="AE202" i="1"/>
  <c r="AE198" i="1"/>
  <c r="AE195" i="1"/>
  <c r="AE190" i="1"/>
  <c r="AE186" i="1"/>
  <c r="AE182" i="1"/>
  <c r="AE176" i="1"/>
  <c r="AE171" i="1"/>
  <c r="AE167" i="1"/>
  <c r="AE162" i="1"/>
  <c r="AE159" i="1"/>
  <c r="AE154" i="1"/>
  <c r="AE151" i="1"/>
  <c r="AE623" i="1"/>
  <c r="AF623" i="1" s="1"/>
  <c r="AE143" i="1"/>
  <c r="AE139" i="1"/>
  <c r="AE135" i="1"/>
  <c r="AE130" i="1"/>
  <c r="AF130" i="1" s="1"/>
  <c r="AE126" i="1"/>
  <c r="AE121" i="1"/>
  <c r="AE111" i="1"/>
  <c r="AE112" i="1"/>
  <c r="AE103" i="1"/>
  <c r="AF103" i="1" s="1"/>
  <c r="AE104" i="1"/>
  <c r="AE99" i="1"/>
  <c r="AE95" i="1"/>
  <c r="AE92" i="1"/>
  <c r="AE90" i="1"/>
  <c r="AE87" i="1"/>
  <c r="AE82" i="1"/>
  <c r="AE76" i="1"/>
  <c r="AE67" i="1"/>
  <c r="AF67" i="1" s="1"/>
  <c r="AE71" i="1"/>
  <c r="AE56" i="1"/>
  <c r="AE65" i="1"/>
  <c r="AE57" i="1"/>
  <c r="AE52" i="1"/>
  <c r="AE48" i="1"/>
  <c r="AE44" i="1"/>
  <c r="AE41" i="1"/>
  <c r="AE37" i="1"/>
  <c r="AE26" i="1"/>
  <c r="AE20" i="1"/>
  <c r="AE15" i="1"/>
  <c r="AE11" i="1"/>
  <c r="AE7" i="1"/>
  <c r="L432" i="1"/>
  <c r="S432" i="1"/>
  <c r="X432" i="1"/>
  <c r="AD19" i="1"/>
  <c r="AD432" i="1" s="1"/>
  <c r="AC432" i="1"/>
  <c r="AD3" i="1"/>
  <c r="F432" i="1"/>
  <c r="V432" i="1"/>
  <c r="Z432" i="1"/>
  <c r="J432" i="1"/>
  <c r="P432" i="1"/>
  <c r="I430" i="1"/>
  <c r="K430" i="1"/>
  <c r="N430" i="1"/>
  <c r="O430" i="1"/>
  <c r="R430" i="1"/>
  <c r="U430" i="1"/>
  <c r="Y430" i="1"/>
  <c r="AH430" i="1"/>
  <c r="AF447" i="1" l="1"/>
  <c r="AK447" i="1"/>
  <c r="AK213" i="1"/>
  <c r="AK115" i="1"/>
  <c r="AK595" i="1"/>
  <c r="AF563" i="1"/>
  <c r="AK295" i="1"/>
  <c r="AF412" i="1"/>
  <c r="AK314" i="1"/>
  <c r="AK654" i="1"/>
  <c r="AK237" i="1"/>
  <c r="AK302" i="1"/>
  <c r="AK494" i="1"/>
  <c r="AK206" i="1"/>
  <c r="AF609" i="1"/>
  <c r="AK353" i="1"/>
  <c r="AK576" i="1"/>
  <c r="AF170" i="1"/>
  <c r="AK264" i="1"/>
  <c r="AK457" i="1"/>
  <c r="AF231" i="1"/>
  <c r="AF279" i="1"/>
  <c r="AK247" i="1"/>
  <c r="AK346" i="1"/>
  <c r="AK644" i="1"/>
  <c r="AK520" i="1"/>
  <c r="AF482" i="1"/>
  <c r="AK260" i="1"/>
  <c r="AK368" i="1"/>
  <c r="AK630" i="1"/>
  <c r="AK559" i="1"/>
  <c r="AF486" i="1"/>
  <c r="AK197" i="1"/>
  <c r="AF291" i="1"/>
  <c r="AF226" i="1"/>
  <c r="AK450" i="1"/>
  <c r="AF310" i="1"/>
  <c r="AF339" i="1"/>
  <c r="AF427" i="1"/>
  <c r="AK454" i="1"/>
  <c r="AF633" i="1"/>
  <c r="AF365" i="1"/>
  <c r="AF334" i="1"/>
  <c r="AK343" i="1"/>
  <c r="AK463" i="1"/>
  <c r="AK397" i="1"/>
  <c r="AK423" i="1"/>
  <c r="AK326" i="1"/>
  <c r="AK414" i="1"/>
  <c r="AK571" i="1"/>
  <c r="AF514" i="1"/>
  <c r="AF542" i="1"/>
  <c r="AF601" i="1"/>
  <c r="AF156" i="1"/>
  <c r="AK477" i="1"/>
  <c r="AK393" i="1"/>
  <c r="AK243" i="1"/>
  <c r="AF358" i="1"/>
  <c r="AF446" i="1"/>
  <c r="AF288" i="1"/>
  <c r="AK330" i="1"/>
  <c r="AK439" i="1"/>
  <c r="AF189" i="1"/>
  <c r="AK306" i="1"/>
  <c r="AK536" i="1"/>
  <c r="AF611" i="1"/>
  <c r="AF150" i="1"/>
  <c r="AK622" i="1"/>
  <c r="AF318" i="1"/>
  <c r="AF588" i="1"/>
  <c r="AF502" i="1"/>
  <c r="AK583" i="1"/>
  <c r="AF221" i="1"/>
  <c r="AK362" i="1"/>
  <c r="AK350" i="1"/>
  <c r="AK381" i="1"/>
  <c r="AK471" i="1"/>
  <c r="AK513" i="1"/>
  <c r="AK256" i="1"/>
  <c r="AK476" i="1"/>
  <c r="AK372" i="1"/>
  <c r="AK574" i="1"/>
  <c r="AK181" i="1"/>
  <c r="AK285" i="1"/>
  <c r="AK409" i="1"/>
  <c r="AK405" i="1"/>
  <c r="AK490" i="1"/>
  <c r="AK552" i="1"/>
  <c r="AK251" i="1"/>
  <c r="AK298" i="1"/>
  <c r="AK429" i="1"/>
  <c r="AK466" i="1"/>
  <c r="AK534" i="1"/>
  <c r="AK617" i="1"/>
  <c r="AF161" i="1"/>
  <c r="AK161" i="1"/>
  <c r="AF495" i="1"/>
  <c r="AK495" i="1"/>
  <c r="AF31" i="1"/>
  <c r="AK31" i="1"/>
  <c r="AF335" i="1"/>
  <c r="AK335" i="1"/>
  <c r="AF34" i="1"/>
  <c r="AK34" i="1"/>
  <c r="AF143" i="1"/>
  <c r="AK143" i="1"/>
  <c r="AF263" i="1"/>
  <c r="AK263" i="1"/>
  <c r="AF95" i="1"/>
  <c r="AK95" i="1"/>
  <c r="AF389" i="1"/>
  <c r="AK389" i="1"/>
  <c r="AF152" i="1"/>
  <c r="AK152" i="1"/>
  <c r="AF651" i="1"/>
  <c r="AK651" i="1"/>
  <c r="AF20" i="1"/>
  <c r="AK20" i="1"/>
  <c r="AF44" i="1"/>
  <c r="AK44" i="1"/>
  <c r="AF65" i="1"/>
  <c r="AK65" i="1"/>
  <c r="AF76" i="1"/>
  <c r="AK76" i="1"/>
  <c r="AF92" i="1"/>
  <c r="AK92" i="1"/>
  <c r="AF126" i="1"/>
  <c r="AK126" i="1"/>
  <c r="AF159" i="1"/>
  <c r="AK159" i="1"/>
  <c r="AF176" i="1"/>
  <c r="AK176" i="1"/>
  <c r="AF195" i="1"/>
  <c r="AK195" i="1"/>
  <c r="AF210" i="1"/>
  <c r="AK210" i="1"/>
  <c r="AF227" i="1"/>
  <c r="AK227" i="1"/>
  <c r="AF244" i="1"/>
  <c r="AK244" i="1"/>
  <c r="AF261" i="1"/>
  <c r="AK261" i="1"/>
  <c r="AF278" i="1"/>
  <c r="AK278" i="1"/>
  <c r="AF292" i="1"/>
  <c r="AK292" i="1"/>
  <c r="AF307" i="1"/>
  <c r="AK307" i="1"/>
  <c r="AF323" i="1"/>
  <c r="AK323" i="1"/>
  <c r="AF340" i="1"/>
  <c r="AK340" i="1"/>
  <c r="AF357" i="1"/>
  <c r="AK357" i="1"/>
  <c r="AF387" i="1"/>
  <c r="AK387" i="1"/>
  <c r="AF402" i="1"/>
  <c r="AK402" i="1"/>
  <c r="AF416" i="1"/>
  <c r="AK416" i="1"/>
  <c r="AF443" i="1"/>
  <c r="AK443" i="1"/>
  <c r="AF455" i="1"/>
  <c r="AK455" i="1"/>
  <c r="AF472" i="1"/>
  <c r="AK472" i="1"/>
  <c r="AF503" i="1"/>
  <c r="AK503" i="1"/>
  <c r="AF535" i="1"/>
  <c r="AK535" i="1"/>
  <c r="AF550" i="1"/>
  <c r="AK550" i="1"/>
  <c r="AF581" i="1"/>
  <c r="AK581" i="1"/>
  <c r="AF597" i="1"/>
  <c r="AK597" i="1"/>
  <c r="AF612" i="1"/>
  <c r="AK612" i="1"/>
  <c r="AF6" i="1"/>
  <c r="AK6" i="1"/>
  <c r="AF28" i="1"/>
  <c r="AK28" i="1"/>
  <c r="AF49" i="1"/>
  <c r="AK49" i="1"/>
  <c r="AF68" i="1"/>
  <c r="AK68" i="1"/>
  <c r="AF83" i="1"/>
  <c r="AK83" i="1"/>
  <c r="AF96" i="1"/>
  <c r="AK96" i="1"/>
  <c r="AF117" i="1"/>
  <c r="AK117" i="1"/>
  <c r="AF131" i="1"/>
  <c r="AK131" i="1"/>
  <c r="AF163" i="1"/>
  <c r="AK163" i="1"/>
  <c r="AF177" i="1"/>
  <c r="AK177" i="1"/>
  <c r="AF199" i="1"/>
  <c r="AK199" i="1"/>
  <c r="AF215" i="1"/>
  <c r="AK215" i="1"/>
  <c r="AF234" i="1"/>
  <c r="AK234" i="1"/>
  <c r="AF249" i="1"/>
  <c r="AK249" i="1"/>
  <c r="AF267" i="1"/>
  <c r="AK267" i="1"/>
  <c r="AF282" i="1"/>
  <c r="AK282" i="1"/>
  <c r="AF297" i="1"/>
  <c r="AK297" i="1"/>
  <c r="AF312" i="1"/>
  <c r="AK312" i="1"/>
  <c r="AF329" i="1"/>
  <c r="AK329" i="1"/>
  <c r="AF345" i="1"/>
  <c r="AK345" i="1"/>
  <c r="AF361" i="1"/>
  <c r="AK361" i="1"/>
  <c r="AF375" i="1"/>
  <c r="AK375" i="1"/>
  <c r="AF390" i="1"/>
  <c r="AK390" i="1"/>
  <c r="AF407" i="1"/>
  <c r="AK407" i="1"/>
  <c r="AF421" i="1"/>
  <c r="AK421" i="1"/>
  <c r="AF445" i="1"/>
  <c r="AK445" i="1"/>
  <c r="AF459" i="1"/>
  <c r="AK459" i="1"/>
  <c r="AF27" i="1"/>
  <c r="AK27" i="1"/>
  <c r="AF492" i="1"/>
  <c r="AK492" i="1"/>
  <c r="AF508" i="1"/>
  <c r="AK508" i="1"/>
  <c r="AF521" i="1"/>
  <c r="AK521" i="1"/>
  <c r="AF538" i="1"/>
  <c r="AK538" i="1"/>
  <c r="AF555" i="1"/>
  <c r="AK555" i="1"/>
  <c r="AF570" i="1"/>
  <c r="AK570" i="1"/>
  <c r="AF603" i="1"/>
  <c r="AK603" i="1"/>
  <c r="AF620" i="1"/>
  <c r="AK620" i="1"/>
  <c r="AF641" i="1"/>
  <c r="AK641" i="1"/>
  <c r="AF4" i="1"/>
  <c r="AK4" i="1"/>
  <c r="AF22" i="1"/>
  <c r="AK22" i="1"/>
  <c r="AF47" i="1"/>
  <c r="AK47" i="1"/>
  <c r="AF69" i="1"/>
  <c r="AK69" i="1"/>
  <c r="AF79" i="1"/>
  <c r="AK79" i="1"/>
  <c r="AF93" i="1"/>
  <c r="AK93" i="1"/>
  <c r="AF109" i="1"/>
  <c r="AK109" i="1"/>
  <c r="AF128" i="1"/>
  <c r="AK128" i="1"/>
  <c r="AF145" i="1"/>
  <c r="AK145" i="1"/>
  <c r="AF180" i="1"/>
  <c r="AK180" i="1"/>
  <c r="AF196" i="1"/>
  <c r="AK196" i="1"/>
  <c r="AF230" i="1"/>
  <c r="AK230" i="1"/>
  <c r="AF246" i="1"/>
  <c r="AK246" i="1"/>
  <c r="AF280" i="1"/>
  <c r="AK280" i="1"/>
  <c r="AF294" i="1"/>
  <c r="AK294" i="1"/>
  <c r="AF309" i="1"/>
  <c r="AK309" i="1"/>
  <c r="AF325" i="1"/>
  <c r="AK325" i="1"/>
  <c r="AF342" i="1"/>
  <c r="AK342" i="1"/>
  <c r="AF360" i="1"/>
  <c r="AK360" i="1"/>
  <c r="AF376" i="1"/>
  <c r="AK376" i="1"/>
  <c r="AF391" i="1"/>
  <c r="AK391" i="1"/>
  <c r="AF408" i="1"/>
  <c r="AK408" i="1"/>
  <c r="AF422" i="1"/>
  <c r="AK422" i="1"/>
  <c r="AF444" i="1"/>
  <c r="AK444" i="1"/>
  <c r="AF462" i="1"/>
  <c r="AK462" i="1"/>
  <c r="AF475" i="1"/>
  <c r="AK475" i="1"/>
  <c r="AF493" i="1"/>
  <c r="AK493" i="1"/>
  <c r="AF509" i="1"/>
  <c r="AK509" i="1"/>
  <c r="AF525" i="1"/>
  <c r="AK525" i="1"/>
  <c r="AF539" i="1"/>
  <c r="AK539" i="1"/>
  <c r="AF557" i="1"/>
  <c r="AK557" i="1"/>
  <c r="AF584" i="1"/>
  <c r="AK584" i="1"/>
  <c r="AF604" i="1"/>
  <c r="AK604" i="1"/>
  <c r="AF621" i="1"/>
  <c r="AK621" i="1"/>
  <c r="AF10" i="1"/>
  <c r="AK10" i="1"/>
  <c r="AF51" i="1"/>
  <c r="AK51" i="1"/>
  <c r="AF85" i="1"/>
  <c r="AK85" i="1"/>
  <c r="AF119" i="1"/>
  <c r="AK119" i="1"/>
  <c r="AF149" i="1"/>
  <c r="AK149" i="1"/>
  <c r="AF185" i="1"/>
  <c r="AK185" i="1"/>
  <c r="AF217" i="1"/>
  <c r="AK217" i="1"/>
  <c r="AF40" i="1"/>
  <c r="AK40" i="1"/>
  <c r="AF73" i="1"/>
  <c r="AK73" i="1"/>
  <c r="AF102" i="1"/>
  <c r="AK102" i="1"/>
  <c r="AF7" i="1"/>
  <c r="AK7" i="1"/>
  <c r="AF26" i="1"/>
  <c r="AK26" i="1"/>
  <c r="AF48" i="1"/>
  <c r="AK48" i="1"/>
  <c r="AF56" i="1"/>
  <c r="AK56" i="1"/>
  <c r="AF82" i="1"/>
  <c r="AK82" i="1"/>
  <c r="AF112" i="1"/>
  <c r="AK112" i="1"/>
  <c r="AF162" i="1"/>
  <c r="AK162" i="1"/>
  <c r="AF182" i="1"/>
  <c r="AK182" i="1"/>
  <c r="AF198" i="1"/>
  <c r="AK198" i="1"/>
  <c r="AF214" i="1"/>
  <c r="AK214" i="1"/>
  <c r="AF233" i="1"/>
  <c r="AK233" i="1"/>
  <c r="AF248" i="1"/>
  <c r="AK248" i="1"/>
  <c r="AF265" i="1"/>
  <c r="AK265" i="1"/>
  <c r="AF281" i="1"/>
  <c r="AK281" i="1"/>
  <c r="AF296" i="1"/>
  <c r="AK296" i="1"/>
  <c r="AF311" i="1"/>
  <c r="AK311" i="1"/>
  <c r="AF327" i="1"/>
  <c r="AK327" i="1"/>
  <c r="AF25" i="1"/>
  <c r="AK25" i="1"/>
  <c r="AF359" i="1"/>
  <c r="AK359" i="1"/>
  <c r="AF374" i="1"/>
  <c r="AK374" i="1"/>
  <c r="AF406" i="1"/>
  <c r="AK406" i="1"/>
  <c r="AF420" i="1"/>
  <c r="AK420" i="1"/>
  <c r="AF442" i="1"/>
  <c r="AK442" i="1"/>
  <c r="AF461" i="1"/>
  <c r="AK461" i="1"/>
  <c r="AF474" i="1"/>
  <c r="AK474" i="1"/>
  <c r="AF489" i="1"/>
  <c r="AK489" i="1"/>
  <c r="AF507" i="1"/>
  <c r="AK507" i="1"/>
  <c r="AF524" i="1"/>
  <c r="AK524" i="1"/>
  <c r="AF537" i="1"/>
  <c r="AK537" i="1"/>
  <c r="AF554" i="1"/>
  <c r="AK554" i="1"/>
  <c r="AF569" i="1"/>
  <c r="AK569" i="1"/>
  <c r="AF602" i="1"/>
  <c r="AK602" i="1"/>
  <c r="AF618" i="1"/>
  <c r="AK618" i="1"/>
  <c r="AF640" i="1"/>
  <c r="AK640" i="1"/>
  <c r="AF12" i="1"/>
  <c r="AK12" i="1"/>
  <c r="AF38" i="1"/>
  <c r="AK38" i="1"/>
  <c r="AF64" i="1"/>
  <c r="AK64" i="1"/>
  <c r="AF100" i="1"/>
  <c r="AK100" i="1"/>
  <c r="AF120" i="1"/>
  <c r="AK120" i="1"/>
  <c r="AF136" i="1"/>
  <c r="AK136" i="1"/>
  <c r="AF168" i="1"/>
  <c r="AK168" i="1"/>
  <c r="AF187" i="1"/>
  <c r="AK187" i="1"/>
  <c r="AF203" i="1"/>
  <c r="AK203" i="1"/>
  <c r="AF220" i="1"/>
  <c r="AK220" i="1"/>
  <c r="AF238" i="1"/>
  <c r="AK238" i="1"/>
  <c r="AF253" i="1"/>
  <c r="AK253" i="1"/>
  <c r="AF269" i="1"/>
  <c r="AK269" i="1"/>
  <c r="AF283" i="1"/>
  <c r="AK283" i="1"/>
  <c r="AF300" i="1"/>
  <c r="AK300" i="1"/>
  <c r="AF316" i="1"/>
  <c r="AK316" i="1"/>
  <c r="AF332" i="1"/>
  <c r="AK332" i="1"/>
  <c r="AF348" i="1"/>
  <c r="AK348" i="1"/>
  <c r="AF364" i="1"/>
  <c r="AK364" i="1"/>
  <c r="AF395" i="1"/>
  <c r="AK395" i="1"/>
  <c r="AF411" i="1"/>
  <c r="AK411" i="1"/>
  <c r="AF425" i="1"/>
  <c r="AK425" i="1"/>
  <c r="AF448" i="1"/>
  <c r="AK448" i="1"/>
  <c r="AF437" i="1"/>
  <c r="AK437" i="1"/>
  <c r="AF480" i="1"/>
  <c r="AK480" i="1"/>
  <c r="AF496" i="1"/>
  <c r="AK496" i="1"/>
  <c r="AF511" i="1"/>
  <c r="AK511" i="1"/>
  <c r="AF527" i="1"/>
  <c r="AK527" i="1"/>
  <c r="AF545" i="1"/>
  <c r="AK545" i="1"/>
  <c r="AF561" i="1"/>
  <c r="AK561" i="1"/>
  <c r="AF572" i="1"/>
  <c r="AK572" i="1"/>
  <c r="AF586" i="1"/>
  <c r="AK586" i="1"/>
  <c r="AF608" i="1"/>
  <c r="AK608" i="1"/>
  <c r="AF626" i="1"/>
  <c r="AK626" i="1"/>
  <c r="AF646" i="1"/>
  <c r="AK646" i="1"/>
  <c r="AF30" i="1"/>
  <c r="AK30" i="1"/>
  <c r="AF50" i="1"/>
  <c r="AK50" i="1"/>
  <c r="AF77" i="1"/>
  <c r="AK77" i="1"/>
  <c r="AF97" i="1"/>
  <c r="AK97" i="1"/>
  <c r="AF118" i="1"/>
  <c r="AK118" i="1"/>
  <c r="AF132" i="1"/>
  <c r="AK132" i="1"/>
  <c r="AF148" i="1"/>
  <c r="AK148" i="1"/>
  <c r="AF164" i="1"/>
  <c r="AK164" i="1"/>
  <c r="AF183" i="1"/>
  <c r="AK183" i="1"/>
  <c r="AF200" i="1"/>
  <c r="AK200" i="1"/>
  <c r="AF216" i="1"/>
  <c r="AK216" i="1"/>
  <c r="AF235" i="1"/>
  <c r="AK235" i="1"/>
  <c r="AF250" i="1"/>
  <c r="AK250" i="1"/>
  <c r="AF268" i="1"/>
  <c r="AK268" i="1"/>
  <c r="AF284" i="1"/>
  <c r="AK284" i="1"/>
  <c r="AF600" i="1"/>
  <c r="AK600" i="1"/>
  <c r="AF313" i="1"/>
  <c r="AK313" i="1"/>
  <c r="AF328" i="1"/>
  <c r="AK328" i="1"/>
  <c r="AF349" i="1"/>
  <c r="AK349" i="1"/>
  <c r="AF380" i="1"/>
  <c r="AK380" i="1"/>
  <c r="AF428" i="1"/>
  <c r="AK428" i="1"/>
  <c r="AF449" i="1"/>
  <c r="AK449" i="1"/>
  <c r="AF465" i="1"/>
  <c r="AK465" i="1"/>
  <c r="AF481" i="1"/>
  <c r="AK481" i="1"/>
  <c r="AF497" i="1"/>
  <c r="AK497" i="1"/>
  <c r="AF512" i="1"/>
  <c r="AK512" i="1"/>
  <c r="AF528" i="1"/>
  <c r="AK528" i="1"/>
  <c r="AF544" i="1"/>
  <c r="AK544" i="1"/>
  <c r="AF562" i="1"/>
  <c r="AK562" i="1"/>
  <c r="AF575" i="1"/>
  <c r="AK575" i="1"/>
  <c r="AF587" i="1"/>
  <c r="AK587" i="1"/>
  <c r="AF627" i="1"/>
  <c r="AK627" i="1"/>
  <c r="AF62" i="1"/>
  <c r="AK62" i="1"/>
  <c r="AF125" i="1"/>
  <c r="AK125" i="1"/>
  <c r="AF158" i="1"/>
  <c r="AK158" i="1"/>
  <c r="AF194" i="1"/>
  <c r="AK194" i="1"/>
  <c r="AF5" i="1"/>
  <c r="AK5" i="1"/>
  <c r="AF39" i="1"/>
  <c r="AK39" i="1"/>
  <c r="AF81" i="1"/>
  <c r="AK81" i="1"/>
  <c r="AF110" i="1"/>
  <c r="AK110" i="1"/>
  <c r="AF11" i="1"/>
  <c r="AK11" i="1"/>
  <c r="AF37" i="1"/>
  <c r="AK37" i="1"/>
  <c r="AF52" i="1"/>
  <c r="AK52" i="1"/>
  <c r="AF71" i="1"/>
  <c r="AK71" i="1"/>
  <c r="AF87" i="1"/>
  <c r="AK87" i="1"/>
  <c r="AF99" i="1"/>
  <c r="AK99" i="1"/>
  <c r="AF111" i="1"/>
  <c r="AK111" i="1"/>
  <c r="AF135" i="1"/>
  <c r="AK135" i="1"/>
  <c r="AF151" i="1"/>
  <c r="AK151" i="1"/>
  <c r="AF167" i="1"/>
  <c r="AK167" i="1"/>
  <c r="AF186" i="1"/>
  <c r="AK186" i="1"/>
  <c r="AF202" i="1"/>
  <c r="AK202" i="1"/>
  <c r="AF218" i="1"/>
  <c r="AK218" i="1"/>
  <c r="AF252" i="1"/>
  <c r="AK252" i="1"/>
  <c r="AF270" i="1"/>
  <c r="AK270" i="1"/>
  <c r="AF286" i="1"/>
  <c r="AK286" i="1"/>
  <c r="AF299" i="1"/>
  <c r="AK299" i="1"/>
  <c r="AF315" i="1"/>
  <c r="AK315" i="1"/>
  <c r="AF331" i="1"/>
  <c r="AK331" i="1"/>
  <c r="AF347" i="1"/>
  <c r="AK347" i="1"/>
  <c r="AF363" i="1"/>
  <c r="AK363" i="1"/>
  <c r="AF378" i="1"/>
  <c r="AK378" i="1"/>
  <c r="AF394" i="1"/>
  <c r="AK394" i="1"/>
  <c r="AF410" i="1"/>
  <c r="AK410" i="1"/>
  <c r="AF424" i="1"/>
  <c r="AK424" i="1"/>
  <c r="AF464" i="1"/>
  <c r="AK464" i="1"/>
  <c r="AF478" i="1"/>
  <c r="AK478" i="1"/>
  <c r="AF510" i="1"/>
  <c r="AK510" i="1"/>
  <c r="AF531" i="1"/>
  <c r="AK531" i="1"/>
  <c r="AF560" i="1"/>
  <c r="AK560" i="1"/>
  <c r="AF580" i="1"/>
  <c r="AK580" i="1"/>
  <c r="AF585" i="1"/>
  <c r="AK585" i="1"/>
  <c r="AF607" i="1"/>
  <c r="AK607" i="1"/>
  <c r="AF647" i="1"/>
  <c r="AK647" i="1"/>
  <c r="AF16" i="1"/>
  <c r="AK16" i="1"/>
  <c r="AF59" i="1"/>
  <c r="AK59" i="1"/>
  <c r="AF9" i="1"/>
  <c r="AK9" i="1"/>
  <c r="AF105" i="1"/>
  <c r="AK105" i="1"/>
  <c r="AF122" i="1"/>
  <c r="AK122" i="1"/>
  <c r="AF140" i="1"/>
  <c r="AK140" i="1"/>
  <c r="AF155" i="1"/>
  <c r="AK155" i="1"/>
  <c r="AF172" i="1"/>
  <c r="AK172" i="1"/>
  <c r="AF192" i="1"/>
  <c r="AK192" i="1"/>
  <c r="AF205" i="1"/>
  <c r="AK205" i="1"/>
  <c r="AF224" i="1"/>
  <c r="AK224" i="1"/>
  <c r="AF240" i="1"/>
  <c r="AK240" i="1"/>
  <c r="AF258" i="1"/>
  <c r="AK258" i="1"/>
  <c r="AF276" i="1"/>
  <c r="AK276" i="1"/>
  <c r="AF624" i="1"/>
  <c r="AK624" i="1"/>
  <c r="AF304" i="1"/>
  <c r="AK304" i="1"/>
  <c r="AF321" i="1"/>
  <c r="AK321" i="1"/>
  <c r="AF336" i="1"/>
  <c r="AK336" i="1"/>
  <c r="AF352" i="1"/>
  <c r="AK352" i="1"/>
  <c r="AF369" i="1"/>
  <c r="AK369" i="1"/>
  <c r="AF385" i="1"/>
  <c r="AK385" i="1"/>
  <c r="AF400" i="1"/>
  <c r="AK400" i="1"/>
  <c r="AF413" i="1"/>
  <c r="AK413" i="1"/>
  <c r="AF435" i="1"/>
  <c r="AK435" i="1"/>
  <c r="AF452" i="1"/>
  <c r="AK452" i="1"/>
  <c r="AF468" i="1"/>
  <c r="AK468" i="1"/>
  <c r="AF485" i="1"/>
  <c r="AK485" i="1"/>
  <c r="AF500" i="1"/>
  <c r="AK500" i="1"/>
  <c r="AF516" i="1"/>
  <c r="AK516" i="1"/>
  <c r="AF532" i="1"/>
  <c r="AK532" i="1"/>
  <c r="AF546" i="1"/>
  <c r="AK546" i="1"/>
  <c r="AF578" i="1"/>
  <c r="AK578" i="1"/>
  <c r="AF591" i="1"/>
  <c r="AK591" i="1"/>
  <c r="AF632" i="1"/>
  <c r="AK632" i="1"/>
  <c r="AF652" i="1"/>
  <c r="AK652" i="1"/>
  <c r="AF13" i="1"/>
  <c r="AK13" i="1"/>
  <c r="AF29" i="1"/>
  <c r="AK29" i="1"/>
  <c r="AF53" i="1"/>
  <c r="AK53" i="1"/>
  <c r="AF72" i="1"/>
  <c r="AK72" i="1"/>
  <c r="AF88" i="1"/>
  <c r="AK88" i="1"/>
  <c r="AF101" i="1"/>
  <c r="AK101" i="1"/>
  <c r="AF137" i="1"/>
  <c r="AK137" i="1"/>
  <c r="AF153" i="1"/>
  <c r="AK153" i="1"/>
  <c r="AF169" i="1"/>
  <c r="AK169" i="1"/>
  <c r="AF188" i="1"/>
  <c r="AK188" i="1"/>
  <c r="AF204" i="1"/>
  <c r="AK204" i="1"/>
  <c r="AF219" i="1"/>
  <c r="AK219" i="1"/>
  <c r="AF254" i="1"/>
  <c r="AK254" i="1"/>
  <c r="AF271" i="1"/>
  <c r="AK271" i="1"/>
  <c r="AF287" i="1"/>
  <c r="AK287" i="1"/>
  <c r="AF301" i="1"/>
  <c r="AK301" i="1"/>
  <c r="AF317" i="1"/>
  <c r="AK317" i="1"/>
  <c r="AF333" i="1"/>
  <c r="AK333" i="1"/>
  <c r="AF367" i="1"/>
  <c r="AK367" i="1"/>
  <c r="AF384" i="1"/>
  <c r="AK384" i="1"/>
  <c r="AF401" i="1"/>
  <c r="AK401" i="1"/>
  <c r="AF573" i="1"/>
  <c r="AK573" i="1"/>
  <c r="AF436" i="1"/>
  <c r="AK436" i="1"/>
  <c r="AF453" i="1"/>
  <c r="AK453" i="1"/>
  <c r="AF469" i="1"/>
  <c r="AK469" i="1"/>
  <c r="AF484" i="1"/>
  <c r="AK484" i="1"/>
  <c r="AF501" i="1"/>
  <c r="AK501" i="1"/>
  <c r="AF517" i="1"/>
  <c r="AK517" i="1"/>
  <c r="AF533" i="1"/>
  <c r="AK533" i="1"/>
  <c r="AF549" i="1"/>
  <c r="AK549" i="1"/>
  <c r="AF567" i="1"/>
  <c r="AK567" i="1"/>
  <c r="AF35" i="1"/>
  <c r="AK35" i="1"/>
  <c r="AF592" i="1"/>
  <c r="AK592" i="1"/>
  <c r="AF613" i="1"/>
  <c r="AK613" i="1"/>
  <c r="AF634" i="1"/>
  <c r="AK634" i="1"/>
  <c r="AF653" i="1"/>
  <c r="AK653" i="1"/>
  <c r="AF36" i="1"/>
  <c r="AK36" i="1"/>
  <c r="AF70" i="1"/>
  <c r="AK70" i="1"/>
  <c r="AF98" i="1"/>
  <c r="AK98" i="1"/>
  <c r="AF133" i="1"/>
  <c r="AK133" i="1"/>
  <c r="AF165" i="1"/>
  <c r="AK165" i="1"/>
  <c r="AF201" i="1"/>
  <c r="AK201" i="1"/>
  <c r="AF14" i="1"/>
  <c r="AK14" i="1"/>
  <c r="AF54" i="1"/>
  <c r="AK54" i="1"/>
  <c r="AF89" i="1"/>
  <c r="AK89" i="1"/>
  <c r="AF15" i="1"/>
  <c r="AK15" i="1"/>
  <c r="AF41" i="1"/>
  <c r="AK41" i="1"/>
  <c r="AF57" i="1"/>
  <c r="AK57" i="1"/>
  <c r="AF90" i="1"/>
  <c r="AK90" i="1"/>
  <c r="AF104" i="1"/>
  <c r="AK104" i="1"/>
  <c r="AF121" i="1"/>
  <c r="AK121" i="1"/>
  <c r="AF139" i="1"/>
  <c r="AK139" i="1"/>
  <c r="AF154" i="1"/>
  <c r="AK154" i="1"/>
  <c r="AF171" i="1"/>
  <c r="AK171" i="1"/>
  <c r="AF190" i="1"/>
  <c r="AK190" i="1"/>
  <c r="AF207" i="1"/>
  <c r="AK207" i="1"/>
  <c r="AF222" i="1"/>
  <c r="AK222" i="1"/>
  <c r="AF241" i="1"/>
  <c r="AK241" i="1"/>
  <c r="AF257" i="1"/>
  <c r="AK257" i="1"/>
  <c r="AF274" i="1"/>
  <c r="AK274" i="1"/>
  <c r="AF289" i="1"/>
  <c r="AK289" i="1"/>
  <c r="AF303" i="1"/>
  <c r="AK303" i="1"/>
  <c r="AF319" i="1"/>
  <c r="AK319" i="1"/>
  <c r="AF351" i="1"/>
  <c r="AK351" i="1"/>
  <c r="AF366" i="1"/>
  <c r="AK366" i="1"/>
  <c r="AF383" i="1"/>
  <c r="AK383" i="1"/>
  <c r="AF398" i="1"/>
  <c r="AK398" i="1"/>
  <c r="AF434" i="1"/>
  <c r="AK434" i="1"/>
  <c r="AF451" i="1"/>
  <c r="AK451" i="1"/>
  <c r="AF467" i="1"/>
  <c r="AK467" i="1"/>
  <c r="AF483" i="1"/>
  <c r="AK483" i="1"/>
  <c r="AF499" i="1"/>
  <c r="AK499" i="1"/>
  <c r="AF515" i="1"/>
  <c r="AK515" i="1"/>
  <c r="AF530" i="1"/>
  <c r="AK530" i="1"/>
  <c r="AF543" i="1"/>
  <c r="AK543" i="1"/>
  <c r="AF564" i="1"/>
  <c r="AK564" i="1"/>
  <c r="AF577" i="1"/>
  <c r="AK577" i="1"/>
  <c r="AF589" i="1"/>
  <c r="AK589" i="1"/>
  <c r="AF610" i="1"/>
  <c r="AK610" i="1"/>
  <c r="AF628" i="1"/>
  <c r="AK628" i="1"/>
  <c r="AF21" i="1"/>
  <c r="AK21" i="1"/>
  <c r="AF45" i="1"/>
  <c r="AK45" i="1"/>
  <c r="AF63" i="1"/>
  <c r="AK63" i="1"/>
  <c r="AF78" i="1"/>
  <c r="AK78" i="1"/>
  <c r="AF23" i="1"/>
  <c r="AK23" i="1"/>
  <c r="AF108" i="1"/>
  <c r="AK108" i="1"/>
  <c r="AF127" i="1"/>
  <c r="AK127" i="1"/>
  <c r="AF144" i="1"/>
  <c r="AK144" i="1"/>
  <c r="AF160" i="1"/>
  <c r="AK160" i="1"/>
  <c r="AF179" i="1"/>
  <c r="AK179" i="1"/>
  <c r="AF191" i="1"/>
  <c r="AK191" i="1"/>
  <c r="AF212" i="1"/>
  <c r="AK212" i="1"/>
  <c r="AF228" i="1"/>
  <c r="AK228" i="1"/>
  <c r="AF245" i="1"/>
  <c r="AK245" i="1"/>
  <c r="AF262" i="1"/>
  <c r="AK262" i="1"/>
  <c r="AF275" i="1"/>
  <c r="AK275" i="1"/>
  <c r="AF293" i="1"/>
  <c r="AK293" i="1"/>
  <c r="AF308" i="1"/>
  <c r="AK308" i="1"/>
  <c r="AF324" i="1"/>
  <c r="AK324" i="1"/>
  <c r="AF355" i="1"/>
  <c r="AK355" i="1"/>
  <c r="AF388" i="1"/>
  <c r="AK388" i="1"/>
  <c r="AF404" i="1"/>
  <c r="AK404" i="1"/>
  <c r="AF438" i="1"/>
  <c r="AK438" i="1"/>
  <c r="AF456" i="1"/>
  <c r="AK456" i="1"/>
  <c r="AF473" i="1"/>
  <c r="AK473" i="1"/>
  <c r="AF487" i="1"/>
  <c r="AK487" i="1"/>
  <c r="AF504" i="1"/>
  <c r="AK504" i="1"/>
  <c r="AF518" i="1"/>
  <c r="AK518" i="1"/>
  <c r="AF540" i="1"/>
  <c r="AK540" i="1"/>
  <c r="AF551" i="1"/>
  <c r="AK551" i="1"/>
  <c r="AF566" i="1"/>
  <c r="AK566" i="1"/>
  <c r="AF598" i="1"/>
  <c r="AK598" i="1"/>
  <c r="AF614" i="1"/>
  <c r="AK614" i="1"/>
  <c r="AF637" i="1"/>
  <c r="AK637" i="1"/>
  <c r="AF344" i="1"/>
  <c r="AK344" i="1"/>
  <c r="AF18" i="1"/>
  <c r="AK18" i="1"/>
  <c r="AF42" i="1"/>
  <c r="AK42" i="1"/>
  <c r="AF61" i="1"/>
  <c r="AK61" i="1"/>
  <c r="AF74" i="1"/>
  <c r="AK74" i="1"/>
  <c r="AF91" i="1"/>
  <c r="AK91" i="1"/>
  <c r="AF106" i="1"/>
  <c r="AK106" i="1"/>
  <c r="AF123" i="1"/>
  <c r="AK123" i="1"/>
  <c r="AF141" i="1"/>
  <c r="AK141" i="1"/>
  <c r="AF157" i="1"/>
  <c r="AK157" i="1"/>
  <c r="AF173" i="1"/>
  <c r="AK173" i="1"/>
  <c r="AF193" i="1"/>
  <c r="AK193" i="1"/>
  <c r="AF209" i="1"/>
  <c r="AK209" i="1"/>
  <c r="AF225" i="1"/>
  <c r="AK225" i="1"/>
  <c r="AF242" i="1"/>
  <c r="AK242" i="1"/>
  <c r="AF259" i="1"/>
  <c r="AK259" i="1"/>
  <c r="AF277" i="1"/>
  <c r="AK277" i="1"/>
  <c r="AF290" i="1"/>
  <c r="AK290" i="1"/>
  <c r="AF305" i="1"/>
  <c r="AK305" i="1"/>
  <c r="AF322" i="1"/>
  <c r="AK322" i="1"/>
  <c r="AF338" i="1"/>
  <c r="AK338" i="1"/>
  <c r="AF356" i="1"/>
  <c r="AK356" i="1"/>
  <c r="AF371" i="1"/>
  <c r="AK371" i="1"/>
  <c r="AF418" i="1"/>
  <c r="AK418" i="1"/>
  <c r="AF441" i="1"/>
  <c r="AK441" i="1"/>
  <c r="AF458" i="1"/>
  <c r="AK458" i="1"/>
  <c r="AF470" i="1"/>
  <c r="AK470" i="1"/>
  <c r="AF488" i="1"/>
  <c r="AK488" i="1"/>
  <c r="AF505" i="1"/>
  <c r="AK505" i="1"/>
  <c r="AF519" i="1"/>
  <c r="AK519" i="1"/>
  <c r="AF541" i="1"/>
  <c r="AK541" i="1"/>
  <c r="AF582" i="1"/>
  <c r="AK582" i="1"/>
  <c r="AF599" i="1"/>
  <c r="AK599" i="1"/>
  <c r="AF636" i="1"/>
  <c r="AK636" i="1"/>
  <c r="AF498" i="1"/>
  <c r="AK498" i="1"/>
  <c r="AF43" i="1"/>
  <c r="AK43" i="1"/>
  <c r="AF75" i="1"/>
  <c r="AK75" i="1"/>
  <c r="AF107" i="1"/>
  <c r="AK107" i="1"/>
  <c r="AF142" i="1"/>
  <c r="AK142" i="1"/>
  <c r="AF174" i="1"/>
  <c r="AK174" i="1"/>
  <c r="AF211" i="1"/>
  <c r="AK211" i="1"/>
  <c r="AF24" i="1"/>
  <c r="AK24" i="1"/>
  <c r="AF66" i="1"/>
  <c r="AK66" i="1"/>
  <c r="AF94" i="1"/>
  <c r="AK94" i="1"/>
  <c r="T432" i="1"/>
  <c r="Q432" i="1"/>
  <c r="AA432" i="1"/>
  <c r="M432" i="1"/>
  <c r="H19" i="1"/>
  <c r="AE19" i="1" s="1"/>
  <c r="G432" i="1"/>
  <c r="H3" i="1"/>
  <c r="G430" i="1"/>
  <c r="L430" i="1"/>
  <c r="F430" i="1"/>
  <c r="AE3" i="1" l="1"/>
  <c r="AF19" i="1"/>
  <c r="AK19" i="1"/>
  <c r="H432" i="1"/>
  <c r="J430" i="1"/>
  <c r="AK3" i="1" l="1"/>
  <c r="AF3" i="1"/>
  <c r="AK432" i="1"/>
  <c r="AE432" i="1"/>
  <c r="E430" i="1" l="1"/>
  <c r="AC430" i="1" l="1"/>
  <c r="V430" i="1"/>
  <c r="P430" i="1"/>
  <c r="Z430" i="1"/>
  <c r="S430" i="1"/>
  <c r="X430" i="1"/>
  <c r="AD430" i="1"/>
  <c r="Q430" i="1" l="1"/>
  <c r="T430" i="1"/>
  <c r="AA430" i="1"/>
  <c r="M430" i="1"/>
  <c r="H430" i="1" l="1"/>
  <c r="AE430" i="1" l="1"/>
  <c r="AK430" i="1"/>
  <c r="AJ204" i="1" l="1"/>
  <c r="AJ234" i="1"/>
  <c r="AJ406" i="1"/>
  <c r="AJ565" i="1"/>
  <c r="AJ189" i="1"/>
  <c r="AJ562" i="1"/>
  <c r="AJ455" i="1"/>
  <c r="AJ543" i="1"/>
  <c r="AJ258" i="1"/>
  <c r="AJ438" i="1"/>
  <c r="AJ622" i="1"/>
  <c r="AJ399" i="1"/>
  <c r="AJ442" i="1"/>
  <c r="AJ497" i="1"/>
  <c r="AJ400" i="1"/>
  <c r="AJ125" i="1"/>
  <c r="AJ515" i="1"/>
  <c r="AJ492" i="1"/>
  <c r="AJ563" i="1"/>
  <c r="AJ473" i="1"/>
  <c r="AJ33" i="1"/>
  <c r="AJ175" i="1"/>
  <c r="AJ12" i="1"/>
  <c r="AJ70" i="1"/>
  <c r="AJ583" i="1"/>
  <c r="AJ454" i="1"/>
  <c r="AJ586" i="1"/>
  <c r="AJ403" i="1"/>
  <c r="AJ281" i="1"/>
  <c r="AJ317" i="1"/>
  <c r="AJ16" i="1"/>
  <c r="AJ34" i="1"/>
  <c r="AJ18" i="1"/>
  <c r="AJ466" i="1"/>
  <c r="AJ305" i="1"/>
  <c r="AJ489" i="1"/>
  <c r="AJ73" i="1"/>
  <c r="AJ474" i="1"/>
  <c r="AJ426" i="1"/>
  <c r="AJ493" i="1"/>
  <c r="AJ256" i="1"/>
  <c r="AJ282" i="1"/>
  <c r="AJ123" i="1"/>
  <c r="AJ192" i="1"/>
  <c r="AJ244" i="1"/>
  <c r="AJ652" i="1"/>
  <c r="AJ306" i="1"/>
  <c r="AJ594" i="1"/>
  <c r="AJ348" i="1"/>
  <c r="AJ427" i="1"/>
  <c r="AJ71" i="1"/>
  <c r="AJ349" i="1"/>
  <c r="AJ187" i="1"/>
  <c r="AJ205" i="1"/>
  <c r="AJ203" i="1"/>
  <c r="AJ444" i="1"/>
  <c r="AJ371" i="1"/>
  <c r="AJ396" i="1"/>
  <c r="AJ446" i="1"/>
  <c r="AJ19" i="1"/>
  <c r="AJ169" i="1"/>
  <c r="AJ311" i="1"/>
  <c r="AJ450" i="1"/>
  <c r="AJ488" i="1"/>
  <c r="AJ38" i="1"/>
  <c r="AJ135" i="1"/>
  <c r="AJ561" i="1"/>
  <c r="AJ529" i="1"/>
  <c r="AJ505" i="1"/>
  <c r="AJ304" i="1"/>
  <c r="AJ357" i="1"/>
  <c r="AJ329" i="1"/>
  <c r="AJ121" i="1"/>
  <c r="AJ549" i="1"/>
  <c r="AJ95" i="1"/>
  <c r="AJ154" i="1"/>
  <c r="AJ21" i="1"/>
  <c r="AJ43" i="1"/>
  <c r="AJ330" i="1"/>
  <c r="AJ518" i="1"/>
  <c r="AJ362" i="1"/>
  <c r="AJ263" i="1"/>
  <c r="AJ491" i="1"/>
  <c r="AJ98" i="1"/>
  <c r="AJ632" i="1"/>
  <c r="AJ103" i="1"/>
  <c r="AJ173" i="1"/>
  <c r="AJ101" i="1"/>
  <c r="AJ215" i="1"/>
  <c r="AJ136" i="1"/>
  <c r="AJ226" i="1"/>
  <c r="AJ198" i="1"/>
  <c r="AJ315" i="1"/>
  <c r="AJ196" i="1"/>
  <c r="AJ602" i="1"/>
  <c r="AJ546" i="1"/>
  <c r="AJ235" i="1"/>
  <c r="AJ623" i="1"/>
  <c r="AJ39" i="1"/>
  <c r="AJ257" i="1"/>
  <c r="AJ381" i="1"/>
  <c r="AJ255" i="1"/>
  <c r="AJ188" i="1"/>
  <c r="AJ559" i="1"/>
  <c r="AJ15" i="1"/>
  <c r="AJ242" i="1"/>
  <c r="AJ270" i="1"/>
  <c r="AJ501" i="1"/>
  <c r="AJ288" i="1"/>
  <c r="AJ629" i="1"/>
  <c r="AJ420" i="1"/>
  <c r="AJ388" i="1"/>
  <c r="AJ528" i="1"/>
  <c r="AJ646" i="1"/>
  <c r="AJ642" i="1"/>
  <c r="AJ271" i="1"/>
  <c r="AJ569" i="1"/>
  <c r="AJ485" i="1"/>
  <c r="AJ149" i="1"/>
  <c r="AJ105" i="1"/>
  <c r="AJ82" i="1"/>
  <c r="AJ423" i="1"/>
  <c r="AJ220" i="1"/>
  <c r="AJ117" i="1"/>
  <c r="AJ580" i="1"/>
  <c r="AJ240" i="1"/>
  <c r="AJ448" i="1"/>
  <c r="AJ274" i="1"/>
  <c r="AJ521" i="1"/>
  <c r="AJ575" i="1"/>
  <c r="AJ435" i="1"/>
  <c r="AJ422" i="1"/>
  <c r="AJ453" i="1"/>
  <c r="AJ342" i="1"/>
  <c r="AJ636" i="1"/>
  <c r="AJ275" i="1"/>
  <c r="AJ296" i="1"/>
  <c r="AJ332" i="1"/>
  <c r="AJ644" i="1"/>
  <c r="AJ85" i="1"/>
  <c r="AJ429" i="1"/>
  <c r="AJ368" i="1"/>
  <c r="AJ8" i="1"/>
  <c r="AJ573" i="1"/>
  <c r="AJ50" i="1"/>
  <c r="AJ166" i="1"/>
  <c r="AJ298" i="1"/>
  <c r="AJ364" i="1"/>
  <c r="AJ537" i="1"/>
  <c r="AJ447" i="1"/>
  <c r="AJ483" i="1"/>
  <c r="AJ633" i="1"/>
  <c r="AJ506" i="1"/>
  <c r="AJ570" i="1"/>
  <c r="AJ241" i="1"/>
  <c r="AJ548" i="1"/>
  <c r="AJ301" i="1"/>
  <c r="AJ614" i="1"/>
  <c r="AJ55" i="1"/>
  <c r="AJ625" i="1"/>
  <c r="AJ608" i="1"/>
  <c r="AJ545" i="1"/>
  <c r="AJ591" i="1"/>
  <c r="AJ467" i="1"/>
  <c r="AJ457" i="1"/>
  <c r="AJ64" i="1"/>
  <c r="AJ346" i="1"/>
  <c r="AJ613" i="1"/>
  <c r="AJ303" i="1"/>
  <c r="AJ160" i="1"/>
  <c r="AJ611" i="1"/>
  <c r="AJ280" i="1"/>
  <c r="AJ468" i="1"/>
  <c r="AJ35" i="1"/>
  <c r="AJ596" i="1"/>
  <c r="AJ441" i="1"/>
  <c r="AJ630" i="1"/>
  <c r="AJ75" i="1"/>
  <c r="AJ634" i="1"/>
  <c r="AJ201" i="1"/>
  <c r="AJ294" i="1"/>
  <c r="AJ522" i="1"/>
  <c r="AJ118" i="1"/>
  <c r="AJ137" i="1"/>
  <c r="AJ132" i="1"/>
  <c r="AJ236" i="1"/>
  <c r="AJ479" i="1"/>
  <c r="AJ228" i="1"/>
  <c r="AJ524" i="1"/>
  <c r="AJ328" i="1"/>
  <c r="AJ369" i="1"/>
  <c r="AJ516" i="1"/>
  <c r="AJ272" i="1"/>
  <c r="AJ6" i="1"/>
  <c r="AJ416" i="1"/>
  <c r="AJ526" i="1"/>
  <c r="AJ316" i="1"/>
  <c r="AJ568" i="1"/>
  <c r="AJ90" i="1"/>
  <c r="AJ230" i="1"/>
  <c r="AJ297" i="1"/>
  <c r="AJ57" i="1"/>
  <c r="AJ7" i="1"/>
  <c r="AJ409" i="1"/>
  <c r="AJ469" i="1"/>
  <c r="AJ9" i="1"/>
  <c r="AJ42" i="1"/>
  <c r="AJ606" i="1"/>
  <c r="AJ277" i="1"/>
  <c r="AJ312" i="1"/>
  <c r="AJ307" i="1"/>
  <c r="AJ26" i="1"/>
  <c r="AJ287" i="1"/>
  <c r="AJ78" i="1"/>
  <c r="AJ476" i="1"/>
  <c r="AJ22" i="1"/>
  <c r="AJ511" i="1"/>
  <c r="AJ645" i="1"/>
  <c r="AJ269" i="1"/>
  <c r="AJ534" i="1"/>
  <c r="AJ141" i="1"/>
  <c r="AJ503" i="1"/>
  <c r="AJ148" i="1"/>
  <c r="AJ326" i="1"/>
  <c r="AJ531" i="1"/>
  <c r="AJ29" i="1"/>
  <c r="AJ390" i="1"/>
  <c r="AJ239" i="1"/>
  <c r="AJ74" i="1"/>
  <c r="AJ578" i="1"/>
  <c r="AJ356" i="1"/>
  <c r="AJ612" i="1"/>
  <c r="AJ214" i="1"/>
  <c r="AJ609" i="1"/>
  <c r="AJ458" i="1"/>
  <c r="AJ494" i="1"/>
  <c r="AJ387" i="1"/>
  <c r="AJ115" i="1"/>
  <c r="AJ134" i="1"/>
  <c r="AJ182" i="1"/>
  <c r="AJ320" i="1"/>
  <c r="AJ585" i="1"/>
  <c r="AJ308" i="1"/>
  <c r="AJ202" i="1"/>
  <c r="AJ238" i="1"/>
  <c r="AJ480" i="1"/>
  <c r="AJ167" i="1"/>
  <c r="AJ72" i="1"/>
  <c r="AJ310" i="1"/>
  <c r="AJ615" i="1"/>
  <c r="AJ51" i="1"/>
  <c r="AJ484" i="1"/>
  <c r="AJ5" i="1"/>
  <c r="AJ302" i="1"/>
  <c r="AJ525" i="1"/>
  <c r="AJ482" i="1"/>
  <c r="AJ418" i="1"/>
  <c r="AJ374" i="1"/>
  <c r="AJ106" i="1"/>
  <c r="AJ36" i="1"/>
  <c r="AJ171" i="1"/>
  <c r="AJ378" i="1"/>
  <c r="AJ579" i="1"/>
  <c r="AJ624" i="1"/>
  <c r="AJ25" i="1"/>
  <c r="AJ428" i="1"/>
  <c r="AJ61" i="1"/>
  <c r="AJ520" i="1"/>
  <c r="AJ654" i="1"/>
  <c r="AJ99" i="1"/>
  <c r="AJ404" i="1"/>
  <c r="AJ407" i="1"/>
  <c r="AJ353" i="1"/>
  <c r="AJ159" i="1"/>
  <c r="AJ375" i="1"/>
  <c r="AJ389" i="1"/>
  <c r="AJ267" i="1"/>
  <c r="AJ56" i="1"/>
  <c r="AJ161" i="1"/>
  <c r="AJ143" i="1"/>
  <c r="AJ410" i="1"/>
  <c r="AJ183" i="1"/>
  <c r="AJ246" i="1"/>
  <c r="AJ358" i="1"/>
  <c r="AJ107" i="1"/>
  <c r="AJ499" i="1"/>
  <c r="AJ539" i="1"/>
  <c r="AJ24" i="1"/>
  <c r="AJ197" i="1"/>
  <c r="AJ200" i="1"/>
  <c r="AJ181" i="1"/>
  <c r="AJ142" i="1"/>
  <c r="AJ532" i="1"/>
  <c r="AJ62" i="1"/>
  <c r="AJ327" i="1"/>
  <c r="AJ395" i="1"/>
  <c r="AJ627" i="1"/>
  <c r="AJ650" i="1"/>
  <c r="AJ477" i="1"/>
  <c r="AJ286" i="1"/>
  <c r="AJ391" i="1"/>
  <c r="AJ31" i="1"/>
  <c r="AJ604" i="1"/>
  <c r="AJ231" i="1"/>
  <c r="AJ322" i="1"/>
  <c r="AJ337" i="1"/>
  <c r="AJ285" i="1"/>
  <c r="AJ252" i="1"/>
  <c r="AJ557" i="1"/>
  <c r="AJ352" i="1"/>
  <c r="AJ11" i="1"/>
  <c r="AJ635" i="1"/>
  <c r="AJ27" i="1"/>
  <c r="AJ508" i="1"/>
  <c r="AJ185" i="1"/>
  <c r="AJ151" i="1"/>
  <c r="AJ13" i="1"/>
  <c r="AJ574" i="1"/>
  <c r="AJ641" i="1"/>
  <c r="AJ335" i="1"/>
  <c r="AJ567" i="1"/>
  <c r="AJ318" i="1"/>
  <c r="AJ481" i="1"/>
  <c r="AJ530" i="1"/>
  <c r="AJ605" i="1"/>
  <c r="AJ76" i="1"/>
  <c r="AJ94" i="1"/>
  <c r="AJ355" i="1"/>
  <c r="AJ345" i="1"/>
  <c r="AJ176" i="1"/>
  <c r="AJ157" i="1"/>
  <c r="AJ153" i="1"/>
  <c r="AJ140" i="1"/>
  <c r="AJ542" i="1"/>
  <c r="AJ190" i="1"/>
  <c r="AJ397" i="1"/>
  <c r="AJ93" i="1"/>
  <c r="AJ313" i="1"/>
  <c r="AJ253" i="1"/>
  <c r="AJ360" i="1"/>
  <c r="AJ597" i="1"/>
  <c r="AJ113" i="1"/>
  <c r="AJ243" i="1"/>
  <c r="AJ555" i="1"/>
  <c r="AJ415" i="1"/>
  <c r="AJ434" i="1"/>
  <c r="AJ619" i="1"/>
  <c r="AJ223" i="1"/>
  <c r="AJ87" i="1"/>
  <c r="AJ264" i="1"/>
  <c r="AJ380" i="1"/>
  <c r="AJ245" i="1"/>
  <c r="AJ376" i="1"/>
  <c r="AJ108" i="1"/>
  <c r="AJ653" i="1"/>
  <c r="AJ338" i="1"/>
  <c r="AJ63" i="1"/>
  <c r="AJ431" i="1"/>
  <c r="AJ291" i="1"/>
  <c r="AJ210" i="1"/>
  <c r="AJ178" i="1"/>
  <c r="AJ41" i="1"/>
  <c r="AJ610" i="1"/>
  <c r="AJ88" i="1"/>
  <c r="AJ414" i="1"/>
  <c r="AJ519" i="1"/>
  <c r="AJ152" i="1"/>
  <c r="AJ237" i="1"/>
  <c r="AJ643" i="1"/>
  <c r="AJ227" i="1"/>
  <c r="AJ262" i="1"/>
  <c r="AJ616" i="1"/>
  <c r="AJ498" i="1"/>
  <c r="AJ367" i="1"/>
  <c r="AJ365" i="1"/>
  <c r="AJ207" i="1"/>
  <c r="AJ370" i="1"/>
  <c r="AJ472" i="1"/>
  <c r="AJ628" i="1"/>
  <c r="AJ84" i="1"/>
  <c r="AJ554" i="1"/>
  <c r="AJ165" i="1"/>
  <c r="AJ504" i="1"/>
  <c r="AJ340" i="1"/>
  <c r="AJ321" i="1"/>
  <c r="AJ590" i="1"/>
  <c r="AJ66" i="1"/>
  <c r="AJ229" i="1"/>
  <c r="AJ439" i="1"/>
  <c r="AJ323" i="1"/>
  <c r="AJ651" i="1"/>
  <c r="AJ452" i="1"/>
  <c r="AJ470" i="1"/>
  <c r="AJ216" i="1"/>
  <c r="AJ191" i="1"/>
  <c r="AJ607" i="1"/>
  <c r="AJ377" i="1"/>
  <c r="AJ133" i="1"/>
  <c r="AJ451" i="1"/>
  <c r="AJ20" i="1"/>
  <c r="AJ77" i="1"/>
  <c r="AJ336" i="1"/>
  <c r="AJ104" i="1"/>
  <c r="AJ86" i="1"/>
  <c r="AJ122" i="1"/>
  <c r="AJ48" i="1"/>
  <c r="AJ588" i="1"/>
  <c r="AJ232" i="1"/>
  <c r="AJ30" i="1"/>
  <c r="AJ45" i="1"/>
  <c r="AJ83" i="1"/>
  <c r="AJ343" i="1"/>
  <c r="AJ92" i="1"/>
  <c r="AJ392" i="1"/>
  <c r="AJ217" i="1"/>
  <c r="AJ114" i="1"/>
  <c r="AJ164" i="1"/>
  <c r="AJ621" i="1"/>
  <c r="AJ639" i="1"/>
  <c r="AJ324" i="1"/>
  <c r="AJ600" i="1"/>
  <c r="AJ265" i="1"/>
  <c r="AJ130" i="1"/>
  <c r="AJ421" i="1"/>
  <c r="AJ295" i="1"/>
  <c r="AJ261" i="1"/>
  <c r="AJ487" i="1"/>
  <c r="AJ541" i="1"/>
  <c r="AJ456" i="1"/>
  <c r="AJ68" i="1"/>
  <c r="AJ547" i="1"/>
  <c r="AJ620" i="1"/>
  <c r="AJ640" i="1"/>
  <c r="AJ359" i="1"/>
  <c r="AJ112" i="1"/>
  <c r="AJ276" i="1"/>
  <c r="AJ584" i="1"/>
  <c r="AJ300" i="1"/>
  <c r="AJ177" i="1"/>
  <c r="AJ14" i="1"/>
  <c r="AJ638" i="1"/>
  <c r="AJ637" i="1"/>
  <c r="AJ193" i="1"/>
  <c r="AJ251" i="1"/>
  <c r="AJ564" i="1"/>
  <c r="AJ385" i="1"/>
  <c r="AJ550" i="1"/>
  <c r="AJ145" i="1"/>
  <c r="AJ211" i="1"/>
  <c r="AJ46" i="1"/>
  <c r="AJ81" i="1"/>
  <c r="AJ393" i="1"/>
  <c r="AJ120" i="1"/>
  <c r="AJ155" i="1"/>
  <c r="AJ100" i="1"/>
  <c r="AJ384" i="1"/>
  <c r="AJ592" i="1"/>
  <c r="AJ464" i="1"/>
  <c r="AJ351" i="1"/>
  <c r="AJ344" i="1"/>
  <c r="AJ65" i="1"/>
  <c r="AJ401" i="1"/>
  <c r="AJ361" i="1"/>
  <c r="AJ158" i="1"/>
  <c r="AJ260" i="1"/>
  <c r="AJ486" i="1"/>
  <c r="AJ626" i="1"/>
  <c r="AJ553" i="1"/>
  <c r="AJ233" i="1"/>
  <c r="AJ572" i="1"/>
  <c r="AJ437" i="1"/>
  <c r="AJ463" i="1"/>
  <c r="AJ80" i="1"/>
  <c r="AJ219" i="1"/>
  <c r="AJ425" i="1"/>
  <c r="AJ249" i="1"/>
  <c r="AJ109" i="1"/>
  <c r="AJ102" i="1"/>
  <c r="AJ37" i="1"/>
  <c r="AJ67" i="1"/>
  <c r="AJ224" i="1"/>
  <c r="AJ510" i="1"/>
  <c r="AJ461" i="1"/>
  <c r="AJ23" i="1"/>
  <c r="AJ514" i="1"/>
  <c r="AJ32" i="1"/>
  <c r="AJ124" i="1"/>
  <c r="AJ28" i="1"/>
  <c r="AJ354" i="1"/>
  <c r="AJ544" i="1"/>
  <c r="AJ59" i="1"/>
  <c r="AJ459" i="1"/>
  <c r="AJ138" i="1"/>
  <c r="AJ319" i="1"/>
  <c r="AJ290" i="1"/>
  <c r="AJ366" i="1"/>
  <c r="AJ168" i="1"/>
  <c r="AJ58" i="1"/>
  <c r="AJ248" i="1"/>
  <c r="AJ292" i="1"/>
  <c r="AJ54" i="1"/>
  <c r="AJ383" i="1"/>
  <c r="AJ533" i="1"/>
  <c r="AJ91" i="1"/>
  <c r="AJ589" i="1"/>
  <c r="AJ424" i="1"/>
  <c r="AJ131" i="1"/>
  <c r="AJ213" i="1"/>
  <c r="AJ156" i="1"/>
  <c r="AJ341" i="1"/>
  <c r="AJ309" i="1"/>
  <c r="AJ495" i="1"/>
  <c r="AJ147" i="1"/>
  <c r="AJ601" i="1"/>
  <c r="AJ411" i="1"/>
  <c r="AJ571" i="1"/>
  <c r="AJ558" i="1"/>
  <c r="AJ460" i="1"/>
  <c r="AJ259" i="1"/>
  <c r="AJ206" i="1"/>
  <c r="AJ513" i="1"/>
  <c r="AJ617" i="1"/>
  <c r="AJ595" i="1"/>
  <c r="AJ268" i="1"/>
  <c r="AJ334" i="1"/>
  <c r="AJ379" i="1"/>
  <c r="AJ490" i="1"/>
  <c r="AJ289" i="1"/>
  <c r="AJ398" i="1"/>
  <c r="AJ478" i="1"/>
  <c r="AJ116" i="1"/>
  <c r="AJ179" i="1"/>
  <c r="AJ445" i="1"/>
  <c r="AJ79" i="1"/>
  <c r="AJ551" i="1"/>
  <c r="AJ556" i="1"/>
  <c r="AJ509" i="1"/>
  <c r="AJ278" i="1"/>
  <c r="AJ538" i="1"/>
  <c r="AJ254" i="1"/>
  <c r="AJ500" i="1"/>
  <c r="AJ199" i="1"/>
  <c r="AJ496" i="1"/>
  <c r="AJ273" i="1"/>
  <c r="AJ382" i="1"/>
  <c r="AJ266" i="1"/>
  <c r="AJ363" i="1"/>
  <c r="AJ347" i="1"/>
  <c r="AJ60" i="1"/>
  <c r="AJ540" i="1"/>
  <c r="AJ127" i="1"/>
  <c r="AJ582" i="1"/>
  <c r="AJ44" i="1"/>
  <c r="AJ180" i="1"/>
  <c r="AJ3" i="1"/>
  <c r="AJ576" i="1"/>
  <c r="AJ49" i="1"/>
  <c r="AJ172" i="1"/>
  <c r="AJ119" i="1"/>
  <c r="AJ283" i="1"/>
  <c r="AJ502" i="1"/>
  <c r="AJ350" i="1"/>
  <c r="AJ97" i="1"/>
  <c r="AJ250" i="1"/>
  <c r="AJ184" i="1"/>
  <c r="AJ475" i="1"/>
  <c r="AJ208" i="1"/>
  <c r="AJ647" i="1"/>
  <c r="AJ299" i="1"/>
  <c r="AJ139" i="1"/>
  <c r="AJ325" i="1"/>
  <c r="AJ126" i="1"/>
  <c r="AJ333" i="1"/>
  <c r="AJ527" i="1"/>
  <c r="AJ598" i="1"/>
  <c r="AJ517" i="1"/>
  <c r="AJ593" i="1"/>
  <c r="AJ512" i="1"/>
  <c r="AJ587" i="1"/>
  <c r="AJ339" i="1"/>
  <c r="AJ331" i="1"/>
  <c r="AJ577" i="1"/>
  <c r="AJ111" i="1"/>
  <c r="AJ535" i="1"/>
  <c r="AJ221" i="1"/>
  <c r="AJ110" i="1"/>
  <c r="AJ536" i="1"/>
  <c r="AJ405" i="1"/>
  <c r="AJ618" i="1"/>
  <c r="AJ222" i="1"/>
  <c r="AJ386" i="1"/>
  <c r="AJ648" i="1"/>
  <c r="AJ394" i="1"/>
  <c r="AJ372" i="1"/>
  <c r="AJ195" i="1"/>
  <c r="AJ443" i="1"/>
  <c r="AJ413" i="1"/>
  <c r="AJ218" i="1"/>
  <c r="AJ440" i="1"/>
  <c r="AJ314" i="1"/>
  <c r="AJ419" i="1"/>
  <c r="AJ402" i="1"/>
  <c r="AJ603" i="1"/>
  <c r="AJ162" i="1"/>
  <c r="AJ194" i="1"/>
  <c r="AJ69" i="1"/>
  <c r="AJ465" i="1"/>
  <c r="AJ417" i="1"/>
  <c r="AJ129" i="1"/>
  <c r="AJ186" i="1"/>
  <c r="AJ581" i="1"/>
  <c r="AJ150" i="1"/>
  <c r="AJ471" i="1"/>
  <c r="AJ373" i="1"/>
  <c r="AJ209" i="1"/>
  <c r="AJ212" i="1"/>
  <c r="AJ523" i="1"/>
  <c r="AJ174" i="1"/>
  <c r="AJ53" i="1"/>
  <c r="AJ96" i="1"/>
  <c r="AJ279" i="1"/>
  <c r="AJ4" i="1"/>
  <c r="AJ146" i="1"/>
  <c r="AJ408" i="1"/>
  <c r="AJ631" i="1"/>
  <c r="AJ462" i="1"/>
  <c r="AJ170" i="1"/>
  <c r="AJ507" i="1"/>
  <c r="AJ89" i="1"/>
  <c r="AJ449" i="1"/>
  <c r="AJ560" i="1"/>
  <c r="AJ436" i="1"/>
  <c r="AJ52" i="1"/>
  <c r="AJ284" i="1"/>
  <c r="AJ566" i="1"/>
  <c r="AJ412" i="1"/>
  <c r="AJ163" i="1"/>
  <c r="AJ225" i="1"/>
  <c r="AJ599" i="1"/>
  <c r="AJ144" i="1"/>
  <c r="AJ247" i="1"/>
  <c r="AJ128" i="1"/>
  <c r="AJ10" i="1"/>
  <c r="AJ649" i="1"/>
  <c r="AJ47" i="1"/>
  <c r="AJ552" i="1"/>
  <c r="AJ293" i="1"/>
  <c r="AJ40" i="1"/>
  <c r="AI433" i="1"/>
  <c r="AJ17" i="1"/>
  <c r="AG429" i="1"/>
  <c r="AG51" i="1"/>
  <c r="AG626" i="1"/>
  <c r="AG616" i="1"/>
  <c r="AG427" i="1"/>
  <c r="AG77" i="1"/>
  <c r="AG120" i="1"/>
  <c r="AG344" i="1"/>
  <c r="AG404" i="1"/>
  <c r="AG527" i="1"/>
  <c r="AG71" i="1"/>
  <c r="AG8" i="1"/>
  <c r="AG525" i="1"/>
  <c r="AG135" i="1"/>
  <c r="AG219" i="1"/>
  <c r="AG359" i="1"/>
  <c r="AG36" i="1"/>
  <c r="AG602" i="1"/>
  <c r="AG35" i="1"/>
  <c r="AG613" i="1"/>
  <c r="AG313" i="1"/>
  <c r="AG83" i="1"/>
  <c r="AG312" i="1"/>
  <c r="AG440" i="1"/>
  <c r="AG353" i="1"/>
  <c r="AG623" i="1"/>
  <c r="AG508" i="1"/>
  <c r="AG566" i="1"/>
  <c r="AG500" i="1"/>
  <c r="AG100" i="1"/>
  <c r="AG594" i="1"/>
  <c r="AG208" i="1"/>
  <c r="AG38" i="1"/>
  <c r="AG346" i="1"/>
  <c r="AG628" i="1"/>
  <c r="AG405" i="1"/>
  <c r="AG163" i="1"/>
  <c r="AG287" i="1"/>
  <c r="AG306" i="1"/>
  <c r="AG495" i="1"/>
  <c r="AG579" i="1"/>
  <c r="AG180" i="1"/>
  <c r="AG504" i="1"/>
  <c r="AG103" i="1"/>
  <c r="AG24" i="1"/>
  <c r="AG488" i="1"/>
  <c r="AG189" i="1"/>
  <c r="AG49" i="1"/>
  <c r="AG466" i="1"/>
  <c r="AG610" i="1"/>
  <c r="AG653" i="1"/>
  <c r="AG476" i="1"/>
  <c r="AG261" i="1"/>
  <c r="AG210" i="1"/>
  <c r="AG389" i="1"/>
  <c r="AG178" i="1"/>
  <c r="AG339" i="1"/>
  <c r="AG631" i="1"/>
  <c r="AG641" i="1"/>
  <c r="AG318" i="1"/>
  <c r="AG23" i="1"/>
  <c r="AG587" i="1"/>
  <c r="AG113" i="1"/>
  <c r="AG301" i="1"/>
  <c r="AG599" i="1"/>
  <c r="AG185" i="1"/>
  <c r="AG282" i="1"/>
  <c r="AG537" i="1"/>
  <c r="AG247" i="1"/>
  <c r="AG184" i="1"/>
  <c r="AG458" i="1"/>
  <c r="AG124" i="1"/>
  <c r="AG305" i="1"/>
  <c r="AG506" i="1"/>
  <c r="AG614" i="1"/>
  <c r="AG112" i="1"/>
  <c r="AG327" i="1"/>
  <c r="AG151" i="1"/>
  <c r="AG629" i="1"/>
  <c r="AG615" i="1"/>
  <c r="AG569" i="1"/>
  <c r="AG450" i="1"/>
  <c r="AG632" i="1"/>
  <c r="AG86" i="1"/>
  <c r="AG470" i="1"/>
  <c r="AG321" i="1"/>
  <c r="AG303" i="1"/>
  <c r="AG204" i="1"/>
  <c r="AG268" i="1"/>
  <c r="AG5" i="1"/>
  <c r="AG274" i="1"/>
  <c r="AG395" i="1"/>
  <c r="AG27" i="1"/>
  <c r="AG252" i="1"/>
  <c r="AG580" i="1"/>
  <c r="AG468" i="1"/>
  <c r="AG547" i="1"/>
  <c r="AG262" i="1"/>
  <c r="AG67" i="1"/>
  <c r="AG256" i="1"/>
  <c r="AG160" i="1"/>
  <c r="AG168" i="1"/>
  <c r="AG195" i="1"/>
  <c r="AG171" i="1"/>
  <c r="AG465" i="1"/>
  <c r="AG233" i="1"/>
  <c r="AG104" i="1"/>
  <c r="AG139" i="1"/>
  <c r="AG388" i="1"/>
  <c r="AG539" i="1"/>
  <c r="AG266" i="1"/>
  <c r="AG337" i="1"/>
  <c r="AG638" i="1"/>
  <c r="AG478" i="1"/>
  <c r="AG535" i="1"/>
  <c r="AG406" i="1"/>
  <c r="AG403" i="1"/>
  <c r="AG118" i="1"/>
  <c r="AG360" i="1"/>
  <c r="AG570" i="1"/>
  <c r="AG486" i="1"/>
  <c r="AG443" i="1"/>
  <c r="AG12" i="1"/>
  <c r="AG264" i="1"/>
  <c r="AG142" i="1"/>
  <c r="AG358" i="1"/>
  <c r="AG593" i="1"/>
  <c r="AG578" i="1"/>
  <c r="AG78" i="1"/>
  <c r="AG311" i="1"/>
  <c r="AG205" i="1"/>
  <c r="AG363" i="1"/>
  <c r="AG48" i="1"/>
  <c r="AG132" i="1"/>
  <c r="AG497" i="1"/>
  <c r="AG277" i="1"/>
  <c r="AG169" i="1"/>
  <c r="AG296" i="1"/>
  <c r="AG517" i="1"/>
  <c r="AG299" i="1"/>
  <c r="AG398" i="1"/>
  <c r="AG40" i="1"/>
  <c r="AG242" i="1"/>
  <c r="AG173" i="1"/>
  <c r="AG652" i="1"/>
  <c r="AG308" i="1"/>
  <c r="AG545" i="1"/>
  <c r="AG456" i="1"/>
  <c r="AG348" i="1"/>
  <c r="AG134" i="1"/>
  <c r="AG438" i="1"/>
  <c r="AG428" i="1"/>
  <c r="AG583" i="1"/>
  <c r="AG445" i="1"/>
  <c r="AG284" i="1"/>
  <c r="AG380" i="1"/>
  <c r="AG223" i="1"/>
  <c r="AG138" i="1"/>
  <c r="AG482" i="1"/>
  <c r="AG111" i="1"/>
  <c r="AG140" i="1"/>
  <c r="AG606" i="1"/>
  <c r="AG567" i="1"/>
  <c r="AG115" i="1"/>
  <c r="AG289" i="1"/>
  <c r="AG105" i="1"/>
  <c r="AG97" i="1"/>
  <c r="AG177" i="1"/>
  <c r="AG643" i="1"/>
  <c r="AG576" i="1"/>
  <c r="AG90" i="1"/>
  <c r="AG410" i="1"/>
  <c r="AG582" i="1"/>
  <c r="AG72" i="1"/>
  <c r="AG73" i="1"/>
  <c r="AG625" i="1"/>
  <c r="AG146" i="1"/>
  <c r="AG479" i="1"/>
  <c r="AG532" i="1"/>
  <c r="AG457" i="1"/>
  <c r="AG294" i="1"/>
  <c r="AG556" i="1"/>
  <c r="AG622" i="1"/>
  <c r="AG528" i="1"/>
  <c r="AG91" i="1"/>
  <c r="AG336" i="1"/>
  <c r="AG298" i="1"/>
  <c r="AG557" i="1"/>
  <c r="AG591" i="1"/>
  <c r="AG507" i="1"/>
  <c r="AG304" i="1"/>
  <c r="AG596" i="1"/>
  <c r="AG568" i="1"/>
  <c r="AG96" i="1"/>
  <c r="AG74" i="1"/>
  <c r="AG351" i="1"/>
  <c r="AG534" i="1"/>
  <c r="AG444" i="1"/>
  <c r="AG530" i="1"/>
  <c r="AG451" i="1"/>
  <c r="AG175" i="1"/>
  <c r="AG226" i="1"/>
  <c r="AG400" i="1"/>
  <c r="AG211" i="1"/>
  <c r="AG235" i="1"/>
  <c r="AG565" i="1"/>
  <c r="AG368" i="1"/>
  <c r="AG441" i="1"/>
  <c r="AG57" i="1"/>
  <c r="AG114" i="1"/>
  <c r="AG481" i="1"/>
  <c r="AG640" i="1"/>
  <c r="AG394" i="1"/>
  <c r="AG228" i="1"/>
  <c r="AG147" i="1"/>
  <c r="AG20" i="1"/>
  <c r="AG11" i="1"/>
  <c r="AG188" i="1"/>
  <c r="AG191" i="1"/>
  <c r="AG356" i="1"/>
  <c r="AG88" i="1"/>
  <c r="AG4" i="1"/>
  <c r="AG464" i="1"/>
  <c r="AG490" i="1"/>
  <c r="AG553" i="1"/>
  <c r="AG371" i="1"/>
  <c r="AG382" i="1"/>
  <c r="AG59" i="1"/>
  <c r="AG487" i="1"/>
  <c r="AG637" i="1"/>
  <c r="AG461" i="1"/>
  <c r="AG239" i="1"/>
  <c r="AG22" i="1"/>
  <c r="AG401" i="1"/>
  <c r="AG475" i="1"/>
  <c r="AG152" i="1"/>
  <c r="AG412" i="1"/>
  <c r="AG390" i="1"/>
  <c r="AG328" i="1"/>
  <c r="AG585" i="1"/>
  <c r="AG448" i="1"/>
  <c r="AG498" i="1"/>
  <c r="AG586" i="1"/>
  <c r="AG174" i="1"/>
  <c r="AG414" i="1"/>
  <c r="AG329" i="1"/>
  <c r="AG297" i="1"/>
  <c r="AG231" i="1"/>
  <c r="AG309" i="1"/>
  <c r="AG467" i="1"/>
  <c r="AG291" i="1"/>
  <c r="AG172" i="1"/>
  <c r="AG352" i="1"/>
  <c r="AG439" i="1"/>
  <c r="AG603" i="1"/>
  <c r="AG47" i="1"/>
  <c r="AG435" i="1"/>
  <c r="AG149" i="1"/>
  <c r="AG416" i="1"/>
  <c r="AG624" i="1"/>
  <c r="AG276" i="1"/>
  <c r="AG144" i="1"/>
  <c r="AG269" i="1"/>
  <c r="AG50" i="1"/>
  <c r="AG536" i="1"/>
  <c r="AG350" i="1"/>
  <c r="AG627" i="1"/>
  <c r="AG644" i="1"/>
  <c r="AG31" i="1"/>
  <c r="AG25" i="1"/>
  <c r="AG203" i="1"/>
  <c r="AG494" i="1"/>
  <c r="AG230" i="1"/>
  <c r="AG44" i="1"/>
  <c r="AG381" i="1"/>
  <c r="AG546" i="1"/>
  <c r="AG213" i="1"/>
  <c r="AG496" i="1"/>
  <c r="AG642" i="1"/>
  <c r="AG524" i="1"/>
  <c r="AG278" i="1"/>
  <c r="AG331" i="1"/>
  <c r="AG263" i="1"/>
  <c r="AG411" i="1"/>
  <c r="AG54" i="1"/>
  <c r="AG26" i="1"/>
  <c r="AG473" i="1"/>
  <c r="AG273" i="1"/>
  <c r="AG654" i="1"/>
  <c r="AG107" i="1"/>
  <c r="AG477" i="1"/>
  <c r="AG64" i="1"/>
  <c r="AG302" i="1"/>
  <c r="AG512" i="1"/>
  <c r="AG607" i="1"/>
  <c r="AG393" i="1"/>
  <c r="AG409" i="1"/>
  <c r="AG472" i="1"/>
  <c r="AG526" i="1"/>
  <c r="AG492" i="1"/>
  <c r="AG499" i="1"/>
  <c r="AG10" i="1"/>
  <c r="AG30" i="1"/>
  <c r="AG250" i="1"/>
  <c r="AG283" i="1"/>
  <c r="AG315" i="1"/>
  <c r="AG421" i="1"/>
  <c r="AG646" i="1"/>
  <c r="AG272" i="1"/>
  <c r="AG649" i="1"/>
  <c r="AG549" i="1"/>
  <c r="AG572" i="1"/>
  <c r="AG65" i="1"/>
  <c r="AG559" i="1"/>
  <c r="AG76" i="1"/>
  <c r="AG192" i="1"/>
  <c r="AG322" i="1"/>
  <c r="AG550" i="1"/>
  <c r="AG218" i="1"/>
  <c r="AG619" i="1"/>
  <c r="AG538" i="1"/>
  <c r="AG449" i="1"/>
  <c r="AG293" i="1"/>
  <c r="AG186" i="1"/>
  <c r="AG7" i="1"/>
  <c r="AG148" i="1"/>
  <c r="AG541" i="1"/>
  <c r="AG399" i="1"/>
  <c r="AG123" i="1"/>
  <c r="AG314" i="1"/>
  <c r="AG374" i="1"/>
  <c r="AG62" i="1"/>
  <c r="AG319" i="1"/>
  <c r="AG630" i="1"/>
  <c r="AG423" i="1"/>
  <c r="AG442" i="1"/>
  <c r="AG99" i="1"/>
  <c r="AG89" i="1"/>
  <c r="AG154" i="1"/>
  <c r="AG182" i="1"/>
  <c r="AG437" i="1"/>
  <c r="AG133" i="1"/>
  <c r="AG463" i="1"/>
  <c r="AG420" i="1"/>
  <c r="AG295" i="1"/>
  <c r="AG455" i="1"/>
  <c r="AG447" i="1"/>
  <c r="AG13" i="1"/>
  <c r="AG237" i="1"/>
  <c r="AG554" i="1"/>
  <c r="AG155" i="1"/>
  <c r="AG19" i="1"/>
  <c r="AG37" i="1"/>
  <c r="AG446" i="1"/>
  <c r="AG221" i="1"/>
  <c r="AG402" i="1"/>
  <c r="AG645" i="1"/>
  <c r="AG505" i="1"/>
  <c r="AG639" i="1"/>
  <c r="AG584" i="1"/>
  <c r="AG345" i="1"/>
  <c r="AG575" i="1"/>
  <c r="AG56" i="1"/>
  <c r="AG121" i="1"/>
  <c r="AG207" i="1"/>
  <c r="AG335" i="1"/>
  <c r="AG196" i="1"/>
  <c r="AG636" i="1"/>
  <c r="AG246" i="1"/>
  <c r="AG98" i="1"/>
  <c r="AG45" i="1"/>
  <c r="AG6" i="1"/>
  <c r="AG480" i="1"/>
  <c r="AG46" i="1"/>
  <c r="AG590" i="1"/>
  <c r="AG621" i="1"/>
  <c r="AG581" i="1"/>
  <c r="AG29" i="1"/>
  <c r="AG53" i="1"/>
  <c r="AG334" i="1"/>
  <c r="AG122" i="1"/>
  <c r="AG426" i="1"/>
  <c r="AG215" i="1"/>
  <c r="AG190" i="1"/>
  <c r="AG564" i="1"/>
  <c r="AG220" i="1"/>
  <c r="AG454" i="1"/>
  <c r="AG491" i="1"/>
  <c r="AG617" i="1"/>
  <c r="AG109" i="1"/>
  <c r="AG588" i="1"/>
  <c r="AG158" i="1"/>
  <c r="AG343" i="1"/>
  <c r="AG372" i="1"/>
  <c r="AG79" i="1"/>
  <c r="AG562" i="1"/>
  <c r="AG544" i="1"/>
  <c r="AG61" i="1"/>
  <c r="AG650" i="1"/>
  <c r="AG209" i="1"/>
  <c r="AG286" i="1"/>
  <c r="AG522" i="1"/>
  <c r="AG577" i="1"/>
  <c r="AG232" i="1"/>
  <c r="AG234" i="1"/>
  <c r="AG108" i="1"/>
  <c r="AG424" i="1"/>
  <c r="AG362" i="1"/>
  <c r="AG540" i="1"/>
  <c r="AG194" i="1"/>
  <c r="AG598" i="1"/>
  <c r="AG137" i="1"/>
  <c r="AG601" i="1"/>
  <c r="AG325" i="1"/>
  <c r="AG183" i="1"/>
  <c r="AG141" i="1"/>
  <c r="AG574" i="1"/>
  <c r="AG324" i="1"/>
  <c r="AG68" i="1"/>
  <c r="AG260" i="1"/>
  <c r="AG265" i="1"/>
  <c r="AG514" i="1"/>
  <c r="AG379" i="1"/>
  <c r="AG81" i="1"/>
  <c r="AG484" i="1"/>
  <c r="AG176" i="1"/>
  <c r="AG307" i="1"/>
  <c r="AG201" i="1"/>
  <c r="AG52" i="1"/>
  <c r="AG419" i="1"/>
  <c r="AG130" i="1"/>
  <c r="AG376" i="1"/>
  <c r="AG119" i="1"/>
  <c r="AG418" i="1"/>
  <c r="AG373" i="1"/>
  <c r="AG258" i="1"/>
  <c r="AG453" i="1"/>
  <c r="AG635" i="1"/>
  <c r="AG407" i="1"/>
  <c r="AG474" i="1"/>
  <c r="AG290" i="1"/>
  <c r="AG131" i="1"/>
  <c r="AG408" i="1"/>
  <c r="AG384" i="1"/>
  <c r="AG229" i="1"/>
  <c r="AG326" i="1"/>
  <c r="AG128" i="1"/>
  <c r="AG164" i="1"/>
  <c r="AG620" i="1"/>
  <c r="AG347" i="1"/>
  <c r="AG58" i="1"/>
  <c r="AG369" i="1"/>
  <c r="AG162" i="1"/>
  <c r="AG16" i="1"/>
  <c r="AG101" i="1"/>
  <c r="AG493" i="1"/>
  <c r="AG548" i="1"/>
  <c r="AG244" i="1"/>
  <c r="AG197" i="1"/>
  <c r="AG375" i="1"/>
  <c r="AG332" i="1"/>
  <c r="AG422" i="1"/>
  <c r="AG248" i="1"/>
  <c r="AG383" i="1"/>
  <c r="AG561" i="1"/>
  <c r="AG127" i="1"/>
  <c r="AG651" i="1"/>
  <c r="AG275" i="1"/>
  <c r="AG469" i="1"/>
  <c r="AG618" i="1"/>
  <c r="AG425" i="1"/>
  <c r="AG531" i="1"/>
  <c r="AG9" i="1"/>
  <c r="AG518" i="1"/>
  <c r="AG28" i="1"/>
  <c r="AG243" i="1"/>
  <c r="AG102" i="1"/>
  <c r="AG32" i="1"/>
  <c r="AG396" i="1"/>
  <c r="AG387" i="1"/>
  <c r="AG117" i="1"/>
  <c r="AG361" i="1"/>
  <c r="AG434" i="1"/>
  <c r="AG94" i="1"/>
  <c r="AG69" i="1"/>
  <c r="AG589" i="1"/>
  <c r="AG85" i="1"/>
  <c r="AG513" i="1"/>
  <c r="AG202" i="1"/>
  <c r="AG106" i="1"/>
  <c r="AG515" i="1"/>
  <c r="AG364" i="1"/>
  <c r="AG95" i="1"/>
  <c r="AG459" i="1"/>
  <c r="AG181" i="1"/>
  <c r="AG157" i="1"/>
  <c r="AG611" i="1"/>
  <c r="AG600" i="1"/>
  <c r="AG254" i="1"/>
  <c r="AG257" i="1"/>
  <c r="AG634" i="1"/>
  <c r="AG39" i="1"/>
  <c r="AG413" i="1"/>
  <c r="AG460" i="1"/>
  <c r="AG485" i="1"/>
  <c r="AG42" i="1"/>
  <c r="AG378" i="1"/>
  <c r="AG462" i="1"/>
  <c r="AG502" i="1"/>
  <c r="AG417" i="1"/>
  <c r="AG310" i="1"/>
  <c r="AG357" i="1"/>
  <c r="AG136" i="1"/>
  <c r="AG60" i="1"/>
  <c r="AG129" i="1"/>
  <c r="AG87" i="1"/>
  <c r="AG431" i="1"/>
  <c r="AG558" i="1"/>
  <c r="AG521" i="1"/>
  <c r="AG3" i="1"/>
  <c r="AG543" i="1"/>
  <c r="AG41" i="1"/>
  <c r="AG279" i="1"/>
  <c r="AG612" i="1"/>
  <c r="AG436" i="1"/>
  <c r="AG281" i="1"/>
  <c r="AG288" i="1"/>
  <c r="AG489" i="1"/>
  <c r="AG292" i="1"/>
  <c r="AG238" i="1"/>
  <c r="AG66" i="1"/>
  <c r="AG161" i="1"/>
  <c r="AG555" i="1"/>
  <c r="AG520" i="1"/>
  <c r="AG367" i="1"/>
  <c r="AG397" i="1"/>
  <c r="AG166" i="1"/>
  <c r="AG245" i="1"/>
  <c r="AG551" i="1"/>
  <c r="AG270" i="1"/>
  <c r="AG199" i="1"/>
  <c r="AG15" i="1"/>
  <c r="AG529" i="1"/>
  <c r="AG156" i="1"/>
  <c r="AG193" i="1"/>
  <c r="AG200" i="1"/>
  <c r="AG317" i="1"/>
  <c r="AG17" i="1"/>
  <c r="AG510" i="1"/>
  <c r="AG217" i="1"/>
  <c r="AG80" i="1"/>
  <c r="AG143" i="1"/>
  <c r="AG82" i="1"/>
  <c r="AG280" i="1"/>
  <c r="AG365" i="1"/>
  <c r="AG93" i="1"/>
  <c r="AG249" i="1"/>
  <c r="AG415" i="1"/>
  <c r="AG43" i="1"/>
  <c r="AG214" i="1"/>
  <c r="AG604" i="1"/>
  <c r="AG110" i="1"/>
  <c r="AG165" i="1"/>
  <c r="AG392" i="1"/>
  <c r="AG597" i="1"/>
  <c r="AG633" i="1"/>
  <c r="AG267" i="1"/>
  <c r="AG605" i="1"/>
  <c r="AG609" i="1"/>
  <c r="AG227" i="1"/>
  <c r="AG240" i="1"/>
  <c r="AG391" i="1"/>
  <c r="AG320" i="1"/>
  <c r="AG75" i="1"/>
  <c r="AG187" i="1"/>
  <c r="AG14" i="1"/>
  <c r="AG323" i="1"/>
  <c r="AG523" i="1"/>
  <c r="AG167" i="1"/>
  <c r="AG354" i="1"/>
  <c r="AG349" i="1"/>
  <c r="AG533" i="1"/>
  <c r="AG333" i="1"/>
  <c r="AG222" i="1"/>
  <c r="AG153" i="1"/>
  <c r="AG212" i="1"/>
  <c r="AG92" i="1"/>
  <c r="AG503" i="1"/>
  <c r="AG84" i="1"/>
  <c r="AG519" i="1"/>
  <c r="AG216" i="1"/>
  <c r="AG285" i="1"/>
  <c r="AG341" i="1"/>
  <c r="AG573" i="1"/>
  <c r="AG21" i="1"/>
  <c r="AG170" i="1"/>
  <c r="AG179" i="1"/>
  <c r="AG385" i="1"/>
  <c r="AG509" i="1"/>
  <c r="AG648" i="1"/>
  <c r="AG34" i="1"/>
  <c r="AG471" i="1"/>
  <c r="AG224" i="1"/>
  <c r="AG33" i="1"/>
  <c r="AG340" i="1"/>
  <c r="AG370" i="1"/>
  <c r="AG225" i="1"/>
  <c r="AG571" i="1"/>
  <c r="AG342" i="1"/>
  <c r="AG125" i="1"/>
  <c r="AG159" i="1"/>
  <c r="AG18" i="1"/>
  <c r="AG647" i="1"/>
  <c r="AG552" i="1"/>
  <c r="AG236" i="1"/>
  <c r="AG145" i="1"/>
  <c r="AG116" i="1"/>
  <c r="AG592" i="1"/>
  <c r="AG377" i="1"/>
  <c r="AG55" i="1"/>
  <c r="AG595" i="1"/>
  <c r="AG253" i="1"/>
  <c r="AG560" i="1"/>
  <c r="AG316" i="1"/>
  <c r="AG251" i="1"/>
  <c r="AG608" i="1"/>
  <c r="AG452" i="1"/>
  <c r="AG483" i="1"/>
  <c r="AG70" i="1"/>
  <c r="AG501" i="1"/>
  <c r="AG255" i="1"/>
  <c r="AG563" i="1"/>
  <c r="AG150" i="1"/>
  <c r="AG542" i="1"/>
  <c r="AG63" i="1"/>
  <c r="AG206" i="1"/>
  <c r="AG330" i="1"/>
  <c r="AG126" i="1"/>
  <c r="AG271" i="1"/>
  <c r="AG259" i="1"/>
  <c r="AG241" i="1"/>
  <c r="AG511" i="1"/>
  <c r="AG198" i="1"/>
  <c r="AG516" i="1"/>
  <c r="AG355" i="1"/>
  <c r="AG386" i="1"/>
  <c r="AG366" i="1"/>
  <c r="AG338" i="1"/>
  <c r="AF433" i="1"/>
  <c r="AG300" i="1"/>
  <c r="W433" i="1"/>
  <c r="S433" i="1"/>
  <c r="G433" i="1"/>
  <c r="V433" i="1"/>
  <c r="U433" i="1"/>
  <c r="P433" i="1"/>
  <c r="I433" i="1"/>
  <c r="AC433" i="1"/>
  <c r="E433" i="1"/>
  <c r="T433" i="1"/>
  <c r="R433" i="1"/>
  <c r="Q433" i="1"/>
  <c r="X433" i="1"/>
  <c r="AE433" i="1"/>
  <c r="L433" i="1"/>
  <c r="AB433" i="1"/>
  <c r="N433" i="1"/>
  <c r="H433" i="1"/>
  <c r="M433" i="1"/>
  <c r="F433" i="1"/>
  <c r="AK433" i="1"/>
  <c r="J433" i="1"/>
  <c r="Z433" i="1"/>
  <c r="Y433" i="1"/>
  <c r="O433" i="1"/>
  <c r="AH433" i="1"/>
  <c r="K433" i="1"/>
  <c r="AD433" i="1"/>
  <c r="AA433" i="1"/>
</calcChain>
</file>

<file path=xl/sharedStrings.xml><?xml version="1.0" encoding="utf-8"?>
<sst xmlns="http://schemas.openxmlformats.org/spreadsheetml/2006/main" count="10738" uniqueCount="1684">
  <si>
    <t>N /20</t>
  </si>
  <si>
    <t>N /60</t>
  </si>
  <si>
    <t>NOTE/20</t>
  </si>
  <si>
    <t>Temps</t>
  </si>
  <si>
    <t>Allure</t>
  </si>
  <si>
    <t>Force</t>
  </si>
  <si>
    <t>en kg</t>
  </si>
  <si>
    <t>en cm</t>
  </si>
  <si>
    <t>N chut.</t>
  </si>
  <si>
    <t>Note /20</t>
  </si>
  <si>
    <t>Vit. 50m</t>
  </si>
  <si>
    <t>en sec</t>
  </si>
  <si>
    <t>Détente verticale</t>
  </si>
  <si>
    <t>GARCONS</t>
  </si>
  <si>
    <t>FILLES</t>
  </si>
  <si>
    <t>Force Maxi des bras</t>
  </si>
  <si>
    <t>Endurance</t>
  </si>
  <si>
    <t>Tps au test</t>
  </si>
  <si>
    <t>Km/h</t>
  </si>
  <si>
    <t>Coordination</t>
  </si>
  <si>
    <t>Vitesse 20M</t>
  </si>
  <si>
    <t>Vitesse 50M</t>
  </si>
  <si>
    <t>Vitesse 30M lancé</t>
  </si>
  <si>
    <t>Souplesse</t>
  </si>
  <si>
    <t>Equilibre</t>
  </si>
  <si>
    <t>Natation</t>
  </si>
  <si>
    <t xml:space="preserve">50M </t>
  </si>
  <si>
    <t>L1</t>
  </si>
  <si>
    <t>Place/</t>
  </si>
  <si>
    <t>ALEXANDRE</t>
  </si>
  <si>
    <t>MARINE</t>
  </si>
  <si>
    <t>PIERRE</t>
  </si>
  <si>
    <t>HUGO</t>
  </si>
  <si>
    <t>VALENTIN</t>
  </si>
  <si>
    <t>FISCHER</t>
  </si>
  <si>
    <t>FRITSCH</t>
  </si>
  <si>
    <t>MEHDI</t>
  </si>
  <si>
    <t>KOCH</t>
  </si>
  <si>
    <t>KUNTZ</t>
  </si>
  <si>
    <t>MISSLIN</t>
  </si>
  <si>
    <t>MULLER</t>
  </si>
  <si>
    <t>SCHMITT</t>
  </si>
  <si>
    <t>SCHNEIDER</t>
  </si>
  <si>
    <t>MARTIN</t>
  </si>
  <si>
    <t>ATES</t>
  </si>
  <si>
    <t>BECK</t>
  </si>
  <si>
    <t>BENAALI</t>
  </si>
  <si>
    <t>BOUZEGZI</t>
  </si>
  <si>
    <t>DOERR</t>
  </si>
  <si>
    <t>KOPFF</t>
  </si>
  <si>
    <t>KUHN</t>
  </si>
  <si>
    <t>LUTZ</t>
  </si>
  <si>
    <t>RICHARD</t>
  </si>
  <si>
    <t>SCHWARTZ</t>
  </si>
  <si>
    <t>SOLDAN</t>
  </si>
  <si>
    <t>TOUAHRIA</t>
  </si>
  <si>
    <t>WACH</t>
  </si>
  <si>
    <t>WAGNER</t>
  </si>
  <si>
    <t>WALTER</t>
  </si>
  <si>
    <t>WEIBEL</t>
  </si>
  <si>
    <t>WILLMANN</t>
  </si>
  <si>
    <t>WOLFF</t>
  </si>
  <si>
    <t>N/5</t>
  </si>
  <si>
    <t>N/10</t>
  </si>
  <si>
    <t>N/20</t>
  </si>
  <si>
    <t>N /10</t>
  </si>
  <si>
    <t>PRENOM</t>
  </si>
  <si>
    <t>Vitesse</t>
  </si>
  <si>
    <t>Motricité</t>
  </si>
  <si>
    <t>Développer
Couché</t>
  </si>
  <si>
    <t>Détente
Verticale</t>
  </si>
  <si>
    <t>NOTE/10</t>
  </si>
  <si>
    <t>NOTE/5</t>
  </si>
  <si>
    <t>Natation 50M</t>
  </si>
  <si>
    <t>F</t>
  </si>
  <si>
    <t>WENDLING</t>
  </si>
  <si>
    <t>Poids</t>
  </si>
  <si>
    <t>Ratio</t>
  </si>
  <si>
    <t>Perf Femmes</t>
  </si>
  <si>
    <t>perf hommes</t>
  </si>
  <si>
    <t>Moyennes filles</t>
  </si>
  <si>
    <t>Moyennes garçon</t>
  </si>
  <si>
    <t>Moyenne promotion</t>
  </si>
  <si>
    <t>N° Etudiant</t>
  </si>
  <si>
    <t>Tests BCPE
Pratique</t>
  </si>
  <si>
    <t>en mn.sec</t>
  </si>
  <si>
    <t>en km/h</t>
  </si>
  <si>
    <t>Tests BCPE
Théorie</t>
  </si>
  <si>
    <t xml:space="preserve">BCPE
</t>
  </si>
  <si>
    <t>ABDELKRIM</t>
  </si>
  <si>
    <t>MOUSTAFA</t>
  </si>
  <si>
    <t>ADAM</t>
  </si>
  <si>
    <t>FLORIAN</t>
  </si>
  <si>
    <t>ADDI</t>
  </si>
  <si>
    <t>ILIES</t>
  </si>
  <si>
    <t>ANTOINE</t>
  </si>
  <si>
    <t>AJAPUHNYA</t>
  </si>
  <si>
    <t>RAPHAEL</t>
  </si>
  <si>
    <t>BENJAMIN</t>
  </si>
  <si>
    <t>CYRIL</t>
  </si>
  <si>
    <t>LUCAS</t>
  </si>
  <si>
    <t>ALLOUCHE</t>
  </si>
  <si>
    <t>SARAH</t>
  </si>
  <si>
    <t>MARIE</t>
  </si>
  <si>
    <t>AURIANE</t>
  </si>
  <si>
    <t>JULIEN</t>
  </si>
  <si>
    <t>LISA</t>
  </si>
  <si>
    <t>ZAKARIA</t>
  </si>
  <si>
    <t>MEHMET</t>
  </si>
  <si>
    <t>AYED</t>
  </si>
  <si>
    <t>SABRINA</t>
  </si>
  <si>
    <t>AZIZI</t>
  </si>
  <si>
    <t>MOHAMED WASSIM</t>
  </si>
  <si>
    <t>GAUTHIER</t>
  </si>
  <si>
    <t>LUCIE</t>
  </si>
  <si>
    <t>BAILLY</t>
  </si>
  <si>
    <t>OKAN</t>
  </si>
  <si>
    <t>BALLA</t>
  </si>
  <si>
    <t>FRANCOIS</t>
  </si>
  <si>
    <t>MARION</t>
  </si>
  <si>
    <t>NATHAN</t>
  </si>
  <si>
    <t>TOM</t>
  </si>
  <si>
    <t>CHARLINE</t>
  </si>
  <si>
    <t>YANIS</t>
  </si>
  <si>
    <t>NOÉMIE</t>
  </si>
  <si>
    <t>YOUNES</t>
  </si>
  <si>
    <t>BERGER</t>
  </si>
  <si>
    <t>BERLIT</t>
  </si>
  <si>
    <t>ISAAC</t>
  </si>
  <si>
    <t>ERWAN</t>
  </si>
  <si>
    <t>THOMAS</t>
  </si>
  <si>
    <t>MATTHIEU</t>
  </si>
  <si>
    <t>ARNAUD</t>
  </si>
  <si>
    <t>BIDI-ESSAIDI</t>
  </si>
  <si>
    <t>RICCI</t>
  </si>
  <si>
    <t>BIE</t>
  </si>
  <si>
    <t>QUENTIN</t>
  </si>
  <si>
    <t>JULIETTE</t>
  </si>
  <si>
    <t>LOUIS</t>
  </si>
  <si>
    <t>AURÉLIEN</t>
  </si>
  <si>
    <t>ELSA</t>
  </si>
  <si>
    <t>SIMON</t>
  </si>
  <si>
    <t>EMMA</t>
  </si>
  <si>
    <t>MATTÉO</t>
  </si>
  <si>
    <t>LÉA</t>
  </si>
  <si>
    <t>DYLAN</t>
  </si>
  <si>
    <t>NABIL</t>
  </si>
  <si>
    <t>ORIANE</t>
  </si>
  <si>
    <t>YANN</t>
  </si>
  <si>
    <t>DJAMEL</t>
  </si>
  <si>
    <t>BRAHMIA</t>
  </si>
  <si>
    <t>SÉLIM</t>
  </si>
  <si>
    <t>CAMILLE</t>
  </si>
  <si>
    <t>ARTHUR</t>
  </si>
  <si>
    <t>ALEXIS</t>
  </si>
  <si>
    <t>FIONA</t>
  </si>
  <si>
    <t>ROMAIN</t>
  </si>
  <si>
    <t>CAMARA</t>
  </si>
  <si>
    <t>DAOUDA-DAVID</t>
  </si>
  <si>
    <t>ELIOT</t>
  </si>
  <si>
    <t>DORIAN</t>
  </si>
  <si>
    <t>JULES</t>
  </si>
  <si>
    <t>MAXIME</t>
  </si>
  <si>
    <t>CLARA</t>
  </si>
  <si>
    <t>JONATHAN</t>
  </si>
  <si>
    <t>ANTONIN</t>
  </si>
  <si>
    <t>JUSTINE</t>
  </si>
  <si>
    <t>UGO</t>
  </si>
  <si>
    <t>VICTOR</t>
  </si>
  <si>
    <t>LOUISE</t>
  </si>
  <si>
    <t>CLEMENT</t>
  </si>
  <si>
    <t>THEO</t>
  </si>
  <si>
    <t>COLIN</t>
  </si>
  <si>
    <t>COLLIN</t>
  </si>
  <si>
    <t>LAURA</t>
  </si>
  <si>
    <t>PAUL</t>
  </si>
  <si>
    <t>LILIAN</t>
  </si>
  <si>
    <t>SAMUEL</t>
  </si>
  <si>
    <t>DE CARVALHO</t>
  </si>
  <si>
    <t>DE POLI</t>
  </si>
  <si>
    <t>LÉO</t>
  </si>
  <si>
    <t>EMILIEN</t>
  </si>
  <si>
    <t>DIETRICH</t>
  </si>
  <si>
    <t>ALI</t>
  </si>
  <si>
    <t>ELIOTT</t>
  </si>
  <si>
    <t>GUILLAUME</t>
  </si>
  <si>
    <t>OSCAR</t>
  </si>
  <si>
    <t>CHLOÉ</t>
  </si>
  <si>
    <t>DUTENDAS</t>
  </si>
  <si>
    <t>DIMITRI</t>
  </si>
  <si>
    <t>MOHAMED</t>
  </si>
  <si>
    <t>ENZO</t>
  </si>
  <si>
    <t>ENGEL</t>
  </si>
  <si>
    <t>THÉO</t>
  </si>
  <si>
    <t>NOA</t>
  </si>
  <si>
    <t>TIMOTHÉ</t>
  </si>
  <si>
    <t>FRIEDMANN</t>
  </si>
  <si>
    <t>MANON</t>
  </si>
  <si>
    <t>LOÏC</t>
  </si>
  <si>
    <t>PERRINE</t>
  </si>
  <si>
    <t>CLÉMENT</t>
  </si>
  <si>
    <t>AXEL</t>
  </si>
  <si>
    <t>GAIDELLA</t>
  </si>
  <si>
    <t>GASPARD</t>
  </si>
  <si>
    <t>GEBHARDT</t>
  </si>
  <si>
    <t>BASTIEN</t>
  </si>
  <si>
    <t>OCÉANE</t>
  </si>
  <si>
    <t>AYMERIC</t>
  </si>
  <si>
    <t>CORENTIN</t>
  </si>
  <si>
    <t>GROSS</t>
  </si>
  <si>
    <t>JÉRÉMY</t>
  </si>
  <si>
    <t>MATHIEU</t>
  </si>
  <si>
    <t>NICOLAS</t>
  </si>
  <si>
    <t>JEAN</t>
  </si>
  <si>
    <t>CHARLES</t>
  </si>
  <si>
    <t>HEITZ</t>
  </si>
  <si>
    <t>BAPTISTE</t>
  </si>
  <si>
    <t>HERR</t>
  </si>
  <si>
    <t>HESTIN</t>
  </si>
  <si>
    <t>MAËLLE</t>
  </si>
  <si>
    <t>HEUEA</t>
  </si>
  <si>
    <t>ABIGAEL</t>
  </si>
  <si>
    <t>HINDI</t>
  </si>
  <si>
    <t>RAYANN</t>
  </si>
  <si>
    <t>LEO</t>
  </si>
  <si>
    <t>HUBER</t>
  </si>
  <si>
    <t>CINDY</t>
  </si>
  <si>
    <t>HUEBER</t>
  </si>
  <si>
    <t>JÉRÔME</t>
  </si>
  <si>
    <t>XAVIER</t>
  </si>
  <si>
    <t>EVA</t>
  </si>
  <si>
    <t>TIM</t>
  </si>
  <si>
    <t>MAX</t>
  </si>
  <si>
    <t>MATHIS</t>
  </si>
  <si>
    <t>JUNG</t>
  </si>
  <si>
    <t>KAISSER</t>
  </si>
  <si>
    <t>KARALAR</t>
  </si>
  <si>
    <t>VOLKAN</t>
  </si>
  <si>
    <t>KARAM</t>
  </si>
  <si>
    <t>KEBE</t>
  </si>
  <si>
    <t>BAKARY</t>
  </si>
  <si>
    <t>KELLER</t>
  </si>
  <si>
    <t>TIPHAINE</t>
  </si>
  <si>
    <t>GAËLLE</t>
  </si>
  <si>
    <t>ADRIEN</t>
  </si>
  <si>
    <t>STEPHANE</t>
  </si>
  <si>
    <t>KOMLJENOVIC</t>
  </si>
  <si>
    <t>MAÉVA</t>
  </si>
  <si>
    <t>KEVIN</t>
  </si>
  <si>
    <t>KOWSKY</t>
  </si>
  <si>
    <t>JEAN-FRANÇOIS</t>
  </si>
  <si>
    <t>CHARLOTTE</t>
  </si>
  <si>
    <t>LAMI</t>
  </si>
  <si>
    <t>LANG</t>
  </si>
  <si>
    <t>PAUL-ANTOINE</t>
  </si>
  <si>
    <t>CECILE</t>
  </si>
  <si>
    <t>LAVENETTE</t>
  </si>
  <si>
    <t>WENDY</t>
  </si>
  <si>
    <t>LE BOULICAUT</t>
  </si>
  <si>
    <t>MAEL</t>
  </si>
  <si>
    <t>LEBLANC</t>
  </si>
  <si>
    <t>ANTHONY</t>
  </si>
  <si>
    <t>LEBNAGRIA</t>
  </si>
  <si>
    <t>AMARA</t>
  </si>
  <si>
    <t>THIBAUT</t>
  </si>
  <si>
    <t>MAËL</t>
  </si>
  <si>
    <t>LUC</t>
  </si>
  <si>
    <t>FLORENT</t>
  </si>
  <si>
    <t>LOISON</t>
  </si>
  <si>
    <t>TRISTAN</t>
  </si>
  <si>
    <t>LUANGPRASEUTH</t>
  </si>
  <si>
    <t>MANN</t>
  </si>
  <si>
    <t>LEA</t>
  </si>
  <si>
    <t>MELIKYAN</t>
  </si>
  <si>
    <t>ALEXANDR</t>
  </si>
  <si>
    <t>CLAIRE</t>
  </si>
  <si>
    <t>LARA</t>
  </si>
  <si>
    <t>MUGEL</t>
  </si>
  <si>
    <t>MUKYEN</t>
  </si>
  <si>
    <t>DARWIN</t>
  </si>
  <si>
    <t>LUDOVIC</t>
  </si>
  <si>
    <t>BRYAN</t>
  </si>
  <si>
    <t>ARMAND</t>
  </si>
  <si>
    <t>NOE</t>
  </si>
  <si>
    <t>ROBIN</t>
  </si>
  <si>
    <t>MARGOT</t>
  </si>
  <si>
    <t>NOËL</t>
  </si>
  <si>
    <t>OLIVIER</t>
  </si>
  <si>
    <t>GAËTAN</t>
  </si>
  <si>
    <t>PAGANELLI</t>
  </si>
  <si>
    <t>DAVID</t>
  </si>
  <si>
    <t>WILLIAM</t>
  </si>
  <si>
    <t>PHAN</t>
  </si>
  <si>
    <t>PIRON</t>
  </si>
  <si>
    <t>RACON</t>
  </si>
  <si>
    <t>LEWIS</t>
  </si>
  <si>
    <t>REMY</t>
  </si>
  <si>
    <t>SEBASTIEN</t>
  </si>
  <si>
    <t>RODRIGUES</t>
  </si>
  <si>
    <t>ROSIQUE</t>
  </si>
  <si>
    <t>SALIM</t>
  </si>
  <si>
    <t>SARAIVA</t>
  </si>
  <si>
    <t>SCHAEDELIN</t>
  </si>
  <si>
    <t>ERIN</t>
  </si>
  <si>
    <t>MARGAUX</t>
  </si>
  <si>
    <t>SEILER</t>
  </si>
  <si>
    <t>SLOS</t>
  </si>
  <si>
    <t>NOÉ</t>
  </si>
  <si>
    <t>SOW</t>
  </si>
  <si>
    <t>ABABACAR</t>
  </si>
  <si>
    <t>JORIS</t>
  </si>
  <si>
    <t>MARCEL</t>
  </si>
  <si>
    <t>AMÉLIE</t>
  </si>
  <si>
    <t>SZYMANSKI</t>
  </si>
  <si>
    <t>TAHOUR</t>
  </si>
  <si>
    <t>AYOUB</t>
  </si>
  <si>
    <t>TEMSAMANI BOURAS</t>
  </si>
  <si>
    <t>TROESCH</t>
  </si>
  <si>
    <t>ANAELLE</t>
  </si>
  <si>
    <t>ELISE</t>
  </si>
  <si>
    <t>VALANTIN</t>
  </si>
  <si>
    <t>WAERZEGGERS</t>
  </si>
  <si>
    <t>AXELLE</t>
  </si>
  <si>
    <t>YOHAN</t>
  </si>
  <si>
    <t>ZANDI</t>
  </si>
  <si>
    <t>MARIUS</t>
  </si>
  <si>
    <t>Vit. 20m</t>
  </si>
  <si>
    <t>souplgarçon</t>
  </si>
  <si>
    <t>souplfille</t>
  </si>
  <si>
    <t>ABI</t>
  </si>
  <si>
    <t>NOM</t>
  </si>
  <si>
    <t>PERF</t>
  </si>
  <si>
    <t>Développé Couché</t>
  </si>
  <si>
    <t>Détente Verticale</t>
  </si>
  <si>
    <t>21,5 km/h</t>
  </si>
  <si>
    <t>19,5 km/h</t>
  </si>
  <si>
    <t>19 km/h</t>
  </si>
  <si>
    <t>Général</t>
  </si>
  <si>
    <t>35''9</t>
  </si>
  <si>
    <t>SCHNEIDER Margaux</t>
  </si>
  <si>
    <t>15 cm</t>
  </si>
  <si>
    <t>17 cm</t>
  </si>
  <si>
    <t>106 kg</t>
  </si>
  <si>
    <t>64 kg</t>
  </si>
  <si>
    <t>ABDELKRIM Moustafa</t>
  </si>
  <si>
    <t>6''73</t>
  </si>
  <si>
    <t>5''95</t>
  </si>
  <si>
    <t>Vitesse 50m</t>
  </si>
  <si>
    <t>3''23</t>
  </si>
  <si>
    <t>2''83</t>
  </si>
  <si>
    <t>Vitesse 20m</t>
  </si>
  <si>
    <t>Développé Couché Rmax</t>
  </si>
  <si>
    <t>Développé Couché Ratio</t>
  </si>
  <si>
    <t>0 chute</t>
  </si>
  <si>
    <t>GARÇONS</t>
  </si>
  <si>
    <t>Général Tests</t>
  </si>
  <si>
    <t>Général Ecrit</t>
  </si>
  <si>
    <t>TESTS BCPE 2019-2020</t>
  </si>
  <si>
    <t>ABOU EL HASSEN</t>
  </si>
  <si>
    <t>ABDELKARIM</t>
  </si>
  <si>
    <t>AIME</t>
  </si>
  <si>
    <t>ALLANGBA</t>
  </si>
  <si>
    <t>AMELLOUK</t>
  </si>
  <si>
    <t>AMOUROUX</t>
  </si>
  <si>
    <t>JULIAN</t>
  </si>
  <si>
    <t>ANDRÉ</t>
  </si>
  <si>
    <t>ANDRIANIRINA</t>
  </si>
  <si>
    <t>TOJO</t>
  </si>
  <si>
    <t>ANDRIANTSIZAFY</t>
  </si>
  <si>
    <t>FANIRY</t>
  </si>
  <si>
    <t>ANGOUE NDOUTOUME</t>
  </si>
  <si>
    <t>AOUNI</t>
  </si>
  <si>
    <t>ARBOGAST</t>
  </si>
  <si>
    <t>ATAOUIL</t>
  </si>
  <si>
    <t>ILYASSE</t>
  </si>
  <si>
    <t>ATTOU</t>
  </si>
  <si>
    <t>AVDIBEGOVIC</t>
  </si>
  <si>
    <t>LETITIA</t>
  </si>
  <si>
    <t>AYDIN</t>
  </si>
  <si>
    <t>MANUEL</t>
  </si>
  <si>
    <t>BACHMEYER</t>
  </si>
  <si>
    <t>LOLA</t>
  </si>
  <si>
    <t>BAECHER</t>
  </si>
  <si>
    <t>BAECHLER</t>
  </si>
  <si>
    <t>BAECHTEL</t>
  </si>
  <si>
    <t>BAMIDELE</t>
  </si>
  <si>
    <t>MYRIAM</t>
  </si>
  <si>
    <t>BARABANT</t>
  </si>
  <si>
    <t>BARBIER</t>
  </si>
  <si>
    <t>BARHDADI</t>
  </si>
  <si>
    <t>RIYAD</t>
  </si>
  <si>
    <t>BARRAU</t>
  </si>
  <si>
    <t>BARRE</t>
  </si>
  <si>
    <t>BASCHUNG</t>
  </si>
  <si>
    <t>ELI</t>
  </si>
  <si>
    <t>BASTIDE</t>
  </si>
  <si>
    <t>BAUDRILLART</t>
  </si>
  <si>
    <t>BAUMGARTNER</t>
  </si>
  <si>
    <t>BAYE</t>
  </si>
  <si>
    <t>BEHE</t>
  </si>
  <si>
    <t>BEILE</t>
  </si>
  <si>
    <t>SHANIA</t>
  </si>
  <si>
    <t>BELIN</t>
  </si>
  <si>
    <t>BELKOUACI</t>
  </si>
  <si>
    <t>ALEX</t>
  </si>
  <si>
    <t>BELLOT</t>
  </si>
  <si>
    <t>BEN AMOR</t>
  </si>
  <si>
    <t>HIBA</t>
  </si>
  <si>
    <t>BENATTIA</t>
  </si>
  <si>
    <t>BENBRAHIM</t>
  </si>
  <si>
    <t>ANIS</t>
  </si>
  <si>
    <t>BENDER</t>
  </si>
  <si>
    <t>JEREMIE</t>
  </si>
  <si>
    <t>BEN-HAMER</t>
  </si>
  <si>
    <t>BENOIST</t>
  </si>
  <si>
    <t>BENZ</t>
  </si>
  <si>
    <t>MATTEO</t>
  </si>
  <si>
    <t>BERNARDIN</t>
  </si>
  <si>
    <t>BERNHARDT</t>
  </si>
  <si>
    <t>BERRIO SAN JUAN</t>
  </si>
  <si>
    <t>ESTEBAN</t>
  </si>
  <si>
    <t>BERTRAND</t>
  </si>
  <si>
    <t>MAUD</t>
  </si>
  <si>
    <t>BERTSCHY</t>
  </si>
  <si>
    <t>MAYLA</t>
  </si>
  <si>
    <t>BILLARD</t>
  </si>
  <si>
    <t>ANNE</t>
  </si>
  <si>
    <t>BILLMANN</t>
  </si>
  <si>
    <t>BILLON</t>
  </si>
  <si>
    <t>BLERIOT</t>
  </si>
  <si>
    <t>BOCKMEYER</t>
  </si>
  <si>
    <t>BODIN</t>
  </si>
  <si>
    <t>BOESS</t>
  </si>
  <si>
    <t>BOHN</t>
  </si>
  <si>
    <t>BOILEAU</t>
  </si>
  <si>
    <t>BONAL</t>
  </si>
  <si>
    <t>BONFILS</t>
  </si>
  <si>
    <t>LOUNA</t>
  </si>
  <si>
    <t>BORVO</t>
  </si>
  <si>
    <t>BOSCH</t>
  </si>
  <si>
    <t>BOUAFIA</t>
  </si>
  <si>
    <t>SIRINE</t>
  </si>
  <si>
    <t>BOUAICHA</t>
  </si>
  <si>
    <t>ACHRAF</t>
  </si>
  <si>
    <t>BOUCHAIR</t>
  </si>
  <si>
    <t>SYLIA</t>
  </si>
  <si>
    <t>BOULANGER</t>
  </si>
  <si>
    <t>MARYLÈNE</t>
  </si>
  <si>
    <t>TANGUY</t>
  </si>
  <si>
    <t>BOUTTET</t>
  </si>
  <si>
    <t>BOX</t>
  </si>
  <si>
    <t>BRACKROCK</t>
  </si>
  <si>
    <t>JANINE</t>
  </si>
  <si>
    <t>BRANDSTAEDT</t>
  </si>
  <si>
    <t>ANGELA</t>
  </si>
  <si>
    <t>BRASSEUR</t>
  </si>
  <si>
    <t>BREBION</t>
  </si>
  <si>
    <t>BREISTROFF</t>
  </si>
  <si>
    <t>BRENDEL</t>
  </si>
  <si>
    <t>BRUCKERT</t>
  </si>
  <si>
    <t>LOUISA</t>
  </si>
  <si>
    <t>BUB</t>
  </si>
  <si>
    <t>MÉLISSA</t>
  </si>
  <si>
    <t>BUCHERT</t>
  </si>
  <si>
    <t>BUISSON</t>
  </si>
  <si>
    <t>BUR</t>
  </si>
  <si>
    <t>BURCKEL</t>
  </si>
  <si>
    <t>BURCKHARDT</t>
  </si>
  <si>
    <t>MARILOU</t>
  </si>
  <si>
    <t>BURGER</t>
  </si>
  <si>
    <t>CAPON</t>
  </si>
  <si>
    <t>CARRÉ</t>
  </si>
  <si>
    <t>CARUSO</t>
  </si>
  <si>
    <t>LUCA</t>
  </si>
  <si>
    <t>CASTELLA</t>
  </si>
  <si>
    <t>CAVALIERE</t>
  </si>
  <si>
    <t>CHACHERO</t>
  </si>
  <si>
    <t>JOËL</t>
  </si>
  <si>
    <t>CHAMPEL</t>
  </si>
  <si>
    <t>CHAUVET</t>
  </si>
  <si>
    <t>CHEMLALI</t>
  </si>
  <si>
    <t>ANAS</t>
  </si>
  <si>
    <t>CHEVALIER</t>
  </si>
  <si>
    <t>CHIARAMI</t>
  </si>
  <si>
    <t>FLORIENT</t>
  </si>
  <si>
    <t>CIANDRINI</t>
  </si>
  <si>
    <t>COELHO</t>
  </si>
  <si>
    <t>TAO</t>
  </si>
  <si>
    <t>COMPAGNON</t>
  </si>
  <si>
    <t>CONRAD</t>
  </si>
  <si>
    <t>CORDIER</t>
  </si>
  <si>
    <t>COURAULT</t>
  </si>
  <si>
    <t>JORDAN</t>
  </si>
  <si>
    <t>CRISPATZU</t>
  </si>
  <si>
    <t>CROCHEZ</t>
  </si>
  <si>
    <t>CUBAT</t>
  </si>
  <si>
    <t>CUISINIER</t>
  </si>
  <si>
    <t>CURPEN</t>
  </si>
  <si>
    <t>NAOMI</t>
  </si>
  <si>
    <t>CZECH</t>
  </si>
  <si>
    <t>LÉONIE</t>
  </si>
  <si>
    <t>DA FAZENDA-STELLING</t>
  </si>
  <si>
    <t>DA SILVA PAULOS</t>
  </si>
  <si>
    <t>DANIEL</t>
  </si>
  <si>
    <t>D'ANNA</t>
  </si>
  <si>
    <t>STEVEN</t>
  </si>
  <si>
    <t>DAULL</t>
  </si>
  <si>
    <t>CÉLIA</t>
  </si>
  <si>
    <t>DE NADAI</t>
  </si>
  <si>
    <t>DECOR</t>
  </si>
  <si>
    <t>DEHBI</t>
  </si>
  <si>
    <t>MARYAM</t>
  </si>
  <si>
    <t>DEKKER</t>
  </si>
  <si>
    <t>MIRKO</t>
  </si>
  <si>
    <t>DELACOTE</t>
  </si>
  <si>
    <t>DELAMOTTE</t>
  </si>
  <si>
    <t>DELANOTTE</t>
  </si>
  <si>
    <t>DEPENWEILLER</t>
  </si>
  <si>
    <t>PAULINE</t>
  </si>
  <si>
    <t>DEREYGER</t>
  </si>
  <si>
    <t>DEROSES</t>
  </si>
  <si>
    <t>NICOLAS JUNIOR</t>
  </si>
  <si>
    <t>DETTWILLER</t>
  </si>
  <si>
    <t>DEUSCHER</t>
  </si>
  <si>
    <t>STEPHEN</t>
  </si>
  <si>
    <t>DEVILLIERSE</t>
  </si>
  <si>
    <t>DIERCKS</t>
  </si>
  <si>
    <t>YVAN</t>
  </si>
  <si>
    <t>RÉMI</t>
  </si>
  <si>
    <t>DIOP</t>
  </si>
  <si>
    <t>DINÉ</t>
  </si>
  <si>
    <t>DIRRINGER</t>
  </si>
  <si>
    <t>DOGAN</t>
  </si>
  <si>
    <t>CELIA</t>
  </si>
  <si>
    <t>DORIATH</t>
  </si>
  <si>
    <t>DOUÉ</t>
  </si>
  <si>
    <t>DREYER</t>
  </si>
  <si>
    <t>MATHIAS</t>
  </si>
  <si>
    <t>DRONSART</t>
  </si>
  <si>
    <t>DRU</t>
  </si>
  <si>
    <t>DUBOIS</t>
  </si>
  <si>
    <t>DUGUÉPÉROUX</t>
  </si>
  <si>
    <t>GAËL</t>
  </si>
  <si>
    <t>DUMOULIN</t>
  </si>
  <si>
    <t>DUPUITS</t>
  </si>
  <si>
    <t>YELENA</t>
  </si>
  <si>
    <t>DUSART</t>
  </si>
  <si>
    <t>EDER</t>
  </si>
  <si>
    <t>EHRBURGER</t>
  </si>
  <si>
    <t>EHRHARD</t>
  </si>
  <si>
    <t>LOWEN</t>
  </si>
  <si>
    <t>EISENMANN</t>
  </si>
  <si>
    <t>EL ARABI</t>
  </si>
  <si>
    <t>EL KHADER</t>
  </si>
  <si>
    <t>HASSAN</t>
  </si>
  <si>
    <t>EL MOUTAKI</t>
  </si>
  <si>
    <t>ELIAS</t>
  </si>
  <si>
    <t>ENDT</t>
  </si>
  <si>
    <t>ENJOLVY</t>
  </si>
  <si>
    <t>YVANNA</t>
  </si>
  <si>
    <t>ENSMINGER</t>
  </si>
  <si>
    <t>ESTEVES DA SILVA</t>
  </si>
  <si>
    <t>PAULO</t>
  </si>
  <si>
    <t>FALLAH</t>
  </si>
  <si>
    <t>FASSY</t>
  </si>
  <si>
    <t>FAUSSER</t>
  </si>
  <si>
    <t>FAUX</t>
  </si>
  <si>
    <t>CLÉO</t>
  </si>
  <si>
    <t>FELDER</t>
  </si>
  <si>
    <t>FERREIRA</t>
  </si>
  <si>
    <t>FERY</t>
  </si>
  <si>
    <t>FIMBEL</t>
  </si>
  <si>
    <t>FINANCE</t>
  </si>
  <si>
    <t>EDGAR</t>
  </si>
  <si>
    <t>FLAJOLET</t>
  </si>
  <si>
    <t>FLEURIVAL</t>
  </si>
  <si>
    <t>FLUCK</t>
  </si>
  <si>
    <t>FONTAINE</t>
  </si>
  <si>
    <t>FONTES</t>
  </si>
  <si>
    <t>MIGUEL</t>
  </si>
  <si>
    <t>FOUREL</t>
  </si>
  <si>
    <t>FRACASSI</t>
  </si>
  <si>
    <t>MALAURY</t>
  </si>
  <si>
    <t>FRANCK</t>
  </si>
  <si>
    <t>FUCHS</t>
  </si>
  <si>
    <t>GABA</t>
  </si>
  <si>
    <t>JOAN-BENJAMIN</t>
  </si>
  <si>
    <t>GABEL</t>
  </si>
  <si>
    <t>GACEM</t>
  </si>
  <si>
    <t>SOPHIAN</t>
  </si>
  <si>
    <t>GARCES MENDOZA</t>
  </si>
  <si>
    <t>FELIPE</t>
  </si>
  <si>
    <t>GARGULAK</t>
  </si>
  <si>
    <t>DRAHOSLAVA-MARIE</t>
  </si>
  <si>
    <t>GASPARYAN</t>
  </si>
  <si>
    <t>MARCEL-ARMEN</t>
  </si>
  <si>
    <t>GAUDICHET</t>
  </si>
  <si>
    <t>LOIG</t>
  </si>
  <si>
    <t>GLESS</t>
  </si>
  <si>
    <t>GOETTELMANN</t>
  </si>
  <si>
    <t>GOETTMANN</t>
  </si>
  <si>
    <t>GOMES</t>
  </si>
  <si>
    <t>CHRISTOPHE</t>
  </si>
  <si>
    <t>DUARTE</t>
  </si>
  <si>
    <t>GONZALEZ</t>
  </si>
  <si>
    <t>NOAH</t>
  </si>
  <si>
    <t>GOTTFRIED</t>
  </si>
  <si>
    <t>GOUSSET</t>
  </si>
  <si>
    <t>LUKAS</t>
  </si>
  <si>
    <t>GRADIT</t>
  </si>
  <si>
    <t>GRANADOS</t>
  </si>
  <si>
    <t>ZACHARIA</t>
  </si>
  <si>
    <t>GRAS</t>
  </si>
  <si>
    <t>AGNÈS</t>
  </si>
  <si>
    <t>GRELING</t>
  </si>
  <si>
    <t>GROS</t>
  </si>
  <si>
    <t>CÉSAR</t>
  </si>
  <si>
    <t>GROSSHENNY</t>
  </si>
  <si>
    <t>GRUBER-BOURADA</t>
  </si>
  <si>
    <t>ADEL RACHID</t>
  </si>
  <si>
    <t>GRUN</t>
  </si>
  <si>
    <t>GUIGON</t>
  </si>
  <si>
    <t>CLEMENCE</t>
  </si>
  <si>
    <t>GUILLOU</t>
  </si>
  <si>
    <t>GUINEBERT</t>
  </si>
  <si>
    <t>JULIE</t>
  </si>
  <si>
    <t>GUIRA</t>
  </si>
  <si>
    <t>GUITON</t>
  </si>
  <si>
    <t>LAETITIA</t>
  </si>
  <si>
    <t>GUNDUZ</t>
  </si>
  <si>
    <t>DIYAR</t>
  </si>
  <si>
    <t>GUTKNECHT</t>
  </si>
  <si>
    <t>HACHEM</t>
  </si>
  <si>
    <t>HAEGELE</t>
  </si>
  <si>
    <t>HAMIDA</t>
  </si>
  <si>
    <t>HÈDI</t>
  </si>
  <si>
    <t>HAMM</t>
  </si>
  <si>
    <t>MÉLODY</t>
  </si>
  <si>
    <t>HAMMOU AMAR</t>
  </si>
  <si>
    <t>RABIA</t>
  </si>
  <si>
    <t>HAMZA</t>
  </si>
  <si>
    <t>YANNIS</t>
  </si>
  <si>
    <t>HASHEMI</t>
  </si>
  <si>
    <t>MOHAMAD</t>
  </si>
  <si>
    <t>HAUSSMANN</t>
  </si>
  <si>
    <t>HECKER</t>
  </si>
  <si>
    <t>HECKMANN</t>
  </si>
  <si>
    <t>HEINRICH</t>
  </si>
  <si>
    <t>STEVE</t>
  </si>
  <si>
    <t>HEINTZ</t>
  </si>
  <si>
    <t>HEITZMANN</t>
  </si>
  <si>
    <t>HERBRECHT</t>
  </si>
  <si>
    <t>HERRMANN</t>
  </si>
  <si>
    <t>HERTZ</t>
  </si>
  <si>
    <t>HESTER</t>
  </si>
  <si>
    <t>HILLBRAND</t>
  </si>
  <si>
    <t>HOCHWELKER</t>
  </si>
  <si>
    <t>HOEPFNER</t>
  </si>
  <si>
    <t>HOFFMANN</t>
  </si>
  <si>
    <t>MAHONRI</t>
  </si>
  <si>
    <t>HOLENDER-ROEHRIG</t>
  </si>
  <si>
    <t>HOST</t>
  </si>
  <si>
    <t>HOUPERT</t>
  </si>
  <si>
    <t>HUBSCH</t>
  </si>
  <si>
    <t>CECILIA</t>
  </si>
  <si>
    <t>HUPPERT</t>
  </si>
  <si>
    <t>HUSSER</t>
  </si>
  <si>
    <t>ILLY</t>
  </si>
  <si>
    <t>ILTIS</t>
  </si>
  <si>
    <t>ISCHIA</t>
  </si>
  <si>
    <t>ISOLA</t>
  </si>
  <si>
    <t>ISSENHUTH</t>
  </si>
  <si>
    <t>LEANA</t>
  </si>
  <si>
    <t>JAKOB</t>
  </si>
  <si>
    <t>JARKA</t>
  </si>
  <si>
    <t>JARROT</t>
  </si>
  <si>
    <t>JOBARD</t>
  </si>
  <si>
    <t>VALÉRIE</t>
  </si>
  <si>
    <t>JOLLY</t>
  </si>
  <si>
    <t>JORDHERY</t>
  </si>
  <si>
    <t>JUSUFI</t>
  </si>
  <si>
    <t>AHMET</t>
  </si>
  <si>
    <t>KAMENI TCHEUDJI</t>
  </si>
  <si>
    <t>KAMM</t>
  </si>
  <si>
    <t>KANGA</t>
  </si>
  <si>
    <t>JERÔME</t>
  </si>
  <si>
    <t>KARAKACAK</t>
  </si>
  <si>
    <t>SIAR</t>
  </si>
  <si>
    <t>KARDOUH</t>
  </si>
  <si>
    <t>KASPER</t>
  </si>
  <si>
    <t>KASPROWICZ</t>
  </si>
  <si>
    <t>ALEXIA</t>
  </si>
  <si>
    <t>KEDAJ</t>
  </si>
  <si>
    <t>KEK</t>
  </si>
  <si>
    <t>MONI</t>
  </si>
  <si>
    <t>KELES</t>
  </si>
  <si>
    <t>DILEK</t>
  </si>
  <si>
    <t>THIBAULT</t>
  </si>
  <si>
    <t>FANNY</t>
  </si>
  <si>
    <t>KEMPF</t>
  </si>
  <si>
    <t>KHELIFA</t>
  </si>
  <si>
    <t>AMINE</t>
  </si>
  <si>
    <t>KINTZ-VONDERSCHER</t>
  </si>
  <si>
    <t>KISTER</t>
  </si>
  <si>
    <t>KLAI</t>
  </si>
  <si>
    <t>YACINE</t>
  </si>
  <si>
    <t>KLEIBER</t>
  </si>
  <si>
    <t>KLEISER</t>
  </si>
  <si>
    <t>KNOBLOCH</t>
  </si>
  <si>
    <t>JOHANNA</t>
  </si>
  <si>
    <t>KOENIG</t>
  </si>
  <si>
    <t>MAXENCE</t>
  </si>
  <si>
    <t>KOKO</t>
  </si>
  <si>
    <t>YOHANNE</t>
  </si>
  <si>
    <t>EMILE</t>
  </si>
  <si>
    <t>KOSCIELAK</t>
  </si>
  <si>
    <t>IAN</t>
  </si>
  <si>
    <t>KOWALSKI</t>
  </si>
  <si>
    <t>KRAUSS</t>
  </si>
  <si>
    <t>KREISS</t>
  </si>
  <si>
    <t>KREITTNER</t>
  </si>
  <si>
    <t>KRUMM</t>
  </si>
  <si>
    <t>CLÉMENTINE</t>
  </si>
  <si>
    <t>KUMARAN</t>
  </si>
  <si>
    <t>VITHUSIYAN</t>
  </si>
  <si>
    <t>LAGORCE</t>
  </si>
  <si>
    <t>ZOÉ</t>
  </si>
  <si>
    <t>LAÏB</t>
  </si>
  <si>
    <t>NASSIM</t>
  </si>
  <si>
    <t>LAILHACAR</t>
  </si>
  <si>
    <t>ALINE</t>
  </si>
  <si>
    <t>LAKHNATI</t>
  </si>
  <si>
    <t>WINESS</t>
  </si>
  <si>
    <t>LAMA</t>
  </si>
  <si>
    <t>LAMARRE</t>
  </si>
  <si>
    <t>VAIORA</t>
  </si>
  <si>
    <t>LAPP</t>
  </si>
  <si>
    <t>RAYAN</t>
  </si>
  <si>
    <t>LARCHET</t>
  </si>
  <si>
    <t>LARDINAIS</t>
  </si>
  <si>
    <t>LASKY</t>
  </si>
  <si>
    <t>LAU</t>
  </si>
  <si>
    <t>LAURI</t>
  </si>
  <si>
    <t>LE GRAND</t>
  </si>
  <si>
    <t>LE ROY</t>
  </si>
  <si>
    <t>LEBEL</t>
  </si>
  <si>
    <t>LUAN</t>
  </si>
  <si>
    <t>LECLERC-HEPP</t>
  </si>
  <si>
    <t>LECOQ</t>
  </si>
  <si>
    <t>MADELEINE</t>
  </si>
  <si>
    <t>LEHMANN</t>
  </si>
  <si>
    <t>THIERRY</t>
  </si>
  <si>
    <t>LEIBEL</t>
  </si>
  <si>
    <t>LENIG</t>
  </si>
  <si>
    <t>LENTZ</t>
  </si>
  <si>
    <t>LEONHART</t>
  </si>
  <si>
    <t>BASILE</t>
  </si>
  <si>
    <t>LEVACHER</t>
  </si>
  <si>
    <t>FABIEN</t>
  </si>
  <si>
    <t>LHERMITTE</t>
  </si>
  <si>
    <t>AMAURY</t>
  </si>
  <si>
    <t>LHEUREUX</t>
  </si>
  <si>
    <t>LIDIN</t>
  </si>
  <si>
    <t>LIUFAU</t>
  </si>
  <si>
    <t>SOANA</t>
  </si>
  <si>
    <t>LOB</t>
  </si>
  <si>
    <t>CAROLINE</t>
  </si>
  <si>
    <t>LOBSTEIN</t>
  </si>
  <si>
    <t>LOPES</t>
  </si>
  <si>
    <t>LORRAIN</t>
  </si>
  <si>
    <t>LOUX</t>
  </si>
  <si>
    <t>SAMANTHA</t>
  </si>
  <si>
    <t>LUCENA</t>
  </si>
  <si>
    <t>FIRMIN</t>
  </si>
  <si>
    <t>LUTTRINGER</t>
  </si>
  <si>
    <t>LUX</t>
  </si>
  <si>
    <t>KAREN</t>
  </si>
  <si>
    <t>MAHLER</t>
  </si>
  <si>
    <t>VICTORIA</t>
  </si>
  <si>
    <t>MAILLARD</t>
  </si>
  <si>
    <t>APOLLINE</t>
  </si>
  <si>
    <t>MAKHOUKH</t>
  </si>
  <si>
    <t>MOUNIR</t>
  </si>
  <si>
    <t>MALONGA</t>
  </si>
  <si>
    <t>MALOT</t>
  </si>
  <si>
    <t>MANDJUKOWSKI</t>
  </si>
  <si>
    <t>MARCELIN</t>
  </si>
  <si>
    <t>MARCHAL</t>
  </si>
  <si>
    <t>MARCINIAK</t>
  </si>
  <si>
    <t>MARMILLOD</t>
  </si>
  <si>
    <t>MARTINS</t>
  </si>
  <si>
    <t>TESSY</t>
  </si>
  <si>
    <t>MASTAGLI</t>
  </si>
  <si>
    <t>EUGENIO</t>
  </si>
  <si>
    <t>MATOS SOUSA</t>
  </si>
  <si>
    <t>RODRIGO</t>
  </si>
  <si>
    <t>MEBAREK</t>
  </si>
  <si>
    <t>MEINTZER</t>
  </si>
  <si>
    <t>LOANN</t>
  </si>
  <si>
    <t>MEISTERMANN</t>
  </si>
  <si>
    <t>MENNRATH</t>
  </si>
  <si>
    <t>MERAL</t>
  </si>
  <si>
    <t>AKIF</t>
  </si>
  <si>
    <t>MERLINO</t>
  </si>
  <si>
    <t>ANTONELLA</t>
  </si>
  <si>
    <t>MERRIFIELD</t>
  </si>
  <si>
    <t>METRICH</t>
  </si>
  <si>
    <t>METSCHIES</t>
  </si>
  <si>
    <t>EMMERICK</t>
  </si>
  <si>
    <t>MIALON</t>
  </si>
  <si>
    <t>MINET</t>
  </si>
  <si>
    <t>MINNIG</t>
  </si>
  <si>
    <t>MINOUX</t>
  </si>
  <si>
    <t>MÉLANIE</t>
  </si>
  <si>
    <t>MISSY</t>
  </si>
  <si>
    <t>ERYN</t>
  </si>
  <si>
    <t>MOATAMEDI</t>
  </si>
  <si>
    <t>NAVID</t>
  </si>
  <si>
    <t>MOOG</t>
  </si>
  <si>
    <t>MORAT</t>
  </si>
  <si>
    <t>LAZARE</t>
  </si>
  <si>
    <t>MOSSER</t>
  </si>
  <si>
    <t>SOLÈNE</t>
  </si>
  <si>
    <t>MOUNIER</t>
  </si>
  <si>
    <t>ADAM - ALKAN</t>
  </si>
  <si>
    <t>MOZZICONACCI</t>
  </si>
  <si>
    <t>MROZ</t>
  </si>
  <si>
    <t>MARVIN</t>
  </si>
  <si>
    <t>DAPHNÉ</t>
  </si>
  <si>
    <t>RIDVAN</t>
  </si>
  <si>
    <t>SOLENNE</t>
  </si>
  <si>
    <t>MURY</t>
  </si>
  <si>
    <t>NAMINZO</t>
  </si>
  <si>
    <t>YOAN</t>
  </si>
  <si>
    <t>NAUD</t>
  </si>
  <si>
    <t>NAUDIN</t>
  </si>
  <si>
    <t>NAWROCKI</t>
  </si>
  <si>
    <t>N'DIAYE</t>
  </si>
  <si>
    <t>BRAHIM</t>
  </si>
  <si>
    <t>NÉAULT</t>
  </si>
  <si>
    <t>NEGRUTA</t>
  </si>
  <si>
    <t>VALERIU</t>
  </si>
  <si>
    <t>NÉROME</t>
  </si>
  <si>
    <t>NESTOR</t>
  </si>
  <si>
    <t>AYMERY</t>
  </si>
  <si>
    <t>NEUFELD</t>
  </si>
  <si>
    <t>NOVAK</t>
  </si>
  <si>
    <t>NUSS</t>
  </si>
  <si>
    <t>OBERHAUSER</t>
  </si>
  <si>
    <t>OBRINGER</t>
  </si>
  <si>
    <t>PÉRINE</t>
  </si>
  <si>
    <t>OHLMANN</t>
  </si>
  <si>
    <t>ONOF</t>
  </si>
  <si>
    <t>OPPE</t>
  </si>
  <si>
    <t>OSSWALD</t>
  </si>
  <si>
    <t>OSTER</t>
  </si>
  <si>
    <t>OTTER</t>
  </si>
  <si>
    <t>OTTMANN</t>
  </si>
  <si>
    <t>OUEDRAOGO</t>
  </si>
  <si>
    <t>AMAEL</t>
  </si>
  <si>
    <t>OZMEN</t>
  </si>
  <si>
    <t>SINAN</t>
  </si>
  <si>
    <t>PACOURET</t>
  </si>
  <si>
    <t>ORANE</t>
  </si>
  <si>
    <t>PALCZEWSKI</t>
  </si>
  <si>
    <t>PEREIRA</t>
  </si>
  <si>
    <t>MAEVA</t>
  </si>
  <si>
    <t>PETITEAU</t>
  </si>
  <si>
    <t>CORALIE</t>
  </si>
  <si>
    <t>PEYTOUR</t>
  </si>
  <si>
    <t>PFEIFFER</t>
  </si>
  <si>
    <t>PFEND</t>
  </si>
  <si>
    <t>PHIMMASONE</t>
  </si>
  <si>
    <t>PICARD</t>
  </si>
  <si>
    <t>PICHARD</t>
  </si>
  <si>
    <t>PIERRON</t>
  </si>
  <si>
    <t>PIGOT</t>
  </si>
  <si>
    <t>PINOTTE</t>
  </si>
  <si>
    <t>CHRIS</t>
  </si>
  <si>
    <t>PONTIER</t>
  </si>
  <si>
    <t>PORET</t>
  </si>
  <si>
    <t>POTHIER</t>
  </si>
  <si>
    <t>POUSSARDIN</t>
  </si>
  <si>
    <t>POUSSE</t>
  </si>
  <si>
    <t>PROVENDIER</t>
  </si>
  <si>
    <t>QUIN</t>
  </si>
  <si>
    <t>LAURENT</t>
  </si>
  <si>
    <t>RAGOT</t>
  </si>
  <si>
    <t>RAHMANI</t>
  </si>
  <si>
    <t>ABDESSALAM</t>
  </si>
  <si>
    <t>RAJASON-ANDRIAMARO</t>
  </si>
  <si>
    <t>TIONA</t>
  </si>
  <si>
    <t>RAMDANE</t>
  </si>
  <si>
    <t>RATTIER</t>
  </si>
  <si>
    <t>RAUFAKI</t>
  </si>
  <si>
    <t>MAHEALANI</t>
  </si>
  <si>
    <t>REALE</t>
  </si>
  <si>
    <t>DEVY</t>
  </si>
  <si>
    <t>REBBAH</t>
  </si>
  <si>
    <t>REBHUN</t>
  </si>
  <si>
    <t>REGIS</t>
  </si>
  <si>
    <t>LAURIE</t>
  </si>
  <si>
    <t>REGO</t>
  </si>
  <si>
    <t>TOMAS</t>
  </si>
  <si>
    <t>REHM</t>
  </si>
  <si>
    <t>RENAUD</t>
  </si>
  <si>
    <t>RENAUDIN</t>
  </si>
  <si>
    <t>RENTIER</t>
  </si>
  <si>
    <t>REUBEN</t>
  </si>
  <si>
    <t>RIEB</t>
  </si>
  <si>
    <t>ALICE</t>
  </si>
  <si>
    <t>RIEDINGER</t>
  </si>
  <si>
    <t>RIEMER</t>
  </si>
  <si>
    <t>RIETSCH</t>
  </si>
  <si>
    <t>ROBITZER</t>
  </si>
  <si>
    <t>NATHANAËL</t>
  </si>
  <si>
    <t>RODRIGUEZ LONGEAU</t>
  </si>
  <si>
    <t>ROHMER</t>
  </si>
  <si>
    <t>ROTH</t>
  </si>
  <si>
    <t>ROUGET</t>
  </si>
  <si>
    <t>RUCK</t>
  </si>
  <si>
    <t>RUDY</t>
  </si>
  <si>
    <t>RUSTENHOLZ</t>
  </si>
  <si>
    <t>SAAD</t>
  </si>
  <si>
    <t>RAPHAËL</t>
  </si>
  <si>
    <t>SAID IYABI</t>
  </si>
  <si>
    <t>SANAA</t>
  </si>
  <si>
    <t>SANCHEZ</t>
  </si>
  <si>
    <t>SANDINI</t>
  </si>
  <si>
    <t>SAPIN</t>
  </si>
  <si>
    <t>SAUVAGE</t>
  </si>
  <si>
    <t>SCHAAD</t>
  </si>
  <si>
    <t>LOUP</t>
  </si>
  <si>
    <t>SCHATZ</t>
  </si>
  <si>
    <t>SCHAUB</t>
  </si>
  <si>
    <t>SCHEECK</t>
  </si>
  <si>
    <t>SCHEER</t>
  </si>
  <si>
    <t>SCHICKLIN</t>
  </si>
  <si>
    <t>SCHIESTEL</t>
  </si>
  <si>
    <t>SCHILLING</t>
  </si>
  <si>
    <t>TITOUAN</t>
  </si>
  <si>
    <t>SCHROEDER</t>
  </si>
  <si>
    <t>SEFTALI</t>
  </si>
  <si>
    <t>BURAK</t>
  </si>
  <si>
    <t>SEITHER</t>
  </si>
  <si>
    <t>SEITZ</t>
  </si>
  <si>
    <t>SELVA</t>
  </si>
  <si>
    <t>SEMPE</t>
  </si>
  <si>
    <t>SEN</t>
  </si>
  <si>
    <t>MELEK</t>
  </si>
  <si>
    <t>SIEFER</t>
  </si>
  <si>
    <t>SIFFERLEN</t>
  </si>
  <si>
    <t>SKWERES</t>
  </si>
  <si>
    <t>ELOUAN</t>
  </si>
  <si>
    <t>SONNTAG</t>
  </si>
  <si>
    <t>JOY</t>
  </si>
  <si>
    <t>SPANNAGEL</t>
  </si>
  <si>
    <t>AMELIE</t>
  </si>
  <si>
    <t>STEIBLÉ</t>
  </si>
  <si>
    <t>STEPIEN</t>
  </si>
  <si>
    <t>STOLL</t>
  </si>
  <si>
    <t>JAUFFREY</t>
  </si>
  <si>
    <t>STRIEGEL</t>
  </si>
  <si>
    <t>STURM</t>
  </si>
  <si>
    <t>SUBIGER</t>
  </si>
  <si>
    <t>SUTTER</t>
  </si>
  <si>
    <t>TALERICO</t>
  </si>
  <si>
    <t>TELLIER</t>
  </si>
  <si>
    <t>LUCINE</t>
  </si>
  <si>
    <t>TEYSSIER</t>
  </si>
  <si>
    <t>THAL</t>
  </si>
  <si>
    <t>THIEBAUT</t>
  </si>
  <si>
    <t>THIEFFIN</t>
  </si>
  <si>
    <t>THOMANN</t>
  </si>
  <si>
    <t>CAROLINA</t>
  </si>
  <si>
    <t>TONNER</t>
  </si>
  <si>
    <t>TOOMARI</t>
  </si>
  <si>
    <t>TOURNOIS</t>
  </si>
  <si>
    <t>TOUSSAINT</t>
  </si>
  <si>
    <t>STÉPHANIE</t>
  </si>
  <si>
    <t>TRAJAN</t>
  </si>
  <si>
    <t>TREHET</t>
  </si>
  <si>
    <t>TRENTINI</t>
  </si>
  <si>
    <t>COLINE</t>
  </si>
  <si>
    <t>TRIPODI</t>
  </si>
  <si>
    <t>TUPAIA</t>
  </si>
  <si>
    <t>TEURA'ITERA'I</t>
  </si>
  <si>
    <t>TURGUT</t>
  </si>
  <si>
    <t>KEREM</t>
  </si>
  <si>
    <t>UNTEREINER</t>
  </si>
  <si>
    <t>VASSEUR</t>
  </si>
  <si>
    <t>VATTAUT</t>
  </si>
  <si>
    <t>VERDIER</t>
  </si>
  <si>
    <t>VERPOORT</t>
  </si>
  <si>
    <t>VIÉ</t>
  </si>
  <si>
    <t>VILACA</t>
  </si>
  <si>
    <t>VIVIER</t>
  </si>
  <si>
    <t>VOEGELE</t>
  </si>
  <si>
    <t>VOGT-SCHILB</t>
  </si>
  <si>
    <t>VOLK</t>
  </si>
  <si>
    <t>WAHL</t>
  </si>
  <si>
    <t>WAHLER</t>
  </si>
  <si>
    <t>WALCH</t>
  </si>
  <si>
    <t>WALTZ</t>
  </si>
  <si>
    <t>WANDLER</t>
  </si>
  <si>
    <t>WEBER</t>
  </si>
  <si>
    <t>WEHRLE</t>
  </si>
  <si>
    <t>WEISS</t>
  </si>
  <si>
    <t>KÉVIN</t>
  </si>
  <si>
    <t>WETZEL</t>
  </si>
  <si>
    <t>WOLFERSPERGER</t>
  </si>
  <si>
    <t>CÉDRIC</t>
  </si>
  <si>
    <t>YAVUZ</t>
  </si>
  <si>
    <t>YBANEZ</t>
  </si>
  <si>
    <t>YILMAZ</t>
  </si>
  <si>
    <t>ZACHER</t>
  </si>
  <si>
    <t>ZETTL</t>
  </si>
  <si>
    <t>ZHU</t>
  </si>
  <si>
    <t>WEIHAO</t>
  </si>
  <si>
    <t>ZIMMERMANN</t>
  </si>
  <si>
    <t>ZITOUNI</t>
  </si>
  <si>
    <t>ZOABI</t>
  </si>
  <si>
    <t>WASSIM</t>
  </si>
  <si>
    <t>ZOLOBE</t>
  </si>
  <si>
    <t>ZUBER</t>
  </si>
  <si>
    <t>DSP</t>
  </si>
  <si>
    <t>M</t>
  </si>
  <si>
    <t>KREISS Romain</t>
  </si>
  <si>
    <t>MANN Florian</t>
  </si>
  <si>
    <t>SANAA Zakaria</t>
  </si>
  <si>
    <t>BURCKHARDT Marilou</t>
  </si>
  <si>
    <t>DUSART Juliette</t>
  </si>
  <si>
    <t>JARROT Lucie</t>
  </si>
  <si>
    <t>PEYTOUR Emma</t>
  </si>
  <si>
    <t>PIERRON Emma</t>
  </si>
  <si>
    <t>KEK Moni</t>
  </si>
  <si>
    <t>TUPAIA Teura</t>
  </si>
  <si>
    <t>DEROSES Nicolas</t>
  </si>
  <si>
    <t>RAJASON-ANDRIAMARO Tiona</t>
  </si>
  <si>
    <t>KOKO Yohanne</t>
  </si>
  <si>
    <t>BERTSCHY Mayla</t>
  </si>
  <si>
    <t>LAKHNATI Winess</t>
  </si>
  <si>
    <t>GRELING Bryan</t>
  </si>
  <si>
    <t>RIEMER Noa</t>
  </si>
  <si>
    <t>DEPENWEILLER Pauline</t>
  </si>
  <si>
    <t>BAECHER Adrien</t>
  </si>
  <si>
    <t>ALLANGBA Kévin</t>
  </si>
  <si>
    <t>KOSCIELAK Ian</t>
  </si>
  <si>
    <t>FRITSCH Charline</t>
  </si>
  <si>
    <t>LARCHET Antoine</t>
  </si>
  <si>
    <t>LEIBEL Florian</t>
  </si>
  <si>
    <t>MULLER Valentin</t>
  </si>
  <si>
    <t>HILLBRAND Léa</t>
  </si>
  <si>
    <t>ONOF Emma</t>
  </si>
  <si>
    <t>WEISS Marie</t>
  </si>
  <si>
    <t>METSCHIES Emmerick</t>
  </si>
  <si>
    <t>WALTER Jean</t>
  </si>
  <si>
    <t>HECKER Hugo</t>
  </si>
  <si>
    <t>SPANNAGEL Amélie</t>
  </si>
  <si>
    <t>OSSWALD Julie</t>
  </si>
  <si>
    <t>MORAT Lazare</t>
  </si>
  <si>
    <t>LUANGPRASEUTH Adrien</t>
  </si>
  <si>
    <t>MROZ Marvin</t>
  </si>
  <si>
    <t>LAILHACAR Aline</t>
  </si>
  <si>
    <t>VATTAUT Lucie</t>
  </si>
  <si>
    <t>CZECH Léonie</t>
  </si>
  <si>
    <t>STOLL Jauffrey</t>
  </si>
  <si>
    <t>BAECHTEL Loïc</t>
  </si>
  <si>
    <t>KAMENI TCHEUDJI Louis</t>
  </si>
  <si>
    <t>ROTH Lucas</t>
  </si>
  <si>
    <t>FIMBEL Mathieu</t>
  </si>
  <si>
    <t>CARRÉ Baptiste</t>
  </si>
  <si>
    <t>POUSSE Arthur</t>
  </si>
  <si>
    <t>SCHNEIDER Benjamin</t>
  </si>
  <si>
    <t>AIME Florent</t>
  </si>
  <si>
    <t>REGO Tomas</t>
  </si>
  <si>
    <t>COURAULT Jordan</t>
  </si>
  <si>
    <t>THOMAS Eliott</t>
  </si>
  <si>
    <t>TALERICO Clément</t>
  </si>
  <si>
    <t>TRAJAN Tristan</t>
  </si>
  <si>
    <t>CARUSO Luca</t>
  </si>
  <si>
    <t>KELLER Martin</t>
  </si>
  <si>
    <t>HERR Nicolas</t>
  </si>
  <si>
    <t>LEHMANN Dorian</t>
  </si>
  <si>
    <t>REBHUN Florent</t>
  </si>
  <si>
    <t>LUTTRINGER Anthony</t>
  </si>
  <si>
    <t>HEINRICH Steve</t>
  </si>
  <si>
    <t>GRAS Agnès</t>
  </si>
  <si>
    <t>BUB Mélissa</t>
  </si>
  <si>
    <t>PETITEAU Coralie</t>
  </si>
  <si>
    <t>VASSEUR Célia</t>
  </si>
  <si>
    <t>MANDJUKOWSKI Chloé</t>
  </si>
  <si>
    <t>SCHEER Léonie</t>
  </si>
  <si>
    <t>JAKOB Margot</t>
  </si>
  <si>
    <t>ILTIS Lisa</t>
  </si>
  <si>
    <t>BREBION Justine</t>
  </si>
  <si>
    <t>GROSS Lucie</t>
  </si>
  <si>
    <t>METRICH Auriane</t>
  </si>
  <si>
    <t>HAMM Mélody</t>
  </si>
  <si>
    <t>MALOT Marion</t>
  </si>
  <si>
    <t>LORRAIN Léa</t>
  </si>
  <si>
    <t>POTHIER Louise</t>
  </si>
  <si>
    <t>BEN AMOR Hiba</t>
  </si>
  <si>
    <t>GAIDELLA Marie</t>
  </si>
  <si>
    <t>FELDER Camille</t>
  </si>
  <si>
    <t>MARTINS Tessy</t>
  </si>
  <si>
    <t>116 kg</t>
  </si>
  <si>
    <t>107 kg</t>
  </si>
  <si>
    <t>70 kg</t>
  </si>
  <si>
    <t>65,9 cm</t>
  </si>
  <si>
    <t>61,6 cm</t>
  </si>
  <si>
    <t>59,4 cm</t>
  </si>
  <si>
    <t>48,8 cm</t>
  </si>
  <si>
    <t>48,3 cm</t>
  </si>
  <si>
    <t>44,9 cm</t>
  </si>
  <si>
    <t>25''28</t>
  </si>
  <si>
    <t>26''42</t>
  </si>
  <si>
    <t>27''16</t>
  </si>
  <si>
    <t>29''7</t>
  </si>
  <si>
    <t>31''82</t>
  </si>
  <si>
    <t>32''08</t>
  </si>
  <si>
    <t>13 cm</t>
  </si>
  <si>
    <t>10 cm</t>
  </si>
  <si>
    <t>20 cm</t>
  </si>
  <si>
    <t>HAMMOU AMAR Rabia</t>
  </si>
  <si>
    <t>HESTIN Maëlle</t>
  </si>
  <si>
    <t>22''51</t>
  </si>
  <si>
    <t>23''46</t>
  </si>
  <si>
    <t>23''95</t>
  </si>
  <si>
    <t>20''84</t>
  </si>
  <si>
    <t>21''24</t>
  </si>
  <si>
    <t>22''22</t>
  </si>
  <si>
    <t>EISENMANN Eliott</t>
  </si>
  <si>
    <t>LUX Karen</t>
  </si>
  <si>
    <t>OUEDRAOGO Amael</t>
  </si>
  <si>
    <t>PFEIFFER Tristan</t>
  </si>
  <si>
    <t>YBANEZ Lilian</t>
  </si>
  <si>
    <t>2''8</t>
  </si>
  <si>
    <t>6''04</t>
  </si>
  <si>
    <t>6''07</t>
  </si>
  <si>
    <t>3''14</t>
  </si>
  <si>
    <t>3''16</t>
  </si>
  <si>
    <t>6''71</t>
  </si>
  <si>
    <t>6''75</t>
  </si>
  <si>
    <t>Équilibre</t>
  </si>
  <si>
    <t>X</t>
  </si>
  <si>
    <t>bis</t>
  </si>
  <si>
    <t>en min</t>
  </si>
  <si>
    <t>nb chutes</t>
  </si>
  <si>
    <t>BASCHUNG Eli</t>
  </si>
  <si>
    <t>PIGOT Tanguy</t>
  </si>
  <si>
    <t>Justine</t>
  </si>
  <si>
    <t>BARBIER Manon</t>
  </si>
  <si>
    <t>HOST Marcel</t>
  </si>
  <si>
    <t>KINTZ-VONDERSCHER Justine</t>
  </si>
  <si>
    <t xml:space="preserve">PODIUMS FÉMININS TESTS BCPE </t>
  </si>
  <si>
    <t xml:space="preserve">PODIUMS MASCULINS TESTS BCPE </t>
  </si>
  <si>
    <t>Pour toute question, contacter M. BACK (jback@unistra.fr) avant le 6 décembre. Aucune réclamation ne sera prise en compte après cette date.</t>
  </si>
  <si>
    <t>3''24</t>
  </si>
  <si>
    <t>6''86</t>
  </si>
  <si>
    <t>RAGOT Maéva</t>
  </si>
  <si>
    <t>RIEB Alice</t>
  </si>
  <si>
    <t>LAVENETTE Wendy</t>
  </si>
  <si>
    <t>SEITZ Marine</t>
  </si>
  <si>
    <t>60 kg</t>
  </si>
  <si>
    <t>41,1 cm</t>
  </si>
  <si>
    <t xml:space="preserve"> 01/01/1997</t>
  </si>
  <si>
    <t xml:space="preserve"> 25/11/1999</t>
  </si>
  <si>
    <t xml:space="preserve"> 06/09/2000</t>
  </si>
  <si>
    <t xml:space="preserve"> 17/09/2001</t>
  </si>
  <si>
    <t xml:space="preserve"> 27/09/1998</t>
  </si>
  <si>
    <t xml:space="preserve"> 28/05/1995</t>
  </si>
  <si>
    <t xml:space="preserve"> 05/02/1999</t>
  </si>
  <si>
    <t xml:space="preserve"> 03/04/1999</t>
  </si>
  <si>
    <t xml:space="preserve"> 19/10/2001</t>
  </si>
  <si>
    <t xml:space="preserve"> 02/09/2002</t>
  </si>
  <si>
    <t xml:space="preserve"> 03/11/2001</t>
  </si>
  <si>
    <t xml:space="preserve"> 21/12/2001</t>
  </si>
  <si>
    <t xml:space="preserve"> 27/08/1996</t>
  </si>
  <si>
    <t xml:space="preserve"> 13/11/2001</t>
  </si>
  <si>
    <t xml:space="preserve"> 24/02/2000</t>
  </si>
  <si>
    <t xml:space="preserve"> 06/07/2001</t>
  </si>
  <si>
    <t xml:space="preserve"> 12/12/2001</t>
  </si>
  <si>
    <t xml:space="preserve"> 30/12/2001</t>
  </si>
  <si>
    <t xml:space="preserve"> 03/04/2000</t>
  </si>
  <si>
    <t xml:space="preserve"> 20/09/2001</t>
  </si>
  <si>
    <t xml:space="preserve"> 25/11/2001</t>
  </si>
  <si>
    <t xml:space="preserve"> 28/03/2001</t>
  </si>
  <si>
    <t xml:space="preserve"> 11/12/2000</t>
  </si>
  <si>
    <t xml:space="preserve"> 28/05/2000</t>
  </si>
  <si>
    <t xml:space="preserve"> 17/01/2001</t>
  </si>
  <si>
    <t xml:space="preserve"> 04/06/2001</t>
  </si>
  <si>
    <t xml:space="preserve"> 09/10/2001</t>
  </si>
  <si>
    <t xml:space="preserve"> 31/03/2000</t>
  </si>
  <si>
    <t xml:space="preserve"> 14/04/2000</t>
  </si>
  <si>
    <t>BALASKA</t>
  </si>
  <si>
    <t>AHMED</t>
  </si>
  <si>
    <t xml:space="preserve"> 14/12/1998</t>
  </si>
  <si>
    <t>PrC</t>
  </si>
  <si>
    <t xml:space="preserve"> 24/09/1999</t>
  </si>
  <si>
    <t xml:space="preserve"> 14/09/2001</t>
  </si>
  <si>
    <t xml:space="preserve"> 02/11/2001</t>
  </si>
  <si>
    <t xml:space="preserve"> 01/01/2001</t>
  </si>
  <si>
    <t xml:space="preserve"> 23/06/2002</t>
  </si>
  <si>
    <t xml:space="preserve"> 19/05/2000</t>
  </si>
  <si>
    <t xml:space="preserve"> 25/01/2002</t>
  </si>
  <si>
    <t xml:space="preserve"> 08/11/2001</t>
  </si>
  <si>
    <t xml:space="preserve"> 23/08/2001</t>
  </si>
  <si>
    <t xml:space="preserve"> 26/09/2000</t>
  </si>
  <si>
    <t xml:space="preserve"> 24/02/2001</t>
  </si>
  <si>
    <t xml:space="preserve"> 09/11/2001</t>
  </si>
  <si>
    <t xml:space="preserve"> 09/08/1997</t>
  </si>
  <si>
    <t xml:space="preserve"> 26/12/2001</t>
  </si>
  <si>
    <t xml:space="preserve"> 02/02/2000</t>
  </si>
  <si>
    <t xml:space="preserve"> 05/11/2000</t>
  </si>
  <si>
    <t xml:space="preserve"> 20/06/2001</t>
  </si>
  <si>
    <t xml:space="preserve"> 26/05/1999</t>
  </si>
  <si>
    <t xml:space="preserve"> 20/02/1999</t>
  </si>
  <si>
    <t xml:space="preserve"> 08/04/1999</t>
  </si>
  <si>
    <t xml:space="preserve"> 16/05/2000</t>
  </si>
  <si>
    <t xml:space="preserve"> 19/02/2001</t>
  </si>
  <si>
    <t>BENAZOUZ</t>
  </si>
  <si>
    <t>HEDDY</t>
  </si>
  <si>
    <t xml:space="preserve"> 24/10/2000</t>
  </si>
  <si>
    <t xml:space="preserve"> 16/12/1998</t>
  </si>
  <si>
    <t xml:space="preserve"> 06/09/2001</t>
  </si>
  <si>
    <t>BENFATMA</t>
  </si>
  <si>
    <t xml:space="preserve"> 04/09/2000</t>
  </si>
  <si>
    <t xml:space="preserve"> 03/09/2000</t>
  </si>
  <si>
    <t xml:space="preserve"> 01/04/2001</t>
  </si>
  <si>
    <t xml:space="preserve"> 31/07/2001</t>
  </si>
  <si>
    <t>BERKATI</t>
  </si>
  <si>
    <t>VALENTINE</t>
  </si>
  <si>
    <t xml:space="preserve"> 03/07/2000</t>
  </si>
  <si>
    <t xml:space="preserve"> 21/10/1998</t>
  </si>
  <si>
    <t xml:space="preserve"> 04/12/2001</t>
  </si>
  <si>
    <t xml:space="preserve"> 15/11/2000</t>
  </si>
  <si>
    <t xml:space="preserve"> 20/11/2001</t>
  </si>
  <si>
    <t xml:space="preserve"> 01/12/2001</t>
  </si>
  <si>
    <t xml:space="preserve"> 09/12/1999</t>
  </si>
  <si>
    <t xml:space="preserve"> 06/02/1999</t>
  </si>
  <si>
    <t xml:space="preserve"> 01/10/2001</t>
  </si>
  <si>
    <t xml:space="preserve"> 05/04/2001</t>
  </si>
  <si>
    <t xml:space="preserve"> 29/05/2001</t>
  </si>
  <si>
    <t xml:space="preserve"> 05/07/2001</t>
  </si>
  <si>
    <t xml:space="preserve"> 20/03/2002</t>
  </si>
  <si>
    <t xml:space="preserve"> 10/09/2001</t>
  </si>
  <si>
    <t xml:space="preserve"> 21/02/2000</t>
  </si>
  <si>
    <t xml:space="preserve"> 12/10/2001</t>
  </si>
  <si>
    <t xml:space="preserve"> 10/08/2001</t>
  </si>
  <si>
    <t xml:space="preserve"> 20/03/2001</t>
  </si>
  <si>
    <t xml:space="preserve"> 06/08/1998</t>
  </si>
  <si>
    <t xml:space="preserve"> 20/04/2001</t>
  </si>
  <si>
    <t xml:space="preserve"> 22/04/2001</t>
  </si>
  <si>
    <t xml:space="preserve"> 05/04/2000</t>
  </si>
  <si>
    <t xml:space="preserve"> 02/02/1998</t>
  </si>
  <si>
    <t xml:space="preserve"> 08/11/1996</t>
  </si>
  <si>
    <t xml:space="preserve"> 12/03/2001</t>
  </si>
  <si>
    <t xml:space="preserve"> 23/04/2001</t>
  </si>
  <si>
    <t xml:space="preserve"> 08/06/2000</t>
  </si>
  <si>
    <t xml:space="preserve"> 09/08/2001</t>
  </si>
  <si>
    <t xml:space="preserve"> 20/12/2001</t>
  </si>
  <si>
    <t xml:space="preserve"> 22/05/2001</t>
  </si>
  <si>
    <t xml:space="preserve"> 24/03/2001</t>
  </si>
  <si>
    <t xml:space="preserve"> 14/11/2000</t>
  </si>
  <si>
    <t xml:space="preserve"> 30/06/2000</t>
  </si>
  <si>
    <t xml:space="preserve"> 14/03/2001</t>
  </si>
  <si>
    <t xml:space="preserve"> 15/02/2001</t>
  </si>
  <si>
    <t xml:space="preserve"> 24/06/2001</t>
  </si>
  <si>
    <t xml:space="preserve"> 20/08/2000</t>
  </si>
  <si>
    <t xml:space="preserve"> 14/06/2001</t>
  </si>
  <si>
    <t xml:space="preserve"> 28/04/2001</t>
  </si>
  <si>
    <t xml:space="preserve"> 02/12/2000</t>
  </si>
  <si>
    <t xml:space="preserve"> 01/09/2001</t>
  </si>
  <si>
    <t xml:space="preserve"> 13/10/2000</t>
  </si>
  <si>
    <t xml:space="preserve"> 06/08/2000</t>
  </si>
  <si>
    <t xml:space="preserve"> 16/03/2001</t>
  </si>
  <si>
    <t>CAUMONT</t>
  </si>
  <si>
    <t>JEAN-LÉONID</t>
  </si>
  <si>
    <t xml:space="preserve"> 16/03/1995</t>
  </si>
  <si>
    <t xml:space="preserve"> 25/05/2001</t>
  </si>
  <si>
    <t>CHALTÉ</t>
  </si>
  <si>
    <t xml:space="preserve"> 29/03/2000</t>
  </si>
  <si>
    <t xml:space="preserve"> 28/04/2002</t>
  </si>
  <si>
    <t xml:space="preserve"> 20/02/2000</t>
  </si>
  <si>
    <t xml:space="preserve"> 28/09/2000</t>
  </si>
  <si>
    <t xml:space="preserve"> 14/04/1996</t>
  </si>
  <si>
    <t>CHIESA</t>
  </si>
  <si>
    <t>EMILIE</t>
  </si>
  <si>
    <t xml:space="preserve"> 23/04/2000</t>
  </si>
  <si>
    <t xml:space="preserve"> 31/01/2001</t>
  </si>
  <si>
    <t>CIVARDI</t>
  </si>
  <si>
    <t>EDOUARD</t>
  </si>
  <si>
    <t xml:space="preserve"> 28/09/1998</t>
  </si>
  <si>
    <t xml:space="preserve"> 24/02/1998</t>
  </si>
  <si>
    <t xml:space="preserve"> 05/04/1999</t>
  </si>
  <si>
    <t xml:space="preserve"> 09/11/1999</t>
  </si>
  <si>
    <t xml:space="preserve"> 28/06/2001</t>
  </si>
  <si>
    <t xml:space="preserve"> 11/04/2001</t>
  </si>
  <si>
    <t xml:space="preserve"> 13/01/2002</t>
  </si>
  <si>
    <t xml:space="preserve"> 16/01/2001</t>
  </si>
  <si>
    <t xml:space="preserve"> 30/04/2001</t>
  </si>
  <si>
    <t xml:space="preserve"> 28/01/2002</t>
  </si>
  <si>
    <t xml:space="preserve"> 19/08/2001</t>
  </si>
  <si>
    <t xml:space="preserve"> 24/01/2001</t>
  </si>
  <si>
    <t xml:space="preserve"> 17/09/2000</t>
  </si>
  <si>
    <t xml:space="preserve"> 08/07/1998</t>
  </si>
  <si>
    <t xml:space="preserve"> 06/03/2001</t>
  </si>
  <si>
    <t xml:space="preserve"> 16/11/2001</t>
  </si>
  <si>
    <t xml:space="preserve"> 07/10/2000</t>
  </si>
  <si>
    <t xml:space="preserve"> 05/10/1999</t>
  </si>
  <si>
    <t xml:space="preserve"> 12/08/2001</t>
  </si>
  <si>
    <t xml:space="preserve"> 05/10/2000</t>
  </si>
  <si>
    <t xml:space="preserve"> 14/05/1997</t>
  </si>
  <si>
    <t xml:space="preserve"> 09/05/2001</t>
  </si>
  <si>
    <t xml:space="preserve"> 30/06/2001</t>
  </si>
  <si>
    <t xml:space="preserve"> 22/01/2001</t>
  </si>
  <si>
    <t xml:space="preserve"> 22/07/2001</t>
  </si>
  <si>
    <t xml:space="preserve"> 02/02/2001</t>
  </si>
  <si>
    <t xml:space="preserve"> 27/05/2001</t>
  </si>
  <si>
    <t xml:space="preserve"> 02/07/2001</t>
  </si>
  <si>
    <t xml:space="preserve"> 24/05/2001</t>
  </si>
  <si>
    <t xml:space="preserve"> 05/05/2000</t>
  </si>
  <si>
    <t xml:space="preserve"> 06/10/2000</t>
  </si>
  <si>
    <t xml:space="preserve"> 13/07/2001</t>
  </si>
  <si>
    <t xml:space="preserve"> 10/03/2001</t>
  </si>
  <si>
    <t xml:space="preserve"> 26/07/2001</t>
  </si>
  <si>
    <t xml:space="preserve"> 13/05/2001</t>
  </si>
  <si>
    <t xml:space="preserve"> 26/08/2001</t>
  </si>
  <si>
    <t>DOPPLER</t>
  </si>
  <si>
    <t xml:space="preserve"> 22/08/1999</t>
  </si>
  <si>
    <t xml:space="preserve"> 21/07/2001</t>
  </si>
  <si>
    <t xml:space="preserve"> 13/09/2000</t>
  </si>
  <si>
    <t xml:space="preserve"> 08/08/2001</t>
  </si>
  <si>
    <t xml:space="preserve"> 31/01/2000</t>
  </si>
  <si>
    <t xml:space="preserve"> 13/06/2001</t>
  </si>
  <si>
    <t xml:space="preserve"> 24/06/2000</t>
  </si>
  <si>
    <t xml:space="preserve"> 19/11/2001</t>
  </si>
  <si>
    <t xml:space="preserve"> 18/01/2001</t>
  </si>
  <si>
    <t xml:space="preserve"> 11/02/2001</t>
  </si>
  <si>
    <t xml:space="preserve"> 25/05/2000</t>
  </si>
  <si>
    <t>ED-DAHBY</t>
  </si>
  <si>
    <t xml:space="preserve"> 27/09/1994</t>
  </si>
  <si>
    <t xml:space="preserve"> 25/02/2001</t>
  </si>
  <si>
    <t xml:space="preserve"> 11/09/2000</t>
  </si>
  <si>
    <t xml:space="preserve"> 08/03/2001</t>
  </si>
  <si>
    <t>EL FAQIR</t>
  </si>
  <si>
    <t xml:space="preserve"> 12/01/2000</t>
  </si>
  <si>
    <t xml:space="preserve"> 21/10/1999</t>
  </si>
  <si>
    <t xml:space="preserve"> 25/12/2000</t>
  </si>
  <si>
    <t xml:space="preserve"> 30/01/2001</t>
  </si>
  <si>
    <t xml:space="preserve"> 27/10/2001</t>
  </si>
  <si>
    <t xml:space="preserve"> 03/01/2000</t>
  </si>
  <si>
    <t xml:space="preserve"> 23/05/1998</t>
  </si>
  <si>
    <t xml:space="preserve"> 09/04/2000</t>
  </si>
  <si>
    <t xml:space="preserve"> 22/11/2001</t>
  </si>
  <si>
    <t xml:space="preserve"> 23/01/2000</t>
  </si>
  <si>
    <t xml:space="preserve"> 23/03/2000</t>
  </si>
  <si>
    <t xml:space="preserve"> 23/03/2001</t>
  </si>
  <si>
    <t xml:space="preserve"> 28/09/2001</t>
  </si>
  <si>
    <t xml:space="preserve"> 30/10/2001</t>
  </si>
  <si>
    <t xml:space="preserve"> 25/10/2001</t>
  </si>
  <si>
    <t xml:space="preserve"> 02/05/2000</t>
  </si>
  <si>
    <t xml:space="preserve"> 19/04/1999</t>
  </si>
  <si>
    <t xml:space="preserve"> 20/07/2001</t>
  </si>
  <si>
    <t xml:space="preserve"> 20/05/2001</t>
  </si>
  <si>
    <t xml:space="preserve"> 12/09/2000</t>
  </si>
  <si>
    <t xml:space="preserve"> 06/10/2001</t>
  </si>
  <si>
    <t xml:space="preserve"> 05/11/2001</t>
  </si>
  <si>
    <t xml:space="preserve"> 29/07/2001</t>
  </si>
  <si>
    <t xml:space="preserve"> 04/02/2000</t>
  </si>
  <si>
    <t xml:space="preserve"> 18/04/2001</t>
  </si>
  <si>
    <t xml:space="preserve"> 18/04/2000</t>
  </si>
  <si>
    <t xml:space="preserve"> 07/01/2001</t>
  </si>
  <si>
    <t xml:space="preserve"> 16/05/2001</t>
  </si>
  <si>
    <t xml:space="preserve"> 18/05/2000</t>
  </si>
  <si>
    <t xml:space="preserve"> 27/04/2000</t>
  </si>
  <si>
    <t xml:space="preserve"> 03/03/1999</t>
  </si>
  <si>
    <t xml:space="preserve"> 12/01/2001</t>
  </si>
  <si>
    <t>JEANCY</t>
  </si>
  <si>
    <t xml:space="preserve"> 18/11/2000</t>
  </si>
  <si>
    <t xml:space="preserve"> 07/08/2000</t>
  </si>
  <si>
    <t xml:space="preserve"> 28/08/2001</t>
  </si>
  <si>
    <t>GIRARDIN</t>
  </si>
  <si>
    <t>LAUREENE</t>
  </si>
  <si>
    <t xml:space="preserve"> 28/08/2000</t>
  </si>
  <si>
    <t xml:space="preserve"> 11/04/2002</t>
  </si>
  <si>
    <t>GLUCK</t>
  </si>
  <si>
    <t xml:space="preserve"> 20/01/2001</t>
  </si>
  <si>
    <t xml:space="preserve"> 12/06/2001</t>
  </si>
  <si>
    <t xml:space="preserve"> 20/02/2001</t>
  </si>
  <si>
    <t xml:space="preserve"> 14/11/2001</t>
  </si>
  <si>
    <t xml:space="preserve"> 30/04/2000</t>
  </si>
  <si>
    <t xml:space="preserve"> 13/12/2000</t>
  </si>
  <si>
    <t xml:space="preserve"> 19/11/1999</t>
  </si>
  <si>
    <t xml:space="preserve"> 03/02/2000</t>
  </si>
  <si>
    <t xml:space="preserve"> 25/09/2001</t>
  </si>
  <si>
    <t xml:space="preserve"> 26/06/2001</t>
  </si>
  <si>
    <t xml:space="preserve"> 03/05/2001</t>
  </si>
  <si>
    <t xml:space="preserve"> 01/06/1999</t>
  </si>
  <si>
    <t xml:space="preserve"> 25/06/2001</t>
  </si>
  <si>
    <t xml:space="preserve"> 27/03/2000</t>
  </si>
  <si>
    <t xml:space="preserve"> 02/06/2001</t>
  </si>
  <si>
    <t xml:space="preserve"> 17/12/2001</t>
  </si>
  <si>
    <t xml:space="preserve"> 18/12/2001</t>
  </si>
  <si>
    <t xml:space="preserve"> 14/12/1999</t>
  </si>
  <si>
    <t xml:space="preserve"> 06/02/2002</t>
  </si>
  <si>
    <t xml:space="preserve"> 10/02/2001</t>
  </si>
  <si>
    <t>HALBWACHS</t>
  </si>
  <si>
    <t xml:space="preserve"> 22/09/1998</t>
  </si>
  <si>
    <t xml:space="preserve"> 15/01/1999</t>
  </si>
  <si>
    <t xml:space="preserve"> 03/04/2001</t>
  </si>
  <si>
    <t xml:space="preserve"> 01/05/2001</t>
  </si>
  <si>
    <t xml:space="preserve"> 20/06/1989</t>
  </si>
  <si>
    <t xml:space="preserve"> 15/12/2001</t>
  </si>
  <si>
    <t xml:space="preserve"> 10/11/2001</t>
  </si>
  <si>
    <t xml:space="preserve"> 22/02/2000</t>
  </si>
  <si>
    <t xml:space="preserve"> 08/10/2001</t>
  </si>
  <si>
    <t xml:space="preserve"> 23/01/2001</t>
  </si>
  <si>
    <t xml:space="preserve"> 21/02/2001</t>
  </si>
  <si>
    <t xml:space="preserve"> 19/07/2000</t>
  </si>
  <si>
    <t xml:space="preserve"> 02/08/2001</t>
  </si>
  <si>
    <t xml:space="preserve"> 12/07/2001</t>
  </si>
  <si>
    <t xml:space="preserve"> 15/04/2000</t>
  </si>
  <si>
    <t xml:space="preserve"> 01/02/2000</t>
  </si>
  <si>
    <t xml:space="preserve"> 27/01/2000</t>
  </si>
  <si>
    <t xml:space="preserve"> 19/09/1999</t>
  </si>
  <si>
    <t xml:space="preserve"> 17/10/2001</t>
  </si>
  <si>
    <t xml:space="preserve"> 29/05/2000</t>
  </si>
  <si>
    <t xml:space="preserve"> 20/03/1999</t>
  </si>
  <si>
    <t xml:space="preserve"> 15/04/2001</t>
  </si>
  <si>
    <t xml:space="preserve"> 30/04/1999</t>
  </si>
  <si>
    <t xml:space="preserve"> 03/07/2001</t>
  </si>
  <si>
    <t xml:space="preserve"> 17/11/2001</t>
  </si>
  <si>
    <t xml:space="preserve"> 06/06/2001</t>
  </si>
  <si>
    <t xml:space="preserve"> 03/06/2001</t>
  </si>
  <si>
    <t xml:space="preserve"> 21/01/2001</t>
  </si>
  <si>
    <t xml:space="preserve"> 18/02/2000</t>
  </si>
  <si>
    <t xml:space="preserve"> 29/10/2001</t>
  </si>
  <si>
    <t xml:space="preserve"> 10/07/2001</t>
  </si>
  <si>
    <t xml:space="preserve"> 16/08/2001</t>
  </si>
  <si>
    <t xml:space="preserve"> 09/03/2001</t>
  </si>
  <si>
    <t>IMBS</t>
  </si>
  <si>
    <t>LOUISIANE</t>
  </si>
  <si>
    <t xml:space="preserve"> 15/02/1998</t>
  </si>
  <si>
    <t xml:space="preserve"> 20/08/2001</t>
  </si>
  <si>
    <t xml:space="preserve"> 23/09/2002</t>
  </si>
  <si>
    <t xml:space="preserve"> 13/02/2001</t>
  </si>
  <si>
    <t xml:space="preserve"> 24/03/2000</t>
  </si>
  <si>
    <t xml:space="preserve"> 27/12/2001</t>
  </si>
  <si>
    <t xml:space="preserve"> 29/07/1998</t>
  </si>
  <si>
    <t xml:space="preserve"> 12/02/1999</t>
  </si>
  <si>
    <t xml:space="preserve"> 28/05/2001</t>
  </si>
  <si>
    <t xml:space="preserve"> 09/07/2001</t>
  </si>
  <si>
    <t xml:space="preserve"> 19/02/1999</t>
  </si>
  <si>
    <t xml:space="preserve"> 25/01/2000</t>
  </si>
  <si>
    <t xml:space="preserve"> 05/06/2001</t>
  </si>
  <si>
    <t xml:space="preserve"> 22/01/1998</t>
  </si>
  <si>
    <t xml:space="preserve"> 08/01/1999</t>
  </si>
  <si>
    <t xml:space="preserve"> 04/08/2001</t>
  </si>
  <si>
    <t xml:space="preserve"> 23/12/1999</t>
  </si>
  <si>
    <t xml:space="preserve"> 26/10/2001</t>
  </si>
  <si>
    <t xml:space="preserve"> 08/09/2001</t>
  </si>
  <si>
    <t xml:space="preserve"> 03/02/2001</t>
  </si>
  <si>
    <t xml:space="preserve"> 18/08/2000</t>
  </si>
  <si>
    <t xml:space="preserve"> 31/10/2001</t>
  </si>
  <si>
    <t xml:space="preserve"> 27/04/2001</t>
  </si>
  <si>
    <t xml:space="preserve"> 02/04/2001</t>
  </si>
  <si>
    <t xml:space="preserve"> 03/10/2000</t>
  </si>
  <si>
    <t xml:space="preserve"> 13/01/2000</t>
  </si>
  <si>
    <t xml:space="preserve"> 05/03/1998</t>
  </si>
  <si>
    <t xml:space="preserve"> 13/09/2001</t>
  </si>
  <si>
    <t>KORNETZKY</t>
  </si>
  <si>
    <t xml:space="preserve"> 03/03/2000</t>
  </si>
  <si>
    <t xml:space="preserve"> 07/12/1999</t>
  </si>
  <si>
    <t xml:space="preserve"> 25/09/2000</t>
  </si>
  <si>
    <t xml:space="preserve"> 17/02/2000</t>
  </si>
  <si>
    <t xml:space="preserve"> 08/09/2000</t>
  </si>
  <si>
    <t xml:space="preserve"> 04/03/2001</t>
  </si>
  <si>
    <t xml:space="preserve"> 10/10/2001</t>
  </si>
  <si>
    <t xml:space="preserve"> 10/12/2001</t>
  </si>
  <si>
    <t xml:space="preserve"> 27/05/2000</t>
  </si>
  <si>
    <t xml:space="preserve"> 09/12/2000</t>
  </si>
  <si>
    <t xml:space="preserve"> 20/01/2000</t>
  </si>
  <si>
    <t xml:space="preserve"> 26/05/2000</t>
  </si>
  <si>
    <t xml:space="preserve"> 14/02/2001</t>
  </si>
  <si>
    <t xml:space="preserve"> 07/04/2001</t>
  </si>
  <si>
    <t xml:space="preserve"> 31/10/1998</t>
  </si>
  <si>
    <t xml:space="preserve"> 19/04/2001</t>
  </si>
  <si>
    <t xml:space="preserve"> 24/04/2000</t>
  </si>
  <si>
    <t xml:space="preserve"> 28/10/2000</t>
  </si>
  <si>
    <t xml:space="preserve"> 29/10/2000</t>
  </si>
  <si>
    <t xml:space="preserve"> 08/10/1999</t>
  </si>
  <si>
    <t xml:space="preserve"> 30/01/2000</t>
  </si>
  <si>
    <t xml:space="preserve"> 26/03/2001</t>
  </si>
  <si>
    <t xml:space="preserve"> 27/07/2001</t>
  </si>
  <si>
    <t xml:space="preserve"> 31/05/2001</t>
  </si>
  <si>
    <t xml:space="preserve"> 12/09/2001</t>
  </si>
  <si>
    <t>LITT</t>
  </si>
  <si>
    <t xml:space="preserve"> 06/01/2000</t>
  </si>
  <si>
    <t xml:space="preserve"> 13/10/2001</t>
  </si>
  <si>
    <t xml:space="preserve"> 23/06/2000</t>
  </si>
  <si>
    <t xml:space="preserve"> 28/01/2001</t>
  </si>
  <si>
    <t xml:space="preserve"> 27/11/2000</t>
  </si>
  <si>
    <t xml:space="preserve"> 02/07/1997</t>
  </si>
  <si>
    <t xml:space="preserve"> 20/04/2000</t>
  </si>
  <si>
    <t xml:space="preserve"> 09/04/2001</t>
  </si>
  <si>
    <t xml:space="preserve"> 22/08/2001</t>
  </si>
  <si>
    <t xml:space="preserve"> 07/10/2001</t>
  </si>
  <si>
    <t xml:space="preserve"> 21/11/2001</t>
  </si>
  <si>
    <t xml:space="preserve"> 11/04/2000</t>
  </si>
  <si>
    <t xml:space="preserve"> 27/01/2001</t>
  </si>
  <si>
    <t xml:space="preserve"> 04/01/2002</t>
  </si>
  <si>
    <t xml:space="preserve"> 25/01/2001</t>
  </si>
  <si>
    <t xml:space="preserve"> 09/05/2002</t>
  </si>
  <si>
    <t xml:space="preserve"> 26/08/2000</t>
  </si>
  <si>
    <t xml:space="preserve"> 12/07/2000</t>
  </si>
  <si>
    <t xml:space="preserve"> 24/09/2001</t>
  </si>
  <si>
    <t xml:space="preserve"> 30/08/2001</t>
  </si>
  <si>
    <t xml:space="preserve"> 12/02/2000</t>
  </si>
  <si>
    <t xml:space="preserve"> 07/02/2001</t>
  </si>
  <si>
    <t xml:space="preserve"> 23/02/2001</t>
  </si>
  <si>
    <t xml:space="preserve"> 06/02/2001</t>
  </si>
  <si>
    <t xml:space="preserve"> 09/10/1996</t>
  </si>
  <si>
    <t xml:space="preserve"> 11/09/2001</t>
  </si>
  <si>
    <t xml:space="preserve"> 22/04/2000</t>
  </si>
  <si>
    <t xml:space="preserve"> 25/04/2001</t>
  </si>
  <si>
    <t xml:space="preserve"> 05/03/2001</t>
  </si>
  <si>
    <t xml:space="preserve"> 10/01/2000</t>
  </si>
  <si>
    <t xml:space="preserve"> 07/12/2001</t>
  </si>
  <si>
    <t xml:space="preserve"> 20/01/2002</t>
  </si>
  <si>
    <t xml:space="preserve"> 07/05/2001</t>
  </si>
  <si>
    <t xml:space="preserve"> 14/05/2001</t>
  </si>
  <si>
    <t xml:space="preserve"> 30/09/1999</t>
  </si>
  <si>
    <t>MORTREUIL</t>
  </si>
  <si>
    <t xml:space="preserve"> 02/04/1998</t>
  </si>
  <si>
    <t xml:space="preserve"> 15/08/2001</t>
  </si>
  <si>
    <t xml:space="preserve"> 12/11/2000</t>
  </si>
  <si>
    <t xml:space="preserve"> 26/12/2000</t>
  </si>
  <si>
    <t xml:space="preserve"> 21/04/2000</t>
  </si>
  <si>
    <t xml:space="preserve"> 22/01/2000</t>
  </si>
  <si>
    <t xml:space="preserve"> 09/01/2001</t>
  </si>
  <si>
    <t xml:space="preserve"> 14/08/2001</t>
  </si>
  <si>
    <t xml:space="preserve"> 19/09/2000</t>
  </si>
  <si>
    <t xml:space="preserve"> 29/12/2001</t>
  </si>
  <si>
    <t xml:space="preserve"> 06/04/2000</t>
  </si>
  <si>
    <t xml:space="preserve"> 09/12/2001</t>
  </si>
  <si>
    <t xml:space="preserve"> 05/02/2001</t>
  </si>
  <si>
    <t xml:space="preserve"> 06/12/2001</t>
  </si>
  <si>
    <t xml:space="preserve"> 01/05/2002</t>
  </si>
  <si>
    <t xml:space="preserve"> 21/04/2001</t>
  </si>
  <si>
    <t xml:space="preserve"> 24/01/2000</t>
  </si>
  <si>
    <t>NORTH</t>
  </si>
  <si>
    <t xml:space="preserve"> 15/09/2000</t>
  </si>
  <si>
    <t xml:space="preserve"> 29/11/2001</t>
  </si>
  <si>
    <t xml:space="preserve"> 12/07/1999</t>
  </si>
  <si>
    <t xml:space="preserve"> 08/01/2001</t>
  </si>
  <si>
    <t xml:space="preserve"> 27/03/2001</t>
  </si>
  <si>
    <t xml:space="preserve"> 19/12/2001</t>
  </si>
  <si>
    <t xml:space="preserve"> 27/08/2001</t>
  </si>
  <si>
    <t xml:space="preserve"> 06/08/2001</t>
  </si>
  <si>
    <t xml:space="preserve"> 17/07/2001</t>
  </si>
  <si>
    <t xml:space="preserve"> 11/01/2001</t>
  </si>
  <si>
    <t xml:space="preserve"> 26/10/2000</t>
  </si>
  <si>
    <t xml:space="preserve"> 11/07/2001</t>
  </si>
  <si>
    <t xml:space="preserve"> 11/01/2002</t>
  </si>
  <si>
    <t>PERICAS</t>
  </si>
  <si>
    <t xml:space="preserve"> 05/08/1998</t>
  </si>
  <si>
    <t xml:space="preserve"> 02/03/2001</t>
  </si>
  <si>
    <t xml:space="preserve"> 11/08/2000</t>
  </si>
  <si>
    <t xml:space="preserve"> 12/04/2001</t>
  </si>
  <si>
    <t xml:space="preserve"> 28/01/1999</t>
  </si>
  <si>
    <t xml:space="preserve"> 02/03/1999</t>
  </si>
  <si>
    <t xml:space="preserve"> 20/01/1999</t>
  </si>
  <si>
    <t xml:space="preserve"> 05/10/2001</t>
  </si>
  <si>
    <t xml:space="preserve"> 25/12/2001</t>
  </si>
  <si>
    <t xml:space="preserve"> 26/07/1999</t>
  </si>
  <si>
    <t xml:space="preserve"> 06/08/1999</t>
  </si>
  <si>
    <t xml:space="preserve"> 08/03/2000</t>
  </si>
  <si>
    <t xml:space="preserve"> 30/08/1999</t>
  </si>
  <si>
    <t xml:space="preserve"> 13/10/1998</t>
  </si>
  <si>
    <t xml:space="preserve"> 09/12/1997</t>
  </si>
  <si>
    <t xml:space="preserve"> 27/02/2001</t>
  </si>
  <si>
    <t xml:space="preserve"> 07/04/2000</t>
  </si>
  <si>
    <t xml:space="preserve"> 29/02/2000</t>
  </si>
  <si>
    <t xml:space="preserve"> 02/10/2001</t>
  </si>
  <si>
    <t xml:space="preserve"> 17/04/2001</t>
  </si>
  <si>
    <t xml:space="preserve"> 09/10/2000</t>
  </si>
  <si>
    <t xml:space="preserve"> 24/08/2000</t>
  </si>
  <si>
    <t xml:space="preserve"> 04/07/2000</t>
  </si>
  <si>
    <t xml:space="preserve"> 02/09/2000</t>
  </si>
  <si>
    <t xml:space="preserve"> 22/03/2001</t>
  </si>
  <si>
    <t xml:space="preserve"> 29/06/2001</t>
  </si>
  <si>
    <t xml:space="preserve"> 26/02/2001</t>
  </si>
  <si>
    <t xml:space="preserve"> 22/10/2001</t>
  </si>
  <si>
    <t xml:space="preserve"> 14/02/2000</t>
  </si>
  <si>
    <t xml:space="preserve"> 15/01/2001</t>
  </si>
  <si>
    <t xml:space="preserve"> 24/07/2001</t>
  </si>
  <si>
    <t xml:space="preserve"> 22/07/2000</t>
  </si>
  <si>
    <t xml:space="preserve"> 20/07/1999</t>
  </si>
  <si>
    <t xml:space="preserve"> 10/11/1999</t>
  </si>
  <si>
    <t xml:space="preserve"> 29/09/2001</t>
  </si>
  <si>
    <t xml:space="preserve"> 02/07/1999</t>
  </si>
  <si>
    <t xml:space="preserve"> 29/08/2000</t>
  </si>
  <si>
    <t xml:space="preserve"> 30/10/1999</t>
  </si>
  <si>
    <t xml:space="preserve"> 06/11/2001</t>
  </si>
  <si>
    <t xml:space="preserve"> 02/09/2001</t>
  </si>
  <si>
    <t xml:space="preserve"> 12/01/2002</t>
  </si>
  <si>
    <t xml:space="preserve"> 02/12/2001</t>
  </si>
  <si>
    <t xml:space="preserve"> 06/04/2001</t>
  </si>
  <si>
    <t xml:space="preserve"> 02/01/2001</t>
  </si>
  <si>
    <t xml:space="preserve"> 12/03/2000</t>
  </si>
  <si>
    <t xml:space="preserve"> 24/02/1997</t>
  </si>
  <si>
    <t xml:space="preserve"> 21/09/2001</t>
  </si>
  <si>
    <t xml:space="preserve"> 24/12/2001</t>
  </si>
  <si>
    <t xml:space="preserve"> 17/04/1999</t>
  </si>
  <si>
    <t xml:space="preserve"> 22/09/2001</t>
  </si>
  <si>
    <t xml:space="preserve"> 27/12/2000</t>
  </si>
  <si>
    <t xml:space="preserve"> 22/03/1999</t>
  </si>
  <si>
    <t xml:space="preserve"> 25/02/2000</t>
  </si>
  <si>
    <t xml:space="preserve"> 03/12/2001</t>
  </si>
  <si>
    <t>SICIAREK</t>
  </si>
  <si>
    <t>STEEVEN</t>
  </si>
  <si>
    <t xml:space="preserve"> 01/09/1998</t>
  </si>
  <si>
    <t xml:space="preserve"> 24/04/1999</t>
  </si>
  <si>
    <t xml:space="preserve"> 05/07/2000</t>
  </si>
  <si>
    <t xml:space="preserve"> 30/06/1999</t>
  </si>
  <si>
    <t xml:space="preserve"> 03/03/2001</t>
  </si>
  <si>
    <t xml:space="preserve"> 26/01/1998</t>
  </si>
  <si>
    <t xml:space="preserve"> 30/10/2000</t>
  </si>
  <si>
    <t xml:space="preserve"> 23/09/2001</t>
  </si>
  <si>
    <t xml:space="preserve"> 03/08/1998</t>
  </si>
  <si>
    <t xml:space="preserve"> 21/10/2001</t>
  </si>
  <si>
    <t xml:space="preserve"> 28/07/2001</t>
  </si>
  <si>
    <t xml:space="preserve"> 19/12/1999</t>
  </si>
  <si>
    <t xml:space="preserve"> 07/02/2000</t>
  </si>
  <si>
    <t xml:space="preserve"> 13/03/2001</t>
  </si>
  <si>
    <t xml:space="preserve"> 23/12/2001</t>
  </si>
  <si>
    <t xml:space="preserve"> 14/05/2000</t>
  </si>
  <si>
    <t xml:space="preserve"> 03/01/2001</t>
  </si>
  <si>
    <t xml:space="preserve"> 29/04/2000</t>
  </si>
  <si>
    <t xml:space="preserve"> 03/07/1999</t>
  </si>
  <si>
    <t xml:space="preserve"> 07/11/2000</t>
  </si>
  <si>
    <t xml:space="preserve"> 06/02/2000</t>
  </si>
  <si>
    <t xml:space="preserve"> 07/08/2001</t>
  </si>
  <si>
    <t>TURLURE</t>
  </si>
  <si>
    <t xml:space="preserve"> 17/02/2001</t>
  </si>
  <si>
    <t xml:space="preserve"> 18/04/1999</t>
  </si>
  <si>
    <t xml:space="preserve"> 03/11/1999</t>
  </si>
  <si>
    <t xml:space="preserve"> 28/07/2000</t>
  </si>
  <si>
    <t xml:space="preserve"> 10/01/2001</t>
  </si>
  <si>
    <t xml:space="preserve"> 04/02/2001</t>
  </si>
  <si>
    <t xml:space="preserve"> 08/06/2001</t>
  </si>
  <si>
    <t xml:space="preserve"> 05/01/2001</t>
  </si>
  <si>
    <t xml:space="preserve"> 19/12/2000</t>
  </si>
  <si>
    <t xml:space="preserve"> 27/06/2001</t>
  </si>
  <si>
    <t xml:space="preserve"> 26/05/2001</t>
  </si>
  <si>
    <t xml:space="preserve"> 18/10/2001</t>
  </si>
  <si>
    <t xml:space="preserve"> 03/10/2001</t>
  </si>
  <si>
    <t xml:space="preserve"> 08/02/2001</t>
  </si>
  <si>
    <t xml:space="preserve"> 16/11/1999</t>
  </si>
  <si>
    <t xml:space="preserve"> 24/08/2001</t>
  </si>
  <si>
    <t xml:space="preserve"> 23/10/2001</t>
  </si>
  <si>
    <t xml:space="preserve"> 30/03/2000</t>
  </si>
  <si>
    <t xml:space="preserve"> 04/07/2001</t>
  </si>
  <si>
    <t>WUEST</t>
  </si>
  <si>
    <t xml:space="preserve"> 12/11/2001</t>
  </si>
  <si>
    <t xml:space="preserve"> 31/12/2001</t>
  </si>
  <si>
    <t xml:space="preserve"> 19/07/1999</t>
  </si>
  <si>
    <t xml:space="preserve"> 05/10/1996</t>
  </si>
  <si>
    <t xml:space="preserve"> 04/02/1997</t>
  </si>
  <si>
    <t>No</t>
  </si>
  <si>
    <t>DATE</t>
  </si>
  <si>
    <t>TH1</t>
  </si>
  <si>
    <t>TH2</t>
  </si>
  <si>
    <t>PR1</t>
  </si>
  <si>
    <t>PR2</t>
  </si>
  <si>
    <t>N0</t>
  </si>
  <si>
    <t>Note</t>
  </si>
  <si>
    <t>BIDI-ESSAIDI Ricci</t>
  </si>
  <si>
    <t>6''51</t>
  </si>
  <si>
    <t>24''93</t>
  </si>
  <si>
    <t>24"35</t>
  </si>
  <si>
    <t>LAGORCE Zoé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</si>
</sst>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Unistra A"/>
    </font>
    <font>
      <sz val="8"/>
      <name val="Unistra A"/>
    </font>
    <font>
      <sz val="8"/>
      <color indexed="17"/>
      <name val="Unistra A"/>
    </font>
    <font>
      <b/>
      <sz val="8"/>
      <name val="Unistra A"/>
    </font>
    <font>
      <sz val="10"/>
      <name val="Unistra A"/>
    </font>
    <font>
      <b/>
      <sz val="11"/>
      <name val="Unistra A"/>
    </font>
    <font>
      <sz val="8"/>
      <color indexed="10"/>
      <name val="Unistra A"/>
    </font>
    <font>
      <b/>
      <sz val="10"/>
      <color indexed="48"/>
      <name val="Unistra A"/>
    </font>
    <font>
      <b/>
      <sz val="20"/>
      <name val="Unistra A"/>
    </font>
    <font>
      <b/>
      <sz val="8"/>
      <name val="Unistra D"/>
    </font>
    <font>
      <sz val="10"/>
      <color indexed="17"/>
      <name val="Unistra A"/>
    </font>
    <font>
      <sz val="9"/>
      <name val="Unistra A"/>
    </font>
    <font>
      <sz val="9"/>
      <color indexed="17"/>
      <name val="Unistra A"/>
    </font>
    <font>
      <b/>
      <sz val="9"/>
      <name val="Unistra A"/>
    </font>
    <font>
      <i/>
      <sz val="10"/>
      <name val="Unistra A"/>
    </font>
    <font>
      <b/>
      <sz val="11"/>
      <color indexed="48"/>
      <name val="Unistra A"/>
    </font>
    <font>
      <b/>
      <sz val="36"/>
      <name val="Unistra A"/>
    </font>
    <font>
      <sz val="10"/>
      <color indexed="8"/>
      <name val="Unistra 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8"/>
      <color rgb="FFFF0000"/>
      <name val="Unistra A"/>
    </font>
    <font>
      <b/>
      <sz val="8"/>
      <color theme="4"/>
      <name val="Unistra A"/>
    </font>
    <font>
      <sz val="10"/>
      <color theme="1"/>
      <name val="Unistra A"/>
    </font>
    <font>
      <sz val="11"/>
      <color indexed="48"/>
      <name val="Unistra A"/>
    </font>
    <font>
      <b/>
      <sz val="11"/>
      <color rgb="FF008000"/>
      <name val="Unistra A"/>
    </font>
    <font>
      <sz val="10"/>
      <name val="MS Sans Serif"/>
      <family val="2"/>
    </font>
    <font>
      <sz val="10"/>
      <color indexed="8"/>
      <name val="MS Sans Serif"/>
      <family val="2"/>
    </font>
    <font>
      <sz val="10"/>
      <color rgb="FFFF0000"/>
      <name val="MS Sans Serif"/>
      <family val="2"/>
    </font>
    <font>
      <sz val="12"/>
      <color rgb="FF000000"/>
      <name val="Unistra A"/>
    </font>
    <font>
      <b/>
      <sz val="11"/>
      <color theme="1"/>
      <name val="Unistra A"/>
    </font>
    <font>
      <sz val="10"/>
      <color rgb="FFFF0000"/>
      <name val="Unistra A"/>
    </font>
    <font>
      <sz val="10"/>
      <color rgb="FF000000"/>
      <name val="Unistra A"/>
    </font>
    <font>
      <sz val="11"/>
      <color theme="1"/>
      <name val="Unistra A"/>
    </font>
    <font>
      <b/>
      <sz val="12"/>
      <color theme="1"/>
      <name val="Unistra A"/>
    </font>
    <font>
      <b/>
      <sz val="12"/>
      <name val="Unistra A"/>
    </font>
    <font>
      <sz val="12"/>
      <name val="Unistra A"/>
    </font>
    <font>
      <sz val="12"/>
      <color indexed="17"/>
      <name val="Unistra A"/>
    </font>
    <font>
      <i/>
      <sz val="12"/>
      <name val="Unistra A"/>
    </font>
    <font>
      <b/>
      <sz val="12"/>
      <color indexed="48"/>
      <name val="Unistra A"/>
    </font>
    <font>
      <b/>
      <sz val="12"/>
      <color rgb="FF008000"/>
      <name val="Unistra A"/>
    </font>
    <font>
      <sz val="12"/>
      <color indexed="48"/>
      <name val="Unistra A"/>
    </font>
    <font>
      <sz val="20"/>
      <name val="Unistra A"/>
    </font>
    <font>
      <sz val="10"/>
      <name val="MS Sans Serif"/>
    </font>
    <font>
      <sz val="10"/>
      <color indexed="8"/>
      <name val="MS Sans Serif"/>
    </font>
    <font>
      <b/>
      <sz val="10"/>
      <name val="MS Sans Serif"/>
    </font>
    <font>
      <sz val="11"/>
      <color rgb="FF000000"/>
      <name val="Unistra A"/>
    </font>
    <font>
      <sz val="11"/>
      <name val="Unistra A"/>
    </font>
    <font>
      <sz val="11"/>
      <color indexed="8"/>
      <name val="Unistra A"/>
    </font>
    <font>
      <sz val="11"/>
      <color indexed="17"/>
      <name val="Unistra A"/>
    </font>
    <font>
      <i/>
      <sz val="11"/>
      <name val="Unistra A"/>
    </font>
    <font>
      <sz val="11"/>
      <name val="MS Sans Serif"/>
    </font>
    <font>
      <sz val="11"/>
      <color indexed="8"/>
      <name val="MS Sans Serif"/>
    </font>
    <font>
      <sz val="11"/>
      <color rgb="FFFF0000"/>
      <name val="Unistra A"/>
    </font>
    <font>
      <sz val="9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7">
    <xf numFmtId="0" fontId="0" fillId="0" borderId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5" fillId="0" borderId="0" applyNumberFormat="0" applyFill="0" applyBorder="0" applyAlignment="0" applyProtection="0"/>
    <xf numFmtId="0" fontId="26" fillId="27" borderId="42" applyNumberFormat="0" applyAlignment="0" applyProtection="0"/>
    <xf numFmtId="0" fontId="27" fillId="0" borderId="43" applyNumberFormat="0" applyFill="0" applyAlignment="0" applyProtection="0"/>
    <xf numFmtId="0" fontId="23" fillId="28" borderId="44" applyNumberFormat="0" applyFont="0" applyAlignment="0" applyProtection="0"/>
    <xf numFmtId="0" fontId="28" fillId="29" borderId="42" applyNumberFormat="0" applyAlignment="0" applyProtection="0"/>
    <xf numFmtId="0" fontId="29" fillId="30" borderId="0" applyNumberFormat="0" applyBorder="0" applyAlignment="0" applyProtection="0"/>
    <xf numFmtId="0" fontId="30" fillId="31" borderId="0" applyNumberFormat="0" applyBorder="0" applyAlignment="0" applyProtection="0"/>
    <xf numFmtId="0" fontId="3" fillId="0" borderId="0"/>
    <xf numFmtId="0" fontId="3" fillId="0" borderId="0"/>
    <xf numFmtId="0" fontId="23" fillId="0" borderId="0"/>
    <xf numFmtId="0" fontId="31" fillId="32" borderId="0" applyNumberFormat="0" applyBorder="0" applyAlignment="0" applyProtection="0"/>
    <xf numFmtId="0" fontId="32" fillId="27" borderId="45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46" applyNumberFormat="0" applyFill="0" applyAlignment="0" applyProtection="0"/>
    <xf numFmtId="0" fontId="36" fillId="0" borderId="47" applyNumberFormat="0" applyFill="0" applyAlignment="0" applyProtection="0"/>
    <xf numFmtId="0" fontId="37" fillId="0" borderId="48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49" applyNumberFormat="0" applyFill="0" applyAlignment="0" applyProtection="0"/>
    <xf numFmtId="0" fontId="39" fillId="33" borderId="50" applyNumberFormat="0" applyAlignment="0" applyProtection="0"/>
    <xf numFmtId="0" fontId="45" fillId="0" borderId="0"/>
    <xf numFmtId="0" fontId="1" fillId="0" borderId="0"/>
  </cellStyleXfs>
  <cellXfs count="62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center"/>
    </xf>
    <xf numFmtId="0" fontId="9" fillId="0" borderId="0" xfId="0" applyFont="1"/>
    <xf numFmtId="0" fontId="6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2" fillId="2" borderId="8" xfId="0" applyFont="1" applyFill="1" applyBorder="1"/>
    <xf numFmtId="0" fontId="0" fillId="0" borderId="3" xfId="0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0" fillId="0" borderId="0" xfId="0" applyFont="1" applyFill="1"/>
    <xf numFmtId="0" fontId="40" fillId="35" borderId="0" xfId="0" applyFont="1" applyFill="1" applyBorder="1"/>
    <xf numFmtId="0" fontId="40" fillId="0" borderId="0" xfId="0" applyFont="1" applyFill="1" applyBorder="1"/>
    <xf numFmtId="0" fontId="8" fillId="36" borderId="0" xfId="0" applyFont="1" applyFill="1"/>
    <xf numFmtId="0" fontId="8" fillId="37" borderId="0" xfId="0" applyFont="1" applyFill="1"/>
    <xf numFmtId="0" fontId="8" fillId="0" borderId="0" xfId="0" applyFont="1" applyFill="1" applyBorder="1"/>
    <xf numFmtId="0" fontId="41" fillId="0" borderId="0" xfId="0" applyFont="1" applyFill="1" applyBorder="1"/>
    <xf numFmtId="0" fontId="14" fillId="36" borderId="0" xfId="0" applyFont="1" applyFill="1" applyBorder="1" applyProtection="1">
      <protection locked="0"/>
    </xf>
    <xf numFmtId="0" fontId="41" fillId="0" borderId="0" xfId="0" applyFont="1" applyFill="1" applyBorder="1" applyAlignment="1">
      <alignment horizontal="right"/>
    </xf>
    <xf numFmtId="0" fontId="14" fillId="0" borderId="0" xfId="0" applyFont="1" applyFill="1" applyBorder="1" applyProtection="1">
      <protection locked="0"/>
    </xf>
    <xf numFmtId="0" fontId="41" fillId="0" borderId="0" xfId="0" applyFont="1" applyFill="1"/>
    <xf numFmtId="0" fontId="41" fillId="38" borderId="0" xfId="0" applyFont="1" applyFill="1" applyBorder="1"/>
    <xf numFmtId="0" fontId="8" fillId="35" borderId="0" xfId="0" applyFont="1" applyFill="1"/>
    <xf numFmtId="0" fontId="8" fillId="0" borderId="0" xfId="0" applyFont="1" applyFill="1"/>
    <xf numFmtId="0" fontId="8" fillId="0" borderId="0" xfId="0" applyFont="1" applyFill="1" applyBorder="1" applyProtection="1">
      <protection locked="0"/>
    </xf>
    <xf numFmtId="0" fontId="8" fillId="38" borderId="0" xfId="0" applyFont="1" applyFill="1" applyBorder="1" applyProtection="1">
      <protection locked="0"/>
    </xf>
    <xf numFmtId="0" fontId="8" fillId="36" borderId="0" xfId="0" applyFont="1" applyFill="1" applyAlignment="1">
      <alignment horizontal="center"/>
    </xf>
    <xf numFmtId="0" fontId="16" fillId="0" borderId="5" xfId="0" applyNumberFormat="1" applyFont="1" applyFill="1" applyBorder="1" applyAlignment="1">
      <alignment horizontal="center" vertical="center"/>
    </xf>
    <xf numFmtId="0" fontId="17" fillId="0" borderId="26" xfId="0" applyFont="1" applyFill="1" applyBorder="1" applyAlignment="1">
      <alignment horizontal="center" vertical="center"/>
    </xf>
    <xf numFmtId="0" fontId="18" fillId="0" borderId="27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0" fontId="16" fillId="0" borderId="4" xfId="0" applyNumberFormat="1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0" fontId="18" fillId="0" borderId="19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28" xfId="0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2" fontId="20" fillId="0" borderId="5" xfId="0" applyNumberFormat="1" applyFont="1" applyBorder="1" applyAlignment="1">
      <alignment horizontal="center" vertical="center"/>
    </xf>
    <xf numFmtId="0" fontId="18" fillId="0" borderId="32" xfId="0" applyFont="1" applyFill="1" applyBorder="1" applyAlignment="1">
      <alignment horizontal="center" vertical="center"/>
    </xf>
    <xf numFmtId="2" fontId="18" fillId="0" borderId="18" xfId="0" applyNumberFormat="1" applyFont="1" applyFill="1" applyBorder="1" applyAlignment="1">
      <alignment horizontal="center" vertical="center"/>
    </xf>
    <xf numFmtId="2" fontId="18" fillId="0" borderId="5" xfId="0" applyNumberFormat="1" applyFont="1" applyFill="1" applyBorder="1" applyAlignment="1">
      <alignment horizontal="center" vertical="center" wrapText="1"/>
    </xf>
    <xf numFmtId="2" fontId="18" fillId="0" borderId="20" xfId="0" applyNumberFormat="1" applyFont="1" applyFill="1" applyBorder="1" applyAlignment="1">
      <alignment horizontal="center" vertical="center"/>
    </xf>
    <xf numFmtId="0" fontId="5" fillId="41" borderId="5" xfId="0" applyFont="1" applyFill="1" applyBorder="1" applyAlignment="1">
      <alignment horizontal="right"/>
    </xf>
    <xf numFmtId="0" fontId="2" fillId="2" borderId="52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21" fillId="41" borderId="16" xfId="0" applyFont="1" applyFill="1" applyBorder="1" applyAlignment="1"/>
    <xf numFmtId="0" fontId="21" fillId="41" borderId="33" xfId="0" applyFont="1" applyFill="1" applyBorder="1" applyAlignment="1"/>
    <xf numFmtId="2" fontId="18" fillId="0" borderId="54" xfId="0" applyNumberFormat="1" applyFont="1" applyFill="1" applyBorder="1" applyAlignment="1">
      <alignment horizontal="center" vertical="center" wrapText="1"/>
    </xf>
    <xf numFmtId="2" fontId="18" fillId="0" borderId="51" xfId="0" applyNumberFormat="1" applyFont="1" applyFill="1" applyBorder="1" applyAlignment="1">
      <alignment horizontal="center" vertical="center"/>
    </xf>
    <xf numFmtId="0" fontId="15" fillId="0" borderId="30" xfId="0" applyFont="1" applyBorder="1" applyAlignment="1">
      <alignment horizontal="right" vertical="center"/>
    </xf>
    <xf numFmtId="0" fontId="5" fillId="40" borderId="10" xfId="0" applyFont="1" applyFill="1" applyBorder="1" applyAlignment="1">
      <alignment horizontal="right" vertical="center"/>
    </xf>
    <xf numFmtId="0" fontId="5" fillId="40" borderId="16" xfId="0" applyFont="1" applyFill="1" applyBorder="1" applyAlignment="1">
      <alignment horizontal="right" vertical="center"/>
    </xf>
    <xf numFmtId="2" fontId="5" fillId="41" borderId="5" xfId="0" applyNumberFormat="1" applyFont="1" applyFill="1" applyBorder="1" applyAlignment="1">
      <alignment horizontal="right" vertical="center"/>
    </xf>
    <xf numFmtId="2" fontId="5" fillId="41" borderId="54" xfId="0" applyNumberFormat="1" applyFont="1" applyFill="1" applyBorder="1" applyAlignment="1">
      <alignment horizontal="right" vertical="center"/>
    </xf>
    <xf numFmtId="0" fontId="9" fillId="0" borderId="29" xfId="0" applyFont="1" applyBorder="1" applyAlignment="1">
      <alignment horizontal="right" vertical="center"/>
    </xf>
    <xf numFmtId="0" fontId="9" fillId="34" borderId="16" xfId="0" applyFont="1" applyFill="1" applyBorder="1" applyAlignment="1">
      <alignment horizontal="right" vertical="center"/>
    </xf>
    <xf numFmtId="2" fontId="8" fillId="0" borderId="0" xfId="0" applyNumberFormat="1" applyFont="1"/>
    <xf numFmtId="0" fontId="8" fillId="0" borderId="0" xfId="0" applyFont="1" applyAlignment="1">
      <alignment horizontal="right"/>
    </xf>
    <xf numFmtId="0" fontId="9" fillId="48" borderId="1" xfId="0" applyNumberFormat="1" applyFont="1" applyFill="1" applyBorder="1" applyAlignment="1">
      <alignment horizontal="right" vertical="center"/>
    </xf>
    <xf numFmtId="0" fontId="9" fillId="48" borderId="1" xfId="0" applyNumberFormat="1" applyFont="1" applyFill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47" borderId="22" xfId="0" applyFont="1" applyFill="1" applyBorder="1" applyAlignment="1">
      <alignment horizontal="center" vertical="center"/>
    </xf>
    <xf numFmtId="0" fontId="2" fillId="47" borderId="12" xfId="0" applyFont="1" applyFill="1" applyBorder="1" applyAlignment="1">
      <alignment horizontal="center" vertical="center"/>
    </xf>
    <xf numFmtId="0" fontId="2" fillId="51" borderId="12" xfId="0" applyFont="1" applyFill="1" applyBorder="1" applyAlignment="1">
      <alignment horizontal="center" vertical="center"/>
    </xf>
    <xf numFmtId="0" fontId="2" fillId="34" borderId="12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4" borderId="56" xfId="0" applyFont="1" applyFill="1" applyBorder="1" applyAlignment="1">
      <alignment horizontal="center" vertical="center"/>
    </xf>
    <xf numFmtId="0" fontId="0" fillId="34" borderId="53" xfId="0" applyFill="1" applyBorder="1" applyAlignment="1">
      <alignment horizontal="center" vertical="center"/>
    </xf>
    <xf numFmtId="0" fontId="2" fillId="34" borderId="53" xfId="0" applyFont="1" applyFill="1" applyBorder="1" applyAlignment="1">
      <alignment horizontal="center" vertical="center"/>
    </xf>
    <xf numFmtId="0" fontId="0" fillId="34" borderId="12" xfId="0" applyFill="1" applyBorder="1" applyAlignment="1">
      <alignment horizontal="center" vertical="center"/>
    </xf>
    <xf numFmtId="0" fontId="0" fillId="34" borderId="0" xfId="0" applyFill="1" applyBorder="1" applyAlignment="1">
      <alignment horizontal="center" vertical="center"/>
    </xf>
    <xf numFmtId="0" fontId="3" fillId="34" borderId="0" xfId="0" applyFont="1" applyFill="1" applyBorder="1"/>
    <xf numFmtId="0" fontId="3" fillId="34" borderId="53" xfId="0" applyFont="1" applyFill="1" applyBorder="1" applyAlignment="1">
      <alignment horizontal="center" vertical="center"/>
    </xf>
    <xf numFmtId="0" fontId="0" fillId="0" borderId="25" xfId="0" applyBorder="1"/>
    <xf numFmtId="0" fontId="45" fillId="52" borderId="25" xfId="0" applyFont="1" applyFill="1" applyBorder="1" applyAlignment="1" applyProtection="1">
      <alignment horizontal="center" vertical="center"/>
    </xf>
    <xf numFmtId="0" fontId="45" fillId="52" borderId="25" xfId="0" applyFont="1" applyFill="1" applyBorder="1" applyAlignment="1" applyProtection="1">
      <protection hidden="1"/>
    </xf>
    <xf numFmtId="0" fontId="45" fillId="52" borderId="25" xfId="0" applyFont="1" applyFill="1" applyBorder="1" applyAlignment="1" applyProtection="1"/>
    <xf numFmtId="0" fontId="45" fillId="53" borderId="25" xfId="0" applyFont="1" applyFill="1" applyBorder="1" applyAlignment="1" applyProtection="1">
      <alignment horizontal="center" vertical="center"/>
    </xf>
    <xf numFmtId="0" fontId="45" fillId="52" borderId="25" xfId="45" applyFont="1" applyFill="1" applyBorder="1" applyAlignment="1" applyProtection="1"/>
    <xf numFmtId="0" fontId="46" fillId="53" borderId="25" xfId="45" applyFont="1" applyFill="1" applyBorder="1" applyAlignment="1" applyProtection="1">
      <protection hidden="1"/>
    </xf>
    <xf numFmtId="0" fontId="45" fillId="53" borderId="25" xfId="45" applyFont="1" applyFill="1" applyBorder="1" applyAlignment="1" applyProtection="1"/>
    <xf numFmtId="0" fontId="46" fillId="52" borderId="25" xfId="45" applyFont="1" applyFill="1" applyBorder="1" applyAlignment="1" applyProtection="1">
      <protection hidden="1"/>
    </xf>
    <xf numFmtId="0" fontId="45" fillId="53" borderId="55" xfId="0" applyFont="1" applyFill="1" applyBorder="1" applyAlignment="1" applyProtection="1">
      <alignment horizontal="center" vertical="center"/>
    </xf>
    <xf numFmtId="0" fontId="45" fillId="40" borderId="25" xfId="0" applyFont="1" applyFill="1" applyBorder="1" applyAlignment="1" applyProtection="1">
      <alignment horizontal="center" vertical="center"/>
    </xf>
    <xf numFmtId="0" fontId="46" fillId="40" borderId="25" xfId="45" applyFont="1" applyFill="1" applyBorder="1" applyAlignment="1" applyProtection="1">
      <protection hidden="1"/>
    </xf>
    <xf numFmtId="0" fontId="45" fillId="40" borderId="25" xfId="45" applyFont="1" applyFill="1" applyBorder="1" applyAlignment="1" applyProtection="1"/>
    <xf numFmtId="0" fontId="45" fillId="36" borderId="25" xfId="0" applyFont="1" applyFill="1" applyBorder="1" applyAlignment="1" applyProtection="1">
      <alignment horizontal="center" vertical="center"/>
    </xf>
    <xf numFmtId="0" fontId="46" fillId="36" borderId="25" xfId="45" applyFont="1" applyFill="1" applyBorder="1" applyAlignment="1" applyProtection="1">
      <protection hidden="1"/>
    </xf>
    <xf numFmtId="0" fontId="45" fillId="36" borderId="25" xfId="45" applyFont="1" applyFill="1" applyBorder="1" applyAlignment="1" applyProtection="1"/>
    <xf numFmtId="0" fontId="45" fillId="38" borderId="25" xfId="0" applyFont="1" applyFill="1" applyBorder="1" applyAlignment="1" applyProtection="1">
      <alignment horizontal="center" vertical="center"/>
    </xf>
    <xf numFmtId="0" fontId="46" fillId="38" borderId="25" xfId="45" applyFont="1" applyFill="1" applyBorder="1" applyAlignment="1" applyProtection="1">
      <protection hidden="1"/>
    </xf>
    <xf numFmtId="0" fontId="45" fillId="38" borderId="25" xfId="45" applyFont="1" applyFill="1" applyBorder="1" applyAlignment="1" applyProtection="1"/>
    <xf numFmtId="0" fontId="45" fillId="54" borderId="25" xfId="0" applyFont="1" applyFill="1" applyBorder="1" applyAlignment="1" applyProtection="1">
      <alignment horizontal="center" vertical="center"/>
    </xf>
    <xf numFmtId="0" fontId="46" fillId="54" borderId="25" xfId="45" applyFont="1" applyFill="1" applyBorder="1" applyAlignment="1" applyProtection="1">
      <protection hidden="1"/>
    </xf>
    <xf numFmtId="0" fontId="45" fillId="54" borderId="25" xfId="45" applyFont="1" applyFill="1" applyBorder="1" applyAlignment="1" applyProtection="1"/>
    <xf numFmtId="0" fontId="46" fillId="54" borderId="57" xfId="45" applyFont="1" applyFill="1" applyBorder="1" applyAlignment="1" applyProtection="1">
      <protection hidden="1"/>
    </xf>
    <xf numFmtId="0" fontId="45" fillId="54" borderId="58" xfId="45" applyFont="1" applyFill="1" applyBorder="1" applyAlignment="1" applyProtection="1"/>
    <xf numFmtId="0" fontId="45" fillId="46" borderId="25" xfId="0" applyFont="1" applyFill="1" applyBorder="1" applyAlignment="1" applyProtection="1">
      <alignment horizontal="center" vertical="center"/>
    </xf>
    <xf numFmtId="0" fontId="45" fillId="46" borderId="25" xfId="45" applyFont="1" applyFill="1" applyBorder="1" applyAlignment="1" applyProtection="1"/>
    <xf numFmtId="0" fontId="45" fillId="45" borderId="25" xfId="0" applyFont="1" applyFill="1" applyBorder="1" applyAlignment="1" applyProtection="1">
      <alignment horizontal="center" vertical="center"/>
    </xf>
    <xf numFmtId="0" fontId="45" fillId="45" borderId="25" xfId="45" applyFont="1" applyFill="1" applyBorder="1" applyAlignment="1" applyProtection="1"/>
    <xf numFmtId="0" fontId="46" fillId="45" borderId="25" xfId="45" applyFont="1" applyFill="1" applyBorder="1" applyAlignment="1" applyProtection="1">
      <protection hidden="1"/>
    </xf>
    <xf numFmtId="0" fontId="45" fillId="44" borderId="25" xfId="0" applyFont="1" applyFill="1" applyBorder="1" applyAlignment="1" applyProtection="1">
      <alignment horizontal="center" vertical="center"/>
    </xf>
    <xf numFmtId="0" fontId="47" fillId="44" borderId="25" xfId="45" applyFont="1" applyFill="1" applyBorder="1" applyAlignment="1" applyProtection="1">
      <protection hidden="1"/>
    </xf>
    <xf numFmtId="0" fontId="45" fillId="44" borderId="25" xfId="45" applyFont="1" applyFill="1" applyBorder="1" applyAlignment="1" applyProtection="1"/>
    <xf numFmtId="0" fontId="45" fillId="55" borderId="25" xfId="0" applyFont="1" applyFill="1" applyBorder="1" applyAlignment="1" applyProtection="1">
      <alignment horizontal="center" vertical="center"/>
    </xf>
    <xf numFmtId="0" fontId="47" fillId="55" borderId="25" xfId="45" applyFont="1" applyFill="1" applyBorder="1" applyAlignment="1" applyProtection="1">
      <protection hidden="1"/>
    </xf>
    <xf numFmtId="0" fontId="45" fillId="55" borderId="25" xfId="45" applyFont="1" applyFill="1" applyBorder="1" applyAlignment="1" applyProtection="1"/>
    <xf numFmtId="0" fontId="45" fillId="55" borderId="55" xfId="0" applyFont="1" applyFill="1" applyBorder="1" applyAlignment="1" applyProtection="1">
      <alignment horizontal="center" vertical="center"/>
    </xf>
    <xf numFmtId="0" fontId="47" fillId="46" borderId="25" xfId="45" applyFont="1" applyFill="1" applyBorder="1" applyAlignment="1" applyProtection="1"/>
    <xf numFmtId="0" fontId="45" fillId="46" borderId="55" xfId="0" applyFont="1" applyFill="1" applyBorder="1" applyAlignment="1" applyProtection="1">
      <alignment horizontal="center" vertical="center"/>
    </xf>
    <xf numFmtId="2" fontId="42" fillId="0" borderId="25" xfId="34" applyNumberFormat="1" applyFont="1" applyFill="1" applyBorder="1" applyAlignment="1">
      <alignment horizontal="right" vertical="center"/>
    </xf>
    <xf numFmtId="0" fontId="48" fillId="0" borderId="25" xfId="0" applyFont="1" applyBorder="1" applyAlignment="1">
      <alignment wrapText="1"/>
    </xf>
    <xf numFmtId="0" fontId="9" fillId="0" borderId="29" xfId="0" applyFont="1" applyFill="1" applyBorder="1" applyAlignment="1" applyProtection="1">
      <alignment horizontal="right" vertical="center"/>
      <protection locked="0"/>
    </xf>
    <xf numFmtId="0" fontId="3" fillId="34" borderId="0" xfId="32" applyFill="1"/>
    <xf numFmtId="0" fontId="2" fillId="47" borderId="22" xfId="32" applyFont="1" applyFill="1" applyBorder="1" applyAlignment="1">
      <alignment horizontal="center" vertical="center"/>
    </xf>
    <xf numFmtId="0" fontId="2" fillId="47" borderId="12" xfId="32" applyFont="1" applyFill="1" applyBorder="1" applyAlignment="1">
      <alignment horizontal="center" vertical="center"/>
    </xf>
    <xf numFmtId="0" fontId="2" fillId="34" borderId="0" xfId="32" applyFont="1" applyFill="1" applyBorder="1" applyAlignment="1">
      <alignment horizontal="center" vertical="center"/>
    </xf>
    <xf numFmtId="0" fontId="2" fillId="51" borderId="12" xfId="32" applyFont="1" applyFill="1" applyBorder="1" applyAlignment="1">
      <alignment horizontal="center" vertical="center"/>
    </xf>
    <xf numFmtId="0" fontId="2" fillId="45" borderId="39" xfId="32" applyFont="1" applyFill="1" applyBorder="1" applyAlignment="1">
      <alignment horizontal="center" vertical="center"/>
    </xf>
    <xf numFmtId="0" fontId="2" fillId="45" borderId="56" xfId="32" applyFont="1" applyFill="1" applyBorder="1" applyAlignment="1">
      <alignment horizontal="center" vertical="center"/>
    </xf>
    <xf numFmtId="0" fontId="3" fillId="49" borderId="53" xfId="32" applyFont="1" applyFill="1" applyBorder="1" applyAlignment="1">
      <alignment horizontal="center" vertical="center"/>
    </xf>
    <xf numFmtId="0" fontId="2" fillId="49" borderId="53" xfId="32" applyFont="1" applyFill="1" applyBorder="1" applyAlignment="1">
      <alignment horizontal="center" vertical="center"/>
    </xf>
    <xf numFmtId="0" fontId="3" fillId="50" borderId="22" xfId="32" applyFill="1" applyBorder="1" applyAlignment="1">
      <alignment horizontal="center" vertical="center"/>
    </xf>
    <xf numFmtId="0" fontId="2" fillId="50" borderId="12" xfId="32" applyFont="1" applyFill="1" applyBorder="1" applyAlignment="1">
      <alignment horizontal="center" vertical="center"/>
    </xf>
    <xf numFmtId="0" fontId="3" fillId="50" borderId="22" xfId="32" applyFont="1" applyFill="1" applyBorder="1" applyAlignment="1">
      <alignment horizontal="center" vertical="center"/>
    </xf>
    <xf numFmtId="0" fontId="3" fillId="49" borderId="53" xfId="32" applyFill="1" applyBorder="1" applyAlignment="1">
      <alignment horizontal="center" vertical="center"/>
    </xf>
    <xf numFmtId="0" fontId="3" fillId="34" borderId="0" xfId="32" applyFill="1" applyAlignment="1">
      <alignment horizontal="center" vertical="center"/>
    </xf>
    <xf numFmtId="0" fontId="16" fillId="0" borderId="26" xfId="0" applyFont="1" applyFill="1" applyBorder="1" applyAlignment="1">
      <alignment horizontal="center" vertical="center" wrapText="1"/>
    </xf>
    <xf numFmtId="0" fontId="2" fillId="47" borderId="52" xfId="32" applyFont="1" applyFill="1" applyBorder="1" applyAlignment="1">
      <alignment horizontal="center" vertical="center"/>
    </xf>
    <xf numFmtId="0" fontId="2" fillId="45" borderId="27" xfId="32" applyFont="1" applyFill="1" applyBorder="1" applyAlignment="1">
      <alignment horizontal="center" vertical="center"/>
    </xf>
    <xf numFmtId="0" fontId="2" fillId="45" borderId="11" xfId="32" applyFont="1" applyFill="1" applyBorder="1" applyAlignment="1">
      <alignment horizontal="center" vertical="center"/>
    </xf>
    <xf numFmtId="0" fontId="2" fillId="45" borderId="19" xfId="32" applyFont="1" applyFill="1" applyBorder="1" applyAlignment="1">
      <alignment horizontal="center" vertical="center"/>
    </xf>
    <xf numFmtId="0" fontId="2" fillId="47" borderId="53" xfId="32" applyFont="1" applyFill="1" applyBorder="1" applyAlignment="1">
      <alignment horizontal="center" vertical="center"/>
    </xf>
    <xf numFmtId="0" fontId="2" fillId="51" borderId="53" xfId="32" applyFont="1" applyFill="1" applyBorder="1" applyAlignment="1">
      <alignment horizontal="center" vertical="center"/>
    </xf>
    <xf numFmtId="2" fontId="2" fillId="45" borderId="56" xfId="32" applyNumberFormat="1" applyFont="1" applyFill="1" applyBorder="1" applyAlignment="1">
      <alignment horizontal="center" vertical="center"/>
    </xf>
    <xf numFmtId="2" fontId="2" fillId="49" borderId="53" xfId="32" applyNumberFormat="1" applyFont="1" applyFill="1" applyBorder="1" applyAlignment="1">
      <alignment horizontal="center" vertical="center"/>
    </xf>
    <xf numFmtId="2" fontId="2" fillId="50" borderId="12" xfId="32" applyNumberFormat="1" applyFont="1" applyFill="1" applyBorder="1" applyAlignment="1">
      <alignment horizontal="center" vertical="center"/>
    </xf>
    <xf numFmtId="0" fontId="3" fillId="49" borderId="12" xfId="32" applyFill="1" applyBorder="1" applyAlignment="1">
      <alignment horizontal="center" vertical="center"/>
    </xf>
    <xf numFmtId="0" fontId="2" fillId="49" borderId="12" xfId="32" applyFont="1" applyFill="1" applyBorder="1" applyAlignment="1">
      <alignment horizontal="center" vertical="center"/>
    </xf>
    <xf numFmtId="0" fontId="2" fillId="45" borderId="52" xfId="32" applyFont="1" applyFill="1" applyBorder="1" applyAlignment="1">
      <alignment horizontal="center" vertical="center"/>
    </xf>
    <xf numFmtId="0" fontId="2" fillId="45" borderId="53" xfId="32" applyFont="1" applyFill="1" applyBorder="1" applyAlignment="1">
      <alignment horizontal="center" vertical="center"/>
    </xf>
    <xf numFmtId="0" fontId="2" fillId="45" borderId="22" xfId="32" applyFont="1" applyFill="1" applyBorder="1" applyAlignment="1">
      <alignment horizontal="center" vertical="center"/>
    </xf>
    <xf numFmtId="0" fontId="2" fillId="45" borderId="12" xfId="32" applyFont="1" applyFill="1" applyBorder="1" applyAlignment="1">
      <alignment horizontal="center" vertical="center"/>
    </xf>
    <xf numFmtId="0" fontId="0" fillId="0" borderId="4" xfId="0" applyBorder="1"/>
    <xf numFmtId="0" fontId="3" fillId="49" borderId="22" xfId="32" applyFill="1" applyBorder="1" applyAlignment="1">
      <alignment horizontal="center" vertical="center"/>
    </xf>
    <xf numFmtId="0" fontId="45" fillId="44" borderId="55" xfId="0" applyFont="1" applyFill="1" applyBorder="1" applyAlignment="1" applyProtection="1">
      <alignment horizontal="center" vertical="center"/>
    </xf>
    <xf numFmtId="0" fontId="3" fillId="0" borderId="53" xfId="0" applyFont="1" applyBorder="1"/>
    <xf numFmtId="0" fontId="9" fillId="0" borderId="0" xfId="0" applyFont="1" applyAlignment="1">
      <alignment horizontal="right"/>
    </xf>
    <xf numFmtId="0" fontId="15" fillId="0" borderId="30" xfId="0" applyFont="1" applyBorder="1" applyAlignment="1">
      <alignment horizontal="center" vertical="center"/>
    </xf>
    <xf numFmtId="0" fontId="19" fillId="39" borderId="31" xfId="0" applyFont="1" applyFill="1" applyBorder="1" applyAlignment="1">
      <alignment horizontal="center" vertical="center"/>
    </xf>
    <xf numFmtId="2" fontId="42" fillId="0" borderId="25" xfId="34" applyNumberFormat="1" applyFont="1" applyFill="1" applyBorder="1" applyAlignment="1">
      <alignment horizontal="center" vertical="center"/>
    </xf>
    <xf numFmtId="0" fontId="9" fillId="0" borderId="29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42" fillId="0" borderId="25" xfId="0" applyFont="1" applyFill="1" applyBorder="1" applyAlignment="1">
      <alignment horizontal="center" wrapText="1"/>
    </xf>
    <xf numFmtId="2" fontId="6" fillId="0" borderId="0" xfId="0" applyNumberFormat="1" applyFont="1" applyAlignment="1">
      <alignment horizontal="center"/>
    </xf>
    <xf numFmtId="0" fontId="9" fillId="0" borderId="0" xfId="0" applyFont="1" applyFill="1"/>
    <xf numFmtId="0" fontId="49" fillId="0" borderId="25" xfId="0" applyFont="1" applyFill="1" applyBorder="1" applyAlignment="1">
      <alignment horizontal="center" wrapText="1"/>
    </xf>
    <xf numFmtId="0" fontId="9" fillId="52" borderId="25" xfId="0" applyFont="1" applyFill="1" applyBorder="1" applyAlignment="1" applyProtection="1">
      <alignment horizontal="center" vertical="center"/>
    </xf>
    <xf numFmtId="0" fontId="9" fillId="52" borderId="25" xfId="0" applyFont="1" applyFill="1" applyBorder="1" applyAlignment="1" applyProtection="1">
      <protection hidden="1"/>
    </xf>
    <xf numFmtId="0" fontId="9" fillId="52" borderId="25" xfId="0" applyFont="1" applyFill="1" applyBorder="1" applyAlignment="1" applyProtection="1"/>
    <xf numFmtId="0" fontId="9" fillId="0" borderId="25" xfId="0" applyFont="1" applyBorder="1" applyAlignment="1">
      <alignment horizontal="center"/>
    </xf>
    <xf numFmtId="0" fontId="9" fillId="0" borderId="25" xfId="0" applyFont="1" applyFill="1" applyBorder="1" applyAlignment="1">
      <alignment horizontal="center"/>
    </xf>
    <xf numFmtId="0" fontId="9" fillId="38" borderId="0" xfId="0" applyFont="1" applyFill="1"/>
    <xf numFmtId="0" fontId="9" fillId="53" borderId="25" xfId="0" applyFont="1" applyFill="1" applyBorder="1" applyAlignment="1" applyProtection="1">
      <alignment horizontal="center" vertical="center"/>
    </xf>
    <xf numFmtId="0" fontId="22" fillId="53" borderId="25" xfId="0" applyFont="1" applyFill="1" applyBorder="1" applyAlignment="1" applyProtection="1">
      <protection hidden="1"/>
    </xf>
    <xf numFmtId="0" fontId="9" fillId="53" borderId="25" xfId="0" applyFont="1" applyFill="1" applyBorder="1" applyAlignment="1" applyProtection="1"/>
    <xf numFmtId="0" fontId="9" fillId="52" borderId="25" xfId="45" applyFont="1" applyFill="1" applyBorder="1" applyAlignment="1" applyProtection="1">
      <protection hidden="1"/>
    </xf>
    <xf numFmtId="0" fontId="9" fillId="52" borderId="25" xfId="45" applyFont="1" applyFill="1" applyBorder="1" applyAlignment="1" applyProtection="1"/>
    <xf numFmtId="0" fontId="9" fillId="45" borderId="0" xfId="0" applyFont="1" applyFill="1"/>
    <xf numFmtId="0" fontId="22" fillId="53" borderId="25" xfId="45" applyFont="1" applyFill="1" applyBorder="1" applyAlignment="1" applyProtection="1">
      <protection hidden="1"/>
    </xf>
    <xf numFmtId="0" fontId="9" fillId="53" borderId="25" xfId="45" applyFont="1" applyFill="1" applyBorder="1" applyAlignment="1" applyProtection="1"/>
    <xf numFmtId="0" fontId="9" fillId="42" borderId="0" xfId="0" applyFont="1" applyFill="1"/>
    <xf numFmtId="0" fontId="22" fillId="52" borderId="25" xfId="45" applyFont="1" applyFill="1" applyBorder="1" applyAlignment="1" applyProtection="1">
      <protection hidden="1"/>
    </xf>
    <xf numFmtId="0" fontId="9" fillId="43" borderId="0" xfId="0" applyFont="1" applyFill="1"/>
    <xf numFmtId="0" fontId="9" fillId="0" borderId="57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44" borderId="0" xfId="0" applyFont="1" applyFill="1"/>
    <xf numFmtId="0" fontId="9" fillId="0" borderId="55" xfId="0" applyFont="1" applyBorder="1" applyAlignment="1">
      <alignment horizontal="center"/>
    </xf>
    <xf numFmtId="0" fontId="9" fillId="53" borderId="55" xfId="0" applyFont="1" applyFill="1" applyBorder="1" applyAlignment="1" applyProtection="1">
      <alignment horizontal="center" vertical="center"/>
    </xf>
    <xf numFmtId="0" fontId="22" fillId="53" borderId="57" xfId="45" applyFont="1" applyFill="1" applyBorder="1" applyAlignment="1" applyProtection="1">
      <protection hidden="1"/>
    </xf>
    <xf numFmtId="0" fontId="9" fillId="53" borderId="58" xfId="45" applyFont="1" applyFill="1" applyBorder="1" applyAlignment="1" applyProtection="1"/>
    <xf numFmtId="0" fontId="9" fillId="0" borderId="0" xfId="0" applyFont="1" applyBorder="1" applyAlignment="1">
      <alignment horizontal="center"/>
    </xf>
    <xf numFmtId="0" fontId="9" fillId="40" borderId="25" xfId="0" applyFont="1" applyFill="1" applyBorder="1" applyAlignment="1" applyProtection="1">
      <alignment horizontal="center" vertical="center"/>
    </xf>
    <xf numFmtId="0" fontId="22" fillId="40" borderId="25" xfId="45" applyFont="1" applyFill="1" applyBorder="1" applyAlignment="1" applyProtection="1">
      <protection hidden="1"/>
    </xf>
    <xf numFmtId="0" fontId="9" fillId="40" borderId="25" xfId="45" applyFont="1" applyFill="1" applyBorder="1" applyAlignment="1" applyProtection="1"/>
    <xf numFmtId="0" fontId="9" fillId="40" borderId="55" xfId="0" applyFont="1" applyFill="1" applyBorder="1" applyAlignment="1" applyProtection="1">
      <alignment horizontal="center" vertical="center"/>
    </xf>
    <xf numFmtId="0" fontId="22" fillId="40" borderId="57" xfId="45" applyFont="1" applyFill="1" applyBorder="1" applyAlignment="1" applyProtection="1">
      <protection hidden="1"/>
    </xf>
    <xf numFmtId="0" fontId="9" fillId="40" borderId="58" xfId="45" applyFont="1" applyFill="1" applyBorder="1" applyAlignment="1" applyProtection="1"/>
    <xf numFmtId="0" fontId="9" fillId="36" borderId="25" xfId="0" applyFont="1" applyFill="1" applyBorder="1" applyAlignment="1" applyProtection="1">
      <alignment horizontal="center" vertical="center"/>
    </xf>
    <xf numFmtId="0" fontId="22" fillId="36" borderId="25" xfId="45" applyFont="1" applyFill="1" applyBorder="1" applyAlignment="1" applyProtection="1">
      <protection hidden="1"/>
    </xf>
    <xf numFmtId="0" fontId="9" fillId="36" borderId="25" xfId="45" applyFont="1" applyFill="1" applyBorder="1" applyAlignment="1" applyProtection="1"/>
    <xf numFmtId="0" fontId="9" fillId="38" borderId="25" xfId="0" applyFont="1" applyFill="1" applyBorder="1" applyAlignment="1" applyProtection="1">
      <alignment horizontal="center" vertical="center"/>
    </xf>
    <xf numFmtId="0" fontId="22" fillId="38" borderId="25" xfId="45" applyFont="1" applyFill="1" applyBorder="1" applyAlignment="1" applyProtection="1">
      <protection hidden="1"/>
    </xf>
    <xf numFmtId="0" fontId="9" fillId="38" borderId="25" xfId="45" applyFont="1" applyFill="1" applyBorder="1" applyAlignment="1" applyProtection="1"/>
    <xf numFmtId="0" fontId="9" fillId="54" borderId="25" xfId="0" applyFont="1" applyFill="1" applyBorder="1" applyAlignment="1" applyProtection="1">
      <alignment horizontal="center" vertical="center"/>
    </xf>
    <xf numFmtId="0" fontId="22" fillId="54" borderId="25" xfId="45" applyFont="1" applyFill="1" applyBorder="1" applyAlignment="1" applyProtection="1">
      <protection hidden="1"/>
    </xf>
    <xf numFmtId="0" fontId="9" fillId="54" borderId="25" xfId="45" applyFont="1" applyFill="1" applyBorder="1" applyAlignment="1" applyProtection="1"/>
    <xf numFmtId="0" fontId="9" fillId="46" borderId="25" xfId="0" applyFont="1" applyFill="1" applyBorder="1" applyAlignment="1" applyProtection="1">
      <alignment horizontal="center" vertical="center"/>
    </xf>
    <xf numFmtId="0" fontId="9" fillId="46" borderId="25" xfId="45" applyFont="1" applyFill="1" applyBorder="1" applyAlignment="1" applyProtection="1"/>
    <xf numFmtId="0" fontId="9" fillId="36" borderId="0" xfId="0" applyFont="1" applyFill="1"/>
    <xf numFmtId="0" fontId="9" fillId="45" borderId="25" xfId="0" applyFont="1" applyFill="1" applyBorder="1" applyAlignment="1" applyProtection="1">
      <alignment horizontal="center" vertical="center"/>
    </xf>
    <xf numFmtId="0" fontId="9" fillId="45" borderId="25" xfId="45" applyFont="1" applyFill="1" applyBorder="1" applyAlignment="1" applyProtection="1"/>
    <xf numFmtId="0" fontId="22" fillId="45" borderId="25" xfId="45" applyFont="1" applyFill="1" applyBorder="1" applyAlignment="1" applyProtection="1">
      <protection hidden="1"/>
    </xf>
    <xf numFmtId="0" fontId="50" fillId="45" borderId="25" xfId="45" applyFont="1" applyFill="1" applyBorder="1" applyAlignment="1" applyProtection="1">
      <protection hidden="1"/>
    </xf>
    <xf numFmtId="0" fontId="50" fillId="45" borderId="25" xfId="45" applyFont="1" applyFill="1" applyBorder="1" applyAlignment="1" applyProtection="1"/>
    <xf numFmtId="0" fontId="9" fillId="44" borderId="25" xfId="0" applyFont="1" applyFill="1" applyBorder="1" applyAlignment="1" applyProtection="1">
      <alignment horizontal="center" vertical="center"/>
    </xf>
    <xf numFmtId="0" fontId="50" fillId="44" borderId="25" xfId="45" applyFont="1" applyFill="1" applyBorder="1" applyAlignment="1" applyProtection="1">
      <protection hidden="1"/>
    </xf>
    <xf numFmtId="0" fontId="9" fillId="44" borderId="25" xfId="45" applyFont="1" applyFill="1" applyBorder="1" applyAlignment="1" applyProtection="1"/>
    <xf numFmtId="0" fontId="9" fillId="45" borderId="55" xfId="0" applyFont="1" applyFill="1" applyBorder="1" applyAlignment="1" applyProtection="1">
      <alignment horizontal="center" vertical="center"/>
    </xf>
    <xf numFmtId="0" fontId="50" fillId="45" borderId="57" xfId="45" applyFont="1" applyFill="1" applyBorder="1" applyAlignment="1" applyProtection="1">
      <protection hidden="1"/>
    </xf>
    <xf numFmtId="0" fontId="9" fillId="45" borderId="58" xfId="45" applyFont="1" applyFill="1" applyBorder="1" applyAlignment="1" applyProtection="1"/>
    <xf numFmtId="0" fontId="9" fillId="55" borderId="25" xfId="0" applyFont="1" applyFill="1" applyBorder="1" applyAlignment="1" applyProtection="1">
      <alignment horizontal="center" vertical="center"/>
    </xf>
    <xf numFmtId="0" fontId="50" fillId="55" borderId="25" xfId="45" applyFont="1" applyFill="1" applyBorder="1" applyAlignment="1" applyProtection="1">
      <protection hidden="1"/>
    </xf>
    <xf numFmtId="0" fontId="9" fillId="55" borderId="25" xfId="45" applyFont="1" applyFill="1" applyBorder="1" applyAlignment="1" applyProtection="1"/>
    <xf numFmtId="0" fontId="9" fillId="55" borderId="55" xfId="0" applyFont="1" applyFill="1" applyBorder="1" applyAlignment="1" applyProtection="1">
      <alignment horizontal="center" vertical="center"/>
    </xf>
    <xf numFmtId="0" fontId="50" fillId="55" borderId="57" xfId="45" applyFont="1" applyFill="1" applyBorder="1" applyAlignment="1" applyProtection="1">
      <protection hidden="1"/>
    </xf>
    <xf numFmtId="0" fontId="9" fillId="55" borderId="58" xfId="45" applyFont="1" applyFill="1" applyBorder="1" applyAlignment="1" applyProtection="1"/>
    <xf numFmtId="0" fontId="50" fillId="46" borderId="25" xfId="45" applyFont="1" applyFill="1" applyBorder="1" applyAlignment="1" applyProtection="1"/>
    <xf numFmtId="0" fontId="3" fillId="34" borderId="0" xfId="32" applyFill="1" applyBorder="1"/>
    <xf numFmtId="0" fontId="2" fillId="0" borderId="0" xfId="32" applyFont="1" applyBorder="1" applyAlignment="1">
      <alignment horizontal="center" vertical="center"/>
    </xf>
    <xf numFmtId="0" fontId="2" fillId="45" borderId="0" xfId="32" applyFont="1" applyFill="1" applyBorder="1" applyAlignment="1">
      <alignment horizontal="center" vertical="center"/>
    </xf>
    <xf numFmtId="0" fontId="3" fillId="49" borderId="0" xfId="32" applyFont="1" applyFill="1" applyBorder="1" applyAlignment="1">
      <alignment horizontal="center" vertical="center"/>
    </xf>
    <xf numFmtId="0" fontId="3" fillId="50" borderId="0" xfId="32" applyFill="1" applyBorder="1" applyAlignment="1">
      <alignment horizontal="center" vertical="center"/>
    </xf>
    <xf numFmtId="0" fontId="2" fillId="49" borderId="0" xfId="32" applyFont="1" applyFill="1" applyBorder="1" applyAlignment="1">
      <alignment horizontal="center" vertical="center"/>
    </xf>
    <xf numFmtId="0" fontId="2" fillId="50" borderId="0" xfId="32" applyFont="1" applyFill="1" applyBorder="1" applyAlignment="1">
      <alignment horizontal="center" vertical="center"/>
    </xf>
    <xf numFmtId="0" fontId="3" fillId="49" borderId="0" xfId="32" applyFill="1" applyBorder="1" applyAlignment="1">
      <alignment horizontal="center" vertical="center"/>
    </xf>
    <xf numFmtId="0" fontId="3" fillId="50" borderId="0" xfId="32" applyFont="1" applyFill="1" applyBorder="1" applyAlignment="1">
      <alignment horizontal="center" vertical="center"/>
    </xf>
    <xf numFmtId="2" fontId="2" fillId="45" borderId="0" xfId="32" applyNumberFormat="1" applyFont="1" applyFill="1" applyBorder="1" applyAlignment="1">
      <alignment horizontal="center" vertical="center"/>
    </xf>
    <xf numFmtId="2" fontId="2" fillId="50" borderId="0" xfId="32" applyNumberFormat="1" applyFont="1" applyFill="1" applyBorder="1" applyAlignment="1">
      <alignment horizontal="center" vertical="center"/>
    </xf>
    <xf numFmtId="2" fontId="2" fillId="49" borderId="0" xfId="32" applyNumberFormat="1" applyFont="1" applyFill="1" applyBorder="1" applyAlignment="1">
      <alignment horizontal="center" vertical="center"/>
    </xf>
    <xf numFmtId="0" fontId="51" fillId="0" borderId="25" xfId="0" applyFont="1" applyBorder="1" applyAlignment="1">
      <alignment horizontal="center" wrapText="1"/>
    </xf>
    <xf numFmtId="0" fontId="46" fillId="40" borderId="20" xfId="45" applyFont="1" applyFill="1" applyBorder="1" applyAlignment="1" applyProtection="1">
      <protection hidden="1"/>
    </xf>
    <xf numFmtId="0" fontId="45" fillId="40" borderId="21" xfId="45" applyFont="1" applyFill="1" applyBorder="1" applyAlignment="1" applyProtection="1"/>
    <xf numFmtId="0" fontId="45" fillId="40" borderId="20" xfId="45" applyFont="1" applyFill="1" applyBorder="1" applyAlignment="1" applyProtection="1"/>
    <xf numFmtId="0" fontId="47" fillId="45" borderId="20" xfId="45" applyFont="1" applyFill="1" applyBorder="1" applyAlignment="1" applyProtection="1">
      <protection hidden="1"/>
    </xf>
    <xf numFmtId="0" fontId="45" fillId="45" borderId="21" xfId="45" applyFont="1" applyFill="1" applyBorder="1" applyAlignment="1" applyProtection="1"/>
    <xf numFmtId="0" fontId="46" fillId="45" borderId="20" xfId="45" applyFont="1" applyFill="1" applyBorder="1" applyAlignment="1" applyProtection="1">
      <protection hidden="1"/>
    </xf>
    <xf numFmtId="0" fontId="47" fillId="44" borderId="57" xfId="45" applyFont="1" applyFill="1" applyBorder="1" applyAlignment="1" applyProtection="1">
      <protection hidden="1"/>
    </xf>
    <xf numFmtId="0" fontId="45" fillId="44" borderId="58" xfId="45" applyFont="1" applyFill="1" applyBorder="1" applyAlignment="1" applyProtection="1"/>
    <xf numFmtId="0" fontId="9" fillId="0" borderId="58" xfId="0" applyFont="1" applyBorder="1" applyAlignment="1">
      <alignment horizontal="center"/>
    </xf>
    <xf numFmtId="0" fontId="5" fillId="40" borderId="11" xfId="0" applyFont="1" applyFill="1" applyBorder="1" applyAlignment="1">
      <alignment horizontal="right" vertical="center"/>
    </xf>
    <xf numFmtId="0" fontId="38" fillId="0" borderId="0" xfId="0" applyFont="1" applyAlignment="1">
      <alignment horizontal="center"/>
    </xf>
    <xf numFmtId="0" fontId="38" fillId="0" borderId="0" xfId="0" applyNumberFormat="1" applyFont="1" applyAlignment="1">
      <alignment horizontal="center"/>
    </xf>
    <xf numFmtId="0" fontId="38" fillId="0" borderId="0" xfId="0" applyNumberFormat="1" applyFont="1" applyFill="1" applyAlignment="1">
      <alignment horizontal="center"/>
    </xf>
    <xf numFmtId="0" fontId="0" fillId="0" borderId="0" xfId="0" applyFill="1"/>
    <xf numFmtId="0" fontId="38" fillId="0" borderId="0" xfId="0" applyFont="1" applyFill="1" applyAlignment="1">
      <alignment horizontal="center"/>
    </xf>
    <xf numFmtId="0" fontId="9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2" fillId="0" borderId="6" xfId="34" applyFont="1" applyBorder="1" applyAlignment="1">
      <alignment horizontal="center" vertical="center"/>
    </xf>
    <xf numFmtId="0" fontId="5" fillId="0" borderId="2" xfId="34" applyFont="1" applyBorder="1" applyAlignment="1">
      <alignment horizontal="center" vertical="center"/>
    </xf>
    <xf numFmtId="0" fontId="52" fillId="0" borderId="4" xfId="34" applyFont="1" applyBorder="1" applyAlignment="1">
      <alignment horizontal="center" vertical="center"/>
    </xf>
    <xf numFmtId="0" fontId="5" fillId="0" borderId="3" xfId="34" applyFont="1" applyBorder="1" applyAlignment="1">
      <alignment horizontal="center" vertical="center"/>
    </xf>
    <xf numFmtId="164" fontId="9" fillId="38" borderId="27" xfId="0" applyNumberFormat="1" applyFont="1" applyFill="1" applyBorder="1" applyAlignment="1">
      <alignment horizontal="right"/>
    </xf>
    <xf numFmtId="0" fontId="3" fillId="0" borderId="0" xfId="0" applyFont="1"/>
    <xf numFmtId="0" fontId="55" fillId="34" borderId="5" xfId="0" applyNumberFormat="1" applyFont="1" applyFill="1" applyBorder="1" applyAlignment="1">
      <alignment horizontal="center" vertical="center"/>
    </xf>
    <xf numFmtId="0" fontId="56" fillId="34" borderId="26" xfId="0" applyFont="1" applyFill="1" applyBorder="1" applyAlignment="1">
      <alignment horizontal="center" vertical="center"/>
    </xf>
    <xf numFmtId="0" fontId="54" fillId="34" borderId="27" xfId="0" applyFont="1" applyFill="1" applyBorder="1" applyAlignment="1">
      <alignment horizontal="center" vertical="center"/>
    </xf>
    <xf numFmtId="0" fontId="55" fillId="34" borderId="5" xfId="0" applyFont="1" applyFill="1" applyBorder="1" applyAlignment="1">
      <alignment horizontal="center" vertical="center"/>
    </xf>
    <xf numFmtId="0" fontId="55" fillId="34" borderId="5" xfId="0" applyFont="1" applyFill="1" applyBorder="1" applyAlignment="1">
      <alignment horizontal="center" vertical="center" wrapText="1"/>
    </xf>
    <xf numFmtId="0" fontId="55" fillId="34" borderId="26" xfId="0" applyFont="1" applyFill="1" applyBorder="1" applyAlignment="1">
      <alignment horizontal="center" vertical="center" wrapText="1"/>
    </xf>
    <xf numFmtId="0" fontId="54" fillId="34" borderId="32" xfId="0" applyFont="1" applyFill="1" applyBorder="1" applyAlignment="1">
      <alignment horizontal="center" vertical="center"/>
    </xf>
    <xf numFmtId="2" fontId="54" fillId="34" borderId="5" xfId="0" applyNumberFormat="1" applyFont="1" applyFill="1" applyBorder="1" applyAlignment="1">
      <alignment horizontal="center" vertical="center" wrapText="1"/>
    </xf>
    <xf numFmtId="2" fontId="54" fillId="34" borderId="54" xfId="0" applyNumberFormat="1" applyFont="1" applyFill="1" applyBorder="1" applyAlignment="1">
      <alignment horizontal="center" vertical="center" wrapText="1"/>
    </xf>
    <xf numFmtId="2" fontId="54" fillId="34" borderId="27" xfId="0" applyNumberFormat="1" applyFont="1" applyFill="1" applyBorder="1" applyAlignment="1">
      <alignment horizontal="center" vertical="center"/>
    </xf>
    <xf numFmtId="0" fontId="54" fillId="34" borderId="62" xfId="0" applyFont="1" applyFill="1" applyBorder="1" applyAlignment="1">
      <alignment horizontal="center" vertical="center"/>
    </xf>
    <xf numFmtId="0" fontId="54" fillId="34" borderId="21" xfId="0" applyFont="1" applyFill="1" applyBorder="1" applyAlignment="1">
      <alignment horizontal="center" vertical="center"/>
    </xf>
    <xf numFmtId="0" fontId="55" fillId="34" borderId="4" xfId="0" applyNumberFormat="1" applyFont="1" applyFill="1" applyBorder="1" applyAlignment="1">
      <alignment horizontal="center" vertical="center"/>
    </xf>
    <xf numFmtId="0" fontId="56" fillId="34" borderId="28" xfId="0" applyFont="1" applyFill="1" applyBorder="1" applyAlignment="1">
      <alignment horizontal="center" vertical="center"/>
    </xf>
    <xf numFmtId="0" fontId="54" fillId="34" borderId="19" xfId="0" applyFont="1" applyFill="1" applyBorder="1" applyAlignment="1">
      <alignment horizontal="center" vertical="center"/>
    </xf>
    <xf numFmtId="0" fontId="55" fillId="34" borderId="4" xfId="0" applyFont="1" applyFill="1" applyBorder="1" applyAlignment="1">
      <alignment horizontal="center" vertical="center"/>
    </xf>
    <xf numFmtId="0" fontId="55" fillId="34" borderId="28" xfId="0" applyFont="1" applyFill="1" applyBorder="1" applyAlignment="1">
      <alignment horizontal="center" vertical="center"/>
    </xf>
    <xf numFmtId="2" fontId="54" fillId="34" borderId="20" xfId="0" applyNumberFormat="1" applyFont="1" applyFill="1" applyBorder="1" applyAlignment="1">
      <alignment horizontal="center" vertical="center"/>
    </xf>
    <xf numFmtId="2" fontId="54" fillId="34" borderId="51" xfId="0" applyNumberFormat="1" applyFont="1" applyFill="1" applyBorder="1" applyAlignment="1">
      <alignment horizontal="center" vertical="center"/>
    </xf>
    <xf numFmtId="2" fontId="54" fillId="34" borderId="19" xfId="0" applyNumberFormat="1" applyFont="1" applyFill="1" applyBorder="1" applyAlignment="1">
      <alignment horizontal="center" vertical="center"/>
    </xf>
    <xf numFmtId="2" fontId="54" fillId="41" borderId="5" xfId="0" applyNumberFormat="1" applyFont="1" applyFill="1" applyBorder="1" applyAlignment="1">
      <alignment horizontal="right" vertical="center"/>
    </xf>
    <xf numFmtId="0" fontId="54" fillId="41" borderId="54" xfId="0" applyFont="1" applyFill="1" applyBorder="1" applyAlignment="1">
      <alignment vertical="center"/>
    </xf>
    <xf numFmtId="2" fontId="54" fillId="34" borderId="4" xfId="0" applyNumberFormat="1" applyFont="1" applyFill="1" applyBorder="1" applyAlignment="1">
      <alignment horizontal="center" vertical="center"/>
    </xf>
    <xf numFmtId="0" fontId="9" fillId="34" borderId="0" xfId="0" applyFont="1" applyFill="1" applyAlignment="1">
      <alignment vertical="center"/>
    </xf>
    <xf numFmtId="0" fontId="6" fillId="34" borderId="0" xfId="0" applyNumberFormat="1" applyFont="1" applyFill="1" applyAlignment="1">
      <alignment horizontal="center" vertical="center"/>
    </xf>
    <xf numFmtId="0" fontId="7" fillId="34" borderId="0" xfId="0" applyFont="1" applyFill="1" applyAlignment="1">
      <alignment horizontal="center" vertical="center"/>
    </xf>
    <xf numFmtId="0" fontId="6" fillId="34" borderId="0" xfId="0" applyFont="1" applyFill="1" applyAlignment="1">
      <alignment horizontal="center" vertical="center"/>
    </xf>
    <xf numFmtId="0" fontId="6" fillId="34" borderId="0" xfId="0" applyFont="1" applyFill="1" applyAlignment="1">
      <alignment vertical="center"/>
    </xf>
    <xf numFmtId="0" fontId="8" fillId="34" borderId="0" xfId="0" applyFont="1" applyFill="1" applyAlignment="1">
      <alignment vertical="center"/>
    </xf>
    <xf numFmtId="0" fontId="8" fillId="34" borderId="0" xfId="0" applyFont="1" applyFill="1" applyAlignment="1">
      <alignment horizontal="center" vertical="center"/>
    </xf>
    <xf numFmtId="0" fontId="9" fillId="34" borderId="0" xfId="0" applyFont="1" applyFill="1" applyAlignment="1">
      <alignment horizontal="center" vertical="center"/>
    </xf>
    <xf numFmtId="0" fontId="11" fillId="34" borderId="0" xfId="0" applyFont="1" applyFill="1" applyAlignment="1">
      <alignment vertical="center"/>
    </xf>
    <xf numFmtId="2" fontId="6" fillId="34" borderId="0" xfId="0" applyNumberFormat="1" applyFont="1" applyFill="1" applyAlignment="1">
      <alignment vertical="center"/>
    </xf>
    <xf numFmtId="2" fontId="8" fillId="34" borderId="0" xfId="0" applyNumberFormat="1" applyFont="1" applyFill="1" applyAlignment="1">
      <alignment vertical="center"/>
    </xf>
    <xf numFmtId="0" fontId="8" fillId="34" borderId="0" xfId="0" applyFont="1" applyFill="1" applyAlignment="1">
      <alignment horizontal="right" vertical="center"/>
    </xf>
    <xf numFmtId="0" fontId="6" fillId="34" borderId="0" xfId="0" applyFont="1" applyFill="1" applyAlignment="1">
      <alignment horizontal="right" vertical="center"/>
    </xf>
    <xf numFmtId="0" fontId="0" fillId="34" borderId="0" xfId="0" applyFill="1" applyAlignment="1">
      <alignment horizontal="right" vertical="center"/>
    </xf>
    <xf numFmtId="0" fontId="62" fillId="0" borderId="25" xfId="0" applyFont="1" applyFill="1" applyBorder="1" applyAlignment="1" applyProtection="1">
      <alignment horizontal="center" vertical="center"/>
    </xf>
    <xf numFmtId="0" fontId="63" fillId="0" borderId="25" xfId="0" applyFont="1" applyFill="1" applyBorder="1" applyAlignment="1" applyProtection="1">
      <protection hidden="1"/>
    </xf>
    <xf numFmtId="0" fontId="62" fillId="0" borderId="25" xfId="0" applyFont="1" applyFill="1" applyBorder="1" applyAlignment="1" applyProtection="1"/>
    <xf numFmtId="0" fontId="62" fillId="0" borderId="25" xfId="0" applyNumberFormat="1" applyFont="1" applyFill="1" applyBorder="1" applyAlignment="1" applyProtection="1">
      <protection locked="0"/>
    </xf>
    <xf numFmtId="0" fontId="63" fillId="0" borderId="25" xfId="45" applyFont="1" applyFill="1" applyBorder="1" applyAlignment="1" applyProtection="1">
      <protection hidden="1"/>
    </xf>
    <xf numFmtId="0" fontId="62" fillId="0" borderId="25" xfId="45" applyFont="1" applyFill="1" applyBorder="1" applyAlignment="1" applyProtection="1"/>
    <xf numFmtId="0" fontId="62" fillId="0" borderId="25" xfId="45" applyNumberFormat="1" applyFont="1" applyFill="1" applyBorder="1" applyAlignment="1" applyProtection="1"/>
    <xf numFmtId="0" fontId="62" fillId="0" borderId="25" xfId="45" applyNumberFormat="1" applyFont="1" applyFill="1" applyBorder="1" applyAlignment="1" applyProtection="1">
      <protection locked="0"/>
    </xf>
    <xf numFmtId="0" fontId="62" fillId="0" borderId="25" xfId="45" applyFont="1" applyFill="1" applyBorder="1" applyAlignment="1" applyProtection="1">
      <protection locked="0"/>
    </xf>
    <xf numFmtId="0" fontId="64" fillId="2" borderId="25" xfId="45" applyFont="1" applyFill="1" applyBorder="1" applyAlignment="1" applyProtection="1">
      <alignment horizontal="centerContinuous" vertical="center"/>
    </xf>
    <xf numFmtId="0" fontId="9" fillId="0" borderId="65" xfId="0" applyFont="1" applyBorder="1" applyAlignment="1">
      <alignment horizontal="center"/>
    </xf>
    <xf numFmtId="0" fontId="15" fillId="0" borderId="65" xfId="0" applyFont="1" applyBorder="1" applyAlignment="1">
      <alignment horizontal="center" vertical="center"/>
    </xf>
    <xf numFmtId="0" fontId="9" fillId="0" borderId="65" xfId="0" applyFont="1" applyFill="1" applyBorder="1" applyAlignment="1">
      <alignment horizontal="center"/>
    </xf>
    <xf numFmtId="2" fontId="42" fillId="0" borderId="65" xfId="34" applyNumberFormat="1" applyFont="1" applyFill="1" applyBorder="1" applyAlignment="1">
      <alignment horizontal="center" vertical="center"/>
    </xf>
    <xf numFmtId="0" fontId="51" fillId="0" borderId="65" xfId="0" applyFont="1" applyBorder="1" applyAlignment="1">
      <alignment horizontal="center" wrapText="1"/>
    </xf>
    <xf numFmtId="2" fontId="58" fillId="34" borderId="5" xfId="0" applyNumberFormat="1" applyFont="1" applyFill="1" applyBorder="1" applyAlignment="1">
      <alignment horizontal="center" vertical="center"/>
    </xf>
    <xf numFmtId="2" fontId="59" fillId="34" borderId="5" xfId="0" applyNumberFormat="1" applyFont="1" applyFill="1" applyBorder="1" applyAlignment="1">
      <alignment horizontal="center" vertical="center"/>
    </xf>
    <xf numFmtId="2" fontId="58" fillId="34" borderId="27" xfId="0" applyNumberFormat="1" applyFont="1" applyFill="1" applyBorder="1" applyAlignment="1">
      <alignment horizontal="center" vertical="center"/>
    </xf>
    <xf numFmtId="2" fontId="54" fillId="34" borderId="6" xfId="0" applyNumberFormat="1" applyFont="1" applyFill="1" applyBorder="1" applyAlignment="1">
      <alignment horizontal="center" vertical="center"/>
    </xf>
    <xf numFmtId="2" fontId="59" fillId="34" borderId="6" xfId="0" applyNumberFormat="1" applyFont="1" applyFill="1" applyBorder="1" applyAlignment="1">
      <alignment horizontal="center" vertical="center"/>
    </xf>
    <xf numFmtId="2" fontId="54" fillId="34" borderId="11" xfId="0" applyNumberFormat="1" applyFont="1" applyFill="1" applyBorder="1" applyAlignment="1">
      <alignment horizontal="center" vertical="center"/>
    </xf>
    <xf numFmtId="2" fontId="59" fillId="34" borderId="4" xfId="0" applyNumberFormat="1" applyFont="1" applyFill="1" applyBorder="1" applyAlignment="1">
      <alignment horizontal="center" vertical="center"/>
    </xf>
    <xf numFmtId="2" fontId="57" fillId="39" borderId="31" xfId="0" applyNumberFormat="1" applyFont="1" applyFill="1" applyBorder="1" applyAlignment="1">
      <alignment horizontal="center" vertical="center"/>
    </xf>
    <xf numFmtId="2" fontId="54" fillId="40" borderId="12" xfId="0" applyNumberFormat="1" applyFont="1" applyFill="1" applyBorder="1" applyAlignment="1">
      <alignment horizontal="right" vertical="center"/>
    </xf>
    <xf numFmtId="2" fontId="57" fillId="39" borderId="1" xfId="0" applyNumberFormat="1" applyFont="1" applyFill="1" applyBorder="1" applyAlignment="1">
      <alignment horizontal="center" vertical="center"/>
    </xf>
    <xf numFmtId="2" fontId="57" fillId="39" borderId="63" xfId="0" applyNumberFormat="1" applyFont="1" applyFill="1" applyBorder="1" applyAlignment="1">
      <alignment horizontal="center" vertical="center"/>
    </xf>
    <xf numFmtId="2" fontId="54" fillId="40" borderId="56" xfId="0" applyNumberFormat="1" applyFont="1" applyFill="1" applyBorder="1" applyAlignment="1">
      <alignment horizontal="right" vertical="center"/>
    </xf>
    <xf numFmtId="2" fontId="60" fillId="34" borderId="23" xfId="0" applyNumberFormat="1" applyFont="1" applyFill="1" applyBorder="1" applyAlignment="1">
      <alignment horizontal="center" vertical="center"/>
    </xf>
    <xf numFmtId="2" fontId="57" fillId="39" borderId="24" xfId="0" applyNumberFormat="1" applyFont="1" applyFill="1" applyBorder="1" applyAlignment="1">
      <alignment horizontal="center" vertical="center"/>
    </xf>
    <xf numFmtId="2" fontId="58" fillId="34" borderId="23" xfId="0" applyNumberFormat="1" applyFont="1" applyFill="1" applyBorder="1" applyAlignment="1">
      <alignment horizontal="center" vertical="center"/>
    </xf>
    <xf numFmtId="2" fontId="54" fillId="34" borderId="64" xfId="0" applyNumberFormat="1" applyFont="1" applyFill="1" applyBorder="1" applyAlignment="1">
      <alignment horizontal="center" vertical="center"/>
    </xf>
    <xf numFmtId="2" fontId="54" fillId="40" borderId="11" xfId="0" applyNumberFormat="1" applyFont="1" applyFill="1" applyBorder="1" applyAlignment="1">
      <alignment horizontal="right" vertical="center"/>
    </xf>
    <xf numFmtId="2" fontId="57" fillId="39" borderId="2" xfId="0" applyNumberFormat="1" applyFont="1" applyFill="1" applyBorder="1" applyAlignment="1">
      <alignment horizontal="center" vertical="center"/>
    </xf>
    <xf numFmtId="2" fontId="58" fillId="34" borderId="53" xfId="0" applyNumberFormat="1" applyFont="1" applyFill="1" applyBorder="1" applyAlignment="1">
      <alignment horizontal="center" vertical="center"/>
    </xf>
    <xf numFmtId="0" fontId="9" fillId="57" borderId="25" xfId="0" applyFont="1" applyFill="1" applyBorder="1" applyAlignment="1">
      <alignment horizontal="center"/>
    </xf>
    <xf numFmtId="0" fontId="9" fillId="57" borderId="29" xfId="0" applyFont="1" applyFill="1" applyBorder="1" applyAlignment="1" applyProtection="1">
      <alignment horizontal="center" vertical="center"/>
      <protection locked="0"/>
    </xf>
    <xf numFmtId="0" fontId="9" fillId="38" borderId="29" xfId="0" applyFont="1" applyFill="1" applyBorder="1" applyAlignment="1" applyProtection="1">
      <alignment horizontal="center" vertical="center"/>
      <protection locked="0"/>
    </xf>
    <xf numFmtId="0" fontId="45" fillId="38" borderId="55" xfId="0" applyFont="1" applyFill="1" applyBorder="1" applyAlignment="1" applyProtection="1">
      <alignment horizontal="center" vertical="center"/>
    </xf>
    <xf numFmtId="0" fontId="62" fillId="0" borderId="55" xfId="0" applyFont="1" applyFill="1" applyBorder="1" applyAlignment="1" applyProtection="1">
      <alignment horizontal="center" vertical="center"/>
    </xf>
    <xf numFmtId="0" fontId="45" fillId="45" borderId="59" xfId="0" applyFont="1" applyFill="1" applyBorder="1" applyAlignment="1" applyProtection="1">
      <alignment horizontal="center" vertical="center"/>
    </xf>
    <xf numFmtId="0" fontId="45" fillId="52" borderId="55" xfId="0" applyFont="1" applyFill="1" applyBorder="1" applyAlignment="1" applyProtection="1">
      <alignment horizontal="center" vertical="center"/>
    </xf>
    <xf numFmtId="0" fontId="45" fillId="52" borderId="60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3" fillId="0" borderId="37" xfId="45" applyFont="1" applyFill="1" applyBorder="1" applyAlignment="1" applyProtection="1">
      <protection hidden="1"/>
    </xf>
    <xf numFmtId="0" fontId="62" fillId="0" borderId="37" xfId="45" applyFont="1" applyFill="1" applyBorder="1" applyAlignment="1" applyProtection="1"/>
    <xf numFmtId="2" fontId="5" fillId="0" borderId="37" xfId="0" applyNumberFormat="1" applyFont="1" applyFill="1" applyBorder="1" applyAlignment="1">
      <alignment horizontal="right" vertical="center"/>
    </xf>
    <xf numFmtId="0" fontId="51" fillId="0" borderId="37" xfId="0" applyFont="1" applyFill="1" applyBorder="1" applyAlignment="1">
      <alignment horizontal="center" wrapText="1"/>
    </xf>
    <xf numFmtId="0" fontId="9" fillId="0" borderId="37" xfId="0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 vertical="center"/>
    </xf>
    <xf numFmtId="0" fontId="19" fillId="0" borderId="37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right" vertical="center"/>
    </xf>
    <xf numFmtId="2" fontId="42" fillId="0" borderId="37" xfId="34" applyNumberFormat="1" applyFont="1" applyFill="1" applyBorder="1" applyAlignment="1">
      <alignment horizontal="center" vertical="center"/>
    </xf>
    <xf numFmtId="0" fontId="9" fillId="0" borderId="37" xfId="0" applyFont="1" applyFill="1" applyBorder="1" applyAlignment="1" applyProtection="1">
      <alignment horizontal="center" vertical="center"/>
      <protection locked="0"/>
    </xf>
    <xf numFmtId="2" fontId="54" fillId="0" borderId="37" xfId="0" applyNumberFormat="1" applyFont="1" applyFill="1" applyBorder="1" applyAlignment="1">
      <alignment horizontal="right" vertical="center"/>
    </xf>
    <xf numFmtId="0" fontId="5" fillId="0" borderId="37" xfId="0" applyFont="1" applyFill="1" applyBorder="1" applyAlignment="1">
      <alignment horizontal="right"/>
    </xf>
    <xf numFmtId="164" fontId="9" fillId="0" borderId="37" xfId="0" applyNumberFormat="1" applyFont="1" applyFill="1" applyBorder="1" applyAlignment="1">
      <alignment horizontal="right"/>
    </xf>
    <xf numFmtId="2" fontId="58" fillId="0" borderId="0" xfId="0" applyNumberFormat="1" applyFont="1" applyFill="1" applyBorder="1" applyAlignment="1">
      <alignment horizontal="center" vertical="center"/>
    </xf>
    <xf numFmtId="0" fontId="58" fillId="0" borderId="7" xfId="0" applyFont="1" applyFill="1" applyBorder="1" applyAlignment="1">
      <alignment horizontal="right" vertical="center"/>
    </xf>
    <xf numFmtId="0" fontId="12" fillId="0" borderId="7" xfId="0" applyFont="1" applyFill="1" applyBorder="1" applyAlignment="1">
      <alignment horizontal="right" vertical="center"/>
    </xf>
    <xf numFmtId="2" fontId="54" fillId="0" borderId="7" xfId="0" applyNumberFormat="1" applyFont="1" applyFill="1" applyBorder="1" applyAlignment="1">
      <alignment horizontal="center" vertical="center"/>
    </xf>
    <xf numFmtId="2" fontId="59" fillId="0" borderId="7" xfId="0" applyNumberFormat="1" applyFont="1" applyFill="1" applyBorder="1" applyAlignment="1">
      <alignment horizontal="center" vertical="center"/>
    </xf>
    <xf numFmtId="2" fontId="57" fillId="0" borderId="7" xfId="0" applyNumberFormat="1" applyFont="1" applyFill="1" applyBorder="1" applyAlignment="1">
      <alignment horizontal="center" vertical="center"/>
    </xf>
    <xf numFmtId="2" fontId="54" fillId="0" borderId="7" xfId="0" applyNumberFormat="1" applyFont="1" applyFill="1" applyBorder="1" applyAlignment="1">
      <alignment horizontal="right" vertical="center"/>
    </xf>
    <xf numFmtId="0" fontId="9" fillId="0" borderId="29" xfId="0" applyFont="1" applyBorder="1" applyAlignment="1">
      <alignment horizontal="center"/>
    </xf>
    <xf numFmtId="0" fontId="9" fillId="0" borderId="25" xfId="0" applyFont="1" applyFill="1" applyBorder="1" applyAlignment="1" applyProtection="1">
      <alignment horizontal="center" vertical="center"/>
      <protection locked="0"/>
    </xf>
    <xf numFmtId="0" fontId="9" fillId="57" borderId="29" xfId="0" applyNumberFormat="1" applyFont="1" applyFill="1" applyBorder="1" applyAlignment="1">
      <alignment horizontal="center" vertical="center"/>
    </xf>
    <xf numFmtId="0" fontId="9" fillId="0" borderId="6" xfId="0" applyFont="1" applyFill="1" applyBorder="1" applyAlignment="1" applyProtection="1">
      <alignment horizontal="center" vertical="center"/>
      <protection locked="0"/>
    </xf>
    <xf numFmtId="0" fontId="9" fillId="0" borderId="29" xfId="0" applyNumberFormat="1" applyFont="1" applyFill="1" applyBorder="1" applyAlignment="1">
      <alignment horizontal="center" vertical="center"/>
    </xf>
    <xf numFmtId="0" fontId="65" fillId="0" borderId="25" xfId="0" applyFont="1" applyBorder="1" applyAlignment="1">
      <alignment horizontal="center" wrapText="1"/>
    </xf>
    <xf numFmtId="0" fontId="66" fillId="56" borderId="25" xfId="0" applyFont="1" applyFill="1" applyBorder="1" applyAlignment="1" applyProtection="1">
      <alignment horizontal="center" vertical="center"/>
    </xf>
    <xf numFmtId="0" fontId="67" fillId="38" borderId="25" xfId="45" applyFont="1" applyFill="1" applyBorder="1" applyAlignment="1" applyProtection="1">
      <protection hidden="1"/>
    </xf>
    <xf numFmtId="0" fontId="66" fillId="38" borderId="25" xfId="45" applyFont="1" applyFill="1" applyBorder="1" applyAlignment="1" applyProtection="1"/>
    <xf numFmtId="0" fontId="66" fillId="0" borderId="25" xfId="0" applyFont="1" applyFill="1" applyBorder="1" applyAlignment="1">
      <alignment horizontal="center"/>
    </xf>
    <xf numFmtId="0" fontId="68" fillId="0" borderId="30" xfId="0" applyFont="1" applyBorder="1" applyAlignment="1">
      <alignment horizontal="center" vertical="center"/>
    </xf>
    <xf numFmtId="0" fontId="69" fillId="39" borderId="31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right" vertical="center"/>
    </xf>
    <xf numFmtId="2" fontId="52" fillId="0" borderId="25" xfId="34" applyNumberFormat="1" applyFont="1" applyFill="1" applyBorder="1" applyAlignment="1">
      <alignment horizontal="center" vertical="center"/>
    </xf>
    <xf numFmtId="0" fontId="10" fillId="40" borderId="16" xfId="0" applyFont="1" applyFill="1" applyBorder="1" applyAlignment="1">
      <alignment horizontal="right" vertical="center"/>
    </xf>
    <xf numFmtId="2" fontId="10" fillId="41" borderId="5" xfId="0" applyNumberFormat="1" applyFont="1" applyFill="1" applyBorder="1" applyAlignment="1">
      <alignment horizontal="right" vertical="center"/>
    </xf>
    <xf numFmtId="2" fontId="10" fillId="41" borderId="54" xfId="0" applyNumberFormat="1" applyFont="1" applyFill="1" applyBorder="1" applyAlignment="1">
      <alignment horizontal="right" vertical="center"/>
    </xf>
    <xf numFmtId="0" fontId="10" fillId="41" borderId="5" xfId="0" applyFont="1" applyFill="1" applyBorder="1" applyAlignment="1">
      <alignment horizontal="right"/>
    </xf>
    <xf numFmtId="164" fontId="66" fillId="38" borderId="27" xfId="0" applyNumberFormat="1" applyFont="1" applyFill="1" applyBorder="1" applyAlignment="1">
      <alignment horizontal="right"/>
    </xf>
    <xf numFmtId="0" fontId="67" fillId="45" borderId="25" xfId="45" applyFont="1" applyFill="1" applyBorder="1" applyAlignment="1" applyProtection="1">
      <protection hidden="1"/>
    </xf>
    <xf numFmtId="0" fontId="66" fillId="45" borderId="25" xfId="45" applyFont="1" applyFill="1" applyBorder="1" applyAlignment="1" applyProtection="1"/>
    <xf numFmtId="0" fontId="67" fillId="40" borderId="25" xfId="45" applyFont="1" applyFill="1" applyBorder="1" applyAlignment="1" applyProtection="1">
      <protection hidden="1"/>
    </xf>
    <xf numFmtId="0" fontId="66" fillId="40" borderId="25" xfId="45" applyFont="1" applyFill="1" applyBorder="1" applyAlignment="1" applyProtection="1"/>
    <xf numFmtId="0" fontId="71" fillId="0" borderId="25" xfId="45" applyFont="1" applyFill="1" applyBorder="1" applyAlignment="1" applyProtection="1">
      <protection hidden="1"/>
    </xf>
    <xf numFmtId="0" fontId="70" fillId="0" borderId="25" xfId="45" applyFont="1" applyFill="1" applyBorder="1" applyAlignment="1" applyProtection="1"/>
    <xf numFmtId="0" fontId="72" fillId="55" borderId="25" xfId="45" applyFont="1" applyFill="1" applyBorder="1" applyAlignment="1" applyProtection="1">
      <protection hidden="1"/>
    </xf>
    <xf numFmtId="0" fontId="66" fillId="55" borderId="25" xfId="45" applyFont="1" applyFill="1" applyBorder="1" applyAlignment="1" applyProtection="1"/>
    <xf numFmtId="0" fontId="66" fillId="52" borderId="25" xfId="0" applyFont="1" applyFill="1" applyBorder="1" applyAlignment="1" applyProtection="1">
      <protection hidden="1"/>
    </xf>
    <xf numFmtId="0" fontId="66" fillId="52" borderId="25" xfId="0" applyFont="1" applyFill="1" applyBorder="1" applyAlignment="1" applyProtection="1"/>
    <xf numFmtId="0" fontId="67" fillId="53" borderId="25" xfId="45" applyFont="1" applyFill="1" applyBorder="1" applyAlignment="1" applyProtection="1">
      <protection hidden="1"/>
    </xf>
    <xf numFmtId="0" fontId="66" fillId="53" borderId="25" xfId="45" applyFont="1" applyFill="1" applyBorder="1" applyAlignment="1" applyProtection="1"/>
    <xf numFmtId="0" fontId="72" fillId="44" borderId="25" xfId="45" applyFont="1" applyFill="1" applyBorder="1" applyAlignment="1" applyProtection="1">
      <protection hidden="1"/>
    </xf>
    <xf numFmtId="0" fontId="66" fillId="44" borderId="25" xfId="45" applyFont="1" applyFill="1" applyBorder="1" applyAlignment="1" applyProtection="1"/>
    <xf numFmtId="0" fontId="67" fillId="54" borderId="25" xfId="45" applyFont="1" applyFill="1" applyBorder="1" applyAlignment="1" applyProtection="1">
      <protection hidden="1"/>
    </xf>
    <xf numFmtId="0" fontId="66" fillId="54" borderId="25" xfId="45" applyFont="1" applyFill="1" applyBorder="1" applyAlignment="1" applyProtection="1"/>
    <xf numFmtId="0" fontId="67" fillId="52" borderId="25" xfId="45" applyFont="1" applyFill="1" applyBorder="1" applyAlignment="1" applyProtection="1">
      <protection hidden="1"/>
    </xf>
    <xf numFmtId="0" fontId="66" fillId="52" borderId="25" xfId="45" applyFont="1" applyFill="1" applyBorder="1" applyAlignment="1" applyProtection="1"/>
    <xf numFmtId="0" fontId="72" fillId="46" borderId="25" xfId="45" applyFont="1" applyFill="1" applyBorder="1" applyAlignment="1" applyProtection="1"/>
    <xf numFmtId="0" fontId="66" fillId="46" borderId="25" xfId="45" applyFont="1" applyFill="1" applyBorder="1" applyAlignment="1" applyProtection="1"/>
    <xf numFmtId="0" fontId="67" fillId="36" borderId="25" xfId="45" applyFont="1" applyFill="1" applyBorder="1" applyAlignment="1" applyProtection="1">
      <protection hidden="1"/>
    </xf>
    <xf numFmtId="0" fontId="66" fillId="36" borderId="25" xfId="45" applyFont="1" applyFill="1" applyBorder="1" applyAlignment="1" applyProtection="1"/>
    <xf numFmtId="0" fontId="66" fillId="0" borderId="57" xfId="0" applyFont="1" applyFill="1" applyBorder="1" applyAlignment="1">
      <alignment horizontal="center"/>
    </xf>
    <xf numFmtId="0" fontId="66" fillId="52" borderId="25" xfId="45" applyFont="1" applyFill="1" applyBorder="1" applyAlignment="1" applyProtection="1">
      <protection hidden="1"/>
    </xf>
    <xf numFmtId="0" fontId="72" fillId="45" borderId="25" xfId="45" applyFont="1" applyFill="1" applyBorder="1" applyAlignment="1" applyProtection="1">
      <protection hidden="1"/>
    </xf>
    <xf numFmtId="0" fontId="67" fillId="53" borderId="25" xfId="0" applyFont="1" applyFill="1" applyBorder="1" applyAlignment="1" applyProtection="1">
      <protection hidden="1"/>
    </xf>
    <xf numFmtId="0" fontId="66" fillId="53" borderId="25" xfId="0" applyFont="1" applyFill="1" applyBorder="1" applyAlignment="1" applyProtection="1"/>
    <xf numFmtId="0" fontId="66" fillId="56" borderId="55" xfId="0" applyFont="1" applyFill="1" applyBorder="1" applyAlignment="1" applyProtection="1">
      <alignment horizontal="center" vertical="center"/>
    </xf>
    <xf numFmtId="0" fontId="67" fillId="53" borderId="57" xfId="45" applyFont="1" applyFill="1" applyBorder="1" applyAlignment="1" applyProtection="1">
      <protection hidden="1"/>
    </xf>
    <xf numFmtId="0" fontId="66" fillId="53" borderId="58" xfId="45" applyFont="1" applyFill="1" applyBorder="1" applyAlignment="1" applyProtection="1"/>
    <xf numFmtId="0" fontId="72" fillId="55" borderId="25" xfId="45" applyFont="1" applyFill="1" applyBorder="1" applyAlignment="1" applyProtection="1"/>
    <xf numFmtId="0" fontId="66" fillId="56" borderId="30" xfId="0" applyFont="1" applyFill="1" applyBorder="1" applyAlignment="1" applyProtection="1">
      <alignment horizontal="center" vertical="center"/>
    </xf>
    <xf numFmtId="0" fontId="72" fillId="55" borderId="57" xfId="45" applyFont="1" applyFill="1" applyBorder="1" applyAlignment="1" applyProtection="1">
      <protection hidden="1"/>
    </xf>
    <xf numFmtId="0" fontId="66" fillId="55" borderId="58" xfId="45" applyFont="1" applyFill="1" applyBorder="1" applyAlignment="1" applyProtection="1"/>
    <xf numFmtId="0" fontId="10" fillId="40" borderId="11" xfId="0" applyFont="1" applyFill="1" applyBorder="1" applyAlignment="1">
      <alignment horizontal="right" vertical="center"/>
    </xf>
    <xf numFmtId="0" fontId="72" fillId="45" borderId="25" xfId="45" applyFont="1" applyFill="1" applyBorder="1" applyAlignment="1" applyProtection="1"/>
    <xf numFmtId="0" fontId="72" fillId="44" borderId="57" xfId="45" applyFont="1" applyFill="1" applyBorder="1" applyAlignment="1" applyProtection="1">
      <protection hidden="1"/>
    </xf>
    <xf numFmtId="0" fontId="66" fillId="44" borderId="58" xfId="45" applyFont="1" applyFill="1" applyBorder="1" applyAlignment="1" applyProtection="1"/>
    <xf numFmtId="0" fontId="67" fillId="52" borderId="57" xfId="45" applyFont="1" applyFill="1" applyBorder="1" applyAlignment="1" applyProtection="1">
      <protection hidden="1"/>
    </xf>
    <xf numFmtId="0" fontId="66" fillId="52" borderId="58" xfId="45" applyFont="1" applyFill="1" applyBorder="1" applyAlignment="1" applyProtection="1"/>
    <xf numFmtId="0" fontId="66" fillId="0" borderId="65" xfId="0" applyFont="1" applyFill="1" applyBorder="1" applyAlignment="1">
      <alignment horizontal="center"/>
    </xf>
    <xf numFmtId="0" fontId="68" fillId="0" borderId="65" xfId="0" applyFont="1" applyBorder="1" applyAlignment="1">
      <alignment horizontal="center" vertical="center"/>
    </xf>
    <xf numFmtId="2" fontId="52" fillId="0" borderId="65" xfId="34" applyNumberFormat="1" applyFont="1" applyFill="1" applyBorder="1" applyAlignment="1">
      <alignment horizontal="center" vertical="center"/>
    </xf>
    <xf numFmtId="0" fontId="65" fillId="0" borderId="59" xfId="0" applyFont="1" applyBorder="1" applyAlignment="1">
      <alignment horizontal="center" wrapText="1"/>
    </xf>
    <xf numFmtId="0" fontId="66" fillId="56" borderId="59" xfId="0" applyFont="1" applyFill="1" applyBorder="1" applyAlignment="1" applyProtection="1">
      <alignment horizontal="center" vertical="center"/>
    </xf>
    <xf numFmtId="0" fontId="66" fillId="0" borderId="66" xfId="0" applyFont="1" applyFill="1" applyBorder="1" applyAlignment="1">
      <alignment horizontal="center"/>
    </xf>
    <xf numFmtId="0" fontId="68" fillId="0" borderId="66" xfId="0" applyFont="1" applyBorder="1" applyAlignment="1">
      <alignment horizontal="center" vertical="center"/>
    </xf>
    <xf numFmtId="0" fontId="69" fillId="39" borderId="67" xfId="0" applyFont="1" applyFill="1" applyBorder="1" applyAlignment="1">
      <alignment horizontal="center" vertical="center"/>
    </xf>
    <xf numFmtId="0" fontId="10" fillId="40" borderId="12" xfId="0" applyFont="1" applyFill="1" applyBorder="1" applyAlignment="1">
      <alignment horizontal="right" vertical="center"/>
    </xf>
    <xf numFmtId="0" fontId="10" fillId="40" borderId="53" xfId="0" applyFont="1" applyFill="1" applyBorder="1" applyAlignment="1">
      <alignment horizontal="right" vertical="center"/>
    </xf>
    <xf numFmtId="2" fontId="52" fillId="0" borderId="66" xfId="34" applyNumberFormat="1" applyFont="1" applyFill="1" applyBorder="1" applyAlignment="1">
      <alignment horizontal="center" vertical="center"/>
    </xf>
    <xf numFmtId="0" fontId="10" fillId="40" borderId="52" xfId="0" applyFont="1" applyFill="1" applyBorder="1" applyAlignment="1">
      <alignment horizontal="right" vertical="center"/>
    </xf>
    <xf numFmtId="2" fontId="10" fillId="41" borderId="23" xfId="0" applyNumberFormat="1" applyFont="1" applyFill="1" applyBorder="1" applyAlignment="1">
      <alignment horizontal="right" vertical="center"/>
    </xf>
    <xf numFmtId="2" fontId="10" fillId="41" borderId="7" xfId="0" applyNumberFormat="1" applyFont="1" applyFill="1" applyBorder="1" applyAlignment="1">
      <alignment horizontal="right" vertical="center"/>
    </xf>
    <xf numFmtId="0" fontId="10" fillId="41" borderId="23" xfId="0" applyFont="1" applyFill="1" applyBorder="1" applyAlignment="1">
      <alignment horizontal="right"/>
    </xf>
    <xf numFmtId="164" fontId="66" fillId="38" borderId="56" xfId="0" applyNumberFormat="1" applyFont="1" applyFill="1" applyBorder="1" applyAlignment="1">
      <alignment horizontal="right"/>
    </xf>
    <xf numFmtId="0" fontId="66" fillId="48" borderId="1" xfId="0" applyNumberFormat="1" applyFont="1" applyFill="1" applyBorder="1" applyAlignment="1">
      <alignment horizontal="center" vertical="center"/>
    </xf>
    <xf numFmtId="0" fontId="66" fillId="48" borderId="24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66" fillId="48" borderId="1" xfId="0" applyNumberFormat="1" applyFont="1" applyFill="1" applyBorder="1" applyAlignment="1">
      <alignment horizontal="center"/>
    </xf>
    <xf numFmtId="0" fontId="66" fillId="48" borderId="24" xfId="0" applyNumberFormat="1" applyFont="1" applyFill="1" applyBorder="1" applyAlignment="1">
      <alignment horizontal="center"/>
    </xf>
    <xf numFmtId="0" fontId="9" fillId="0" borderId="7" xfId="0" applyNumberFormat="1" applyFont="1" applyFill="1" applyBorder="1" applyAlignment="1">
      <alignment horizontal="center"/>
    </xf>
    <xf numFmtId="0" fontId="73" fillId="49" borderId="0" xfId="32" applyFont="1" applyFill="1" applyBorder="1" applyAlignment="1">
      <alignment horizontal="center" vertical="center"/>
    </xf>
    <xf numFmtId="0" fontId="58" fillId="0" borderId="7" xfId="0" applyFont="1" applyFill="1" applyBorder="1" applyAlignment="1">
      <alignment horizontal="right" vertical="center"/>
    </xf>
    <xf numFmtId="0" fontId="66" fillId="40" borderId="10" xfId="0" applyFont="1" applyFill="1" applyBorder="1" applyAlignment="1">
      <alignment horizontal="right" vertical="center"/>
    </xf>
    <xf numFmtId="0" fontId="66" fillId="40" borderId="16" xfId="0" applyFont="1" applyFill="1" applyBorder="1" applyAlignment="1">
      <alignment horizontal="right" vertical="center"/>
    </xf>
    <xf numFmtId="2" fontId="66" fillId="41" borderId="5" xfId="0" applyNumberFormat="1" applyFont="1" applyFill="1" applyBorder="1" applyAlignment="1">
      <alignment horizontal="right" vertical="center"/>
    </xf>
    <xf numFmtId="2" fontId="66" fillId="41" borderId="54" xfId="0" applyNumberFormat="1" applyFont="1" applyFill="1" applyBorder="1" applyAlignment="1">
      <alignment horizontal="right" vertical="center"/>
    </xf>
    <xf numFmtId="0" fontId="66" fillId="41" borderId="5" xfId="0" applyFont="1" applyFill="1" applyBorder="1" applyAlignment="1">
      <alignment horizontal="right"/>
    </xf>
    <xf numFmtId="0" fontId="9" fillId="0" borderId="37" xfId="0" applyFont="1" applyFill="1" applyBorder="1" applyAlignment="1" applyProtection="1">
      <alignment horizontal="center" vertical="center"/>
    </xf>
    <xf numFmtId="0" fontId="9" fillId="54" borderId="60" xfId="0" applyFont="1" applyFill="1" applyBorder="1" applyAlignment="1" applyProtection="1">
      <alignment horizontal="center" vertical="center"/>
    </xf>
    <xf numFmtId="0" fontId="50" fillId="55" borderId="25" xfId="45" applyFont="1" applyFill="1" applyBorder="1" applyAlignment="1" applyProtection="1"/>
    <xf numFmtId="0" fontId="22" fillId="54" borderId="60" xfId="45" applyFont="1" applyFill="1" applyBorder="1" applyAlignment="1" applyProtection="1">
      <protection hidden="1"/>
    </xf>
    <xf numFmtId="0" fontId="9" fillId="54" borderId="60" xfId="45" applyFont="1" applyFill="1" applyBorder="1" applyAlignment="1" applyProtection="1"/>
    <xf numFmtId="0" fontId="51" fillId="0" borderId="0" xfId="0" applyFont="1" applyBorder="1" applyAlignment="1">
      <alignment horizontal="center" wrapText="1"/>
    </xf>
    <xf numFmtId="0" fontId="9" fillId="0" borderId="25" xfId="0" applyFont="1" applyBorder="1" applyAlignment="1">
      <alignment horizontal="right"/>
    </xf>
    <xf numFmtId="0" fontId="9" fillId="54" borderId="55" xfId="0" applyFont="1" applyFill="1" applyBorder="1" applyAlignment="1" applyProtection="1">
      <alignment horizontal="center" vertical="center"/>
    </xf>
    <xf numFmtId="0" fontId="9" fillId="0" borderId="25" xfId="0" applyFont="1" applyBorder="1"/>
    <xf numFmtId="0" fontId="9" fillId="46" borderId="0" xfId="0" applyFont="1" applyFill="1" applyBorder="1" applyAlignment="1" applyProtection="1">
      <alignment horizontal="center" vertical="center"/>
    </xf>
    <xf numFmtId="0" fontId="9" fillId="36" borderId="55" xfId="0" applyFont="1" applyFill="1" applyBorder="1" applyAlignment="1" applyProtection="1">
      <alignment horizontal="center" vertical="center"/>
    </xf>
    <xf numFmtId="0" fontId="9" fillId="44" borderId="55" xfId="0" applyFont="1" applyFill="1" applyBorder="1" applyAlignment="1" applyProtection="1">
      <alignment horizontal="center" vertical="center"/>
    </xf>
    <xf numFmtId="0" fontId="9" fillId="54" borderId="59" xfId="0" applyFont="1" applyFill="1" applyBorder="1" applyAlignment="1" applyProtection="1">
      <alignment horizontal="center" vertical="center"/>
    </xf>
    <xf numFmtId="0" fontId="22" fillId="54" borderId="57" xfId="45" applyFont="1" applyFill="1" applyBorder="1" applyAlignment="1" applyProtection="1">
      <protection hidden="1"/>
    </xf>
    <xf numFmtId="0" fontId="12" fillId="0" borderId="25" xfId="0" applyFont="1" applyFill="1" applyBorder="1" applyAlignment="1">
      <alignment vertical="center"/>
    </xf>
    <xf numFmtId="0" fontId="50" fillId="46" borderId="0" xfId="45" applyFont="1" applyFill="1" applyBorder="1" applyAlignment="1" applyProtection="1"/>
    <xf numFmtId="0" fontId="22" fillId="36" borderId="57" xfId="45" applyFont="1" applyFill="1" applyBorder="1" applyAlignment="1" applyProtection="1">
      <protection hidden="1"/>
    </xf>
    <xf numFmtId="0" fontId="50" fillId="44" borderId="57" xfId="45" applyFont="1" applyFill="1" applyBorder="1" applyAlignment="1" applyProtection="1">
      <protection hidden="1"/>
    </xf>
    <xf numFmtId="0" fontId="22" fillId="54" borderId="59" xfId="45" applyFont="1" applyFill="1" applyBorder="1" applyAlignment="1" applyProtection="1">
      <protection hidden="1"/>
    </xf>
    <xf numFmtId="0" fontId="9" fillId="54" borderId="58" xfId="45" applyFont="1" applyFill="1" applyBorder="1" applyAlignment="1" applyProtection="1"/>
    <xf numFmtId="0" fontId="9" fillId="46" borderId="0" xfId="45" applyFont="1" applyFill="1" applyBorder="1" applyAlignment="1" applyProtection="1"/>
    <xf numFmtId="0" fontId="9" fillId="36" borderId="58" xfId="45" applyFont="1" applyFill="1" applyBorder="1" applyAlignment="1" applyProtection="1"/>
    <xf numFmtId="0" fontId="9" fillId="44" borderId="58" xfId="45" applyFont="1" applyFill="1" applyBorder="1" applyAlignment="1" applyProtection="1"/>
    <xf numFmtId="0" fontId="9" fillId="54" borderId="59" xfId="45" applyFont="1" applyFill="1" applyBorder="1" applyAlignment="1" applyProtection="1"/>
    <xf numFmtId="2" fontId="10" fillId="0" borderId="2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2" fontId="20" fillId="0" borderId="2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2" fontId="44" fillId="0" borderId="30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2" fontId="10" fillId="0" borderId="10" xfId="0" applyNumberFormat="1" applyFont="1" applyBorder="1" applyAlignment="1">
      <alignment horizontal="center" vertical="center"/>
    </xf>
    <xf numFmtId="0" fontId="5" fillId="40" borderId="6" xfId="0" applyFont="1" applyFill="1" applyBorder="1" applyAlignment="1">
      <alignment horizontal="right" vertical="center"/>
    </xf>
    <xf numFmtId="2" fontId="20" fillId="0" borderId="10" xfId="0" applyNumberFormat="1" applyFont="1" applyBorder="1" applyAlignment="1">
      <alignment horizontal="center" vertical="center"/>
    </xf>
    <xf numFmtId="0" fontId="5" fillId="40" borderId="5" xfId="0" applyFont="1" applyFill="1" applyBorder="1" applyAlignment="1">
      <alignment horizontal="right" vertical="center"/>
    </xf>
    <xf numFmtId="2" fontId="43" fillId="0" borderId="25" xfId="0" applyNumberFormat="1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2" fontId="42" fillId="0" borderId="6" xfId="34" applyNumberFormat="1" applyFont="1" applyFill="1" applyBorder="1" applyAlignment="1">
      <alignment horizontal="center" vertical="center"/>
    </xf>
    <xf numFmtId="2" fontId="42" fillId="0" borderId="5" xfId="34" applyNumberFormat="1" applyFont="1" applyFill="1" applyBorder="1" applyAlignment="1">
      <alignment horizontal="center" vertical="center"/>
    </xf>
    <xf numFmtId="2" fontId="10" fillId="0" borderId="29" xfId="0" applyNumberFormat="1" applyFont="1" applyBorder="1" applyAlignment="1">
      <alignment horizontal="center" vertical="center"/>
    </xf>
    <xf numFmtId="2" fontId="20" fillId="0" borderId="29" xfId="0" applyNumberFormat="1" applyFont="1" applyBorder="1" applyAlignment="1">
      <alignment horizontal="center" vertical="center"/>
    </xf>
    <xf numFmtId="0" fontId="9" fillId="0" borderId="5" xfId="0" applyFont="1" applyFill="1" applyBorder="1" applyAlignment="1" applyProtection="1">
      <alignment horizontal="center" vertical="center"/>
      <protection locked="0"/>
    </xf>
    <xf numFmtId="0" fontId="9" fillId="57" borderId="65" xfId="0" applyFont="1" applyFill="1" applyBorder="1" applyAlignment="1">
      <alignment horizontal="center"/>
    </xf>
    <xf numFmtId="0" fontId="51" fillId="0" borderId="6" xfId="0" applyFont="1" applyBorder="1" applyAlignment="1">
      <alignment horizontal="center" wrapText="1"/>
    </xf>
    <xf numFmtId="0" fontId="51" fillId="0" borderId="5" xfId="0" applyFont="1" applyBorder="1" applyAlignment="1">
      <alignment horizontal="center" wrapText="1"/>
    </xf>
    <xf numFmtId="2" fontId="10" fillId="0" borderId="16" xfId="0" applyNumberFormat="1" applyFont="1" applyBorder="1" applyAlignment="1">
      <alignment horizontal="center" vertical="center"/>
    </xf>
    <xf numFmtId="2" fontId="20" fillId="0" borderId="16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2" fontId="5" fillId="41" borderId="6" xfId="0" applyNumberFormat="1" applyFont="1" applyFill="1" applyBorder="1" applyAlignment="1">
      <alignment horizontal="right" vertical="center"/>
    </xf>
    <xf numFmtId="2" fontId="10" fillId="0" borderId="54" xfId="0" applyNumberFormat="1" applyFont="1" applyBorder="1" applyAlignment="1">
      <alignment horizontal="center" vertical="center"/>
    </xf>
    <xf numFmtId="2" fontId="20" fillId="0" borderId="54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0" fontId="9" fillId="48" borderId="6" xfId="0" applyNumberFormat="1" applyFont="1" applyFill="1" applyBorder="1" applyAlignment="1">
      <alignment horizontal="right" vertical="center"/>
    </xf>
    <xf numFmtId="2" fontId="20" fillId="0" borderId="1" xfId="0" applyNumberFormat="1" applyFont="1" applyBorder="1" applyAlignment="1">
      <alignment horizontal="center" vertical="center"/>
    </xf>
    <xf numFmtId="0" fontId="9" fillId="48" borderId="5" xfId="0" applyNumberFormat="1" applyFont="1" applyFill="1" applyBorder="1" applyAlignment="1">
      <alignment horizontal="right" vertical="center"/>
    </xf>
    <xf numFmtId="0" fontId="5" fillId="41" borderId="6" xfId="0" applyFont="1" applyFill="1" applyBorder="1" applyAlignment="1">
      <alignment horizontal="right"/>
    </xf>
    <xf numFmtId="0" fontId="9" fillId="48" borderId="6" xfId="0" applyNumberFormat="1" applyFont="1" applyFill="1" applyBorder="1" applyAlignment="1">
      <alignment horizontal="right"/>
    </xf>
    <xf numFmtId="0" fontId="9" fillId="48" borderId="5" xfId="0" applyNumberFormat="1" applyFont="1" applyFill="1" applyBorder="1" applyAlignment="1">
      <alignment horizontal="right"/>
    </xf>
    <xf numFmtId="2" fontId="10" fillId="0" borderId="27" xfId="0" applyNumberFormat="1" applyFont="1" applyBorder="1" applyAlignment="1">
      <alignment horizontal="center" vertical="center"/>
    </xf>
    <xf numFmtId="164" fontId="9" fillId="38" borderId="6" xfId="0" applyNumberFormat="1" applyFont="1" applyFill="1" applyBorder="1" applyAlignment="1">
      <alignment horizontal="right"/>
    </xf>
    <xf numFmtId="2" fontId="20" fillId="0" borderId="27" xfId="0" applyNumberFormat="1" applyFont="1" applyBorder="1" applyAlignment="1">
      <alignment horizontal="center" vertical="center"/>
    </xf>
    <xf numFmtId="164" fontId="9" fillId="38" borderId="5" xfId="0" applyNumberFormat="1" applyFont="1" applyFill="1" applyBorder="1" applyAlignment="1">
      <alignment horizontal="right"/>
    </xf>
    <xf numFmtId="0" fontId="66" fillId="58" borderId="25" xfId="0" applyFont="1" applyFill="1" applyBorder="1" applyAlignment="1">
      <alignment horizontal="center"/>
    </xf>
    <xf numFmtId="0" fontId="9" fillId="38" borderId="55" xfId="0" applyFont="1" applyFill="1" applyBorder="1" applyAlignment="1" applyProtection="1">
      <alignment horizontal="center" vertical="center"/>
    </xf>
    <xf numFmtId="0" fontId="22" fillId="38" borderId="57" xfId="45" applyFont="1" applyFill="1" applyBorder="1" applyAlignment="1" applyProtection="1">
      <protection hidden="1"/>
    </xf>
    <xf numFmtId="0" fontId="9" fillId="38" borderId="58" xfId="45" applyFont="1" applyFill="1" applyBorder="1" applyAlignment="1" applyProtection="1"/>
    <xf numFmtId="0" fontId="13" fillId="48" borderId="35" xfId="0" applyFont="1" applyFill="1" applyBorder="1" applyAlignment="1">
      <alignment horizontal="center" vertical="center"/>
    </xf>
    <xf numFmtId="0" fontId="55" fillId="34" borderId="1" xfId="0" applyFont="1" applyFill="1" applyBorder="1" applyAlignment="1">
      <alignment horizontal="center" vertical="center"/>
    </xf>
    <xf numFmtId="0" fontId="55" fillId="34" borderId="3" xfId="0" applyFont="1" applyFill="1" applyBorder="1" applyAlignment="1">
      <alignment horizontal="center" vertical="center"/>
    </xf>
    <xf numFmtId="2" fontId="55" fillId="34" borderId="1" xfId="0" applyNumberFormat="1" applyFont="1" applyFill="1" applyBorder="1" applyAlignment="1">
      <alignment horizontal="center" vertical="center"/>
    </xf>
    <xf numFmtId="2" fontId="55" fillId="34" borderId="34" xfId="0" applyNumberFormat="1" applyFont="1" applyFill="1" applyBorder="1" applyAlignment="1">
      <alignment horizontal="center" vertical="center"/>
    </xf>
    <xf numFmtId="0" fontId="13" fillId="48" borderId="0" xfId="0" applyFont="1" applyFill="1" applyBorder="1" applyAlignment="1">
      <alignment horizontal="center" vertical="center"/>
    </xf>
    <xf numFmtId="0" fontId="53" fillId="34" borderId="56" xfId="0" applyFont="1" applyFill="1" applyBorder="1" applyAlignment="1">
      <alignment horizontal="center" vertical="center" wrapText="1"/>
    </xf>
    <xf numFmtId="0" fontId="53" fillId="34" borderId="1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right" vertical="center"/>
    </xf>
    <xf numFmtId="0" fontId="61" fillId="34" borderId="0" xfId="0" applyFont="1" applyFill="1" applyAlignment="1">
      <alignment horizontal="center" vertical="center"/>
    </xf>
    <xf numFmtId="0" fontId="58" fillId="0" borderId="68" xfId="0" applyFont="1" applyFill="1" applyBorder="1" applyAlignment="1">
      <alignment horizontal="right" vertical="center"/>
    </xf>
    <xf numFmtId="0" fontId="58" fillId="0" borderId="7" xfId="0" applyFont="1" applyFill="1" applyBorder="1" applyAlignment="1">
      <alignment horizontal="right" vertical="center"/>
    </xf>
    <xf numFmtId="0" fontId="58" fillId="0" borderId="0" xfId="0" applyFont="1" applyFill="1" applyBorder="1" applyAlignment="1">
      <alignment horizontal="right" vertical="center"/>
    </xf>
    <xf numFmtId="0" fontId="55" fillId="34" borderId="26" xfId="0" applyFont="1" applyFill="1" applyBorder="1" applyAlignment="1">
      <alignment horizontal="center" vertical="center" wrapText="1"/>
    </xf>
    <xf numFmtId="0" fontId="55" fillId="34" borderId="28" xfId="0" applyFont="1" applyFill="1" applyBorder="1" applyAlignment="1">
      <alignment horizontal="center" vertical="center" wrapText="1"/>
    </xf>
    <xf numFmtId="0" fontId="21" fillId="41" borderId="0" xfId="0" applyFont="1" applyFill="1" applyBorder="1" applyAlignment="1">
      <alignment horizontal="center" vertical="center"/>
    </xf>
    <xf numFmtId="0" fontId="2" fillId="0" borderId="36" xfId="32" applyFont="1" applyBorder="1" applyAlignment="1">
      <alignment horizontal="center" vertical="center"/>
    </xf>
    <xf numFmtId="0" fontId="2" fillId="0" borderId="37" xfId="32" applyFont="1" applyBorder="1" applyAlignment="1">
      <alignment horizontal="center" vertical="center"/>
    </xf>
    <xf numFmtId="0" fontId="2" fillId="0" borderId="38" xfId="32" applyFont="1" applyBorder="1" applyAlignment="1">
      <alignment horizontal="center" vertical="center"/>
    </xf>
    <xf numFmtId="0" fontId="21" fillId="41" borderId="0" xfId="32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2" fontId="16" fillId="0" borderId="34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6" fillId="0" borderId="26" xfId="0" applyFont="1" applyFill="1" applyBorder="1" applyAlignment="1">
      <alignment horizontal="center" vertical="center" wrapText="1"/>
    </xf>
    <xf numFmtId="0" fontId="16" fillId="0" borderId="28" xfId="0" applyFont="1" applyFill="1" applyBorder="1" applyAlignment="1">
      <alignment horizontal="center" vertical="center" wrapText="1"/>
    </xf>
    <xf numFmtId="0" fontId="2" fillId="34" borderId="36" xfId="0" applyFont="1" applyFill="1" applyBorder="1" applyAlignment="1">
      <alignment horizontal="center" vertical="center"/>
    </xf>
    <xf numFmtId="0" fontId="2" fillId="34" borderId="37" xfId="0" applyFont="1" applyFill="1" applyBorder="1" applyAlignment="1">
      <alignment horizontal="center" vertical="center"/>
    </xf>
    <xf numFmtId="0" fontId="2" fillId="34" borderId="38" xfId="0" applyFont="1" applyFill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34" borderId="36" xfId="0" applyFont="1" applyFill="1" applyBorder="1" applyAlignment="1">
      <alignment horizontal="center"/>
    </xf>
    <xf numFmtId="0" fontId="2" fillId="34" borderId="37" xfId="0" applyFont="1" applyFill="1" applyBorder="1" applyAlignment="1">
      <alignment horizontal="center"/>
    </xf>
    <xf numFmtId="0" fontId="2" fillId="34" borderId="38" xfId="0" applyFont="1" applyFill="1" applyBorder="1" applyAlignment="1">
      <alignment horizontal="center"/>
    </xf>
    <xf numFmtId="0" fontId="2" fillId="0" borderId="40" xfId="0" applyFont="1" applyBorder="1" applyAlignment="1"/>
    <xf numFmtId="0" fontId="67" fillId="40" borderId="57" xfId="45" applyFont="1" applyFill="1" applyBorder="1" applyAlignment="1" applyProtection="1">
      <protection hidden="1"/>
    </xf>
    <xf numFmtId="0" fontId="67" fillId="54" borderId="57" xfId="45" applyFont="1" applyFill="1" applyBorder="1" applyAlignment="1" applyProtection="1">
      <protection hidden="1"/>
    </xf>
    <xf numFmtId="0" fontId="67" fillId="54" borderId="59" xfId="45" applyFont="1" applyFill="1" applyBorder="1" applyAlignment="1" applyProtection="1">
      <protection hidden="1"/>
    </xf>
    <xf numFmtId="0" fontId="72" fillId="46" borderId="59" xfId="45" applyFont="1" applyFill="1" applyBorder="1" applyAlignment="1" applyProtection="1"/>
    <xf numFmtId="0" fontId="72" fillId="45" borderId="57" xfId="45" applyFont="1" applyFill="1" applyBorder="1" applyAlignment="1" applyProtection="1">
      <protection hidden="1"/>
    </xf>
    <xf numFmtId="0" fontId="67" fillId="36" borderId="57" xfId="45" applyFont="1" applyFill="1" applyBorder="1" applyAlignment="1" applyProtection="1">
      <protection hidden="1"/>
    </xf>
    <xf numFmtId="0" fontId="67" fillId="54" borderId="60" xfId="45" applyFont="1" applyFill="1" applyBorder="1" applyAlignment="1" applyProtection="1">
      <protection hidden="1"/>
    </xf>
    <xf numFmtId="0" fontId="66" fillId="40" borderId="58" xfId="45" applyFont="1" applyFill="1" applyBorder="1" applyAlignment="1" applyProtection="1"/>
    <xf numFmtId="0" fontId="66" fillId="54" borderId="58" xfId="45" applyFont="1" applyFill="1" applyBorder="1" applyAlignment="1" applyProtection="1"/>
    <xf numFmtId="0" fontId="66" fillId="54" borderId="59" xfId="45" applyFont="1" applyFill="1" applyBorder="1" applyAlignment="1" applyProtection="1"/>
    <xf numFmtId="0" fontId="66" fillId="46" borderId="59" xfId="45" applyFont="1" applyFill="1" applyBorder="1" applyAlignment="1" applyProtection="1"/>
    <xf numFmtId="0" fontId="66" fillId="45" borderId="58" xfId="45" applyFont="1" applyFill="1" applyBorder="1" applyAlignment="1" applyProtection="1"/>
    <xf numFmtId="0" fontId="66" fillId="36" borderId="58" xfId="45" applyFont="1" applyFill="1" applyBorder="1" applyAlignment="1" applyProtection="1"/>
    <xf numFmtId="0" fontId="66" fillId="54" borderId="60" xfId="45" applyFont="1" applyFill="1" applyBorder="1" applyAlignment="1" applyProtection="1"/>
    <xf numFmtId="0" fontId="1" fillId="0" borderId="0" xfId="46"/>
    <xf numFmtId="0" fontId="62" fillId="0" borderId="25" xfId="46" applyFont="1" applyFill="1" applyBorder="1" applyAlignment="1" applyProtection="1">
      <alignment horizontal="center" vertical="center"/>
    </xf>
    <xf numFmtId="0" fontId="62" fillId="0" borderId="25" xfId="46" applyFont="1" applyFill="1" applyBorder="1" applyAlignment="1" applyProtection="1"/>
    <xf numFmtId="0" fontId="63" fillId="0" borderId="25" xfId="46" applyFont="1" applyFill="1" applyBorder="1" applyAlignment="1" applyProtection="1">
      <protection hidden="1"/>
    </xf>
    <xf numFmtId="0" fontId="66" fillId="52" borderId="25" xfId="46" applyFont="1" applyFill="1" applyBorder="1" applyAlignment="1" applyProtection="1"/>
    <xf numFmtId="0" fontId="66" fillId="52" borderId="25" xfId="46" applyFont="1" applyFill="1" applyBorder="1" applyAlignment="1" applyProtection="1">
      <protection hidden="1"/>
    </xf>
    <xf numFmtId="0" fontId="66" fillId="53" borderId="25" xfId="46" applyFont="1" applyFill="1" applyBorder="1" applyAlignment="1" applyProtection="1"/>
    <xf numFmtId="0" fontId="67" fillId="53" borderId="25" xfId="46" applyFont="1" applyFill="1" applyBorder="1" applyAlignment="1" applyProtection="1">
      <protection hidden="1"/>
    </xf>
  </cellXfs>
  <cellStyles count="47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 2" xfId="28"/>
    <cellStyle name="Entrée" xfId="29" builtinId="20" customBuiltin="1"/>
    <cellStyle name="Insatisfaisant" xfId="30" builtinId="27" customBuiltin="1"/>
    <cellStyle name="Neutre" xfId="31" builtinId="28" customBuiltin="1"/>
    <cellStyle name="Normal" xfId="0" builtinId="0"/>
    <cellStyle name="Normal 2" xfId="32"/>
    <cellStyle name="Normal 3" xfId="33"/>
    <cellStyle name="Normal 4" xfId="46"/>
    <cellStyle name="Normal 5" xfId="34"/>
    <cellStyle name="Normal_import97" xfId="45"/>
    <cellStyle name="Satisfaisant" xfId="35" builtinId="26" customBuiltin="1"/>
    <cellStyle name="Sortie" xfId="36" builtinId="21" customBuiltin="1"/>
    <cellStyle name="Texte explicatif" xfId="37" builtinId="53" customBuiltin="1"/>
    <cellStyle name="Titre" xfId="38" builtinId="15" customBuiltin="1"/>
    <cellStyle name="Titre 1" xfId="39" builtinId="16" customBuiltin="1"/>
    <cellStyle name="Titre 2" xfId="40" builtinId="17" customBuiltin="1"/>
    <cellStyle name="Titre 3" xfId="41" builtinId="18" customBuiltin="1"/>
    <cellStyle name="Titre 4" xfId="42" builtinId="19" customBuiltin="1"/>
    <cellStyle name="Total" xfId="43" builtinId="25" customBuiltin="1"/>
    <cellStyle name="Vérification" xfId="44" builtinId="23" customBuiltin="1"/>
  </cellStyles>
  <dxfs count="0"/>
  <tableStyles count="0" defaultTableStyle="TableStyleMedium9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reau/BCPE/2018-2019/R&#233;sultats/RESULTATS%20FINAUX%20BCPE_18-19%20afficha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TS%20FINAUX%20Tests_BCPE_19-20%20-%20C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diums (2)"/>
      <sheetName val="résultats "/>
      <sheetName val="Feuil1"/>
      <sheetName val="ESHN"/>
      <sheetName val="Notes Ecrit"/>
      <sheetName val="Podiums"/>
      <sheetName val="Moins bons résultats"/>
      <sheetName val="Natation"/>
      <sheetName val="vitesse"/>
      <sheetName val="coordination"/>
      <sheetName val="souplesse"/>
      <sheetName val="équilibre"/>
      <sheetName val="force"/>
      <sheetName val="endur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4">
          <cell r="A4" t="str">
            <v>GARCONS</v>
          </cell>
          <cell r="B4" t="str">
            <v>NOTE/20</v>
          </cell>
          <cell r="D4" t="str">
            <v>FILLES</v>
          </cell>
          <cell r="E4" t="str">
            <v>NOTE/20</v>
          </cell>
        </row>
        <row r="5">
          <cell r="A5">
            <v>0</v>
          </cell>
          <cell r="B5">
            <v>0</v>
          </cell>
          <cell r="D5">
            <v>0</v>
          </cell>
          <cell r="E5">
            <v>0</v>
          </cell>
        </row>
        <row r="6">
          <cell r="A6">
            <v>20</v>
          </cell>
          <cell r="B6">
            <v>20</v>
          </cell>
          <cell r="D6">
            <v>20</v>
          </cell>
          <cell r="E6">
            <v>20</v>
          </cell>
        </row>
        <row r="7">
          <cell r="A7">
            <v>25.21</v>
          </cell>
          <cell r="B7">
            <v>20</v>
          </cell>
          <cell r="D7">
            <v>29.3</v>
          </cell>
          <cell r="E7">
            <v>20</v>
          </cell>
        </row>
        <row r="8">
          <cell r="A8">
            <v>26.41</v>
          </cell>
          <cell r="B8">
            <v>19</v>
          </cell>
          <cell r="D8">
            <v>30.61</v>
          </cell>
          <cell r="E8">
            <v>19</v>
          </cell>
        </row>
        <row r="9">
          <cell r="A9">
            <v>27.61</v>
          </cell>
          <cell r="B9">
            <v>18</v>
          </cell>
          <cell r="D9">
            <v>32.01</v>
          </cell>
          <cell r="E9">
            <v>18</v>
          </cell>
        </row>
        <row r="10">
          <cell r="A10">
            <v>28.81</v>
          </cell>
          <cell r="B10">
            <v>17</v>
          </cell>
          <cell r="D10">
            <v>33.51</v>
          </cell>
          <cell r="E10">
            <v>17</v>
          </cell>
        </row>
        <row r="11">
          <cell r="A11">
            <v>30.21</v>
          </cell>
          <cell r="B11">
            <v>16</v>
          </cell>
          <cell r="D11">
            <v>35.11</v>
          </cell>
          <cell r="E11">
            <v>16</v>
          </cell>
        </row>
        <row r="12">
          <cell r="A12">
            <v>31.61</v>
          </cell>
          <cell r="B12">
            <v>15</v>
          </cell>
          <cell r="D12">
            <v>36.71</v>
          </cell>
          <cell r="E12">
            <v>15</v>
          </cell>
        </row>
        <row r="13">
          <cell r="A13">
            <v>33.01</v>
          </cell>
          <cell r="B13">
            <v>14</v>
          </cell>
          <cell r="D13">
            <v>38.31</v>
          </cell>
          <cell r="E13">
            <v>14</v>
          </cell>
        </row>
        <row r="14">
          <cell r="A14">
            <v>34.51</v>
          </cell>
          <cell r="B14">
            <v>13</v>
          </cell>
          <cell r="D14">
            <v>40.11</v>
          </cell>
          <cell r="E14">
            <v>13</v>
          </cell>
        </row>
        <row r="15">
          <cell r="A15">
            <v>36.11</v>
          </cell>
          <cell r="B15">
            <v>12</v>
          </cell>
          <cell r="D15">
            <v>41.91</v>
          </cell>
          <cell r="E15">
            <v>12</v>
          </cell>
        </row>
        <row r="16">
          <cell r="A16">
            <v>37.81</v>
          </cell>
          <cell r="B16">
            <v>11</v>
          </cell>
          <cell r="D16">
            <v>43.91</v>
          </cell>
          <cell r="E16">
            <v>11</v>
          </cell>
        </row>
        <row r="17">
          <cell r="A17">
            <v>39.51</v>
          </cell>
          <cell r="B17">
            <v>10</v>
          </cell>
          <cell r="D17">
            <v>45.91</v>
          </cell>
          <cell r="E17">
            <v>10</v>
          </cell>
        </row>
        <row r="18">
          <cell r="A18">
            <v>41.31</v>
          </cell>
          <cell r="B18">
            <v>9</v>
          </cell>
          <cell r="D18">
            <v>48.01</v>
          </cell>
          <cell r="E18">
            <v>9</v>
          </cell>
        </row>
        <row r="19">
          <cell r="A19">
            <v>43.21</v>
          </cell>
          <cell r="B19">
            <v>8</v>
          </cell>
          <cell r="D19">
            <v>50.21</v>
          </cell>
          <cell r="E19">
            <v>8</v>
          </cell>
        </row>
        <row r="20">
          <cell r="A20">
            <v>45.21</v>
          </cell>
          <cell r="B20">
            <v>7</v>
          </cell>
          <cell r="D20">
            <v>52.51</v>
          </cell>
          <cell r="E20">
            <v>7</v>
          </cell>
        </row>
        <row r="21">
          <cell r="A21">
            <v>47.31</v>
          </cell>
          <cell r="B21">
            <v>6</v>
          </cell>
          <cell r="D21">
            <v>54.91</v>
          </cell>
          <cell r="E21">
            <v>6</v>
          </cell>
        </row>
        <row r="22">
          <cell r="A22">
            <v>49.51</v>
          </cell>
          <cell r="B22">
            <v>5</v>
          </cell>
          <cell r="D22">
            <v>57.41</v>
          </cell>
          <cell r="E22">
            <v>5</v>
          </cell>
        </row>
        <row r="23">
          <cell r="A23">
            <v>51.71</v>
          </cell>
          <cell r="B23">
            <v>4</v>
          </cell>
          <cell r="D23">
            <v>60.11</v>
          </cell>
          <cell r="E23">
            <v>4</v>
          </cell>
        </row>
        <row r="24">
          <cell r="A24">
            <v>54.11</v>
          </cell>
          <cell r="B24">
            <v>3</v>
          </cell>
          <cell r="D24">
            <v>62.81</v>
          </cell>
          <cell r="E24">
            <v>3</v>
          </cell>
        </row>
        <row r="25">
          <cell r="A25">
            <v>56.61</v>
          </cell>
          <cell r="B25">
            <v>2</v>
          </cell>
          <cell r="D25">
            <v>65.709999999999994</v>
          </cell>
          <cell r="E25">
            <v>2</v>
          </cell>
        </row>
        <row r="26">
          <cell r="A26">
            <v>59.21</v>
          </cell>
          <cell r="B26">
            <v>1</v>
          </cell>
          <cell r="D26">
            <v>68.709999999999994</v>
          </cell>
          <cell r="E26">
            <v>1</v>
          </cell>
        </row>
        <row r="27">
          <cell r="A27">
            <v>100</v>
          </cell>
          <cell r="B27">
            <v>0.5</v>
          </cell>
          <cell r="D27">
            <v>100</v>
          </cell>
          <cell r="E27">
            <v>0.5</v>
          </cell>
        </row>
      </sheetData>
      <sheetData sheetId="8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 t="str">
            <v>GARCONS</v>
          </cell>
          <cell r="H3" t="str">
            <v>NOTE/20</v>
          </cell>
          <cell r="J3" t="str">
            <v>FILLES</v>
          </cell>
          <cell r="K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2.5</v>
          </cell>
          <cell r="B5">
            <v>20</v>
          </cell>
          <cell r="D5">
            <v>2.5</v>
          </cell>
          <cell r="E5">
            <v>20</v>
          </cell>
          <cell r="G5">
            <v>5</v>
          </cell>
          <cell r="H5">
            <v>20</v>
          </cell>
          <cell r="J5">
            <v>6</v>
          </cell>
          <cell r="K5">
            <v>20</v>
          </cell>
        </row>
        <row r="6">
          <cell r="A6">
            <v>3</v>
          </cell>
          <cell r="B6">
            <v>20</v>
          </cell>
          <cell r="D6">
            <v>3.32</v>
          </cell>
          <cell r="E6">
            <v>20</v>
          </cell>
          <cell r="G6">
            <v>5.5</v>
          </cell>
          <cell r="H6">
            <v>20</v>
          </cell>
          <cell r="J6">
            <v>6.37</v>
          </cell>
          <cell r="K6">
            <v>20</v>
          </cell>
        </row>
        <row r="7">
          <cell r="A7">
            <v>3.06</v>
          </cell>
          <cell r="B7">
            <v>19</v>
          </cell>
          <cell r="D7">
            <v>3.38</v>
          </cell>
          <cell r="E7">
            <v>19</v>
          </cell>
          <cell r="G7">
            <v>5.63</v>
          </cell>
          <cell r="H7">
            <v>19</v>
          </cell>
          <cell r="J7">
            <v>6.51</v>
          </cell>
          <cell r="K7">
            <v>19</v>
          </cell>
        </row>
        <row r="8">
          <cell r="A8">
            <v>3.12</v>
          </cell>
          <cell r="B8">
            <v>18</v>
          </cell>
          <cell r="D8">
            <v>3.44</v>
          </cell>
          <cell r="E8">
            <v>18</v>
          </cell>
          <cell r="G8">
            <v>5.78</v>
          </cell>
          <cell r="H8">
            <v>18</v>
          </cell>
          <cell r="J8">
            <v>6.65</v>
          </cell>
          <cell r="K8">
            <v>18</v>
          </cell>
        </row>
        <row r="9">
          <cell r="A9">
            <v>3.18</v>
          </cell>
          <cell r="B9">
            <v>17</v>
          </cell>
          <cell r="D9">
            <v>3.5</v>
          </cell>
          <cell r="E9">
            <v>17</v>
          </cell>
          <cell r="G9">
            <v>5.92</v>
          </cell>
          <cell r="H9">
            <v>17</v>
          </cell>
          <cell r="J9">
            <v>6.79</v>
          </cell>
          <cell r="K9">
            <v>17</v>
          </cell>
        </row>
        <row r="10">
          <cell r="A10">
            <v>3.24</v>
          </cell>
          <cell r="B10">
            <v>16</v>
          </cell>
          <cell r="D10">
            <v>3.56</v>
          </cell>
          <cell r="E10">
            <v>16</v>
          </cell>
          <cell r="G10">
            <v>6.06</v>
          </cell>
          <cell r="H10">
            <v>16</v>
          </cell>
          <cell r="J10">
            <v>6.93</v>
          </cell>
          <cell r="K10">
            <v>16</v>
          </cell>
        </row>
        <row r="11">
          <cell r="A11">
            <v>3.3</v>
          </cell>
          <cell r="B11">
            <v>15</v>
          </cell>
          <cell r="D11">
            <v>3.62</v>
          </cell>
          <cell r="E11">
            <v>15</v>
          </cell>
          <cell r="G11">
            <v>6.2</v>
          </cell>
          <cell r="H11">
            <v>15</v>
          </cell>
          <cell r="J11">
            <v>7.07</v>
          </cell>
          <cell r="K11">
            <v>15</v>
          </cell>
        </row>
        <row r="12">
          <cell r="A12">
            <v>3.36</v>
          </cell>
          <cell r="B12">
            <v>14</v>
          </cell>
          <cell r="D12">
            <v>3.68</v>
          </cell>
          <cell r="E12">
            <v>14</v>
          </cell>
          <cell r="G12">
            <v>6.34</v>
          </cell>
          <cell r="H12">
            <v>14</v>
          </cell>
          <cell r="J12">
            <v>7.21</v>
          </cell>
          <cell r="K12">
            <v>14</v>
          </cell>
        </row>
        <row r="13">
          <cell r="A13">
            <v>3.42</v>
          </cell>
          <cell r="B13">
            <v>13</v>
          </cell>
          <cell r="D13">
            <v>3.74</v>
          </cell>
          <cell r="E13">
            <v>13</v>
          </cell>
          <cell r="G13">
            <v>6.48</v>
          </cell>
          <cell r="H13">
            <v>13</v>
          </cell>
          <cell r="J13">
            <v>7.35</v>
          </cell>
          <cell r="K13">
            <v>13</v>
          </cell>
        </row>
        <row r="14">
          <cell r="A14">
            <v>3.48</v>
          </cell>
          <cell r="B14">
            <v>12</v>
          </cell>
          <cell r="D14">
            <v>3.8</v>
          </cell>
          <cell r="E14">
            <v>12</v>
          </cell>
          <cell r="G14">
            <v>6.62</v>
          </cell>
          <cell r="H14">
            <v>12</v>
          </cell>
          <cell r="J14">
            <v>7.49</v>
          </cell>
          <cell r="K14">
            <v>12</v>
          </cell>
        </row>
        <row r="15">
          <cell r="A15">
            <v>3.53</v>
          </cell>
          <cell r="B15">
            <v>11</v>
          </cell>
          <cell r="D15">
            <v>3.86</v>
          </cell>
          <cell r="E15">
            <v>11</v>
          </cell>
          <cell r="G15">
            <v>6.76</v>
          </cell>
          <cell r="H15">
            <v>11</v>
          </cell>
          <cell r="J15">
            <v>7.63</v>
          </cell>
          <cell r="K15">
            <v>11</v>
          </cell>
        </row>
        <row r="16">
          <cell r="A16">
            <v>3.6</v>
          </cell>
          <cell r="B16">
            <v>10</v>
          </cell>
          <cell r="D16">
            <v>3.92</v>
          </cell>
          <cell r="E16">
            <v>10</v>
          </cell>
          <cell r="G16">
            <v>6.9</v>
          </cell>
          <cell r="H16">
            <v>10</v>
          </cell>
          <cell r="J16">
            <v>7.7700000000000102</v>
          </cell>
          <cell r="K16">
            <v>10</v>
          </cell>
        </row>
        <row r="17">
          <cell r="A17">
            <v>3.66</v>
          </cell>
          <cell r="B17">
            <v>9</v>
          </cell>
          <cell r="D17">
            <v>3.98</v>
          </cell>
          <cell r="E17">
            <v>9</v>
          </cell>
          <cell r="G17">
            <v>7.04</v>
          </cell>
          <cell r="H17">
            <v>9</v>
          </cell>
          <cell r="J17">
            <v>7.9100000000000099</v>
          </cell>
          <cell r="K17">
            <v>9</v>
          </cell>
        </row>
        <row r="18">
          <cell r="A18">
            <v>3.72</v>
          </cell>
          <cell r="B18">
            <v>8</v>
          </cell>
          <cell r="D18">
            <v>4.04</v>
          </cell>
          <cell r="E18">
            <v>8</v>
          </cell>
          <cell r="G18">
            <v>7.18</v>
          </cell>
          <cell r="H18">
            <v>8</v>
          </cell>
          <cell r="J18">
            <v>8.0500000000000096</v>
          </cell>
          <cell r="K18">
            <v>8</v>
          </cell>
        </row>
        <row r="19">
          <cell r="A19">
            <v>3.78</v>
          </cell>
          <cell r="B19">
            <v>7</v>
          </cell>
          <cell r="D19">
            <v>4.0999999999999996</v>
          </cell>
          <cell r="E19">
            <v>7</v>
          </cell>
          <cell r="G19">
            <v>7.32</v>
          </cell>
          <cell r="H19">
            <v>7</v>
          </cell>
          <cell r="J19">
            <v>8.1900000000000102</v>
          </cell>
          <cell r="K19">
            <v>7</v>
          </cell>
        </row>
        <row r="20">
          <cell r="A20">
            <v>3.84</v>
          </cell>
          <cell r="B20">
            <v>6</v>
          </cell>
          <cell r="D20">
            <v>4.16</v>
          </cell>
          <cell r="E20">
            <v>6</v>
          </cell>
          <cell r="G20">
            <v>7.46</v>
          </cell>
          <cell r="H20">
            <v>6</v>
          </cell>
          <cell r="J20">
            <v>8.3300000000000107</v>
          </cell>
          <cell r="K20">
            <v>6</v>
          </cell>
        </row>
        <row r="21">
          <cell r="A21">
            <v>3.9</v>
          </cell>
          <cell r="B21">
            <v>5</v>
          </cell>
          <cell r="D21">
            <v>4.22</v>
          </cell>
          <cell r="E21">
            <v>5</v>
          </cell>
          <cell r="G21">
            <v>7.6</v>
          </cell>
          <cell r="H21">
            <v>5</v>
          </cell>
          <cell r="J21">
            <v>8.4700000000000095</v>
          </cell>
          <cell r="K21">
            <v>5</v>
          </cell>
        </row>
        <row r="22">
          <cell r="A22">
            <v>3.96</v>
          </cell>
          <cell r="B22">
            <v>4</v>
          </cell>
          <cell r="D22">
            <v>4.28</v>
          </cell>
          <cell r="E22">
            <v>4</v>
          </cell>
          <cell r="G22">
            <v>7.74</v>
          </cell>
          <cell r="H22">
            <v>4</v>
          </cell>
          <cell r="J22">
            <v>8.6100000000000101</v>
          </cell>
          <cell r="K22">
            <v>4</v>
          </cell>
        </row>
        <row r="23">
          <cell r="A23">
            <v>4.0199999999999996</v>
          </cell>
          <cell r="B23">
            <v>3</v>
          </cell>
          <cell r="D23">
            <v>4.34</v>
          </cell>
          <cell r="E23">
            <v>3</v>
          </cell>
          <cell r="G23">
            <v>7.88</v>
          </cell>
          <cell r="H23">
            <v>3</v>
          </cell>
          <cell r="J23">
            <v>8.7500000000000107</v>
          </cell>
          <cell r="K23">
            <v>3</v>
          </cell>
        </row>
        <row r="24">
          <cell r="A24">
            <v>4.08</v>
          </cell>
          <cell r="B24">
            <v>2</v>
          </cell>
          <cell r="D24">
            <v>4.3899999999999997</v>
          </cell>
          <cell r="E24">
            <v>2</v>
          </cell>
          <cell r="G24">
            <v>8.0199999999999907</v>
          </cell>
          <cell r="H24">
            <v>2</v>
          </cell>
          <cell r="J24">
            <v>8.8900000000000095</v>
          </cell>
          <cell r="K24">
            <v>2</v>
          </cell>
        </row>
        <row r="25">
          <cell r="A25">
            <v>4.13</v>
          </cell>
          <cell r="B25">
            <v>1</v>
          </cell>
          <cell r="D25">
            <v>4.45</v>
          </cell>
          <cell r="E25">
            <v>1</v>
          </cell>
          <cell r="G25">
            <v>8.1599999999999895</v>
          </cell>
          <cell r="H25">
            <v>1</v>
          </cell>
          <cell r="J25">
            <v>9.02</v>
          </cell>
          <cell r="K25">
            <v>1</v>
          </cell>
        </row>
        <row r="26">
          <cell r="A26">
            <v>10</v>
          </cell>
          <cell r="B26">
            <v>0</v>
          </cell>
          <cell r="D26">
            <v>10</v>
          </cell>
          <cell r="E26">
            <v>0</v>
          </cell>
          <cell r="G26">
            <v>20</v>
          </cell>
          <cell r="H26">
            <v>0</v>
          </cell>
          <cell r="J26">
            <v>20</v>
          </cell>
          <cell r="K26">
            <v>0</v>
          </cell>
        </row>
      </sheetData>
      <sheetData sheetId="9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</row>
        <row r="5">
          <cell r="B5">
            <v>10</v>
          </cell>
          <cell r="E5">
            <v>10</v>
          </cell>
        </row>
        <row r="6">
          <cell r="A6">
            <v>18.25</v>
          </cell>
          <cell r="B6">
            <v>10</v>
          </cell>
          <cell r="D6">
            <v>19.25</v>
          </cell>
          <cell r="E6">
            <v>10</v>
          </cell>
        </row>
        <row r="7">
          <cell r="A7">
            <v>18.5</v>
          </cell>
          <cell r="B7">
            <v>9.75</v>
          </cell>
          <cell r="D7">
            <v>19.5</v>
          </cell>
          <cell r="E7">
            <v>9.75</v>
          </cell>
        </row>
        <row r="8">
          <cell r="A8">
            <v>18.75</v>
          </cell>
          <cell r="B8">
            <v>9.25</v>
          </cell>
          <cell r="D8">
            <v>19.75</v>
          </cell>
          <cell r="E8">
            <v>9.25</v>
          </cell>
        </row>
        <row r="9">
          <cell r="A9">
            <v>19</v>
          </cell>
          <cell r="B9">
            <v>9</v>
          </cell>
          <cell r="D9">
            <v>20</v>
          </cell>
          <cell r="E9">
            <v>9</v>
          </cell>
        </row>
        <row r="10">
          <cell r="A10">
            <v>19.25</v>
          </cell>
          <cell r="B10">
            <v>8.75</v>
          </cell>
          <cell r="D10">
            <v>20.25</v>
          </cell>
          <cell r="E10">
            <v>8.75</v>
          </cell>
        </row>
        <row r="11">
          <cell r="A11">
            <v>19.5</v>
          </cell>
          <cell r="B11">
            <v>8.5</v>
          </cell>
          <cell r="D11">
            <v>20.5</v>
          </cell>
          <cell r="E11">
            <v>8.5</v>
          </cell>
        </row>
        <row r="12">
          <cell r="A12">
            <v>19.75</v>
          </cell>
          <cell r="B12">
            <v>8.25</v>
          </cell>
          <cell r="D12">
            <v>20.75</v>
          </cell>
          <cell r="E12">
            <v>8.25</v>
          </cell>
        </row>
        <row r="13">
          <cell r="A13">
            <v>20</v>
          </cell>
          <cell r="B13">
            <v>8</v>
          </cell>
          <cell r="D13">
            <v>21.5</v>
          </cell>
          <cell r="E13">
            <v>8</v>
          </cell>
        </row>
        <row r="14">
          <cell r="A14">
            <v>20.25</v>
          </cell>
          <cell r="B14">
            <v>7.75</v>
          </cell>
          <cell r="D14">
            <v>22</v>
          </cell>
          <cell r="E14">
            <v>7.75</v>
          </cell>
        </row>
        <row r="15">
          <cell r="A15">
            <v>20.5</v>
          </cell>
          <cell r="B15">
            <v>7.5</v>
          </cell>
          <cell r="D15">
            <v>22.5</v>
          </cell>
          <cell r="E15">
            <v>7.5</v>
          </cell>
        </row>
        <row r="16">
          <cell r="A16">
            <v>21</v>
          </cell>
          <cell r="B16">
            <v>7.25</v>
          </cell>
          <cell r="D16">
            <v>23</v>
          </cell>
          <cell r="E16">
            <v>7.25</v>
          </cell>
        </row>
        <row r="17">
          <cell r="A17">
            <v>21.5</v>
          </cell>
          <cell r="B17">
            <v>7</v>
          </cell>
          <cell r="D17">
            <v>23.5</v>
          </cell>
          <cell r="E17">
            <v>7</v>
          </cell>
        </row>
        <row r="18">
          <cell r="A18">
            <v>22</v>
          </cell>
          <cell r="B18">
            <v>6.75</v>
          </cell>
          <cell r="D18">
            <v>24</v>
          </cell>
          <cell r="E18">
            <v>6.75</v>
          </cell>
        </row>
        <row r="19">
          <cell r="A19">
            <v>22.5</v>
          </cell>
          <cell r="B19">
            <v>6.5</v>
          </cell>
          <cell r="D19">
            <v>24.5</v>
          </cell>
          <cell r="E19">
            <v>6.5</v>
          </cell>
        </row>
        <row r="20">
          <cell r="A20">
            <v>23</v>
          </cell>
          <cell r="B20">
            <v>6.25</v>
          </cell>
          <cell r="D20" t="str">
            <v>25</v>
          </cell>
          <cell r="E20">
            <v>6.25</v>
          </cell>
        </row>
        <row r="21">
          <cell r="A21">
            <v>23.5</v>
          </cell>
          <cell r="B21">
            <v>6</v>
          </cell>
          <cell r="D21">
            <v>25.5</v>
          </cell>
          <cell r="E21">
            <v>6</v>
          </cell>
        </row>
        <row r="22">
          <cell r="A22">
            <v>24</v>
          </cell>
          <cell r="B22">
            <v>5.75</v>
          </cell>
          <cell r="D22">
            <v>26</v>
          </cell>
          <cell r="E22">
            <v>5.75</v>
          </cell>
        </row>
        <row r="23">
          <cell r="A23">
            <v>24.5</v>
          </cell>
          <cell r="B23">
            <v>5.5</v>
          </cell>
          <cell r="D23">
            <v>26.5</v>
          </cell>
          <cell r="E23">
            <v>5.5</v>
          </cell>
        </row>
        <row r="24">
          <cell r="A24" t="str">
            <v>25</v>
          </cell>
          <cell r="B24">
            <v>5.25</v>
          </cell>
          <cell r="D24">
            <v>27</v>
          </cell>
          <cell r="E24">
            <v>5.25</v>
          </cell>
        </row>
        <row r="25">
          <cell r="A25">
            <v>25.5</v>
          </cell>
          <cell r="B25">
            <v>5</v>
          </cell>
          <cell r="D25">
            <v>27.5</v>
          </cell>
          <cell r="E25">
            <v>5</v>
          </cell>
        </row>
        <row r="26">
          <cell r="A26">
            <v>26</v>
          </cell>
          <cell r="B26">
            <v>4.75</v>
          </cell>
          <cell r="D26">
            <v>28</v>
          </cell>
          <cell r="E26">
            <v>4.75</v>
          </cell>
        </row>
        <row r="27">
          <cell r="A27">
            <v>26.5</v>
          </cell>
          <cell r="B27">
            <v>4.5</v>
          </cell>
          <cell r="D27">
            <v>28.5</v>
          </cell>
          <cell r="E27">
            <v>4.5</v>
          </cell>
        </row>
        <row r="28">
          <cell r="A28">
            <v>27</v>
          </cell>
          <cell r="B28">
            <v>4.25</v>
          </cell>
          <cell r="D28">
            <v>29</v>
          </cell>
          <cell r="E28">
            <v>4.25</v>
          </cell>
        </row>
        <row r="29">
          <cell r="A29">
            <v>27.5</v>
          </cell>
          <cell r="B29">
            <v>4</v>
          </cell>
          <cell r="D29">
            <v>29.5</v>
          </cell>
          <cell r="E29">
            <v>4</v>
          </cell>
        </row>
        <row r="30">
          <cell r="A30">
            <v>28</v>
          </cell>
          <cell r="B30">
            <v>3.75</v>
          </cell>
          <cell r="D30">
            <v>30</v>
          </cell>
          <cell r="E30">
            <v>3.75</v>
          </cell>
        </row>
        <row r="31">
          <cell r="A31">
            <v>28.5</v>
          </cell>
          <cell r="B31">
            <v>3.5</v>
          </cell>
          <cell r="D31">
            <v>30.5</v>
          </cell>
          <cell r="E31">
            <v>3.5</v>
          </cell>
        </row>
        <row r="32">
          <cell r="A32">
            <v>29</v>
          </cell>
          <cell r="B32">
            <v>3.25</v>
          </cell>
          <cell r="D32">
            <v>31</v>
          </cell>
          <cell r="E32">
            <v>3.25</v>
          </cell>
        </row>
        <row r="33">
          <cell r="A33">
            <v>29.5</v>
          </cell>
          <cell r="B33">
            <v>3</v>
          </cell>
          <cell r="D33">
            <v>31.5</v>
          </cell>
          <cell r="E33">
            <v>3</v>
          </cell>
        </row>
        <row r="34">
          <cell r="A34">
            <v>30</v>
          </cell>
          <cell r="B34">
            <v>2.75</v>
          </cell>
          <cell r="D34">
            <v>32</v>
          </cell>
          <cell r="E34">
            <v>2.75</v>
          </cell>
        </row>
        <row r="35">
          <cell r="A35">
            <v>30.5</v>
          </cell>
          <cell r="B35">
            <v>2.5</v>
          </cell>
          <cell r="D35">
            <v>32.5</v>
          </cell>
          <cell r="E35">
            <v>2.5</v>
          </cell>
        </row>
        <row r="36">
          <cell r="A36">
            <v>31</v>
          </cell>
          <cell r="B36">
            <v>2.25</v>
          </cell>
          <cell r="D36">
            <v>33</v>
          </cell>
          <cell r="E36">
            <v>2.25</v>
          </cell>
        </row>
        <row r="37">
          <cell r="A37">
            <v>31.5</v>
          </cell>
          <cell r="B37">
            <v>2</v>
          </cell>
          <cell r="D37">
            <v>33.5</v>
          </cell>
          <cell r="E37">
            <v>2</v>
          </cell>
        </row>
        <row r="38">
          <cell r="A38">
            <v>32</v>
          </cell>
          <cell r="B38">
            <v>1.75</v>
          </cell>
          <cell r="D38">
            <v>34</v>
          </cell>
          <cell r="E38">
            <v>1.75</v>
          </cell>
        </row>
        <row r="39">
          <cell r="A39">
            <v>32.5</v>
          </cell>
          <cell r="B39">
            <v>1.5</v>
          </cell>
          <cell r="D39">
            <v>34.5</v>
          </cell>
          <cell r="E39">
            <v>1.5</v>
          </cell>
        </row>
        <row r="40">
          <cell r="A40">
            <v>33</v>
          </cell>
          <cell r="B40">
            <v>1.25</v>
          </cell>
          <cell r="D40">
            <v>35</v>
          </cell>
          <cell r="E40">
            <v>1.25</v>
          </cell>
        </row>
        <row r="41">
          <cell r="A41">
            <v>33.5</v>
          </cell>
          <cell r="B41">
            <v>1</v>
          </cell>
          <cell r="D41">
            <v>35.5</v>
          </cell>
          <cell r="E41">
            <v>1</v>
          </cell>
        </row>
        <row r="42">
          <cell r="A42">
            <v>34</v>
          </cell>
          <cell r="B42">
            <v>0.75</v>
          </cell>
          <cell r="D42">
            <v>36</v>
          </cell>
          <cell r="E42">
            <v>0.75</v>
          </cell>
        </row>
        <row r="43">
          <cell r="A43">
            <v>34.5</v>
          </cell>
          <cell r="B43">
            <v>0.5</v>
          </cell>
          <cell r="D43">
            <v>36.5</v>
          </cell>
          <cell r="E43">
            <v>0.5</v>
          </cell>
        </row>
        <row r="44">
          <cell r="A44">
            <v>35</v>
          </cell>
          <cell r="B44">
            <v>0.25</v>
          </cell>
          <cell r="D44">
            <v>37</v>
          </cell>
          <cell r="E44">
            <v>0.25</v>
          </cell>
        </row>
        <row r="45">
          <cell r="A45">
            <v>45</v>
          </cell>
          <cell r="B45">
            <v>0</v>
          </cell>
          <cell r="D45">
            <v>45</v>
          </cell>
          <cell r="E45">
            <v>0</v>
          </cell>
        </row>
      </sheetData>
      <sheetData sheetId="10">
        <row r="2">
          <cell r="A2" t="str">
            <v>GARCONS</v>
          </cell>
          <cell r="B2" t="str">
            <v>NOTE/5</v>
          </cell>
          <cell r="D2" t="str">
            <v>FILLES</v>
          </cell>
          <cell r="E2" t="str">
            <v>NOTE/5</v>
          </cell>
        </row>
        <row r="3">
          <cell r="A3">
            <v>-50</v>
          </cell>
          <cell r="B3">
            <v>0</v>
          </cell>
          <cell r="D3">
            <v>-50</v>
          </cell>
          <cell r="E3">
            <v>0</v>
          </cell>
        </row>
        <row r="4">
          <cell r="A4">
            <v>-23</v>
          </cell>
          <cell r="B4">
            <v>0</v>
          </cell>
          <cell r="D4">
            <v>-23</v>
          </cell>
          <cell r="E4">
            <v>0</v>
          </cell>
        </row>
        <row r="5">
          <cell r="A5">
            <v>-19</v>
          </cell>
          <cell r="B5">
            <v>0.25</v>
          </cell>
          <cell r="D5">
            <v>-19</v>
          </cell>
          <cell r="E5">
            <v>0.25</v>
          </cell>
        </row>
        <row r="6">
          <cell r="A6">
            <v>-16</v>
          </cell>
          <cell r="B6">
            <v>0.5</v>
          </cell>
          <cell r="D6">
            <v>-16</v>
          </cell>
          <cell r="E6">
            <v>0.5</v>
          </cell>
        </row>
        <row r="7">
          <cell r="A7">
            <v>-13</v>
          </cell>
          <cell r="B7">
            <v>0.75</v>
          </cell>
          <cell r="D7">
            <v>-13</v>
          </cell>
          <cell r="E7">
            <v>0.75</v>
          </cell>
        </row>
        <row r="8">
          <cell r="A8">
            <v>-10</v>
          </cell>
          <cell r="B8">
            <v>1</v>
          </cell>
          <cell r="D8">
            <v>-10</v>
          </cell>
          <cell r="E8">
            <v>1</v>
          </cell>
        </row>
        <row r="9">
          <cell r="A9">
            <v>-7</v>
          </cell>
          <cell r="B9">
            <v>1.25</v>
          </cell>
          <cell r="D9">
            <v>-7</v>
          </cell>
          <cell r="E9">
            <v>1.25</v>
          </cell>
        </row>
        <row r="10">
          <cell r="A10">
            <v>-5</v>
          </cell>
          <cell r="B10">
            <v>1.5</v>
          </cell>
          <cell r="D10">
            <v>-5</v>
          </cell>
          <cell r="E10">
            <v>1.5</v>
          </cell>
        </row>
        <row r="11">
          <cell r="A11">
            <v>-3</v>
          </cell>
          <cell r="B11">
            <v>1.75</v>
          </cell>
          <cell r="D11">
            <v>-3</v>
          </cell>
          <cell r="E11">
            <v>1.75</v>
          </cell>
        </row>
        <row r="12">
          <cell r="A12">
            <v>-2</v>
          </cell>
          <cell r="B12">
            <v>2</v>
          </cell>
          <cell r="D12">
            <v>-2</v>
          </cell>
          <cell r="E12">
            <v>2</v>
          </cell>
        </row>
        <row r="13">
          <cell r="A13">
            <v>-1</v>
          </cell>
          <cell r="B13">
            <v>2.25</v>
          </cell>
          <cell r="D13">
            <v>-1</v>
          </cell>
          <cell r="E13">
            <v>2.25</v>
          </cell>
        </row>
        <row r="14">
          <cell r="A14">
            <v>0</v>
          </cell>
          <cell r="B14">
            <v>2.5</v>
          </cell>
          <cell r="D14">
            <v>0</v>
          </cell>
          <cell r="E14">
            <v>2.5</v>
          </cell>
        </row>
        <row r="15">
          <cell r="A15">
            <v>1</v>
          </cell>
          <cell r="B15">
            <v>2.75</v>
          </cell>
          <cell r="D15">
            <v>1</v>
          </cell>
          <cell r="E15">
            <v>2.75</v>
          </cell>
        </row>
        <row r="16">
          <cell r="A16">
            <v>2</v>
          </cell>
          <cell r="B16">
            <v>3</v>
          </cell>
          <cell r="D16">
            <v>2</v>
          </cell>
          <cell r="E16">
            <v>3</v>
          </cell>
        </row>
        <row r="17">
          <cell r="A17">
            <v>3</v>
          </cell>
          <cell r="B17">
            <v>3.25</v>
          </cell>
          <cell r="D17">
            <v>3</v>
          </cell>
          <cell r="E17">
            <v>3.25</v>
          </cell>
        </row>
        <row r="18">
          <cell r="A18">
            <v>5</v>
          </cell>
          <cell r="B18">
            <v>3.5</v>
          </cell>
          <cell r="D18">
            <v>5</v>
          </cell>
          <cell r="E18">
            <v>3.5</v>
          </cell>
        </row>
        <row r="19">
          <cell r="A19">
            <v>7</v>
          </cell>
          <cell r="B19">
            <v>3.75</v>
          </cell>
          <cell r="D19">
            <v>7</v>
          </cell>
          <cell r="E19">
            <v>3.75</v>
          </cell>
        </row>
        <row r="20">
          <cell r="A20">
            <v>8</v>
          </cell>
          <cell r="B20">
            <v>4</v>
          </cell>
          <cell r="D20">
            <v>8</v>
          </cell>
          <cell r="E20">
            <v>4</v>
          </cell>
        </row>
        <row r="21">
          <cell r="A21">
            <v>9</v>
          </cell>
          <cell r="B21">
            <v>4.25</v>
          </cell>
          <cell r="D21">
            <v>9</v>
          </cell>
          <cell r="E21">
            <v>4.25</v>
          </cell>
        </row>
        <row r="22">
          <cell r="A22">
            <v>10</v>
          </cell>
          <cell r="B22">
            <v>4.5</v>
          </cell>
          <cell r="D22">
            <v>10</v>
          </cell>
          <cell r="E22">
            <v>4.5</v>
          </cell>
        </row>
        <row r="23">
          <cell r="A23">
            <v>11</v>
          </cell>
          <cell r="B23">
            <v>4.75</v>
          </cell>
          <cell r="D23">
            <v>11</v>
          </cell>
          <cell r="E23">
            <v>4.75</v>
          </cell>
        </row>
        <row r="24">
          <cell r="A24">
            <v>12</v>
          </cell>
          <cell r="B24">
            <v>5</v>
          </cell>
          <cell r="D24">
            <v>12</v>
          </cell>
          <cell r="E24">
            <v>5</v>
          </cell>
        </row>
      </sheetData>
      <sheetData sheetId="11">
        <row r="3">
          <cell r="A3" t="str">
            <v>GARCONS</v>
          </cell>
          <cell r="B3" t="str">
            <v>NOTE/5</v>
          </cell>
          <cell r="D3" t="str">
            <v>FILLES</v>
          </cell>
          <cell r="E3" t="str">
            <v>NOTE/5</v>
          </cell>
        </row>
        <row r="4">
          <cell r="A4">
            <v>0</v>
          </cell>
          <cell r="B4">
            <v>5</v>
          </cell>
          <cell r="D4">
            <v>0</v>
          </cell>
          <cell r="E4">
            <v>5</v>
          </cell>
        </row>
        <row r="5">
          <cell r="A5">
            <v>1</v>
          </cell>
          <cell r="B5">
            <v>4.5</v>
          </cell>
          <cell r="D5">
            <v>1</v>
          </cell>
          <cell r="E5">
            <v>4.5</v>
          </cell>
        </row>
        <row r="6">
          <cell r="A6">
            <v>2</v>
          </cell>
          <cell r="B6">
            <v>4</v>
          </cell>
          <cell r="D6">
            <v>2</v>
          </cell>
          <cell r="E6">
            <v>4</v>
          </cell>
        </row>
        <row r="7">
          <cell r="A7">
            <v>3</v>
          </cell>
          <cell r="B7">
            <v>3.5</v>
          </cell>
          <cell r="D7">
            <v>3</v>
          </cell>
          <cell r="E7">
            <v>3.5</v>
          </cell>
        </row>
        <row r="8">
          <cell r="A8">
            <v>4</v>
          </cell>
          <cell r="B8">
            <v>3</v>
          </cell>
          <cell r="D8">
            <v>4</v>
          </cell>
          <cell r="E8">
            <v>3</v>
          </cell>
        </row>
        <row r="9">
          <cell r="A9">
            <v>5</v>
          </cell>
          <cell r="B9">
            <v>2.5</v>
          </cell>
          <cell r="D9">
            <v>5</v>
          </cell>
          <cell r="E9">
            <v>2.5</v>
          </cell>
        </row>
        <row r="10">
          <cell r="A10">
            <v>6</v>
          </cell>
          <cell r="B10">
            <v>2</v>
          </cell>
          <cell r="D10">
            <v>6</v>
          </cell>
          <cell r="E10">
            <v>2</v>
          </cell>
        </row>
        <row r="11">
          <cell r="A11">
            <v>7</v>
          </cell>
          <cell r="B11">
            <v>1.5</v>
          </cell>
          <cell r="D11">
            <v>7</v>
          </cell>
          <cell r="E11">
            <v>1.5</v>
          </cell>
        </row>
        <row r="12">
          <cell r="A12">
            <v>8</v>
          </cell>
          <cell r="B12">
            <v>1</v>
          </cell>
          <cell r="D12">
            <v>8</v>
          </cell>
          <cell r="E12">
            <v>1</v>
          </cell>
        </row>
        <row r="13">
          <cell r="A13">
            <v>9</v>
          </cell>
          <cell r="B13">
            <v>0.5</v>
          </cell>
          <cell r="D13">
            <v>9</v>
          </cell>
          <cell r="E13">
            <v>0.5</v>
          </cell>
        </row>
        <row r="14">
          <cell r="A14">
            <v>10</v>
          </cell>
          <cell r="B14">
            <v>0</v>
          </cell>
          <cell r="D14">
            <v>10</v>
          </cell>
          <cell r="E14">
            <v>0</v>
          </cell>
        </row>
      </sheetData>
      <sheetData sheetId="12">
        <row r="3">
          <cell r="A3" t="str">
            <v>GARCONS</v>
          </cell>
          <cell r="B3" t="str">
            <v>NOTE/10</v>
          </cell>
          <cell r="D3" t="str">
            <v>FILLES</v>
          </cell>
          <cell r="E3" t="str">
            <v>NOTE/10</v>
          </cell>
          <cell r="G3" t="str">
            <v>GARCONS</v>
          </cell>
          <cell r="H3" t="str">
            <v>NOTE/10</v>
          </cell>
          <cell r="J3" t="str">
            <v>FILLES</v>
          </cell>
          <cell r="K3" t="str">
            <v>NOTE/10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29</v>
          </cell>
          <cell r="B5">
            <v>0.5</v>
          </cell>
          <cell r="D5">
            <v>13</v>
          </cell>
          <cell r="E5">
            <v>0.5</v>
          </cell>
          <cell r="G5">
            <v>0.1</v>
          </cell>
          <cell r="H5">
            <v>0.5</v>
          </cell>
          <cell r="K5">
            <v>0.5</v>
          </cell>
        </row>
        <row r="6">
          <cell r="A6">
            <v>31</v>
          </cell>
          <cell r="B6">
            <v>1</v>
          </cell>
          <cell r="D6">
            <v>14</v>
          </cell>
          <cell r="E6">
            <v>1</v>
          </cell>
          <cell r="G6">
            <v>0.2</v>
          </cell>
          <cell r="H6">
            <v>1</v>
          </cell>
          <cell r="K6">
            <v>1</v>
          </cell>
        </row>
        <row r="7">
          <cell r="A7">
            <v>33</v>
          </cell>
          <cell r="B7">
            <v>1.5</v>
          </cell>
          <cell r="D7">
            <v>16</v>
          </cell>
          <cell r="E7">
            <v>1.5</v>
          </cell>
          <cell r="G7">
            <v>0.3</v>
          </cell>
          <cell r="H7">
            <v>1.5</v>
          </cell>
          <cell r="J7">
            <v>0.25</v>
          </cell>
          <cell r="K7">
            <v>1.5</v>
          </cell>
        </row>
        <row r="8">
          <cell r="A8">
            <v>35</v>
          </cell>
          <cell r="B8">
            <v>2</v>
          </cell>
          <cell r="D8">
            <v>18</v>
          </cell>
          <cell r="E8">
            <v>2</v>
          </cell>
          <cell r="G8">
            <v>0.4</v>
          </cell>
          <cell r="H8">
            <v>2</v>
          </cell>
          <cell r="J8">
            <v>0.3</v>
          </cell>
          <cell r="K8">
            <v>2</v>
          </cell>
        </row>
        <row r="9">
          <cell r="A9">
            <v>37</v>
          </cell>
          <cell r="B9">
            <v>2.5</v>
          </cell>
          <cell r="D9">
            <v>20</v>
          </cell>
          <cell r="E9">
            <v>2.5</v>
          </cell>
          <cell r="G9">
            <v>0.5</v>
          </cell>
          <cell r="H9">
            <v>2.5</v>
          </cell>
          <cell r="J9">
            <v>0.35</v>
          </cell>
          <cell r="K9">
            <v>2.5</v>
          </cell>
        </row>
        <row r="10">
          <cell r="A10">
            <v>39</v>
          </cell>
          <cell r="B10">
            <v>3</v>
          </cell>
          <cell r="D10">
            <v>22</v>
          </cell>
          <cell r="E10">
            <v>3</v>
          </cell>
          <cell r="G10">
            <v>0.6</v>
          </cell>
          <cell r="H10">
            <v>3</v>
          </cell>
          <cell r="J10">
            <v>0.4</v>
          </cell>
          <cell r="K10">
            <v>3</v>
          </cell>
        </row>
        <row r="11">
          <cell r="A11">
            <v>41</v>
          </cell>
          <cell r="B11">
            <v>3.5</v>
          </cell>
          <cell r="D11">
            <v>24</v>
          </cell>
          <cell r="E11">
            <v>3.5</v>
          </cell>
          <cell r="G11">
            <v>0.7</v>
          </cell>
          <cell r="H11">
            <v>3.5</v>
          </cell>
          <cell r="J11">
            <v>0.45</v>
          </cell>
          <cell r="K11">
            <v>3.5</v>
          </cell>
        </row>
        <row r="12">
          <cell r="A12">
            <v>43</v>
          </cell>
          <cell r="B12">
            <v>4</v>
          </cell>
          <cell r="D12">
            <v>26</v>
          </cell>
          <cell r="E12">
            <v>4</v>
          </cell>
          <cell r="G12">
            <v>0.8</v>
          </cell>
          <cell r="H12">
            <v>4</v>
          </cell>
          <cell r="J12">
            <v>0.5</v>
          </cell>
          <cell r="K12">
            <v>4</v>
          </cell>
        </row>
        <row r="13">
          <cell r="A13">
            <v>45</v>
          </cell>
          <cell r="B13">
            <v>4.5</v>
          </cell>
          <cell r="D13">
            <v>28</v>
          </cell>
          <cell r="E13">
            <v>4.5</v>
          </cell>
          <cell r="G13">
            <v>0.9</v>
          </cell>
          <cell r="H13">
            <v>4.5</v>
          </cell>
          <cell r="J13">
            <v>0.6</v>
          </cell>
          <cell r="K13">
            <v>4.5</v>
          </cell>
        </row>
        <row r="14">
          <cell r="A14">
            <v>47</v>
          </cell>
          <cell r="B14">
            <v>5</v>
          </cell>
          <cell r="D14">
            <v>30</v>
          </cell>
          <cell r="E14">
            <v>5</v>
          </cell>
          <cell r="G14">
            <v>1</v>
          </cell>
          <cell r="H14">
            <v>5</v>
          </cell>
          <cell r="J14">
            <v>0.7</v>
          </cell>
          <cell r="K14">
            <v>5</v>
          </cell>
        </row>
        <row r="15">
          <cell r="A15">
            <v>49</v>
          </cell>
          <cell r="B15">
            <v>5.5</v>
          </cell>
          <cell r="D15">
            <v>32</v>
          </cell>
          <cell r="E15">
            <v>5.5</v>
          </cell>
          <cell r="G15">
            <v>1.1000000000000001</v>
          </cell>
          <cell r="H15">
            <v>5.5</v>
          </cell>
          <cell r="J15">
            <v>0.8</v>
          </cell>
          <cell r="K15">
            <v>5.5</v>
          </cell>
        </row>
        <row r="16">
          <cell r="A16">
            <v>51</v>
          </cell>
          <cell r="B16">
            <v>6</v>
          </cell>
          <cell r="D16">
            <v>34</v>
          </cell>
          <cell r="E16">
            <v>6</v>
          </cell>
          <cell r="G16">
            <v>1.2</v>
          </cell>
          <cell r="H16">
            <v>6</v>
          </cell>
          <cell r="J16">
            <v>0.9</v>
          </cell>
          <cell r="K16">
            <v>6</v>
          </cell>
        </row>
        <row r="17">
          <cell r="A17">
            <v>53</v>
          </cell>
          <cell r="B17">
            <v>6.5</v>
          </cell>
          <cell r="D17">
            <v>36</v>
          </cell>
          <cell r="E17">
            <v>6.5</v>
          </cell>
          <cell r="G17">
            <v>1.3</v>
          </cell>
          <cell r="H17">
            <v>6.5</v>
          </cell>
          <cell r="J17">
            <v>1</v>
          </cell>
          <cell r="K17">
            <v>6.5</v>
          </cell>
        </row>
        <row r="18">
          <cell r="A18">
            <v>55</v>
          </cell>
          <cell r="B18">
            <v>7</v>
          </cell>
          <cell r="D18">
            <v>38</v>
          </cell>
          <cell r="E18">
            <v>7</v>
          </cell>
          <cell r="G18">
            <v>1.4</v>
          </cell>
          <cell r="H18">
            <v>7</v>
          </cell>
          <cell r="J18">
            <v>1.1000000000000001</v>
          </cell>
          <cell r="K18">
            <v>7</v>
          </cell>
        </row>
        <row r="19">
          <cell r="A19">
            <v>57</v>
          </cell>
          <cell r="B19">
            <v>7.5</v>
          </cell>
          <cell r="D19">
            <v>40</v>
          </cell>
          <cell r="E19">
            <v>7.5</v>
          </cell>
          <cell r="G19">
            <v>1.5</v>
          </cell>
          <cell r="H19">
            <v>7.5</v>
          </cell>
          <cell r="J19">
            <v>1.2</v>
          </cell>
          <cell r="K19">
            <v>7.5</v>
          </cell>
        </row>
        <row r="20">
          <cell r="A20">
            <v>59</v>
          </cell>
          <cell r="B20">
            <v>8</v>
          </cell>
          <cell r="D20">
            <v>42</v>
          </cell>
          <cell r="E20">
            <v>8</v>
          </cell>
          <cell r="G20">
            <v>1.6</v>
          </cell>
          <cell r="H20">
            <v>8</v>
          </cell>
          <cell r="J20">
            <v>1.3</v>
          </cell>
          <cell r="K20">
            <v>8</v>
          </cell>
        </row>
        <row r="21">
          <cell r="A21">
            <v>61</v>
          </cell>
          <cell r="B21">
            <v>8.8000000000000007</v>
          </cell>
          <cell r="D21">
            <v>44</v>
          </cell>
          <cell r="E21">
            <v>8.5</v>
          </cell>
          <cell r="G21">
            <v>1.7</v>
          </cell>
          <cell r="H21">
            <v>8.5</v>
          </cell>
          <cell r="J21">
            <v>1.4</v>
          </cell>
          <cell r="K21">
            <v>5.8</v>
          </cell>
        </row>
        <row r="22">
          <cell r="A22">
            <v>63</v>
          </cell>
          <cell r="B22">
            <v>9</v>
          </cell>
          <cell r="D22">
            <v>46</v>
          </cell>
          <cell r="E22">
            <v>9</v>
          </cell>
          <cell r="G22">
            <v>1.8</v>
          </cell>
          <cell r="H22">
            <v>9</v>
          </cell>
          <cell r="J22">
            <v>1.5</v>
          </cell>
          <cell r="K22">
            <v>9</v>
          </cell>
        </row>
        <row r="23">
          <cell r="A23">
            <v>65</v>
          </cell>
          <cell r="B23">
            <v>9.5</v>
          </cell>
          <cell r="D23">
            <v>48</v>
          </cell>
          <cell r="E23">
            <v>9.5</v>
          </cell>
          <cell r="G23">
            <v>1.9</v>
          </cell>
          <cell r="H23">
            <v>9.5</v>
          </cell>
          <cell r="J23">
            <v>1.6</v>
          </cell>
          <cell r="K23">
            <v>9.5</v>
          </cell>
        </row>
        <row r="24">
          <cell r="A24">
            <v>67</v>
          </cell>
          <cell r="B24">
            <v>10</v>
          </cell>
          <cell r="D24">
            <v>50</v>
          </cell>
          <cell r="E24">
            <v>10</v>
          </cell>
          <cell r="G24">
            <v>2</v>
          </cell>
          <cell r="H24">
            <v>10</v>
          </cell>
          <cell r="K24">
            <v>10</v>
          </cell>
        </row>
      </sheetData>
      <sheetData sheetId="13">
        <row r="2">
          <cell r="G2" t="str">
            <v>Tps au test</v>
          </cell>
          <cell r="H2" t="str">
            <v>Km/h</v>
          </cell>
        </row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>
            <v>0</v>
          </cell>
          <cell r="H3">
            <v>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1</v>
          </cell>
          <cell r="H4">
            <v>10</v>
          </cell>
        </row>
        <row r="5">
          <cell r="A5">
            <v>12</v>
          </cell>
          <cell r="B5">
            <v>1</v>
          </cell>
          <cell r="D5">
            <v>10</v>
          </cell>
          <cell r="E5">
            <v>1</v>
          </cell>
          <cell r="G5">
            <v>2</v>
          </cell>
          <cell r="H5">
            <v>10.5</v>
          </cell>
        </row>
        <row r="6">
          <cell r="A6">
            <v>12.5</v>
          </cell>
          <cell r="B6">
            <v>2</v>
          </cell>
          <cell r="D6">
            <v>10.5</v>
          </cell>
          <cell r="E6">
            <v>2</v>
          </cell>
          <cell r="G6">
            <v>3</v>
          </cell>
          <cell r="H6">
            <v>11</v>
          </cell>
        </row>
        <row r="7">
          <cell r="A7">
            <v>13</v>
          </cell>
          <cell r="B7">
            <v>3</v>
          </cell>
          <cell r="D7">
            <v>11</v>
          </cell>
          <cell r="E7">
            <v>3</v>
          </cell>
          <cell r="G7">
            <v>4</v>
          </cell>
          <cell r="H7">
            <v>11.5</v>
          </cell>
        </row>
        <row r="8">
          <cell r="A8">
            <v>13</v>
          </cell>
          <cell r="B8">
            <v>4</v>
          </cell>
          <cell r="D8">
            <v>11.5</v>
          </cell>
          <cell r="E8">
            <v>4</v>
          </cell>
          <cell r="G8">
            <v>5</v>
          </cell>
          <cell r="H8">
            <v>12</v>
          </cell>
        </row>
        <row r="9">
          <cell r="A9">
            <v>13.5</v>
          </cell>
          <cell r="B9">
            <v>5</v>
          </cell>
          <cell r="D9">
            <v>12</v>
          </cell>
          <cell r="E9">
            <v>5</v>
          </cell>
          <cell r="G9">
            <v>6</v>
          </cell>
          <cell r="H9">
            <v>12.5</v>
          </cell>
        </row>
        <row r="10">
          <cell r="A10">
            <v>14</v>
          </cell>
          <cell r="B10">
            <v>6</v>
          </cell>
          <cell r="D10">
            <v>12.5</v>
          </cell>
          <cell r="E10">
            <v>6</v>
          </cell>
          <cell r="G10">
            <v>7</v>
          </cell>
          <cell r="H10">
            <v>13</v>
          </cell>
        </row>
        <row r="11">
          <cell r="A11">
            <v>14.5</v>
          </cell>
          <cell r="B11">
            <v>7</v>
          </cell>
          <cell r="D11">
            <v>13</v>
          </cell>
          <cell r="E11">
            <v>7</v>
          </cell>
          <cell r="G11">
            <v>8</v>
          </cell>
          <cell r="H11">
            <v>13.5</v>
          </cell>
        </row>
        <row r="12">
          <cell r="A12">
            <v>15</v>
          </cell>
          <cell r="B12">
            <v>8</v>
          </cell>
          <cell r="D12">
            <v>13.5</v>
          </cell>
          <cell r="E12">
            <v>8</v>
          </cell>
          <cell r="G12">
            <v>9</v>
          </cell>
          <cell r="H12">
            <v>14</v>
          </cell>
        </row>
        <row r="13">
          <cell r="A13">
            <v>15.5</v>
          </cell>
          <cell r="B13">
            <v>9</v>
          </cell>
          <cell r="D13">
            <v>14</v>
          </cell>
          <cell r="E13">
            <v>9</v>
          </cell>
          <cell r="G13">
            <v>10</v>
          </cell>
          <cell r="H13">
            <v>14.5</v>
          </cell>
        </row>
        <row r="14">
          <cell r="A14">
            <v>16</v>
          </cell>
          <cell r="B14">
            <v>10</v>
          </cell>
          <cell r="D14">
            <v>14.5</v>
          </cell>
          <cell r="E14">
            <v>10</v>
          </cell>
          <cell r="G14">
            <v>11</v>
          </cell>
          <cell r="H14">
            <v>15</v>
          </cell>
        </row>
        <row r="15">
          <cell r="A15">
            <v>16.5</v>
          </cell>
          <cell r="B15">
            <v>11</v>
          </cell>
          <cell r="D15">
            <v>15</v>
          </cell>
          <cell r="E15">
            <v>11</v>
          </cell>
          <cell r="G15">
            <v>12</v>
          </cell>
          <cell r="H15">
            <v>15.5</v>
          </cell>
        </row>
        <row r="16">
          <cell r="A16">
            <v>17</v>
          </cell>
          <cell r="B16">
            <v>12</v>
          </cell>
          <cell r="D16">
            <v>15.5</v>
          </cell>
          <cell r="E16">
            <v>12</v>
          </cell>
          <cell r="G16">
            <v>13</v>
          </cell>
          <cell r="H16">
            <v>16</v>
          </cell>
        </row>
        <row r="17">
          <cell r="A17">
            <v>17.5</v>
          </cell>
          <cell r="B17">
            <v>13</v>
          </cell>
          <cell r="D17">
            <v>16</v>
          </cell>
          <cell r="E17">
            <v>13</v>
          </cell>
          <cell r="G17">
            <v>14</v>
          </cell>
          <cell r="H17">
            <v>16.5</v>
          </cell>
        </row>
        <row r="18">
          <cell r="A18">
            <v>18</v>
          </cell>
          <cell r="B18">
            <v>14</v>
          </cell>
          <cell r="D18">
            <v>16.5</v>
          </cell>
          <cell r="E18">
            <v>14</v>
          </cell>
          <cell r="G18">
            <v>15</v>
          </cell>
          <cell r="H18">
            <v>17</v>
          </cell>
        </row>
        <row r="19">
          <cell r="A19">
            <v>18.5</v>
          </cell>
          <cell r="B19">
            <v>15</v>
          </cell>
          <cell r="D19">
            <v>17</v>
          </cell>
          <cell r="E19">
            <v>15</v>
          </cell>
          <cell r="G19">
            <v>16</v>
          </cell>
          <cell r="H19">
            <v>17.5</v>
          </cell>
        </row>
        <row r="20">
          <cell r="A20">
            <v>19</v>
          </cell>
          <cell r="B20">
            <v>16</v>
          </cell>
          <cell r="D20">
            <v>17.5</v>
          </cell>
          <cell r="E20">
            <v>16</v>
          </cell>
          <cell r="G20">
            <v>17</v>
          </cell>
          <cell r="H20">
            <v>18</v>
          </cell>
        </row>
        <row r="21">
          <cell r="A21">
            <v>19.5</v>
          </cell>
          <cell r="B21">
            <v>17</v>
          </cell>
          <cell r="D21">
            <v>18</v>
          </cell>
          <cell r="E21">
            <v>17</v>
          </cell>
          <cell r="G21">
            <v>18</v>
          </cell>
          <cell r="H21">
            <v>18.5</v>
          </cell>
        </row>
        <row r="22">
          <cell r="A22">
            <v>20</v>
          </cell>
          <cell r="B22">
            <v>18</v>
          </cell>
          <cell r="D22">
            <v>18.5</v>
          </cell>
          <cell r="E22">
            <v>18</v>
          </cell>
          <cell r="G22">
            <v>19</v>
          </cell>
          <cell r="H22">
            <v>19</v>
          </cell>
        </row>
        <row r="23">
          <cell r="A23">
            <v>20.5</v>
          </cell>
          <cell r="B23">
            <v>19</v>
          </cell>
          <cell r="D23">
            <v>19</v>
          </cell>
          <cell r="E23">
            <v>19</v>
          </cell>
          <cell r="G23">
            <v>20</v>
          </cell>
          <cell r="H23">
            <v>19.5</v>
          </cell>
        </row>
        <row r="24">
          <cell r="A24">
            <v>21</v>
          </cell>
          <cell r="B24">
            <v>20</v>
          </cell>
          <cell r="D24">
            <v>19.5</v>
          </cell>
          <cell r="E24">
            <v>20</v>
          </cell>
          <cell r="G24">
            <v>21</v>
          </cell>
          <cell r="H24">
            <v>20</v>
          </cell>
        </row>
        <row r="25">
          <cell r="G25">
            <v>22</v>
          </cell>
          <cell r="H25">
            <v>20.5</v>
          </cell>
        </row>
        <row r="26">
          <cell r="G26">
            <v>23</v>
          </cell>
          <cell r="H26">
            <v>21</v>
          </cell>
        </row>
        <row r="27">
          <cell r="G27">
            <v>24</v>
          </cell>
          <cell r="H27">
            <v>21.5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sultats "/>
      <sheetName val="ESHN"/>
      <sheetName val="Notes Ecrit"/>
      <sheetName val="Podiums"/>
      <sheetName val="Moins bons résultats"/>
      <sheetName val="Natation"/>
      <sheetName val="vitesse"/>
      <sheetName val="coordination"/>
      <sheetName val="souplesse"/>
      <sheetName val="équilibre"/>
      <sheetName val="force"/>
      <sheetName val="endur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">
          <cell r="A4" t="str">
            <v>GARCONS</v>
          </cell>
          <cell r="B4" t="str">
            <v>NOTE/20</v>
          </cell>
          <cell r="D4" t="str">
            <v>FILLES</v>
          </cell>
          <cell r="E4" t="str">
            <v>NOTE/20</v>
          </cell>
        </row>
        <row r="5">
          <cell r="A5">
            <v>0</v>
          </cell>
          <cell r="B5">
            <v>0</v>
          </cell>
          <cell r="D5">
            <v>0</v>
          </cell>
          <cell r="E5">
            <v>0</v>
          </cell>
        </row>
        <row r="6">
          <cell r="A6">
            <v>20</v>
          </cell>
          <cell r="B6">
            <v>20</v>
          </cell>
          <cell r="D6">
            <v>20</v>
          </cell>
          <cell r="E6">
            <v>20</v>
          </cell>
        </row>
        <row r="7">
          <cell r="A7">
            <v>25.21</v>
          </cell>
          <cell r="B7">
            <v>20</v>
          </cell>
          <cell r="D7">
            <v>29.3</v>
          </cell>
          <cell r="E7">
            <v>20</v>
          </cell>
        </row>
        <row r="8">
          <cell r="A8">
            <v>26.41</v>
          </cell>
          <cell r="B8">
            <v>19</v>
          </cell>
          <cell r="D8">
            <v>30.61</v>
          </cell>
          <cell r="E8">
            <v>19</v>
          </cell>
        </row>
        <row r="9">
          <cell r="A9">
            <v>27.61</v>
          </cell>
          <cell r="B9">
            <v>18</v>
          </cell>
          <cell r="D9">
            <v>32.01</v>
          </cell>
          <cell r="E9">
            <v>18</v>
          </cell>
        </row>
        <row r="10">
          <cell r="A10">
            <v>28.81</v>
          </cell>
          <cell r="B10">
            <v>17</v>
          </cell>
          <cell r="D10">
            <v>33.51</v>
          </cell>
          <cell r="E10">
            <v>17</v>
          </cell>
        </row>
        <row r="11">
          <cell r="A11">
            <v>30.21</v>
          </cell>
          <cell r="B11">
            <v>16</v>
          </cell>
          <cell r="D11">
            <v>35.11</v>
          </cell>
          <cell r="E11">
            <v>16</v>
          </cell>
        </row>
        <row r="12">
          <cell r="A12">
            <v>31.61</v>
          </cell>
          <cell r="B12">
            <v>15</v>
          </cell>
          <cell r="D12">
            <v>36.71</v>
          </cell>
          <cell r="E12">
            <v>15</v>
          </cell>
        </row>
        <row r="13">
          <cell r="A13">
            <v>33.01</v>
          </cell>
          <cell r="B13">
            <v>14</v>
          </cell>
          <cell r="D13">
            <v>38.31</v>
          </cell>
          <cell r="E13">
            <v>14</v>
          </cell>
        </row>
        <row r="14">
          <cell r="A14">
            <v>34.51</v>
          </cell>
          <cell r="B14">
            <v>13</v>
          </cell>
          <cell r="D14">
            <v>40.11</v>
          </cell>
          <cell r="E14">
            <v>13</v>
          </cell>
        </row>
        <row r="15">
          <cell r="A15">
            <v>36.11</v>
          </cell>
          <cell r="B15">
            <v>12</v>
          </cell>
          <cell r="D15">
            <v>41.91</v>
          </cell>
          <cell r="E15">
            <v>12</v>
          </cell>
        </row>
        <row r="16">
          <cell r="A16">
            <v>37.81</v>
          </cell>
          <cell r="B16">
            <v>11</v>
          </cell>
          <cell r="D16">
            <v>43.91</v>
          </cell>
          <cell r="E16">
            <v>11</v>
          </cell>
        </row>
        <row r="17">
          <cell r="A17">
            <v>39.51</v>
          </cell>
          <cell r="B17">
            <v>10</v>
          </cell>
          <cell r="D17">
            <v>45.91</v>
          </cell>
          <cell r="E17">
            <v>10</v>
          </cell>
        </row>
        <row r="18">
          <cell r="A18">
            <v>41.31</v>
          </cell>
          <cell r="B18">
            <v>9</v>
          </cell>
          <cell r="D18">
            <v>48.01</v>
          </cell>
          <cell r="E18">
            <v>9</v>
          </cell>
        </row>
        <row r="19">
          <cell r="A19">
            <v>43.21</v>
          </cell>
          <cell r="B19">
            <v>8</v>
          </cell>
          <cell r="D19">
            <v>50.21</v>
          </cell>
          <cell r="E19">
            <v>8</v>
          </cell>
        </row>
        <row r="20">
          <cell r="A20">
            <v>45.21</v>
          </cell>
          <cell r="B20">
            <v>7</v>
          </cell>
          <cell r="D20">
            <v>52.51</v>
          </cell>
          <cell r="E20">
            <v>7</v>
          </cell>
        </row>
        <row r="21">
          <cell r="A21">
            <v>47.31</v>
          </cell>
          <cell r="B21">
            <v>6</v>
          </cell>
          <cell r="D21">
            <v>54.91</v>
          </cell>
          <cell r="E21">
            <v>6</v>
          </cell>
        </row>
        <row r="22">
          <cell r="A22">
            <v>49.51</v>
          </cell>
          <cell r="B22">
            <v>5</v>
          </cell>
          <cell r="D22">
            <v>57.41</v>
          </cell>
          <cell r="E22">
            <v>5</v>
          </cell>
        </row>
        <row r="23">
          <cell r="A23">
            <v>51.71</v>
          </cell>
          <cell r="B23">
            <v>4</v>
          </cell>
          <cell r="D23">
            <v>60.11</v>
          </cell>
          <cell r="E23">
            <v>4</v>
          </cell>
        </row>
        <row r="24">
          <cell r="A24">
            <v>54.11</v>
          </cell>
          <cell r="B24">
            <v>3</v>
          </cell>
          <cell r="D24">
            <v>62.81</v>
          </cell>
          <cell r="E24">
            <v>3</v>
          </cell>
        </row>
        <row r="25">
          <cell r="A25">
            <v>56.61</v>
          </cell>
          <cell r="B25">
            <v>2</v>
          </cell>
          <cell r="D25">
            <v>65.709999999999994</v>
          </cell>
          <cell r="E25">
            <v>2</v>
          </cell>
        </row>
        <row r="26">
          <cell r="A26">
            <v>59.21</v>
          </cell>
          <cell r="B26">
            <v>1</v>
          </cell>
          <cell r="D26">
            <v>68.709999999999994</v>
          </cell>
          <cell r="E26">
            <v>1</v>
          </cell>
        </row>
        <row r="27">
          <cell r="A27">
            <v>100</v>
          </cell>
          <cell r="B27">
            <v>0.5</v>
          </cell>
          <cell r="D27">
            <v>100</v>
          </cell>
          <cell r="E27">
            <v>0.5</v>
          </cell>
        </row>
      </sheetData>
      <sheetData sheetId="6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 t="str">
            <v>GARCONS</v>
          </cell>
          <cell r="H3" t="str">
            <v>NOTE/20</v>
          </cell>
          <cell r="J3" t="str">
            <v>FILLES</v>
          </cell>
          <cell r="K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2.5</v>
          </cell>
          <cell r="B5">
            <v>20</v>
          </cell>
          <cell r="D5">
            <v>2.5</v>
          </cell>
          <cell r="E5">
            <v>20</v>
          </cell>
          <cell r="G5">
            <v>5</v>
          </cell>
          <cell r="H5">
            <v>20</v>
          </cell>
          <cell r="J5">
            <v>6</v>
          </cell>
          <cell r="K5">
            <v>20</v>
          </cell>
        </row>
        <row r="6">
          <cell r="A6">
            <v>3</v>
          </cell>
          <cell r="B6">
            <v>20</v>
          </cell>
          <cell r="D6">
            <v>3.32</v>
          </cell>
          <cell r="E6">
            <v>20</v>
          </cell>
          <cell r="G6">
            <v>5.5</v>
          </cell>
          <cell r="H6">
            <v>20</v>
          </cell>
          <cell r="J6">
            <v>6.37</v>
          </cell>
          <cell r="K6">
            <v>20</v>
          </cell>
        </row>
        <row r="7">
          <cell r="A7">
            <v>3.06</v>
          </cell>
          <cell r="B7">
            <v>19</v>
          </cell>
          <cell r="D7">
            <v>3.38</v>
          </cell>
          <cell r="E7">
            <v>19</v>
          </cell>
          <cell r="G7">
            <v>5.63</v>
          </cell>
          <cell r="H7">
            <v>19</v>
          </cell>
          <cell r="J7">
            <v>6.51</v>
          </cell>
          <cell r="K7">
            <v>19</v>
          </cell>
        </row>
        <row r="8">
          <cell r="A8">
            <v>3.12</v>
          </cell>
          <cell r="B8">
            <v>18</v>
          </cell>
          <cell r="D8">
            <v>3.44</v>
          </cell>
          <cell r="E8">
            <v>18</v>
          </cell>
          <cell r="G8">
            <v>5.78</v>
          </cell>
          <cell r="H8">
            <v>18</v>
          </cell>
          <cell r="J8">
            <v>6.65</v>
          </cell>
          <cell r="K8">
            <v>18</v>
          </cell>
        </row>
        <row r="9">
          <cell r="A9">
            <v>3.18</v>
          </cell>
          <cell r="B9">
            <v>17</v>
          </cell>
          <cell r="D9">
            <v>3.5</v>
          </cell>
          <cell r="E9">
            <v>17</v>
          </cell>
          <cell r="G9">
            <v>5.92</v>
          </cell>
          <cell r="H9">
            <v>17</v>
          </cell>
          <cell r="J9">
            <v>6.79</v>
          </cell>
          <cell r="K9">
            <v>17</v>
          </cell>
        </row>
        <row r="10">
          <cell r="A10">
            <v>3.24</v>
          </cell>
          <cell r="B10">
            <v>16</v>
          </cell>
          <cell r="D10">
            <v>3.56</v>
          </cell>
          <cell r="E10">
            <v>16</v>
          </cell>
          <cell r="G10">
            <v>6.06</v>
          </cell>
          <cell r="H10">
            <v>16</v>
          </cell>
          <cell r="J10">
            <v>6.93</v>
          </cell>
          <cell r="K10">
            <v>16</v>
          </cell>
        </row>
        <row r="11">
          <cell r="A11">
            <v>3.3</v>
          </cell>
          <cell r="B11">
            <v>15</v>
          </cell>
          <cell r="D11">
            <v>3.62</v>
          </cell>
          <cell r="E11">
            <v>15</v>
          </cell>
          <cell r="G11">
            <v>6.2</v>
          </cell>
          <cell r="H11">
            <v>15</v>
          </cell>
          <cell r="J11">
            <v>7.07</v>
          </cell>
          <cell r="K11">
            <v>15</v>
          </cell>
        </row>
        <row r="12">
          <cell r="A12">
            <v>3.36</v>
          </cell>
          <cell r="B12">
            <v>14</v>
          </cell>
          <cell r="D12">
            <v>3.68</v>
          </cell>
          <cell r="E12">
            <v>14</v>
          </cell>
          <cell r="G12">
            <v>6.34</v>
          </cell>
          <cell r="H12">
            <v>14</v>
          </cell>
          <cell r="J12">
            <v>7.21</v>
          </cell>
          <cell r="K12">
            <v>14</v>
          </cell>
        </row>
        <row r="13">
          <cell r="A13">
            <v>3.42</v>
          </cell>
          <cell r="B13">
            <v>13</v>
          </cell>
          <cell r="D13">
            <v>3.74</v>
          </cell>
          <cell r="E13">
            <v>13</v>
          </cell>
          <cell r="G13">
            <v>6.48</v>
          </cell>
          <cell r="H13">
            <v>13</v>
          </cell>
          <cell r="J13">
            <v>7.35</v>
          </cell>
          <cell r="K13">
            <v>13</v>
          </cell>
        </row>
        <row r="14">
          <cell r="A14">
            <v>3.48</v>
          </cell>
          <cell r="B14">
            <v>12</v>
          </cell>
          <cell r="D14">
            <v>3.8</v>
          </cell>
          <cell r="E14">
            <v>12</v>
          </cell>
          <cell r="G14">
            <v>6.62</v>
          </cell>
          <cell r="H14">
            <v>12</v>
          </cell>
          <cell r="J14">
            <v>7.49</v>
          </cell>
          <cell r="K14">
            <v>12</v>
          </cell>
        </row>
        <row r="15">
          <cell r="A15">
            <v>3.53</v>
          </cell>
          <cell r="B15">
            <v>11</v>
          </cell>
          <cell r="D15">
            <v>3.86</v>
          </cell>
          <cell r="E15">
            <v>11</v>
          </cell>
          <cell r="G15">
            <v>6.76</v>
          </cell>
          <cell r="H15">
            <v>11</v>
          </cell>
          <cell r="J15">
            <v>7.63</v>
          </cell>
          <cell r="K15">
            <v>11</v>
          </cell>
        </row>
        <row r="16">
          <cell r="A16">
            <v>3.6</v>
          </cell>
          <cell r="B16">
            <v>10</v>
          </cell>
          <cell r="D16">
            <v>3.92</v>
          </cell>
          <cell r="E16">
            <v>10</v>
          </cell>
          <cell r="G16">
            <v>6.9</v>
          </cell>
          <cell r="H16">
            <v>10</v>
          </cell>
          <cell r="J16">
            <v>7.7700000000000102</v>
          </cell>
          <cell r="K16">
            <v>10</v>
          </cell>
        </row>
        <row r="17">
          <cell r="A17">
            <v>3.66</v>
          </cell>
          <cell r="B17">
            <v>9</v>
          </cell>
          <cell r="D17">
            <v>3.98</v>
          </cell>
          <cell r="E17">
            <v>9</v>
          </cell>
          <cell r="G17">
            <v>7.04</v>
          </cell>
          <cell r="H17">
            <v>9</v>
          </cell>
          <cell r="J17">
            <v>7.9100000000000099</v>
          </cell>
          <cell r="K17">
            <v>9</v>
          </cell>
        </row>
        <row r="18">
          <cell r="A18">
            <v>3.72</v>
          </cell>
          <cell r="B18">
            <v>8</v>
          </cell>
          <cell r="D18">
            <v>4.04</v>
          </cell>
          <cell r="E18">
            <v>8</v>
          </cell>
          <cell r="G18">
            <v>7.18</v>
          </cell>
          <cell r="H18">
            <v>8</v>
          </cell>
          <cell r="J18">
            <v>8.0500000000000096</v>
          </cell>
          <cell r="K18">
            <v>8</v>
          </cell>
        </row>
        <row r="19">
          <cell r="A19">
            <v>3.78</v>
          </cell>
          <cell r="B19">
            <v>7</v>
          </cell>
          <cell r="D19">
            <v>4.0999999999999996</v>
          </cell>
          <cell r="E19">
            <v>7</v>
          </cell>
          <cell r="G19">
            <v>7.32</v>
          </cell>
          <cell r="H19">
            <v>7</v>
          </cell>
          <cell r="J19">
            <v>8.1900000000000102</v>
          </cell>
          <cell r="K19">
            <v>7</v>
          </cell>
        </row>
        <row r="20">
          <cell r="A20">
            <v>3.84</v>
          </cell>
          <cell r="B20">
            <v>6</v>
          </cell>
          <cell r="D20">
            <v>4.16</v>
          </cell>
          <cell r="E20">
            <v>6</v>
          </cell>
          <cell r="G20">
            <v>7.46</v>
          </cell>
          <cell r="H20">
            <v>6</v>
          </cell>
          <cell r="J20">
            <v>8.3300000000000107</v>
          </cell>
          <cell r="K20">
            <v>6</v>
          </cell>
        </row>
        <row r="21">
          <cell r="A21">
            <v>3.9</v>
          </cell>
          <cell r="B21">
            <v>5</v>
          </cell>
          <cell r="D21">
            <v>4.22</v>
          </cell>
          <cell r="E21">
            <v>5</v>
          </cell>
          <cell r="G21">
            <v>7.6</v>
          </cell>
          <cell r="H21">
            <v>5</v>
          </cell>
          <cell r="J21">
            <v>8.4700000000000095</v>
          </cell>
          <cell r="K21">
            <v>5</v>
          </cell>
        </row>
        <row r="22">
          <cell r="A22">
            <v>3.96</v>
          </cell>
          <cell r="B22">
            <v>4</v>
          </cell>
          <cell r="D22">
            <v>4.28</v>
          </cell>
          <cell r="E22">
            <v>4</v>
          </cell>
          <cell r="G22">
            <v>7.74</v>
          </cell>
          <cell r="H22">
            <v>4</v>
          </cell>
          <cell r="J22">
            <v>8.6100000000000101</v>
          </cell>
          <cell r="K22">
            <v>4</v>
          </cell>
        </row>
        <row r="23">
          <cell r="A23">
            <v>4.0199999999999996</v>
          </cell>
          <cell r="B23">
            <v>3</v>
          </cell>
          <cell r="D23">
            <v>4.34</v>
          </cell>
          <cell r="E23">
            <v>3</v>
          </cell>
          <cell r="G23">
            <v>7.88</v>
          </cell>
          <cell r="H23">
            <v>3</v>
          </cell>
          <cell r="J23">
            <v>8.7500000000000107</v>
          </cell>
          <cell r="K23">
            <v>3</v>
          </cell>
        </row>
        <row r="24">
          <cell r="A24">
            <v>4.08</v>
          </cell>
          <cell r="B24">
            <v>2</v>
          </cell>
          <cell r="D24">
            <v>4.3899999999999997</v>
          </cell>
          <cell r="E24">
            <v>2</v>
          </cell>
          <cell r="G24">
            <v>8.0199999999999907</v>
          </cell>
          <cell r="H24">
            <v>2</v>
          </cell>
          <cell r="J24">
            <v>8.8900000000000095</v>
          </cell>
          <cell r="K24">
            <v>2</v>
          </cell>
        </row>
        <row r="25">
          <cell r="A25">
            <v>4.13</v>
          </cell>
          <cell r="B25">
            <v>1</v>
          </cell>
          <cell r="D25">
            <v>4.45</v>
          </cell>
          <cell r="E25">
            <v>1</v>
          </cell>
          <cell r="G25">
            <v>8.1599999999999895</v>
          </cell>
          <cell r="H25">
            <v>1</v>
          </cell>
          <cell r="J25">
            <v>9.02</v>
          </cell>
          <cell r="K25">
            <v>1</v>
          </cell>
        </row>
        <row r="26">
          <cell r="A26">
            <v>10</v>
          </cell>
          <cell r="B26">
            <v>0</v>
          </cell>
          <cell r="D26">
            <v>10</v>
          </cell>
          <cell r="E26">
            <v>0</v>
          </cell>
          <cell r="G26">
            <v>20</v>
          </cell>
          <cell r="H26">
            <v>0</v>
          </cell>
          <cell r="J26">
            <v>20</v>
          </cell>
          <cell r="K26">
            <v>0</v>
          </cell>
        </row>
      </sheetData>
      <sheetData sheetId="7"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</row>
        <row r="5">
          <cell r="B5">
            <v>10</v>
          </cell>
          <cell r="E5">
            <v>10</v>
          </cell>
        </row>
        <row r="6">
          <cell r="A6">
            <v>18.25</v>
          </cell>
          <cell r="B6">
            <v>10</v>
          </cell>
          <cell r="D6">
            <v>19.25</v>
          </cell>
          <cell r="E6">
            <v>10</v>
          </cell>
        </row>
        <row r="7">
          <cell r="A7">
            <v>18.5</v>
          </cell>
          <cell r="B7">
            <v>9.75</v>
          </cell>
          <cell r="D7">
            <v>19.5</v>
          </cell>
          <cell r="E7">
            <v>9.75</v>
          </cell>
        </row>
        <row r="8">
          <cell r="A8">
            <v>18.75</v>
          </cell>
          <cell r="B8">
            <v>9.25</v>
          </cell>
          <cell r="D8">
            <v>19.75</v>
          </cell>
          <cell r="E8">
            <v>9.25</v>
          </cell>
        </row>
        <row r="9">
          <cell r="A9">
            <v>19</v>
          </cell>
          <cell r="B9">
            <v>9</v>
          </cell>
          <cell r="D9">
            <v>20</v>
          </cell>
          <cell r="E9">
            <v>9</v>
          </cell>
        </row>
        <row r="10">
          <cell r="A10">
            <v>19.25</v>
          </cell>
          <cell r="B10">
            <v>8.75</v>
          </cell>
          <cell r="D10">
            <v>20.25</v>
          </cell>
          <cell r="E10">
            <v>8.75</v>
          </cell>
        </row>
        <row r="11">
          <cell r="A11">
            <v>19.5</v>
          </cell>
          <cell r="B11">
            <v>8.5</v>
          </cell>
          <cell r="D11">
            <v>20.5</v>
          </cell>
          <cell r="E11">
            <v>8.5</v>
          </cell>
        </row>
        <row r="12">
          <cell r="A12">
            <v>19.75</v>
          </cell>
          <cell r="B12">
            <v>8.25</v>
          </cell>
          <cell r="D12">
            <v>20.75</v>
          </cell>
          <cell r="E12">
            <v>8.25</v>
          </cell>
        </row>
        <row r="13">
          <cell r="A13">
            <v>20</v>
          </cell>
          <cell r="B13">
            <v>8</v>
          </cell>
          <cell r="D13">
            <v>21.5</v>
          </cell>
          <cell r="E13">
            <v>8</v>
          </cell>
        </row>
        <row r="14">
          <cell r="A14">
            <v>20.25</v>
          </cell>
          <cell r="B14">
            <v>7.75</v>
          </cell>
          <cell r="D14">
            <v>22</v>
          </cell>
          <cell r="E14">
            <v>7.75</v>
          </cell>
        </row>
        <row r="15">
          <cell r="A15">
            <v>20.5</v>
          </cell>
          <cell r="B15">
            <v>7.5</v>
          </cell>
          <cell r="D15">
            <v>22.5</v>
          </cell>
          <cell r="E15">
            <v>7.5</v>
          </cell>
        </row>
        <row r="16">
          <cell r="A16">
            <v>21</v>
          </cell>
          <cell r="B16">
            <v>7.25</v>
          </cell>
          <cell r="D16">
            <v>23</v>
          </cell>
          <cell r="E16">
            <v>7.25</v>
          </cell>
        </row>
        <row r="17">
          <cell r="A17">
            <v>21.5</v>
          </cell>
          <cell r="B17">
            <v>7</v>
          </cell>
          <cell r="D17">
            <v>23.5</v>
          </cell>
          <cell r="E17">
            <v>7</v>
          </cell>
        </row>
        <row r="18">
          <cell r="A18">
            <v>22</v>
          </cell>
          <cell r="B18">
            <v>6.75</v>
          </cell>
          <cell r="D18">
            <v>24</v>
          </cell>
          <cell r="E18">
            <v>6.75</v>
          </cell>
        </row>
        <row r="19">
          <cell r="A19">
            <v>22.5</v>
          </cell>
          <cell r="B19">
            <v>6.5</v>
          </cell>
          <cell r="D19">
            <v>24.5</v>
          </cell>
          <cell r="E19">
            <v>6.5</v>
          </cell>
        </row>
        <row r="20">
          <cell r="A20">
            <v>23</v>
          </cell>
          <cell r="B20">
            <v>6.25</v>
          </cell>
          <cell r="D20" t="str">
            <v>25</v>
          </cell>
          <cell r="E20">
            <v>6.25</v>
          </cell>
        </row>
        <row r="21">
          <cell r="A21">
            <v>23.5</v>
          </cell>
          <cell r="B21">
            <v>6</v>
          </cell>
          <cell r="D21">
            <v>25.5</v>
          </cell>
          <cell r="E21">
            <v>6</v>
          </cell>
        </row>
        <row r="22">
          <cell r="A22">
            <v>24</v>
          </cell>
          <cell r="B22">
            <v>5.75</v>
          </cell>
          <cell r="D22">
            <v>26</v>
          </cell>
          <cell r="E22">
            <v>5.75</v>
          </cell>
        </row>
        <row r="23">
          <cell r="A23">
            <v>24.5</v>
          </cell>
          <cell r="B23">
            <v>5.5</v>
          </cell>
          <cell r="D23">
            <v>26.5</v>
          </cell>
          <cell r="E23">
            <v>5.5</v>
          </cell>
        </row>
        <row r="24">
          <cell r="A24" t="str">
            <v>25</v>
          </cell>
          <cell r="B24">
            <v>5.25</v>
          </cell>
          <cell r="D24">
            <v>27</v>
          </cell>
          <cell r="E24">
            <v>5.25</v>
          </cell>
        </row>
        <row r="25">
          <cell r="A25">
            <v>25.5</v>
          </cell>
          <cell r="B25">
            <v>5</v>
          </cell>
          <cell r="D25">
            <v>27.5</v>
          </cell>
          <cell r="E25">
            <v>5</v>
          </cell>
        </row>
        <row r="26">
          <cell r="A26">
            <v>26</v>
          </cell>
          <cell r="B26">
            <v>4.75</v>
          </cell>
          <cell r="D26">
            <v>28</v>
          </cell>
          <cell r="E26">
            <v>4.75</v>
          </cell>
        </row>
        <row r="27">
          <cell r="A27">
            <v>26.5</v>
          </cell>
          <cell r="B27">
            <v>4.5</v>
          </cell>
          <cell r="D27">
            <v>28.5</v>
          </cell>
          <cell r="E27">
            <v>4.5</v>
          </cell>
        </row>
        <row r="28">
          <cell r="A28">
            <v>27</v>
          </cell>
          <cell r="B28">
            <v>4.25</v>
          </cell>
          <cell r="D28">
            <v>29</v>
          </cell>
          <cell r="E28">
            <v>4.25</v>
          </cell>
        </row>
        <row r="29">
          <cell r="A29">
            <v>27.5</v>
          </cell>
          <cell r="B29">
            <v>4</v>
          </cell>
          <cell r="D29">
            <v>29.5</v>
          </cell>
          <cell r="E29">
            <v>4</v>
          </cell>
        </row>
        <row r="30">
          <cell r="A30">
            <v>28</v>
          </cell>
          <cell r="B30">
            <v>3.75</v>
          </cell>
          <cell r="D30">
            <v>30</v>
          </cell>
          <cell r="E30">
            <v>3.75</v>
          </cell>
        </row>
        <row r="31">
          <cell r="A31">
            <v>28.5</v>
          </cell>
          <cell r="B31">
            <v>3.5</v>
          </cell>
          <cell r="D31">
            <v>30.5</v>
          </cell>
          <cell r="E31">
            <v>3.5</v>
          </cell>
        </row>
        <row r="32">
          <cell r="A32">
            <v>29</v>
          </cell>
          <cell r="B32">
            <v>3.25</v>
          </cell>
          <cell r="D32">
            <v>31</v>
          </cell>
          <cell r="E32">
            <v>3.25</v>
          </cell>
        </row>
        <row r="33">
          <cell r="A33">
            <v>29.5</v>
          </cell>
          <cell r="B33">
            <v>3</v>
          </cell>
          <cell r="D33">
            <v>31.5</v>
          </cell>
          <cell r="E33">
            <v>3</v>
          </cell>
        </row>
        <row r="34">
          <cell r="A34">
            <v>30</v>
          </cell>
          <cell r="B34">
            <v>2.75</v>
          </cell>
          <cell r="D34">
            <v>32</v>
          </cell>
          <cell r="E34">
            <v>2.75</v>
          </cell>
        </row>
        <row r="35">
          <cell r="A35">
            <v>30.5</v>
          </cell>
          <cell r="B35">
            <v>2.5</v>
          </cell>
          <cell r="D35">
            <v>32.5</v>
          </cell>
          <cell r="E35">
            <v>2.5</v>
          </cell>
        </row>
        <row r="36">
          <cell r="A36">
            <v>31</v>
          </cell>
          <cell r="B36">
            <v>2.25</v>
          </cell>
          <cell r="D36">
            <v>33</v>
          </cell>
          <cell r="E36">
            <v>2.25</v>
          </cell>
        </row>
        <row r="37">
          <cell r="A37">
            <v>31.5</v>
          </cell>
          <cell r="B37">
            <v>2</v>
          </cell>
          <cell r="D37">
            <v>33.5</v>
          </cell>
          <cell r="E37">
            <v>2</v>
          </cell>
        </row>
        <row r="38">
          <cell r="A38">
            <v>32</v>
          </cell>
          <cell r="B38">
            <v>1.75</v>
          </cell>
          <cell r="D38">
            <v>34</v>
          </cell>
          <cell r="E38">
            <v>1.75</v>
          </cell>
        </row>
        <row r="39">
          <cell r="A39">
            <v>32.5</v>
          </cell>
          <cell r="B39">
            <v>1.5</v>
          </cell>
          <cell r="D39">
            <v>34.5</v>
          </cell>
          <cell r="E39">
            <v>1.5</v>
          </cell>
        </row>
        <row r="40">
          <cell r="A40">
            <v>33</v>
          </cell>
          <cell r="B40">
            <v>1.25</v>
          </cell>
          <cell r="D40">
            <v>35</v>
          </cell>
          <cell r="E40">
            <v>1.25</v>
          </cell>
        </row>
        <row r="41">
          <cell r="A41">
            <v>33.5</v>
          </cell>
          <cell r="B41">
            <v>1</v>
          </cell>
          <cell r="D41">
            <v>35.5</v>
          </cell>
          <cell r="E41">
            <v>1</v>
          </cell>
        </row>
        <row r="42">
          <cell r="A42">
            <v>34</v>
          </cell>
          <cell r="B42">
            <v>0.75</v>
          </cell>
          <cell r="D42">
            <v>36</v>
          </cell>
          <cell r="E42">
            <v>0.75</v>
          </cell>
        </row>
        <row r="43">
          <cell r="A43">
            <v>34.5</v>
          </cell>
          <cell r="B43">
            <v>0.5</v>
          </cell>
          <cell r="D43">
            <v>36.5</v>
          </cell>
          <cell r="E43">
            <v>0.5</v>
          </cell>
        </row>
        <row r="44">
          <cell r="A44">
            <v>35</v>
          </cell>
          <cell r="B44">
            <v>0.25</v>
          </cell>
          <cell r="D44">
            <v>37</v>
          </cell>
          <cell r="E44">
            <v>0.25</v>
          </cell>
        </row>
        <row r="45">
          <cell r="A45">
            <v>45</v>
          </cell>
          <cell r="B45">
            <v>0</v>
          </cell>
          <cell r="D45">
            <v>45</v>
          </cell>
          <cell r="E45">
            <v>0</v>
          </cell>
        </row>
      </sheetData>
      <sheetData sheetId="8">
        <row r="2">
          <cell r="A2" t="str">
            <v>GARCONS</v>
          </cell>
          <cell r="B2" t="str">
            <v>NOTE/5</v>
          </cell>
          <cell r="D2" t="str">
            <v>FILLES</v>
          </cell>
          <cell r="E2" t="str">
            <v>NOTE/5</v>
          </cell>
        </row>
        <row r="3">
          <cell r="A3">
            <v>-50</v>
          </cell>
          <cell r="B3">
            <v>0</v>
          </cell>
          <cell r="D3">
            <v>-50</v>
          </cell>
          <cell r="E3">
            <v>0</v>
          </cell>
        </row>
        <row r="4">
          <cell r="A4">
            <v>-23</v>
          </cell>
          <cell r="B4">
            <v>0</v>
          </cell>
          <cell r="D4">
            <v>-23</v>
          </cell>
          <cell r="E4">
            <v>0</v>
          </cell>
        </row>
        <row r="5">
          <cell r="A5">
            <v>-19</v>
          </cell>
          <cell r="B5">
            <v>0.25</v>
          </cell>
          <cell r="D5">
            <v>-19</v>
          </cell>
          <cell r="E5">
            <v>0.25</v>
          </cell>
        </row>
        <row r="6">
          <cell r="A6">
            <v>-16</v>
          </cell>
          <cell r="B6">
            <v>0.5</v>
          </cell>
          <cell r="D6">
            <v>-16</v>
          </cell>
          <cell r="E6">
            <v>0.5</v>
          </cell>
        </row>
        <row r="7">
          <cell r="A7">
            <v>-13</v>
          </cell>
          <cell r="B7">
            <v>0.75</v>
          </cell>
          <cell r="D7">
            <v>-13</v>
          </cell>
          <cell r="E7">
            <v>0.75</v>
          </cell>
        </row>
        <row r="8">
          <cell r="A8">
            <v>-10</v>
          </cell>
          <cell r="B8">
            <v>1</v>
          </cell>
          <cell r="D8">
            <v>-10</v>
          </cell>
          <cell r="E8">
            <v>1</v>
          </cell>
        </row>
        <row r="9">
          <cell r="A9">
            <v>-7</v>
          </cell>
          <cell r="B9">
            <v>1.25</v>
          </cell>
          <cell r="D9">
            <v>-7</v>
          </cell>
          <cell r="E9">
            <v>1.25</v>
          </cell>
        </row>
        <row r="10">
          <cell r="A10">
            <v>-5</v>
          </cell>
          <cell r="B10">
            <v>1.5</v>
          </cell>
          <cell r="D10">
            <v>-5</v>
          </cell>
          <cell r="E10">
            <v>1.5</v>
          </cell>
        </row>
        <row r="11">
          <cell r="A11">
            <v>-3</v>
          </cell>
          <cell r="B11">
            <v>1.75</v>
          </cell>
          <cell r="D11">
            <v>-3</v>
          </cell>
          <cell r="E11">
            <v>1.75</v>
          </cell>
        </row>
        <row r="12">
          <cell r="A12">
            <v>-2</v>
          </cell>
          <cell r="B12">
            <v>2</v>
          </cell>
          <cell r="D12">
            <v>-2</v>
          </cell>
          <cell r="E12">
            <v>2</v>
          </cell>
        </row>
        <row r="13">
          <cell r="A13">
            <v>-1</v>
          </cell>
          <cell r="B13">
            <v>2.25</v>
          </cell>
          <cell r="D13">
            <v>-1</v>
          </cell>
          <cell r="E13">
            <v>2.25</v>
          </cell>
        </row>
        <row r="14">
          <cell r="A14">
            <v>0</v>
          </cell>
          <cell r="B14">
            <v>2.5</v>
          </cell>
          <cell r="D14">
            <v>0</v>
          </cell>
          <cell r="E14">
            <v>2.5</v>
          </cell>
        </row>
        <row r="15">
          <cell r="A15">
            <v>1</v>
          </cell>
          <cell r="B15">
            <v>2.75</v>
          </cell>
          <cell r="D15">
            <v>1</v>
          </cell>
          <cell r="E15">
            <v>2.75</v>
          </cell>
        </row>
        <row r="16">
          <cell r="A16">
            <v>2</v>
          </cell>
          <cell r="B16">
            <v>3</v>
          </cell>
          <cell r="D16">
            <v>2</v>
          </cell>
          <cell r="E16">
            <v>3</v>
          </cell>
        </row>
        <row r="17">
          <cell r="A17">
            <v>3</v>
          </cell>
          <cell r="B17">
            <v>3.25</v>
          </cell>
          <cell r="D17">
            <v>3</v>
          </cell>
          <cell r="E17">
            <v>3.25</v>
          </cell>
        </row>
        <row r="18">
          <cell r="A18">
            <v>5</v>
          </cell>
          <cell r="B18">
            <v>3.5</v>
          </cell>
          <cell r="D18">
            <v>5</v>
          </cell>
          <cell r="E18">
            <v>3.5</v>
          </cell>
        </row>
        <row r="19">
          <cell r="A19">
            <v>7</v>
          </cell>
          <cell r="B19">
            <v>3.75</v>
          </cell>
          <cell r="D19">
            <v>7</v>
          </cell>
          <cell r="E19">
            <v>3.75</v>
          </cell>
        </row>
        <row r="20">
          <cell r="A20">
            <v>8</v>
          </cell>
          <cell r="B20">
            <v>4</v>
          </cell>
          <cell r="D20">
            <v>8</v>
          </cell>
          <cell r="E20">
            <v>4</v>
          </cell>
        </row>
        <row r="21">
          <cell r="A21">
            <v>9</v>
          </cell>
          <cell r="B21">
            <v>4.25</v>
          </cell>
          <cell r="D21">
            <v>9</v>
          </cell>
          <cell r="E21">
            <v>4.25</v>
          </cell>
        </row>
        <row r="22">
          <cell r="A22">
            <v>10</v>
          </cell>
          <cell r="B22">
            <v>4.5</v>
          </cell>
          <cell r="D22">
            <v>10</v>
          </cell>
          <cell r="E22">
            <v>4.5</v>
          </cell>
        </row>
        <row r="23">
          <cell r="A23">
            <v>11</v>
          </cell>
          <cell r="B23">
            <v>4.75</v>
          </cell>
          <cell r="D23">
            <v>11</v>
          </cell>
          <cell r="E23">
            <v>4.75</v>
          </cell>
        </row>
        <row r="24">
          <cell r="A24">
            <v>12</v>
          </cell>
          <cell r="B24">
            <v>5</v>
          </cell>
          <cell r="D24">
            <v>12</v>
          </cell>
          <cell r="E24">
            <v>5</v>
          </cell>
        </row>
      </sheetData>
      <sheetData sheetId="9">
        <row r="3">
          <cell r="A3" t="str">
            <v>GARCONS</v>
          </cell>
          <cell r="B3" t="str">
            <v>NOTE/5</v>
          </cell>
          <cell r="D3" t="str">
            <v>FILLES</v>
          </cell>
          <cell r="E3" t="str">
            <v>NOTE/5</v>
          </cell>
        </row>
        <row r="4">
          <cell r="A4">
            <v>0</v>
          </cell>
          <cell r="B4">
            <v>5</v>
          </cell>
          <cell r="D4">
            <v>0</v>
          </cell>
          <cell r="E4">
            <v>5</v>
          </cell>
        </row>
        <row r="5">
          <cell r="A5">
            <v>1</v>
          </cell>
          <cell r="B5">
            <v>4.5</v>
          </cell>
          <cell r="D5">
            <v>1</v>
          </cell>
          <cell r="E5">
            <v>4.5</v>
          </cell>
        </row>
        <row r="6">
          <cell r="A6">
            <v>2</v>
          </cell>
          <cell r="B6">
            <v>4</v>
          </cell>
          <cell r="D6">
            <v>2</v>
          </cell>
          <cell r="E6">
            <v>4</v>
          </cell>
        </row>
        <row r="7">
          <cell r="A7">
            <v>3</v>
          </cell>
          <cell r="B7">
            <v>3.5</v>
          </cell>
          <cell r="D7">
            <v>3</v>
          </cell>
          <cell r="E7">
            <v>3.5</v>
          </cell>
        </row>
        <row r="8">
          <cell r="A8">
            <v>4</v>
          </cell>
          <cell r="B8">
            <v>3</v>
          </cell>
          <cell r="D8">
            <v>4</v>
          </cell>
          <cell r="E8">
            <v>3</v>
          </cell>
        </row>
        <row r="9">
          <cell r="A9">
            <v>5</v>
          </cell>
          <cell r="B9">
            <v>2.5</v>
          </cell>
          <cell r="D9">
            <v>5</v>
          </cell>
          <cell r="E9">
            <v>2.5</v>
          </cell>
        </row>
        <row r="10">
          <cell r="A10">
            <v>6</v>
          </cell>
          <cell r="B10">
            <v>2</v>
          </cell>
          <cell r="D10">
            <v>6</v>
          </cell>
          <cell r="E10">
            <v>2</v>
          </cell>
        </row>
        <row r="11">
          <cell r="A11">
            <v>7</v>
          </cell>
          <cell r="B11">
            <v>1.5</v>
          </cell>
          <cell r="D11">
            <v>7</v>
          </cell>
          <cell r="E11">
            <v>1.5</v>
          </cell>
        </row>
        <row r="12">
          <cell r="A12">
            <v>8</v>
          </cell>
          <cell r="B12">
            <v>1</v>
          </cell>
          <cell r="D12">
            <v>8</v>
          </cell>
          <cell r="E12">
            <v>1</v>
          </cell>
        </row>
        <row r="13">
          <cell r="A13">
            <v>9</v>
          </cell>
          <cell r="B13">
            <v>0.5</v>
          </cell>
          <cell r="D13">
            <v>9</v>
          </cell>
          <cell r="E13">
            <v>0.5</v>
          </cell>
        </row>
        <row r="14">
          <cell r="A14">
            <v>10</v>
          </cell>
          <cell r="B14">
            <v>0</v>
          </cell>
          <cell r="D14">
            <v>10</v>
          </cell>
          <cell r="E14">
            <v>0</v>
          </cell>
        </row>
      </sheetData>
      <sheetData sheetId="10">
        <row r="3">
          <cell r="A3" t="str">
            <v>GARCONS</v>
          </cell>
          <cell r="B3" t="str">
            <v>NOTE/10</v>
          </cell>
          <cell r="D3" t="str">
            <v>FILLES</v>
          </cell>
          <cell r="E3" t="str">
            <v>NOTE/10</v>
          </cell>
          <cell r="G3" t="str">
            <v>GARCONS</v>
          </cell>
          <cell r="H3" t="str">
            <v>NOTE/10</v>
          </cell>
          <cell r="J3" t="str">
            <v>FILLES</v>
          </cell>
          <cell r="K3" t="str">
            <v>NOTE/10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0</v>
          </cell>
          <cell r="H4">
            <v>0</v>
          </cell>
          <cell r="J4">
            <v>0</v>
          </cell>
          <cell r="K4">
            <v>0</v>
          </cell>
        </row>
        <row r="5">
          <cell r="A5">
            <v>29</v>
          </cell>
          <cell r="B5">
            <v>0.5</v>
          </cell>
          <cell r="D5">
            <v>13</v>
          </cell>
          <cell r="E5">
            <v>0.5</v>
          </cell>
          <cell r="G5">
            <v>0.1</v>
          </cell>
          <cell r="H5">
            <v>0.5</v>
          </cell>
          <cell r="K5">
            <v>0.5</v>
          </cell>
        </row>
        <row r="6">
          <cell r="A6">
            <v>31</v>
          </cell>
          <cell r="B6">
            <v>1</v>
          </cell>
          <cell r="D6">
            <v>14</v>
          </cell>
          <cell r="E6">
            <v>1</v>
          </cell>
          <cell r="G6">
            <v>0.2</v>
          </cell>
          <cell r="H6">
            <v>1</v>
          </cell>
          <cell r="K6">
            <v>1</v>
          </cell>
        </row>
        <row r="7">
          <cell r="A7">
            <v>33</v>
          </cell>
          <cell r="B7">
            <v>1.5</v>
          </cell>
          <cell r="D7">
            <v>16</v>
          </cell>
          <cell r="E7">
            <v>1.5</v>
          </cell>
          <cell r="G7">
            <v>0.3</v>
          </cell>
          <cell r="H7">
            <v>1.5</v>
          </cell>
          <cell r="J7">
            <v>0.25</v>
          </cell>
          <cell r="K7">
            <v>1.5</v>
          </cell>
        </row>
        <row r="8">
          <cell r="A8">
            <v>35</v>
          </cell>
          <cell r="B8">
            <v>2</v>
          </cell>
          <cell r="D8">
            <v>18</v>
          </cell>
          <cell r="E8">
            <v>2</v>
          </cell>
          <cell r="G8">
            <v>0.4</v>
          </cell>
          <cell r="H8">
            <v>2</v>
          </cell>
          <cell r="J8">
            <v>0.3</v>
          </cell>
          <cell r="K8">
            <v>2</v>
          </cell>
        </row>
        <row r="9">
          <cell r="A9">
            <v>37</v>
          </cell>
          <cell r="B9">
            <v>2.5</v>
          </cell>
          <cell r="D9">
            <v>20</v>
          </cell>
          <cell r="E9">
            <v>2.5</v>
          </cell>
          <cell r="G9">
            <v>0.5</v>
          </cell>
          <cell r="H9">
            <v>2.5</v>
          </cell>
          <cell r="J9">
            <v>0.35</v>
          </cell>
          <cell r="K9">
            <v>2.5</v>
          </cell>
        </row>
        <row r="10">
          <cell r="A10">
            <v>39</v>
          </cell>
          <cell r="B10">
            <v>3</v>
          </cell>
          <cell r="D10">
            <v>22</v>
          </cell>
          <cell r="E10">
            <v>3</v>
          </cell>
          <cell r="G10">
            <v>0.6</v>
          </cell>
          <cell r="H10">
            <v>3</v>
          </cell>
          <cell r="J10">
            <v>0.4</v>
          </cell>
          <cell r="K10">
            <v>3</v>
          </cell>
        </row>
        <row r="11">
          <cell r="A11">
            <v>41</v>
          </cell>
          <cell r="B11">
            <v>3.5</v>
          </cell>
          <cell r="D11">
            <v>24</v>
          </cell>
          <cell r="E11">
            <v>3.5</v>
          </cell>
          <cell r="G11">
            <v>0.7</v>
          </cell>
          <cell r="H11">
            <v>3.5</v>
          </cell>
          <cell r="J11">
            <v>0.45</v>
          </cell>
          <cell r="K11">
            <v>3.5</v>
          </cell>
        </row>
        <row r="12">
          <cell r="A12">
            <v>43</v>
          </cell>
          <cell r="B12">
            <v>4</v>
          </cell>
          <cell r="D12">
            <v>26</v>
          </cell>
          <cell r="E12">
            <v>4</v>
          </cell>
          <cell r="G12">
            <v>0.8</v>
          </cell>
          <cell r="H12">
            <v>4</v>
          </cell>
          <cell r="J12">
            <v>0.5</v>
          </cell>
          <cell r="K12">
            <v>4</v>
          </cell>
        </row>
        <row r="13">
          <cell r="A13">
            <v>45</v>
          </cell>
          <cell r="B13">
            <v>4.5</v>
          </cell>
          <cell r="D13">
            <v>28</v>
          </cell>
          <cell r="E13">
            <v>4.5</v>
          </cell>
          <cell r="G13">
            <v>0.9</v>
          </cell>
          <cell r="H13">
            <v>4.5</v>
          </cell>
          <cell r="J13">
            <v>0.6</v>
          </cell>
          <cell r="K13">
            <v>4.5</v>
          </cell>
        </row>
        <row r="14">
          <cell r="A14">
            <v>47</v>
          </cell>
          <cell r="B14">
            <v>5</v>
          </cell>
          <cell r="D14">
            <v>30</v>
          </cell>
          <cell r="E14">
            <v>5</v>
          </cell>
          <cell r="G14">
            <v>1</v>
          </cell>
          <cell r="H14">
            <v>5</v>
          </cell>
          <cell r="J14">
            <v>0.7</v>
          </cell>
          <cell r="K14">
            <v>5</v>
          </cell>
        </row>
        <row r="15">
          <cell r="A15">
            <v>49</v>
          </cell>
          <cell r="B15">
            <v>5.5</v>
          </cell>
          <cell r="D15">
            <v>32</v>
          </cell>
          <cell r="E15">
            <v>5.5</v>
          </cell>
          <cell r="G15">
            <v>1.1000000000000001</v>
          </cell>
          <cell r="H15">
            <v>5.5</v>
          </cell>
          <cell r="J15">
            <v>0.8</v>
          </cell>
          <cell r="K15">
            <v>5.5</v>
          </cell>
        </row>
        <row r="16">
          <cell r="A16">
            <v>51</v>
          </cell>
          <cell r="B16">
            <v>6</v>
          </cell>
          <cell r="D16">
            <v>34</v>
          </cell>
          <cell r="E16">
            <v>6</v>
          </cell>
          <cell r="G16">
            <v>1.2</v>
          </cell>
          <cell r="H16">
            <v>6</v>
          </cell>
          <cell r="J16">
            <v>0.9</v>
          </cell>
          <cell r="K16">
            <v>6</v>
          </cell>
        </row>
        <row r="17">
          <cell r="A17">
            <v>53</v>
          </cell>
          <cell r="B17">
            <v>6.5</v>
          </cell>
          <cell r="D17">
            <v>36</v>
          </cell>
          <cell r="E17">
            <v>6.5</v>
          </cell>
          <cell r="G17">
            <v>1.3</v>
          </cell>
          <cell r="H17">
            <v>6.5</v>
          </cell>
          <cell r="J17">
            <v>1</v>
          </cell>
          <cell r="K17">
            <v>6.5</v>
          </cell>
        </row>
        <row r="18">
          <cell r="A18">
            <v>55</v>
          </cell>
          <cell r="B18">
            <v>7</v>
          </cell>
          <cell r="D18">
            <v>38</v>
          </cell>
          <cell r="E18">
            <v>7</v>
          </cell>
          <cell r="G18">
            <v>1.4</v>
          </cell>
          <cell r="H18">
            <v>7</v>
          </cell>
          <cell r="J18">
            <v>1.1000000000000001</v>
          </cell>
          <cell r="K18">
            <v>7</v>
          </cell>
        </row>
        <row r="19">
          <cell r="A19">
            <v>57</v>
          </cell>
          <cell r="B19">
            <v>7.5</v>
          </cell>
          <cell r="D19">
            <v>40</v>
          </cell>
          <cell r="E19">
            <v>7.5</v>
          </cell>
          <cell r="G19">
            <v>1.5</v>
          </cell>
          <cell r="H19">
            <v>7.5</v>
          </cell>
          <cell r="J19">
            <v>1.2</v>
          </cell>
          <cell r="K19">
            <v>7.5</v>
          </cell>
        </row>
        <row r="20">
          <cell r="A20">
            <v>59</v>
          </cell>
          <cell r="B20">
            <v>8</v>
          </cell>
          <cell r="D20">
            <v>42</v>
          </cell>
          <cell r="E20">
            <v>8</v>
          </cell>
          <cell r="G20">
            <v>1.6</v>
          </cell>
          <cell r="H20">
            <v>8</v>
          </cell>
          <cell r="J20">
            <v>1.3</v>
          </cell>
          <cell r="K20">
            <v>8</v>
          </cell>
        </row>
        <row r="21">
          <cell r="A21">
            <v>61</v>
          </cell>
          <cell r="B21">
            <v>8.8000000000000007</v>
          </cell>
          <cell r="D21">
            <v>44</v>
          </cell>
          <cell r="E21">
            <v>8.5</v>
          </cell>
          <cell r="G21">
            <v>1.7</v>
          </cell>
          <cell r="H21">
            <v>8.5</v>
          </cell>
          <cell r="J21">
            <v>1.4</v>
          </cell>
          <cell r="K21">
            <v>5.8</v>
          </cell>
        </row>
        <row r="22">
          <cell r="A22">
            <v>63</v>
          </cell>
          <cell r="B22">
            <v>9</v>
          </cell>
          <cell r="D22">
            <v>46</v>
          </cell>
          <cell r="E22">
            <v>9</v>
          </cell>
          <cell r="G22">
            <v>1.8</v>
          </cell>
          <cell r="H22">
            <v>9</v>
          </cell>
          <cell r="J22">
            <v>1.5</v>
          </cell>
          <cell r="K22">
            <v>9</v>
          </cell>
        </row>
        <row r="23">
          <cell r="A23">
            <v>65</v>
          </cell>
          <cell r="B23">
            <v>9.5</v>
          </cell>
          <cell r="D23">
            <v>48</v>
          </cell>
          <cell r="E23">
            <v>9.5</v>
          </cell>
          <cell r="G23">
            <v>1.9</v>
          </cell>
          <cell r="H23">
            <v>9.5</v>
          </cell>
          <cell r="J23">
            <v>1.6</v>
          </cell>
          <cell r="K23">
            <v>9.5</v>
          </cell>
        </row>
        <row r="24">
          <cell r="A24">
            <v>67</v>
          </cell>
          <cell r="B24">
            <v>10</v>
          </cell>
          <cell r="D24">
            <v>50</v>
          </cell>
          <cell r="E24">
            <v>10</v>
          </cell>
          <cell r="G24">
            <v>2</v>
          </cell>
          <cell r="H24">
            <v>10</v>
          </cell>
          <cell r="K24">
            <v>10</v>
          </cell>
        </row>
      </sheetData>
      <sheetData sheetId="11">
        <row r="2">
          <cell r="G2" t="str">
            <v>Tps au test</v>
          </cell>
          <cell r="H2" t="str">
            <v>Km/h</v>
          </cell>
        </row>
        <row r="3">
          <cell r="A3" t="str">
            <v>GARCONS</v>
          </cell>
          <cell r="B3" t="str">
            <v>NOTE/20</v>
          </cell>
          <cell r="D3" t="str">
            <v>FILLES</v>
          </cell>
          <cell r="E3" t="str">
            <v>NOTE/20</v>
          </cell>
          <cell r="G3">
            <v>0</v>
          </cell>
          <cell r="H3">
            <v>0</v>
          </cell>
        </row>
        <row r="4">
          <cell r="A4">
            <v>0</v>
          </cell>
          <cell r="B4">
            <v>0</v>
          </cell>
          <cell r="D4">
            <v>0</v>
          </cell>
          <cell r="E4">
            <v>0</v>
          </cell>
          <cell r="G4">
            <v>1</v>
          </cell>
          <cell r="H4">
            <v>10</v>
          </cell>
        </row>
        <row r="5">
          <cell r="A5">
            <v>12</v>
          </cell>
          <cell r="B5">
            <v>1</v>
          </cell>
          <cell r="D5">
            <v>10</v>
          </cell>
          <cell r="E5">
            <v>1</v>
          </cell>
          <cell r="G5">
            <v>2</v>
          </cell>
          <cell r="H5">
            <v>10.5</v>
          </cell>
        </row>
        <row r="6">
          <cell r="A6">
            <v>12.5</v>
          </cell>
          <cell r="B6">
            <v>2</v>
          </cell>
          <cell r="D6">
            <v>10.5</v>
          </cell>
          <cell r="E6">
            <v>2</v>
          </cell>
          <cell r="G6">
            <v>3</v>
          </cell>
          <cell r="H6">
            <v>11</v>
          </cell>
        </row>
        <row r="7">
          <cell r="A7">
            <v>13</v>
          </cell>
          <cell r="B7">
            <v>3</v>
          </cell>
          <cell r="D7">
            <v>11</v>
          </cell>
          <cell r="E7">
            <v>3</v>
          </cell>
          <cell r="G7">
            <v>4</v>
          </cell>
          <cell r="H7">
            <v>11.5</v>
          </cell>
        </row>
        <row r="8">
          <cell r="A8">
            <v>13</v>
          </cell>
          <cell r="B8">
            <v>4</v>
          </cell>
          <cell r="D8">
            <v>11.5</v>
          </cell>
          <cell r="E8">
            <v>4</v>
          </cell>
          <cell r="G8">
            <v>5</v>
          </cell>
          <cell r="H8">
            <v>12</v>
          </cell>
        </row>
        <row r="9">
          <cell r="A9">
            <v>13.5</v>
          </cell>
          <cell r="B9">
            <v>5</v>
          </cell>
          <cell r="D9">
            <v>12</v>
          </cell>
          <cell r="E9">
            <v>5</v>
          </cell>
          <cell r="G9">
            <v>6</v>
          </cell>
          <cell r="H9">
            <v>12.5</v>
          </cell>
        </row>
        <row r="10">
          <cell r="A10">
            <v>14</v>
          </cell>
          <cell r="B10">
            <v>6</v>
          </cell>
          <cell r="D10">
            <v>12.5</v>
          </cell>
          <cell r="E10">
            <v>6</v>
          </cell>
          <cell r="G10">
            <v>7</v>
          </cell>
          <cell r="H10">
            <v>13</v>
          </cell>
        </row>
        <row r="11">
          <cell r="A11">
            <v>14.5</v>
          </cell>
          <cell r="B11">
            <v>7</v>
          </cell>
          <cell r="D11">
            <v>13</v>
          </cell>
          <cell r="E11">
            <v>7</v>
          </cell>
          <cell r="G11">
            <v>8</v>
          </cell>
          <cell r="H11">
            <v>13.5</v>
          </cell>
        </row>
        <row r="12">
          <cell r="A12">
            <v>15</v>
          </cell>
          <cell r="B12">
            <v>8</v>
          </cell>
          <cell r="D12">
            <v>13.5</v>
          </cell>
          <cell r="E12">
            <v>8</v>
          </cell>
          <cell r="G12">
            <v>9</v>
          </cell>
          <cell r="H12">
            <v>14</v>
          </cell>
        </row>
        <row r="13">
          <cell r="A13">
            <v>15.5</v>
          </cell>
          <cell r="B13">
            <v>9</v>
          </cell>
          <cell r="D13">
            <v>14</v>
          </cell>
          <cell r="E13">
            <v>9</v>
          </cell>
          <cell r="G13">
            <v>10</v>
          </cell>
          <cell r="H13">
            <v>14.5</v>
          </cell>
        </row>
        <row r="14">
          <cell r="A14">
            <v>16</v>
          </cell>
          <cell r="B14">
            <v>10</v>
          </cell>
          <cell r="D14">
            <v>14.5</v>
          </cell>
          <cell r="E14">
            <v>10</v>
          </cell>
          <cell r="G14">
            <v>11</v>
          </cell>
          <cell r="H14">
            <v>15</v>
          </cell>
        </row>
        <row r="15">
          <cell r="A15">
            <v>16.5</v>
          </cell>
          <cell r="B15">
            <v>11</v>
          </cell>
          <cell r="D15">
            <v>15</v>
          </cell>
          <cell r="E15">
            <v>11</v>
          </cell>
          <cell r="G15">
            <v>12</v>
          </cell>
          <cell r="H15">
            <v>15.5</v>
          </cell>
        </row>
        <row r="16">
          <cell r="A16">
            <v>17</v>
          </cell>
          <cell r="B16">
            <v>12</v>
          </cell>
          <cell r="D16">
            <v>15.5</v>
          </cell>
          <cell r="E16">
            <v>12</v>
          </cell>
          <cell r="G16">
            <v>13</v>
          </cell>
          <cell r="H16">
            <v>16</v>
          </cell>
        </row>
        <row r="17">
          <cell r="A17">
            <v>17.5</v>
          </cell>
          <cell r="B17">
            <v>13</v>
          </cell>
          <cell r="D17">
            <v>16</v>
          </cell>
          <cell r="E17">
            <v>13</v>
          </cell>
          <cell r="G17">
            <v>14</v>
          </cell>
          <cell r="H17">
            <v>16.5</v>
          </cell>
        </row>
        <row r="18">
          <cell r="A18">
            <v>18</v>
          </cell>
          <cell r="B18">
            <v>14</v>
          </cell>
          <cell r="D18">
            <v>16.5</v>
          </cell>
          <cell r="E18">
            <v>14</v>
          </cell>
          <cell r="G18">
            <v>15</v>
          </cell>
          <cell r="H18">
            <v>17</v>
          </cell>
        </row>
        <row r="19">
          <cell r="A19">
            <v>18.5</v>
          </cell>
          <cell r="B19">
            <v>15</v>
          </cell>
          <cell r="D19">
            <v>17</v>
          </cell>
          <cell r="E19">
            <v>15</v>
          </cell>
          <cell r="G19">
            <v>16</v>
          </cell>
          <cell r="H19">
            <v>17.5</v>
          </cell>
        </row>
        <row r="20">
          <cell r="A20">
            <v>19</v>
          </cell>
          <cell r="B20">
            <v>16</v>
          </cell>
          <cell r="D20">
            <v>17.5</v>
          </cell>
          <cell r="E20">
            <v>16</v>
          </cell>
          <cell r="G20">
            <v>17</v>
          </cell>
          <cell r="H20">
            <v>18</v>
          </cell>
        </row>
        <row r="21">
          <cell r="A21">
            <v>19.5</v>
          </cell>
          <cell r="B21">
            <v>17</v>
          </cell>
          <cell r="D21">
            <v>18</v>
          </cell>
          <cell r="E21">
            <v>17</v>
          </cell>
          <cell r="G21">
            <v>18</v>
          </cell>
          <cell r="H21">
            <v>18.5</v>
          </cell>
        </row>
        <row r="22">
          <cell r="A22">
            <v>20</v>
          </cell>
          <cell r="B22">
            <v>18</v>
          </cell>
          <cell r="D22">
            <v>18.5</v>
          </cell>
          <cell r="E22">
            <v>18</v>
          </cell>
          <cell r="G22">
            <v>19</v>
          </cell>
          <cell r="H22">
            <v>19</v>
          </cell>
        </row>
        <row r="23">
          <cell r="A23">
            <v>20.5</v>
          </cell>
          <cell r="B23">
            <v>19</v>
          </cell>
          <cell r="D23">
            <v>19</v>
          </cell>
          <cell r="E23">
            <v>19</v>
          </cell>
          <cell r="G23">
            <v>20</v>
          </cell>
          <cell r="H23">
            <v>19.5</v>
          </cell>
        </row>
        <row r="24">
          <cell r="A24">
            <v>21</v>
          </cell>
          <cell r="B24">
            <v>20</v>
          </cell>
          <cell r="D24">
            <v>19.5</v>
          </cell>
          <cell r="E24">
            <v>20</v>
          </cell>
          <cell r="G24">
            <v>21</v>
          </cell>
          <cell r="H24">
            <v>20</v>
          </cell>
        </row>
        <row r="25">
          <cell r="G25">
            <v>22</v>
          </cell>
          <cell r="H25">
            <v>20.5</v>
          </cell>
        </row>
        <row r="26">
          <cell r="G26">
            <v>23</v>
          </cell>
          <cell r="H26">
            <v>21</v>
          </cell>
        </row>
        <row r="27">
          <cell r="G27">
            <v>24</v>
          </cell>
          <cell r="H27">
            <v>21.5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5"/>
  <sheetViews>
    <sheetView tabSelected="1" topLeftCell="A349" workbookViewId="0">
      <selection activeCell="A367" sqref="A367"/>
    </sheetView>
  </sheetViews>
  <sheetFormatPr baseColWidth="10" defaultRowHeight="15" x14ac:dyDescent="0.25"/>
  <cols>
    <col min="1" max="16384" width="11.42578125" style="621"/>
  </cols>
  <sheetData>
    <row r="1" spans="1:12" ht="15.75" x14ac:dyDescent="0.3">
      <c r="A1" s="622">
        <v>21817022</v>
      </c>
      <c r="B1" s="624" t="s">
        <v>89</v>
      </c>
      <c r="C1" s="623" t="s">
        <v>90</v>
      </c>
      <c r="D1" s="626" t="s">
        <v>89</v>
      </c>
      <c r="E1" s="625" t="s">
        <v>90</v>
      </c>
      <c r="H1" s="621">
        <f>IF(B1=D1,1,0)</f>
        <v>1</v>
      </c>
      <c r="I1" s="621">
        <f>IF(C1=E1,1,0)</f>
        <v>1</v>
      </c>
      <c r="K1" s="621">
        <v>10.15</v>
      </c>
      <c r="L1" s="621">
        <v>7.5</v>
      </c>
    </row>
    <row r="2" spans="1:12" ht="15.75" x14ac:dyDescent="0.3">
      <c r="A2" s="622">
        <v>21819964</v>
      </c>
      <c r="B2" s="624" t="s">
        <v>358</v>
      </c>
      <c r="C2" s="623" t="s">
        <v>359</v>
      </c>
      <c r="D2" s="626" t="s">
        <v>358</v>
      </c>
      <c r="E2" s="625" t="s">
        <v>359</v>
      </c>
      <c r="H2" s="621">
        <f>IF(B2=D2,1,0)</f>
        <v>1</v>
      </c>
      <c r="I2" s="621">
        <f>IF(C2=E2,1,0)</f>
        <v>1</v>
      </c>
      <c r="K2" s="621">
        <v>12.15</v>
      </c>
      <c r="L2" s="621">
        <v>7</v>
      </c>
    </row>
    <row r="3" spans="1:12" ht="15.75" x14ac:dyDescent="0.3">
      <c r="A3" s="622">
        <v>21808085</v>
      </c>
      <c r="B3" s="624" t="s">
        <v>93</v>
      </c>
      <c r="C3" s="623" t="s">
        <v>94</v>
      </c>
      <c r="D3" s="628" t="s">
        <v>93</v>
      </c>
      <c r="E3" s="627" t="s">
        <v>94</v>
      </c>
      <c r="H3" s="621">
        <f>IF(B3=D3,1,0)</f>
        <v>1</v>
      </c>
      <c r="I3" s="621">
        <f>IF(C3=E3,1,0)</f>
        <v>1</v>
      </c>
      <c r="K3" s="621">
        <v>10.55</v>
      </c>
      <c r="L3" s="621">
        <v>6</v>
      </c>
    </row>
    <row r="4" spans="1:12" ht="15.75" x14ac:dyDescent="0.3">
      <c r="A4" s="622">
        <v>21904455</v>
      </c>
      <c r="B4" s="624" t="s">
        <v>360</v>
      </c>
      <c r="C4" s="623" t="s">
        <v>267</v>
      </c>
      <c r="D4" s="628" t="s">
        <v>360</v>
      </c>
      <c r="E4" s="627" t="s">
        <v>267</v>
      </c>
      <c r="H4" s="621">
        <f>IF(B4=D4,1,0)</f>
        <v>1</v>
      </c>
      <c r="I4" s="621">
        <f>IF(C4=E4,1,0)</f>
        <v>1</v>
      </c>
      <c r="K4" s="621">
        <v>13.5</v>
      </c>
      <c r="L4" s="621">
        <v>8</v>
      </c>
    </row>
    <row r="5" spans="1:12" ht="15.75" x14ac:dyDescent="0.3">
      <c r="A5" s="622">
        <v>21814491</v>
      </c>
      <c r="B5" s="624" t="s">
        <v>96</v>
      </c>
      <c r="C5" s="623" t="s">
        <v>97</v>
      </c>
      <c r="D5" s="626" t="s">
        <v>96</v>
      </c>
      <c r="E5" s="625" t="s">
        <v>97</v>
      </c>
      <c r="H5" s="621">
        <f>IF(B5=D5,1,0)</f>
        <v>1</v>
      </c>
      <c r="I5" s="621">
        <f>IF(C5=E5,1,0)</f>
        <v>1</v>
      </c>
      <c r="K5" s="621">
        <v>10.75</v>
      </c>
      <c r="L5" s="621">
        <v>6</v>
      </c>
    </row>
    <row r="6" spans="1:12" ht="15.75" x14ac:dyDescent="0.3">
      <c r="A6" s="622">
        <v>21515935</v>
      </c>
      <c r="B6" s="624" t="s">
        <v>361</v>
      </c>
      <c r="C6" s="623" t="s">
        <v>248</v>
      </c>
      <c r="D6" s="626" t="s">
        <v>361</v>
      </c>
      <c r="E6" s="625" t="s">
        <v>248</v>
      </c>
      <c r="H6" s="621">
        <f>IF(B6=D6,1,0)</f>
        <v>1</v>
      </c>
      <c r="I6" s="621">
        <f>IF(C6=E6,1,0)</f>
        <v>1</v>
      </c>
      <c r="K6" s="621">
        <v>11.76</v>
      </c>
      <c r="L6" s="621" t="s">
        <v>329</v>
      </c>
    </row>
    <row r="7" spans="1:12" ht="15.75" x14ac:dyDescent="0.3">
      <c r="A7" s="622">
        <v>21804356</v>
      </c>
      <c r="B7" s="624" t="s">
        <v>101</v>
      </c>
      <c r="C7" s="623" t="s">
        <v>102</v>
      </c>
      <c r="D7" s="451" t="s">
        <v>101</v>
      </c>
      <c r="E7" s="445" t="s">
        <v>102</v>
      </c>
      <c r="H7" s="621">
        <f>IF(B7=D7,1,0)</f>
        <v>1</v>
      </c>
      <c r="I7" s="621">
        <f>IF(C7=E7,1,0)</f>
        <v>1</v>
      </c>
      <c r="K7" s="621">
        <v>11.8</v>
      </c>
      <c r="L7" s="621">
        <v>8.5</v>
      </c>
    </row>
    <row r="8" spans="1:12" ht="15.75" x14ac:dyDescent="0.3">
      <c r="A8" s="622">
        <v>21914069</v>
      </c>
      <c r="B8" s="350" t="s">
        <v>362</v>
      </c>
      <c r="C8" s="351" t="s">
        <v>190</v>
      </c>
      <c r="D8" s="438" t="s">
        <v>362</v>
      </c>
      <c r="E8" s="439" t="s">
        <v>190</v>
      </c>
      <c r="H8" s="621">
        <f>IF(B8=D8,1,0)</f>
        <v>1</v>
      </c>
      <c r="I8" s="621">
        <f>IF(C8=E8,1,0)</f>
        <v>1</v>
      </c>
      <c r="K8" s="621">
        <v>12.65</v>
      </c>
      <c r="L8" s="621">
        <v>5</v>
      </c>
    </row>
    <row r="9" spans="1:12" ht="15.75" x14ac:dyDescent="0.3">
      <c r="A9" s="622">
        <v>21905377</v>
      </c>
      <c r="B9" s="350" t="s">
        <v>363</v>
      </c>
      <c r="C9" s="351" t="s">
        <v>364</v>
      </c>
      <c r="D9" s="438" t="s">
        <v>363</v>
      </c>
      <c r="E9" s="439" t="s">
        <v>364</v>
      </c>
      <c r="H9" s="621">
        <f>IF(B9=D9,1,0)</f>
        <v>1</v>
      </c>
      <c r="I9" s="621">
        <f>IF(C9=E9,1,0)</f>
        <v>1</v>
      </c>
      <c r="K9" s="621">
        <v>13.25</v>
      </c>
      <c r="L9" s="621">
        <v>7</v>
      </c>
    </row>
    <row r="10" spans="1:12" ht="15.75" x14ac:dyDescent="0.3">
      <c r="A10" s="622">
        <v>21918194</v>
      </c>
      <c r="B10" s="350" t="s">
        <v>366</v>
      </c>
      <c r="C10" s="351" t="s">
        <v>367</v>
      </c>
      <c r="D10" s="438" t="s">
        <v>366</v>
      </c>
      <c r="E10" s="439" t="s">
        <v>367</v>
      </c>
      <c r="H10" s="621">
        <f>IF(B10=D10,1,0)</f>
        <v>1</v>
      </c>
      <c r="I10" s="621">
        <f>IF(C10=E10,1,0)</f>
        <v>1</v>
      </c>
      <c r="K10" s="621">
        <v>9.4</v>
      </c>
      <c r="L10" s="621">
        <v>5</v>
      </c>
    </row>
    <row r="11" spans="1:12" ht="15.75" x14ac:dyDescent="0.3">
      <c r="A11" s="622">
        <v>21904955</v>
      </c>
      <c r="B11" s="350" t="s">
        <v>368</v>
      </c>
      <c r="C11" s="351" t="s">
        <v>369</v>
      </c>
      <c r="D11" s="438" t="s">
        <v>368</v>
      </c>
      <c r="E11" s="439" t="s">
        <v>369</v>
      </c>
      <c r="H11" s="621">
        <f>IF(B11=D11,1,0)</f>
        <v>1</v>
      </c>
      <c r="I11" s="621">
        <f>IF(C11=E11,1,0)</f>
        <v>1</v>
      </c>
      <c r="K11" s="621">
        <v>6.55</v>
      </c>
      <c r="L11" s="621">
        <v>8</v>
      </c>
    </row>
    <row r="12" spans="1:12" ht="15.75" x14ac:dyDescent="0.3">
      <c r="A12" s="622">
        <v>21906698</v>
      </c>
      <c r="B12" s="350" t="s">
        <v>365</v>
      </c>
      <c r="C12" s="351" t="s">
        <v>136</v>
      </c>
      <c r="D12" s="438" t="s">
        <v>365</v>
      </c>
      <c r="E12" s="439" t="s">
        <v>136</v>
      </c>
      <c r="H12" s="621">
        <f>IF(B12=D12,1,0)</f>
        <v>1</v>
      </c>
      <c r="I12" s="621">
        <f>IF(C12=E12,1,0)</f>
        <v>1</v>
      </c>
      <c r="K12" s="621">
        <v>12.8</v>
      </c>
      <c r="L12" s="621">
        <v>9.5</v>
      </c>
    </row>
    <row r="13" spans="1:12" ht="15.75" x14ac:dyDescent="0.3">
      <c r="A13" s="622">
        <v>21821525</v>
      </c>
      <c r="B13" s="350" t="s">
        <v>370</v>
      </c>
      <c r="C13" s="351" t="s">
        <v>250</v>
      </c>
      <c r="D13" s="438" t="s">
        <v>370</v>
      </c>
      <c r="E13" s="439" t="s">
        <v>250</v>
      </c>
      <c r="H13" s="621">
        <f>IF(B13=D13,1,0)</f>
        <v>1</v>
      </c>
      <c r="I13" s="621">
        <f>IF(C13=E13,1,0)</f>
        <v>1</v>
      </c>
      <c r="K13" s="621">
        <v>11.9</v>
      </c>
      <c r="L13" s="621">
        <v>5.5</v>
      </c>
    </row>
    <row r="14" spans="1:12" ht="15.75" x14ac:dyDescent="0.3">
      <c r="A14" s="622">
        <v>21905581</v>
      </c>
      <c r="B14" s="350" t="s">
        <v>95</v>
      </c>
      <c r="C14" s="351" t="s">
        <v>325</v>
      </c>
      <c r="D14" s="444" t="s">
        <v>95</v>
      </c>
      <c r="E14" s="445" t="s">
        <v>325</v>
      </c>
      <c r="H14" s="621">
        <f>IF(B14=D14,1,0)</f>
        <v>1</v>
      </c>
      <c r="I14" s="621">
        <f>IF(C14=E14,1,0)</f>
        <v>1</v>
      </c>
      <c r="K14" s="621">
        <v>13.15</v>
      </c>
      <c r="L14" s="621">
        <v>4</v>
      </c>
    </row>
    <row r="15" spans="1:12" ht="15.75" x14ac:dyDescent="0.3">
      <c r="A15" s="622">
        <v>21909436</v>
      </c>
      <c r="B15" s="350" t="s">
        <v>371</v>
      </c>
      <c r="C15" s="351" t="s">
        <v>145</v>
      </c>
      <c r="D15" s="438" t="s">
        <v>371</v>
      </c>
      <c r="E15" s="439" t="s">
        <v>145</v>
      </c>
      <c r="H15" s="621">
        <f>IF(B15=D15,1,0)</f>
        <v>1</v>
      </c>
      <c r="I15" s="621">
        <f>IF(C15=E15,1,0)</f>
        <v>1</v>
      </c>
      <c r="K15" s="621">
        <v>0</v>
      </c>
      <c r="L15" s="621" t="s">
        <v>329</v>
      </c>
    </row>
    <row r="16" spans="1:12" ht="15.75" x14ac:dyDescent="0.3">
      <c r="A16" s="622">
        <v>21911419</v>
      </c>
      <c r="B16" s="350" t="s">
        <v>372</v>
      </c>
      <c r="C16" s="351" t="s">
        <v>95</v>
      </c>
      <c r="D16" s="438" t="s">
        <v>372</v>
      </c>
      <c r="E16" s="439" t="s">
        <v>95</v>
      </c>
      <c r="H16" s="621">
        <f>IF(B16=D16,1,0)</f>
        <v>1</v>
      </c>
      <c r="I16" s="621">
        <f>IF(C16=E16,1,0)</f>
        <v>1</v>
      </c>
      <c r="K16" s="621">
        <v>11.75</v>
      </c>
      <c r="L16" s="621">
        <v>8</v>
      </c>
    </row>
    <row r="17" spans="1:12" ht="15.75" x14ac:dyDescent="0.3">
      <c r="A17" s="622">
        <v>21907960</v>
      </c>
      <c r="B17" s="350" t="s">
        <v>372</v>
      </c>
      <c r="C17" s="351" t="s">
        <v>185</v>
      </c>
      <c r="D17" s="444" t="s">
        <v>372</v>
      </c>
      <c r="E17" s="445" t="s">
        <v>185</v>
      </c>
      <c r="H17" s="621">
        <f>IF(B17=D17,1,0)</f>
        <v>1</v>
      </c>
      <c r="I17" s="621">
        <f>IF(C17=E17,1,0)</f>
        <v>1</v>
      </c>
      <c r="K17" s="621">
        <v>11.35</v>
      </c>
      <c r="L17" s="621">
        <v>5</v>
      </c>
    </row>
    <row r="18" spans="1:12" ht="15.75" x14ac:dyDescent="0.3">
      <c r="A18" s="622">
        <v>21906708</v>
      </c>
      <c r="B18" s="350" t="s">
        <v>373</v>
      </c>
      <c r="C18" s="351" t="s">
        <v>374</v>
      </c>
      <c r="D18" s="438" t="s">
        <v>373</v>
      </c>
      <c r="E18" s="439" t="s">
        <v>374</v>
      </c>
      <c r="H18" s="621">
        <f>IF(B18=D18,1,0)</f>
        <v>1</v>
      </c>
      <c r="I18" s="621">
        <f>IF(C18=E18,1,0)</f>
        <v>1</v>
      </c>
      <c r="K18" s="621">
        <v>12.9</v>
      </c>
      <c r="L18" s="621">
        <v>7</v>
      </c>
    </row>
    <row r="19" spans="1:12" ht="15.75" x14ac:dyDescent="0.3">
      <c r="A19" s="622">
        <v>21811011</v>
      </c>
      <c r="B19" s="350" t="s">
        <v>44</v>
      </c>
      <c r="C19" s="351" t="s">
        <v>108</v>
      </c>
      <c r="D19" s="438" t="s">
        <v>44</v>
      </c>
      <c r="E19" s="439" t="s">
        <v>108</v>
      </c>
      <c r="H19" s="621">
        <f>IF(B19=D19,1,0)</f>
        <v>1</v>
      </c>
      <c r="I19" s="621">
        <f>IF(C19=E19,1,0)</f>
        <v>1</v>
      </c>
      <c r="K19" s="621">
        <v>9.85</v>
      </c>
      <c r="L19" s="621">
        <v>8.5</v>
      </c>
    </row>
    <row r="20" spans="1:12" ht="15.75" x14ac:dyDescent="0.3">
      <c r="A20" s="622">
        <v>21906231</v>
      </c>
      <c r="B20" s="350" t="s">
        <v>375</v>
      </c>
      <c r="C20" s="351" t="s">
        <v>211</v>
      </c>
      <c r="D20" s="438" t="s">
        <v>375</v>
      </c>
      <c r="E20" s="439" t="s">
        <v>211</v>
      </c>
      <c r="H20" s="621">
        <f>IF(B20=D20,1,0)</f>
        <v>1</v>
      </c>
      <c r="I20" s="621">
        <f>IF(C20=E20,1,0)</f>
        <v>1</v>
      </c>
      <c r="K20" s="621">
        <v>13.95</v>
      </c>
      <c r="L20" s="621">
        <v>8</v>
      </c>
    </row>
    <row r="21" spans="1:12" ht="15.75" x14ac:dyDescent="0.3">
      <c r="A21" s="622">
        <v>21903189</v>
      </c>
      <c r="B21" s="350" t="s">
        <v>376</v>
      </c>
      <c r="C21" s="351" t="s">
        <v>377</v>
      </c>
      <c r="D21" s="438" t="s">
        <v>376</v>
      </c>
      <c r="E21" s="439" t="s">
        <v>377</v>
      </c>
      <c r="H21" s="621">
        <f>IF(B21=D21,1,0)</f>
        <v>1</v>
      </c>
      <c r="I21" s="621">
        <f>IF(C21=E21,1,0)</f>
        <v>1</v>
      </c>
      <c r="K21" s="621">
        <v>8.4499999999999993</v>
      </c>
      <c r="L21" s="621">
        <v>4.5</v>
      </c>
    </row>
    <row r="22" spans="1:12" ht="15.75" x14ac:dyDescent="0.3">
      <c r="A22" s="622">
        <v>21909665</v>
      </c>
      <c r="B22" s="350" t="s">
        <v>378</v>
      </c>
      <c r="C22" s="351" t="s">
        <v>379</v>
      </c>
      <c r="D22" s="438" t="s">
        <v>378</v>
      </c>
      <c r="E22" s="439" t="s">
        <v>379</v>
      </c>
      <c r="H22" s="621">
        <f>IF(B22=D22,1,0)</f>
        <v>1</v>
      </c>
      <c r="I22" s="621">
        <f>IF(C22=E22,1,0)</f>
        <v>1</v>
      </c>
      <c r="K22" s="621">
        <v>11.6</v>
      </c>
      <c r="L22" s="621">
        <v>5.5</v>
      </c>
    </row>
    <row r="23" spans="1:12" ht="15.75" x14ac:dyDescent="0.3">
      <c r="A23" s="622">
        <v>21801187</v>
      </c>
      <c r="B23" s="350" t="s">
        <v>109</v>
      </c>
      <c r="C23" s="351" t="s">
        <v>110</v>
      </c>
      <c r="D23" s="444" t="s">
        <v>109</v>
      </c>
      <c r="E23" s="445" t="s">
        <v>110</v>
      </c>
      <c r="H23" s="621">
        <f>IF(B23=D23,1,0)</f>
        <v>1</v>
      </c>
      <c r="I23" s="621">
        <f>IF(C23=E23,1,0)</f>
        <v>1</v>
      </c>
      <c r="K23" s="621">
        <v>8.9</v>
      </c>
      <c r="L23" s="621">
        <v>7.5</v>
      </c>
    </row>
    <row r="24" spans="1:12" ht="15.75" x14ac:dyDescent="0.3">
      <c r="A24" s="622">
        <v>21814329</v>
      </c>
      <c r="B24" s="350" t="s">
        <v>111</v>
      </c>
      <c r="C24" s="351" t="s">
        <v>112</v>
      </c>
      <c r="D24" s="438" t="s">
        <v>111</v>
      </c>
      <c r="E24" s="439" t="s">
        <v>112</v>
      </c>
      <c r="H24" s="621">
        <f>IF(B24=D24,1,0)</f>
        <v>1</v>
      </c>
      <c r="I24" s="621">
        <f>IF(C24=E24,1,0)</f>
        <v>1</v>
      </c>
      <c r="K24" s="621">
        <v>10.3125</v>
      </c>
      <c r="L24" s="621">
        <v>4</v>
      </c>
    </row>
    <row r="25" spans="1:12" ht="15.75" x14ac:dyDescent="0.3">
      <c r="A25" s="622">
        <v>21910133</v>
      </c>
      <c r="B25" s="350" t="s">
        <v>380</v>
      </c>
      <c r="C25" s="351" t="s">
        <v>381</v>
      </c>
      <c r="D25" s="444" t="s">
        <v>380</v>
      </c>
      <c r="E25" s="445" t="s">
        <v>381</v>
      </c>
      <c r="H25" s="621">
        <f>IF(B25=D25,1,0)</f>
        <v>1</v>
      </c>
      <c r="I25" s="621">
        <f>IF(C25=E25,1,0)</f>
        <v>1</v>
      </c>
      <c r="K25" s="621">
        <v>13.05</v>
      </c>
      <c r="L25" s="621">
        <v>4</v>
      </c>
    </row>
    <row r="26" spans="1:12" ht="15.75" x14ac:dyDescent="0.3">
      <c r="A26" s="622">
        <v>21907731</v>
      </c>
      <c r="B26" s="350" t="s">
        <v>382</v>
      </c>
      <c r="C26" s="351" t="s">
        <v>244</v>
      </c>
      <c r="D26" s="438" t="s">
        <v>382</v>
      </c>
      <c r="E26" s="439" t="s">
        <v>244</v>
      </c>
      <c r="H26" s="621">
        <f>IF(B26=D26,1,0)</f>
        <v>1</v>
      </c>
      <c r="I26" s="621">
        <f>IF(C26=E26,1,0)</f>
        <v>1</v>
      </c>
      <c r="K26" s="621">
        <v>15.8</v>
      </c>
      <c r="L26" s="621">
        <v>7</v>
      </c>
    </row>
    <row r="27" spans="1:12" ht="15.75" x14ac:dyDescent="0.3">
      <c r="A27" s="622">
        <v>21904738</v>
      </c>
      <c r="B27" s="350" t="s">
        <v>383</v>
      </c>
      <c r="C27" s="351" t="s">
        <v>205</v>
      </c>
      <c r="D27" s="438" t="s">
        <v>383</v>
      </c>
      <c r="E27" s="439" t="s">
        <v>205</v>
      </c>
      <c r="H27" s="621">
        <f>IF(B27=D27,1,0)</f>
        <v>1</v>
      </c>
      <c r="I27" s="621">
        <f>IF(C27=E27,1,0)</f>
        <v>1</v>
      </c>
      <c r="K27" s="621" t="s">
        <v>1025</v>
      </c>
      <c r="L27" s="621">
        <v>5.5</v>
      </c>
    </row>
    <row r="28" spans="1:12" ht="15.75" x14ac:dyDescent="0.3">
      <c r="A28" s="622">
        <v>21808624</v>
      </c>
      <c r="B28" s="350" t="s">
        <v>384</v>
      </c>
      <c r="C28" s="351" t="s">
        <v>198</v>
      </c>
      <c r="D28" s="438" t="s">
        <v>384</v>
      </c>
      <c r="E28" s="439" t="s">
        <v>198</v>
      </c>
      <c r="H28" s="621">
        <f>IF(B28=D28,1,0)</f>
        <v>1</v>
      </c>
      <c r="I28" s="621">
        <f>IF(C28=E28,1,0)</f>
        <v>1</v>
      </c>
      <c r="K28" s="621">
        <v>13.3</v>
      </c>
      <c r="L28" s="621">
        <v>4</v>
      </c>
    </row>
    <row r="29" spans="1:12" ht="15.75" x14ac:dyDescent="0.3">
      <c r="A29" s="622">
        <v>21808640</v>
      </c>
      <c r="B29" s="350" t="s">
        <v>115</v>
      </c>
      <c r="C29" s="351" t="s">
        <v>114</v>
      </c>
      <c r="D29" s="438" t="s">
        <v>115</v>
      </c>
      <c r="E29" s="439" t="s">
        <v>114</v>
      </c>
      <c r="H29" s="621">
        <f>IF(B29=D29,1,0)</f>
        <v>1</v>
      </c>
      <c r="I29" s="621">
        <f>IF(C29=E29,1,0)</f>
        <v>1</v>
      </c>
      <c r="K29" s="621">
        <v>8.5</v>
      </c>
      <c r="L29" s="621">
        <v>7</v>
      </c>
    </row>
    <row r="30" spans="1:12" x14ac:dyDescent="0.25">
      <c r="A30" s="622">
        <v>21817899</v>
      </c>
      <c r="B30" s="350" t="s">
        <v>1195</v>
      </c>
      <c r="C30" s="351" t="s">
        <v>1196</v>
      </c>
      <c r="D30" s="432" t="s">
        <v>1195</v>
      </c>
      <c r="E30" s="433" t="s">
        <v>1196</v>
      </c>
      <c r="H30" s="621">
        <f>IF(B30=D30,1,0)</f>
        <v>1</v>
      </c>
      <c r="I30" s="621">
        <f>IF(C30=E30,1,0)</f>
        <v>1</v>
      </c>
      <c r="K30" s="621">
        <v>11.1</v>
      </c>
      <c r="L30" s="621" t="s">
        <v>329</v>
      </c>
    </row>
    <row r="31" spans="1:12" ht="15.75" x14ac:dyDescent="0.3">
      <c r="A31" s="622">
        <v>21815336</v>
      </c>
      <c r="B31" s="350" t="s">
        <v>117</v>
      </c>
      <c r="C31" s="351" t="s">
        <v>118</v>
      </c>
      <c r="D31" s="444" t="s">
        <v>117</v>
      </c>
      <c r="E31" s="445" t="s">
        <v>118</v>
      </c>
      <c r="H31" s="621">
        <f>IF(B31=D31,1,0)</f>
        <v>1</v>
      </c>
      <c r="I31" s="621">
        <f>IF(C31=E31,1,0)</f>
        <v>1</v>
      </c>
      <c r="K31" s="621">
        <v>0</v>
      </c>
      <c r="L31" s="621" t="s">
        <v>329</v>
      </c>
    </row>
    <row r="32" spans="1:12" ht="15.75" x14ac:dyDescent="0.3">
      <c r="A32" s="622">
        <v>21903048</v>
      </c>
      <c r="B32" s="350" t="s">
        <v>385</v>
      </c>
      <c r="C32" s="351" t="s">
        <v>386</v>
      </c>
      <c r="D32" s="438" t="s">
        <v>385</v>
      </c>
      <c r="E32" s="439" t="s">
        <v>386</v>
      </c>
      <c r="H32" s="621">
        <f>IF(B32=D32,1,0)</f>
        <v>1</v>
      </c>
      <c r="I32" s="621">
        <f>IF(C32=E32,1,0)</f>
        <v>1</v>
      </c>
      <c r="K32" s="621">
        <v>6.8</v>
      </c>
      <c r="L32" s="621">
        <v>3.5</v>
      </c>
    </row>
    <row r="33" spans="1:12" ht="15.75" x14ac:dyDescent="0.3">
      <c r="A33" s="622">
        <v>21902199</v>
      </c>
      <c r="B33" s="350" t="s">
        <v>387</v>
      </c>
      <c r="C33" s="351" t="s">
        <v>114</v>
      </c>
      <c r="D33" s="438" t="s">
        <v>387</v>
      </c>
      <c r="E33" s="439" t="s">
        <v>114</v>
      </c>
      <c r="H33" s="621">
        <f>IF(B33=D33,1,0)</f>
        <v>1</v>
      </c>
      <c r="I33" s="621">
        <f>IF(C33=E33,1,0)</f>
        <v>1</v>
      </c>
      <c r="K33" s="621">
        <v>11.15</v>
      </c>
      <c r="L33" s="621">
        <v>9.5</v>
      </c>
    </row>
    <row r="34" spans="1:12" ht="15.75" x14ac:dyDescent="0.3">
      <c r="A34" s="622">
        <v>21909614</v>
      </c>
      <c r="B34" s="350" t="s">
        <v>388</v>
      </c>
      <c r="C34" s="351" t="s">
        <v>197</v>
      </c>
      <c r="D34" s="438" t="s">
        <v>388</v>
      </c>
      <c r="E34" s="439" t="s">
        <v>197</v>
      </c>
      <c r="H34" s="621">
        <f>IF(B34=D34,1,0)</f>
        <v>1</v>
      </c>
      <c r="I34" s="621">
        <f>IF(C34=E34,1,0)</f>
        <v>1</v>
      </c>
      <c r="K34" s="621">
        <v>13.2</v>
      </c>
      <c r="L34" s="621">
        <v>12.5</v>
      </c>
    </row>
    <row r="35" spans="1:12" ht="15.75" x14ac:dyDescent="0.3">
      <c r="A35" s="622">
        <v>21908752</v>
      </c>
      <c r="B35" s="350" t="s">
        <v>389</v>
      </c>
      <c r="C35" s="351" t="s">
        <v>390</v>
      </c>
      <c r="D35" s="438" t="s">
        <v>389</v>
      </c>
      <c r="E35" s="439" t="s">
        <v>390</v>
      </c>
      <c r="H35" s="621">
        <f>IF(B35=D35,1,0)</f>
        <v>1</v>
      </c>
      <c r="I35" s="621">
        <f>IF(C35=E35,1,0)</f>
        <v>1</v>
      </c>
      <c r="K35" s="621">
        <v>4.25</v>
      </c>
      <c r="L35" s="621">
        <v>7.5</v>
      </c>
    </row>
    <row r="36" spans="1:12" ht="15.75" x14ac:dyDescent="0.3">
      <c r="A36" s="622">
        <v>21907593</v>
      </c>
      <c r="B36" s="350" t="s">
        <v>391</v>
      </c>
      <c r="C36" s="351" t="s">
        <v>120</v>
      </c>
      <c r="D36" s="438" t="s">
        <v>391</v>
      </c>
      <c r="E36" s="439" t="s">
        <v>120</v>
      </c>
      <c r="H36" s="621">
        <f>IF(B36=D36,1,0)</f>
        <v>1</v>
      </c>
      <c r="I36" s="621">
        <f>IF(C36=E36,1,0)</f>
        <v>1</v>
      </c>
      <c r="K36" s="621">
        <v>11.9</v>
      </c>
      <c r="L36" s="621">
        <v>3</v>
      </c>
    </row>
    <row r="37" spans="1:12" ht="15.75" x14ac:dyDescent="0.3">
      <c r="A37" s="622">
        <v>21916495</v>
      </c>
      <c r="B37" s="350" t="s">
        <v>392</v>
      </c>
      <c r="C37" s="351" t="s">
        <v>161</v>
      </c>
      <c r="D37" s="438" t="s">
        <v>392</v>
      </c>
      <c r="E37" s="439" t="s">
        <v>161</v>
      </c>
      <c r="H37" s="621">
        <f>IF(B37=D37,1,0)</f>
        <v>1</v>
      </c>
      <c r="I37" s="621">
        <f>IF(C37=E37,1,0)</f>
        <v>1</v>
      </c>
      <c r="K37" s="621">
        <v>0</v>
      </c>
      <c r="L37" s="621">
        <v>7</v>
      </c>
    </row>
    <row r="38" spans="1:12" ht="15.75" x14ac:dyDescent="0.3">
      <c r="A38" s="622">
        <v>21912859</v>
      </c>
      <c r="B38" s="350" t="s">
        <v>393</v>
      </c>
      <c r="C38" s="351" t="s">
        <v>394</v>
      </c>
      <c r="D38" s="438" t="s">
        <v>393</v>
      </c>
      <c r="E38" s="439" t="s">
        <v>394</v>
      </c>
      <c r="H38" s="621">
        <f>IF(B38=D38,1,0)</f>
        <v>1</v>
      </c>
      <c r="I38" s="621">
        <f>IF(C38=E38,1,0)</f>
        <v>1</v>
      </c>
      <c r="K38" s="621">
        <v>11.45</v>
      </c>
      <c r="L38" s="621">
        <v>14</v>
      </c>
    </row>
    <row r="39" spans="1:12" ht="15.75" x14ac:dyDescent="0.3">
      <c r="A39" s="622">
        <v>21904032</v>
      </c>
      <c r="B39" s="350" t="s">
        <v>395</v>
      </c>
      <c r="C39" s="351" t="s">
        <v>32</v>
      </c>
      <c r="D39" s="444" t="s">
        <v>395</v>
      </c>
      <c r="E39" s="445" t="s">
        <v>32</v>
      </c>
      <c r="H39" s="621">
        <f>IF(B39=D39,1,0)</f>
        <v>1</v>
      </c>
      <c r="I39" s="621">
        <f>IF(C39=E39,1,0)</f>
        <v>1</v>
      </c>
      <c r="K39" s="621">
        <v>14.8</v>
      </c>
      <c r="L39" s="621">
        <v>7.5</v>
      </c>
    </row>
    <row r="40" spans="1:12" ht="15.75" x14ac:dyDescent="0.3">
      <c r="A40" s="622">
        <v>21914415</v>
      </c>
      <c r="B40" s="350" t="s">
        <v>396</v>
      </c>
      <c r="C40" s="351" t="s">
        <v>159</v>
      </c>
      <c r="D40" s="438" t="s">
        <v>396</v>
      </c>
      <c r="E40" s="439" t="s">
        <v>159</v>
      </c>
      <c r="H40" s="621">
        <f>IF(B40=D40,1,0)</f>
        <v>1</v>
      </c>
      <c r="I40" s="621">
        <f>IF(C40=E40,1,0)</f>
        <v>1</v>
      </c>
      <c r="K40" s="621">
        <v>11.8</v>
      </c>
      <c r="L40" s="621">
        <v>5</v>
      </c>
    </row>
    <row r="41" spans="1:12" ht="15.75" x14ac:dyDescent="0.3">
      <c r="A41" s="622">
        <v>21813740</v>
      </c>
      <c r="B41" s="350" t="s">
        <v>397</v>
      </c>
      <c r="C41" s="351" t="s">
        <v>153</v>
      </c>
      <c r="D41" s="438" t="s">
        <v>397</v>
      </c>
      <c r="E41" s="439" t="s">
        <v>153</v>
      </c>
      <c r="H41" s="621">
        <f>IF(B41=D41,1,0)</f>
        <v>1</v>
      </c>
      <c r="I41" s="621">
        <f>IF(C41=E41,1,0)</f>
        <v>1</v>
      </c>
      <c r="K41" s="621">
        <v>11</v>
      </c>
      <c r="L41" s="621">
        <v>7</v>
      </c>
    </row>
    <row r="42" spans="1:12" ht="15.75" x14ac:dyDescent="0.3">
      <c r="A42" s="622">
        <v>21910724</v>
      </c>
      <c r="B42" s="350" t="s">
        <v>398</v>
      </c>
      <c r="C42" s="351" t="s">
        <v>291</v>
      </c>
      <c r="D42" s="438" t="s">
        <v>398</v>
      </c>
      <c r="E42" s="439" t="s">
        <v>291</v>
      </c>
      <c r="H42" s="621">
        <f>IF(B42=D42,1,0)</f>
        <v>1</v>
      </c>
      <c r="I42" s="621">
        <f>IF(C42=E42,1,0)</f>
        <v>1</v>
      </c>
      <c r="K42" s="621">
        <v>11.6</v>
      </c>
      <c r="L42" s="621">
        <v>7</v>
      </c>
    </row>
    <row r="43" spans="1:12" ht="15.75" x14ac:dyDescent="0.3">
      <c r="A43" s="622">
        <v>21903075</v>
      </c>
      <c r="B43" s="350" t="s">
        <v>45</v>
      </c>
      <c r="C43" s="351" t="s">
        <v>144</v>
      </c>
      <c r="D43" s="438" t="s">
        <v>45</v>
      </c>
      <c r="E43" s="439" t="s">
        <v>144</v>
      </c>
      <c r="H43" s="621">
        <f>IF(B43=D43,1,0)</f>
        <v>1</v>
      </c>
      <c r="I43" s="621">
        <f>IF(C43=E43,1,0)</f>
        <v>1</v>
      </c>
      <c r="K43" s="621">
        <v>12.05</v>
      </c>
      <c r="L43" s="621">
        <v>8.5</v>
      </c>
    </row>
    <row r="44" spans="1:12" ht="15.75" x14ac:dyDescent="0.3">
      <c r="A44" s="622">
        <v>21601046</v>
      </c>
      <c r="B44" s="350" t="s">
        <v>399</v>
      </c>
      <c r="C44" s="351" t="s">
        <v>261</v>
      </c>
      <c r="D44" s="438" t="s">
        <v>399</v>
      </c>
      <c r="E44" s="439" t="s">
        <v>261</v>
      </c>
      <c r="H44" s="621">
        <f>IF(B44=D44,1,0)</f>
        <v>1</v>
      </c>
      <c r="I44" s="621">
        <f>IF(C44=E44,1,0)</f>
        <v>1</v>
      </c>
      <c r="K44" s="621">
        <v>0</v>
      </c>
      <c r="L44" s="621" t="s">
        <v>329</v>
      </c>
    </row>
    <row r="45" spans="1:12" ht="15.75" x14ac:dyDescent="0.3">
      <c r="A45" s="622">
        <v>21917107</v>
      </c>
      <c r="B45" s="350" t="s">
        <v>400</v>
      </c>
      <c r="C45" s="351" t="s">
        <v>401</v>
      </c>
      <c r="D45" s="438" t="s">
        <v>400</v>
      </c>
      <c r="E45" s="439" t="s">
        <v>401</v>
      </c>
      <c r="H45" s="621">
        <f>IF(B45=D45,1,0)</f>
        <v>1</v>
      </c>
      <c r="I45" s="621">
        <f>IF(C45=E45,1,0)</f>
        <v>1</v>
      </c>
      <c r="K45" s="621">
        <v>9.25</v>
      </c>
      <c r="L45" s="621">
        <v>7.5</v>
      </c>
    </row>
    <row r="46" spans="1:12" ht="15.75" x14ac:dyDescent="0.3">
      <c r="A46" s="622">
        <v>21905002</v>
      </c>
      <c r="B46" s="350" t="s">
        <v>402</v>
      </c>
      <c r="C46" s="351" t="s">
        <v>296</v>
      </c>
      <c r="D46" s="438" t="s">
        <v>402</v>
      </c>
      <c r="E46" s="439" t="s">
        <v>296</v>
      </c>
      <c r="H46" s="621">
        <f>IF(B46=D46,1,0)</f>
        <v>1</v>
      </c>
      <c r="I46" s="621">
        <f>IF(C46=E46,1,0)</f>
        <v>1</v>
      </c>
      <c r="K46" s="621">
        <v>11.45</v>
      </c>
      <c r="L46" s="621">
        <v>4.5</v>
      </c>
    </row>
    <row r="47" spans="1:12" ht="15.75" x14ac:dyDescent="0.3">
      <c r="A47" s="622">
        <v>21909111</v>
      </c>
      <c r="B47" s="350" t="s">
        <v>403</v>
      </c>
      <c r="C47" s="351" t="s">
        <v>404</v>
      </c>
      <c r="D47" s="438" t="s">
        <v>403</v>
      </c>
      <c r="E47" s="439" t="s">
        <v>404</v>
      </c>
      <c r="H47" s="621">
        <f>IF(B47=D47,1,0)</f>
        <v>1</v>
      </c>
      <c r="I47" s="621">
        <f>IF(C47=E47,1,0)</f>
        <v>1</v>
      </c>
      <c r="K47" s="621">
        <v>13.1</v>
      </c>
      <c r="L47" s="621">
        <v>9</v>
      </c>
    </row>
    <row r="48" spans="1:12" ht="15.75" x14ac:dyDescent="0.3">
      <c r="A48" s="622">
        <v>21907114</v>
      </c>
      <c r="B48" s="350" t="s">
        <v>405</v>
      </c>
      <c r="C48" s="351" t="s">
        <v>304</v>
      </c>
      <c r="D48" s="444" t="s">
        <v>405</v>
      </c>
      <c r="E48" s="445" t="s">
        <v>304</v>
      </c>
      <c r="H48" s="621">
        <f>IF(B48=D48,1,0)</f>
        <v>1</v>
      </c>
      <c r="I48" s="621">
        <f>IF(C48=E48,1,0)</f>
        <v>1</v>
      </c>
      <c r="K48" s="621">
        <v>10.5</v>
      </c>
      <c r="L48" s="621">
        <v>7</v>
      </c>
    </row>
    <row r="49" spans="1:12" ht="15.75" x14ac:dyDescent="0.3">
      <c r="A49" s="622">
        <v>21900479</v>
      </c>
      <c r="B49" s="350" t="s">
        <v>406</v>
      </c>
      <c r="C49" s="351" t="s">
        <v>407</v>
      </c>
      <c r="D49" s="438" t="s">
        <v>406</v>
      </c>
      <c r="E49" s="439" t="s">
        <v>407</v>
      </c>
      <c r="H49" s="621">
        <f>IF(B49=D49,1,0)</f>
        <v>1</v>
      </c>
      <c r="I49" s="621">
        <f>IF(C49=E49,1,0)</f>
        <v>1</v>
      </c>
      <c r="K49" s="621">
        <v>10.1875</v>
      </c>
      <c r="L49" s="621">
        <v>6</v>
      </c>
    </row>
    <row r="50" spans="1:12" ht="15.75" x14ac:dyDescent="0.3">
      <c r="A50" s="622">
        <v>21907684</v>
      </c>
      <c r="B50" s="350" t="s">
        <v>413</v>
      </c>
      <c r="C50" s="351" t="s">
        <v>91</v>
      </c>
      <c r="D50" s="444" t="s">
        <v>413</v>
      </c>
      <c r="E50" s="445" t="s">
        <v>91</v>
      </c>
      <c r="H50" s="621">
        <f>IF(B50=D50,1,0)</f>
        <v>1</v>
      </c>
      <c r="I50" s="621">
        <f>IF(C50=E50,1,0)</f>
        <v>1</v>
      </c>
      <c r="K50" s="621">
        <v>11.8</v>
      </c>
      <c r="L50" s="621">
        <v>7</v>
      </c>
    </row>
    <row r="51" spans="1:12" ht="15.75" x14ac:dyDescent="0.3">
      <c r="A51" s="622">
        <v>21702734</v>
      </c>
      <c r="B51" s="350" t="s">
        <v>46</v>
      </c>
      <c r="C51" s="351" t="s">
        <v>125</v>
      </c>
      <c r="D51" s="444" t="s">
        <v>46</v>
      </c>
      <c r="E51" s="445" t="s">
        <v>125</v>
      </c>
      <c r="H51" s="621">
        <f>IF(B51=D51,1,0)</f>
        <v>1</v>
      </c>
      <c r="I51" s="621">
        <f>IF(C51=E51,1,0)</f>
        <v>1</v>
      </c>
      <c r="K51" s="621">
        <v>10.4</v>
      </c>
      <c r="L51" s="621">
        <v>5.5</v>
      </c>
    </row>
    <row r="52" spans="1:12" ht="15.75" x14ac:dyDescent="0.3">
      <c r="A52" s="622">
        <v>21912101</v>
      </c>
      <c r="B52" s="350" t="s">
        <v>46</v>
      </c>
      <c r="C52" s="351" t="s">
        <v>107</v>
      </c>
      <c r="D52" s="438" t="s">
        <v>46</v>
      </c>
      <c r="E52" s="439" t="s">
        <v>107</v>
      </c>
      <c r="H52" s="621">
        <f>IF(B52=D52,1,0)</f>
        <v>1</v>
      </c>
      <c r="I52" s="621">
        <f>IF(C52=E52,1,0)</f>
        <v>1</v>
      </c>
      <c r="K52" s="621">
        <v>8.65</v>
      </c>
      <c r="L52" s="621">
        <v>3</v>
      </c>
    </row>
    <row r="53" spans="1:12" ht="15.75" x14ac:dyDescent="0.3">
      <c r="A53" s="622">
        <v>21905961</v>
      </c>
      <c r="B53" s="350" t="s">
        <v>408</v>
      </c>
      <c r="C53" s="351" t="s">
        <v>102</v>
      </c>
      <c r="D53" s="438" t="s">
        <v>408</v>
      </c>
      <c r="E53" s="439" t="s">
        <v>102</v>
      </c>
      <c r="H53" s="621">
        <f>IF(B53=D53,1,0)</f>
        <v>1</v>
      </c>
      <c r="I53" s="621">
        <f>IF(C53=E53,1,0)</f>
        <v>1</v>
      </c>
      <c r="K53" s="621">
        <v>11.7</v>
      </c>
      <c r="L53" s="621">
        <v>8</v>
      </c>
    </row>
    <row r="54" spans="1:12" x14ac:dyDescent="0.25">
      <c r="A54" s="622">
        <v>21805273</v>
      </c>
      <c r="B54" s="350" t="s">
        <v>1221</v>
      </c>
      <c r="C54" s="351" t="s">
        <v>1222</v>
      </c>
      <c r="D54" s="432" t="s">
        <v>1221</v>
      </c>
      <c r="E54" s="433" t="s">
        <v>1222</v>
      </c>
      <c r="H54" s="621">
        <f>IF(B54=D54,1,0)</f>
        <v>1</v>
      </c>
      <c r="I54" s="621">
        <f>IF(C54=E54,1,0)</f>
        <v>1</v>
      </c>
      <c r="K54" s="621">
        <v>12.45</v>
      </c>
      <c r="L54" s="621" t="s">
        <v>329</v>
      </c>
    </row>
    <row r="55" spans="1:12" ht="15.75" x14ac:dyDescent="0.3">
      <c r="A55" s="622">
        <v>21915828</v>
      </c>
      <c r="B55" s="350" t="s">
        <v>409</v>
      </c>
      <c r="C55" s="351" t="s">
        <v>410</v>
      </c>
      <c r="D55" s="438" t="s">
        <v>409</v>
      </c>
      <c r="E55" s="439" t="s">
        <v>410</v>
      </c>
      <c r="H55" s="621">
        <f>IF(B55=D55,1,0)</f>
        <v>1</v>
      </c>
      <c r="I55" s="621">
        <f>IF(C55=E55,1,0)</f>
        <v>1</v>
      </c>
      <c r="K55" s="621">
        <v>0</v>
      </c>
      <c r="L55" s="621">
        <v>5</v>
      </c>
    </row>
    <row r="56" spans="1:12" ht="15.75" x14ac:dyDescent="0.3">
      <c r="A56" s="622">
        <v>21908765</v>
      </c>
      <c r="B56" s="350" t="s">
        <v>411</v>
      </c>
      <c r="C56" s="351" t="s">
        <v>412</v>
      </c>
      <c r="D56" s="438" t="s">
        <v>411</v>
      </c>
      <c r="E56" s="439" t="s">
        <v>412</v>
      </c>
      <c r="H56" s="621">
        <f>IF(B56=D56,1,0)</f>
        <v>1</v>
      </c>
      <c r="I56" s="621">
        <f>IF(C56=E56,1,0)</f>
        <v>1</v>
      </c>
      <c r="K56" s="621">
        <v>8.9499999999999993</v>
      </c>
      <c r="L56" s="621">
        <v>9</v>
      </c>
    </row>
    <row r="57" spans="1:12" x14ac:dyDescent="0.25">
      <c r="A57" s="622">
        <v>21800106</v>
      </c>
      <c r="B57" s="350" t="s">
        <v>1226</v>
      </c>
      <c r="C57" s="351" t="s">
        <v>36</v>
      </c>
      <c r="D57" s="432" t="s">
        <v>1226</v>
      </c>
      <c r="E57" s="433" t="s">
        <v>36</v>
      </c>
      <c r="H57" s="621">
        <f>IF(B57=D57,1,0)</f>
        <v>1</v>
      </c>
      <c r="I57" s="621">
        <f>IF(C57=E57,1,0)</f>
        <v>1</v>
      </c>
      <c r="K57" s="621">
        <v>11.2</v>
      </c>
      <c r="L57" s="621">
        <v>7</v>
      </c>
    </row>
    <row r="58" spans="1:12" ht="15.75" x14ac:dyDescent="0.3">
      <c r="A58" s="622">
        <v>21906214</v>
      </c>
      <c r="B58" s="350" t="s">
        <v>414</v>
      </c>
      <c r="C58" s="351" t="s">
        <v>201</v>
      </c>
      <c r="D58" s="438" t="s">
        <v>414</v>
      </c>
      <c r="E58" s="439" t="s">
        <v>201</v>
      </c>
      <c r="H58" s="621">
        <f>IF(B58=D58,1,0)</f>
        <v>1</v>
      </c>
      <c r="I58" s="621">
        <f>IF(C58=E58,1,0)</f>
        <v>1</v>
      </c>
      <c r="K58" s="621">
        <v>0</v>
      </c>
      <c r="L58" s="621" t="s">
        <v>329</v>
      </c>
    </row>
    <row r="59" spans="1:12" ht="15.75" x14ac:dyDescent="0.3">
      <c r="A59" s="622">
        <v>21906342</v>
      </c>
      <c r="B59" s="350" t="s">
        <v>415</v>
      </c>
      <c r="C59" s="351" t="s">
        <v>229</v>
      </c>
      <c r="D59" s="438" t="s">
        <v>415</v>
      </c>
      <c r="E59" s="439" t="s">
        <v>229</v>
      </c>
      <c r="H59" s="621">
        <f>IF(B59=D59,1,0)</f>
        <v>1</v>
      </c>
      <c r="I59" s="621">
        <f>IF(C59=E59,1,0)</f>
        <v>1</v>
      </c>
      <c r="K59" s="621">
        <v>14.3</v>
      </c>
      <c r="L59" s="621">
        <v>5.5</v>
      </c>
    </row>
    <row r="60" spans="1:12" ht="15.75" x14ac:dyDescent="0.3">
      <c r="A60" s="622">
        <v>21908936</v>
      </c>
      <c r="B60" s="350" t="s">
        <v>126</v>
      </c>
      <c r="C60" s="351" t="s">
        <v>416</v>
      </c>
      <c r="D60" s="444" t="s">
        <v>126</v>
      </c>
      <c r="E60" s="445" t="s">
        <v>416</v>
      </c>
      <c r="H60" s="621">
        <f>IF(B60=D60,1,0)</f>
        <v>1</v>
      </c>
      <c r="I60" s="621">
        <f>IF(C60=E60,1,0)</f>
        <v>1</v>
      </c>
      <c r="K60" s="621">
        <v>10.25</v>
      </c>
      <c r="L60" s="621">
        <v>4.5</v>
      </c>
    </row>
    <row r="61" spans="1:12" x14ac:dyDescent="0.25">
      <c r="A61" s="622">
        <v>21803466</v>
      </c>
      <c r="B61" s="350" t="s">
        <v>1231</v>
      </c>
      <c r="C61" s="351" t="s">
        <v>1232</v>
      </c>
      <c r="D61" s="432" t="s">
        <v>1231</v>
      </c>
      <c r="E61" s="433" t="s">
        <v>1232</v>
      </c>
      <c r="H61" s="621">
        <f>IF(B61=D61,1,0)</f>
        <v>1</v>
      </c>
      <c r="I61" s="621">
        <f>IF(C61=E61,1,0)</f>
        <v>1</v>
      </c>
      <c r="K61" s="621">
        <v>12.3</v>
      </c>
      <c r="L61" s="621">
        <v>3</v>
      </c>
    </row>
    <row r="62" spans="1:12" ht="15.75" x14ac:dyDescent="0.3">
      <c r="A62" s="622">
        <v>21803005</v>
      </c>
      <c r="B62" s="350" t="s">
        <v>127</v>
      </c>
      <c r="C62" s="351" t="s">
        <v>128</v>
      </c>
      <c r="D62" s="438" t="s">
        <v>127</v>
      </c>
      <c r="E62" s="439" t="s">
        <v>128</v>
      </c>
      <c r="H62" s="621">
        <f>IF(B62=D62,1,0)</f>
        <v>1</v>
      </c>
      <c r="I62" s="621">
        <f>IF(C62=E62,1,0)</f>
        <v>1</v>
      </c>
      <c r="K62" s="621" t="s">
        <v>1025</v>
      </c>
      <c r="L62" s="621">
        <v>4.5</v>
      </c>
    </row>
    <row r="63" spans="1:12" ht="15.75" x14ac:dyDescent="0.3">
      <c r="A63" s="622">
        <v>21906755</v>
      </c>
      <c r="B63" s="350" t="s">
        <v>417</v>
      </c>
      <c r="C63" s="351" t="s">
        <v>113</v>
      </c>
      <c r="D63" s="456" t="s">
        <v>417</v>
      </c>
      <c r="E63" s="457" t="s">
        <v>113</v>
      </c>
      <c r="H63" s="621">
        <f>IF(B63=D63,1,0)</f>
        <v>1</v>
      </c>
      <c r="I63" s="621">
        <f>IF(C63=E63,1,0)</f>
        <v>1</v>
      </c>
      <c r="K63" s="621">
        <v>11.95</v>
      </c>
      <c r="L63" s="621">
        <v>11.5</v>
      </c>
    </row>
    <row r="64" spans="1:12" ht="15.75" x14ac:dyDescent="0.3">
      <c r="A64" s="622">
        <v>21900719</v>
      </c>
      <c r="B64" s="350" t="s">
        <v>418</v>
      </c>
      <c r="C64" s="351" t="s">
        <v>105</v>
      </c>
      <c r="D64" s="438" t="s">
        <v>418</v>
      </c>
      <c r="E64" s="439" t="s">
        <v>105</v>
      </c>
      <c r="H64" s="621">
        <f>IF(B64=D64,1,0)</f>
        <v>1</v>
      </c>
      <c r="I64" s="621">
        <f>IF(C64=E64,1,0)</f>
        <v>1</v>
      </c>
      <c r="K64" s="621">
        <v>7.35</v>
      </c>
      <c r="L64" s="621">
        <v>5.5</v>
      </c>
    </row>
    <row r="65" spans="1:14" ht="15.75" x14ac:dyDescent="0.3">
      <c r="A65" s="622">
        <v>21903718</v>
      </c>
      <c r="B65" s="350" t="s">
        <v>421</v>
      </c>
      <c r="C65" s="351" t="s">
        <v>422</v>
      </c>
      <c r="D65" s="438" t="s">
        <v>421</v>
      </c>
      <c r="E65" s="439" t="s">
        <v>422</v>
      </c>
      <c r="F65" s="438" t="s">
        <v>419</v>
      </c>
      <c r="G65" s="439" t="s">
        <v>420</v>
      </c>
      <c r="H65" s="621">
        <f>IF(B65=D65,1,0)</f>
        <v>1</v>
      </c>
      <c r="I65" s="621">
        <f>IF(C65=E65,1,0)</f>
        <v>1</v>
      </c>
      <c r="K65" s="621" t="s">
        <v>1025</v>
      </c>
      <c r="L65" s="621">
        <v>6</v>
      </c>
      <c r="M65" s="621">
        <v>0</v>
      </c>
      <c r="N65" s="621" t="s">
        <v>329</v>
      </c>
    </row>
    <row r="66" spans="1:14" ht="15.75" x14ac:dyDescent="0.3">
      <c r="A66" s="622">
        <v>21909401</v>
      </c>
      <c r="B66" s="350" t="s">
        <v>423</v>
      </c>
      <c r="C66" s="351" t="s">
        <v>424</v>
      </c>
      <c r="D66" s="438" t="s">
        <v>423</v>
      </c>
      <c r="E66" s="439" t="s">
        <v>424</v>
      </c>
      <c r="H66" s="621">
        <f>IF(B66=D66,1,0)</f>
        <v>1</v>
      </c>
      <c r="I66" s="621">
        <f>IF(C66=E66,1,0)</f>
        <v>1</v>
      </c>
      <c r="K66" s="621">
        <v>13</v>
      </c>
      <c r="L66" s="621">
        <v>6</v>
      </c>
    </row>
    <row r="67" spans="1:14" ht="15.75" x14ac:dyDescent="0.3">
      <c r="A67" s="622">
        <v>21811405</v>
      </c>
      <c r="B67" s="350" t="s">
        <v>133</v>
      </c>
      <c r="C67" s="351" t="s">
        <v>134</v>
      </c>
      <c r="D67" s="438" t="s">
        <v>133</v>
      </c>
      <c r="E67" s="439" t="s">
        <v>134</v>
      </c>
      <c r="H67" s="621">
        <f>IF(B67=D67,1,0)</f>
        <v>1</v>
      </c>
      <c r="I67" s="621">
        <f>IF(C67=E67,1,0)</f>
        <v>1</v>
      </c>
      <c r="K67" s="621">
        <v>8.25</v>
      </c>
      <c r="L67" s="621">
        <v>5.5</v>
      </c>
    </row>
    <row r="68" spans="1:14" ht="15.75" x14ac:dyDescent="0.3">
      <c r="A68" s="622">
        <v>21815522</v>
      </c>
      <c r="B68" s="350" t="s">
        <v>135</v>
      </c>
      <c r="C68" s="351" t="s">
        <v>130</v>
      </c>
      <c r="D68" s="438" t="s">
        <v>135</v>
      </c>
      <c r="E68" s="439" t="s">
        <v>130</v>
      </c>
      <c r="H68" s="621">
        <f>IF(B68=D68,1,0)</f>
        <v>1</v>
      </c>
      <c r="I68" s="621">
        <f>IF(C68=E68,1,0)</f>
        <v>1</v>
      </c>
      <c r="K68" s="621">
        <v>14.1</v>
      </c>
      <c r="L68" s="621">
        <v>5</v>
      </c>
    </row>
    <row r="69" spans="1:14" ht="15.75" x14ac:dyDescent="0.3">
      <c r="A69" s="622">
        <v>21916617</v>
      </c>
      <c r="B69" s="350" t="s">
        <v>425</v>
      </c>
      <c r="C69" s="351" t="s">
        <v>426</v>
      </c>
      <c r="D69" s="438" t="s">
        <v>425</v>
      </c>
      <c r="E69" s="439" t="s">
        <v>426</v>
      </c>
      <c r="H69" s="621">
        <f>IF(B69=D69,1,0)</f>
        <v>1</v>
      </c>
      <c r="I69" s="621">
        <f>IF(C69=E69,1,0)</f>
        <v>1</v>
      </c>
      <c r="K69" s="621">
        <v>10.95</v>
      </c>
      <c r="L69" s="621">
        <v>8</v>
      </c>
    </row>
    <row r="70" spans="1:14" ht="15.75" x14ac:dyDescent="0.3">
      <c r="A70" s="622">
        <v>21816057</v>
      </c>
      <c r="B70" s="350" t="s">
        <v>427</v>
      </c>
      <c r="C70" s="351" t="s">
        <v>105</v>
      </c>
      <c r="D70" s="438" t="s">
        <v>427</v>
      </c>
      <c r="E70" s="439" t="s">
        <v>105</v>
      </c>
      <c r="H70" s="621">
        <f>IF(B70=D70,1,0)</f>
        <v>1</v>
      </c>
      <c r="I70" s="621">
        <f>IF(C70=E70,1,0)</f>
        <v>1</v>
      </c>
      <c r="K70" s="621">
        <v>12.45</v>
      </c>
      <c r="L70" s="621">
        <v>7</v>
      </c>
    </row>
    <row r="71" spans="1:14" ht="15.75" x14ac:dyDescent="0.3">
      <c r="A71" s="622">
        <v>21905064</v>
      </c>
      <c r="B71" s="350" t="s">
        <v>428</v>
      </c>
      <c r="C71" s="351" t="s">
        <v>130</v>
      </c>
      <c r="D71" s="438" t="s">
        <v>428</v>
      </c>
      <c r="E71" s="439" t="s">
        <v>130</v>
      </c>
      <c r="H71" s="621">
        <f>IF(B71=D71,1,0)</f>
        <v>1</v>
      </c>
      <c r="I71" s="621">
        <f>IF(C71=E71,1,0)</f>
        <v>1</v>
      </c>
      <c r="K71" s="621">
        <v>11.35</v>
      </c>
      <c r="L71" s="621">
        <v>9</v>
      </c>
    </row>
    <row r="72" spans="1:14" ht="15.75" x14ac:dyDescent="0.3">
      <c r="A72" s="622">
        <v>21911965</v>
      </c>
      <c r="B72" s="350" t="s">
        <v>429</v>
      </c>
      <c r="C72" s="351" t="s">
        <v>185</v>
      </c>
      <c r="D72" s="438" t="s">
        <v>429</v>
      </c>
      <c r="E72" s="439" t="s">
        <v>185</v>
      </c>
      <c r="H72" s="621">
        <f>IF(B72=D72,1,0)</f>
        <v>1</v>
      </c>
      <c r="I72" s="621">
        <f>IF(C72=E72,1,0)</f>
        <v>1</v>
      </c>
      <c r="K72" s="621">
        <v>10.6</v>
      </c>
      <c r="L72" s="621">
        <v>3.5</v>
      </c>
    </row>
    <row r="73" spans="1:14" ht="15.75" x14ac:dyDescent="0.3">
      <c r="A73" s="622">
        <v>21902523</v>
      </c>
      <c r="B73" s="350" t="s">
        <v>430</v>
      </c>
      <c r="C73" s="351" t="s">
        <v>159</v>
      </c>
      <c r="D73" s="438" t="s">
        <v>430</v>
      </c>
      <c r="E73" s="439" t="s">
        <v>159</v>
      </c>
      <c r="H73" s="621">
        <f>IF(B73=D73,1,0)</f>
        <v>1</v>
      </c>
      <c r="I73" s="621">
        <f>IF(C73=E73,1,0)</f>
        <v>1</v>
      </c>
      <c r="K73" s="621">
        <v>13.25</v>
      </c>
      <c r="L73" s="621">
        <v>7.5</v>
      </c>
    </row>
    <row r="74" spans="1:14" ht="15.75" x14ac:dyDescent="0.3">
      <c r="A74" s="622">
        <v>21905035</v>
      </c>
      <c r="B74" s="350" t="s">
        <v>431</v>
      </c>
      <c r="C74" s="351" t="s">
        <v>229</v>
      </c>
      <c r="D74" s="438" t="s">
        <v>431</v>
      </c>
      <c r="E74" s="439" t="s">
        <v>229</v>
      </c>
      <c r="H74" s="621">
        <f>IF(B74=D74,1,0)</f>
        <v>1</v>
      </c>
      <c r="I74" s="621">
        <f>IF(C74=E74,1,0)</f>
        <v>1</v>
      </c>
      <c r="K74" s="621">
        <v>0</v>
      </c>
      <c r="L74" s="621">
        <v>9.5</v>
      </c>
    </row>
    <row r="75" spans="1:14" ht="15.75" x14ac:dyDescent="0.3">
      <c r="A75" s="622">
        <v>21908826</v>
      </c>
      <c r="B75" s="350" t="s">
        <v>432</v>
      </c>
      <c r="C75" s="351" t="s">
        <v>323</v>
      </c>
      <c r="D75" s="438" t="s">
        <v>432</v>
      </c>
      <c r="E75" s="439" t="s">
        <v>323</v>
      </c>
      <c r="H75" s="621">
        <f>IF(B75=D75,1,0)</f>
        <v>1</v>
      </c>
      <c r="I75" s="621">
        <f>IF(C75=E75,1,0)</f>
        <v>1</v>
      </c>
      <c r="K75" s="621">
        <v>11.5</v>
      </c>
      <c r="L75" s="621">
        <v>9</v>
      </c>
    </row>
    <row r="76" spans="1:14" ht="15.75" x14ac:dyDescent="0.3">
      <c r="A76" s="622">
        <v>21804699</v>
      </c>
      <c r="B76" s="350" t="s">
        <v>433</v>
      </c>
      <c r="C76" s="351" t="s">
        <v>206</v>
      </c>
      <c r="D76" s="438" t="s">
        <v>433</v>
      </c>
      <c r="E76" s="439" t="s">
        <v>206</v>
      </c>
      <c r="H76" s="621">
        <f>IF(B76=D76,1,0)</f>
        <v>1</v>
      </c>
      <c r="I76" s="621">
        <f>IF(C76=E76,1,0)</f>
        <v>1</v>
      </c>
      <c r="K76" s="621">
        <v>10</v>
      </c>
      <c r="L76" s="621">
        <v>6.5</v>
      </c>
    </row>
    <row r="77" spans="1:14" ht="15.75" x14ac:dyDescent="0.3">
      <c r="A77" s="622">
        <v>21920216</v>
      </c>
      <c r="B77" s="350" t="s">
        <v>434</v>
      </c>
      <c r="C77" s="351" t="s">
        <v>161</v>
      </c>
      <c r="D77" s="438" t="s">
        <v>434</v>
      </c>
      <c r="E77" s="439" t="s">
        <v>161</v>
      </c>
      <c r="H77" s="621">
        <f>IF(B77=D77,1,0)</f>
        <v>1</v>
      </c>
      <c r="I77" s="621">
        <f>IF(C77=E77,1,0)</f>
        <v>1</v>
      </c>
      <c r="K77" s="621">
        <v>0</v>
      </c>
      <c r="L77" s="621" t="s">
        <v>329</v>
      </c>
    </row>
    <row r="78" spans="1:14" ht="15.75" x14ac:dyDescent="0.3">
      <c r="A78" s="622">
        <v>21906171</v>
      </c>
      <c r="B78" s="350" t="s">
        <v>435</v>
      </c>
      <c r="C78" s="351" t="s">
        <v>312</v>
      </c>
      <c r="D78" s="438" t="s">
        <v>435</v>
      </c>
      <c r="E78" s="439" t="s">
        <v>312</v>
      </c>
      <c r="H78" s="621">
        <f>IF(B78=D78,1,0)</f>
        <v>1</v>
      </c>
      <c r="I78" s="621">
        <f>IF(C78=E78,1,0)</f>
        <v>1</v>
      </c>
      <c r="K78" s="621">
        <v>6.9</v>
      </c>
      <c r="L78" s="621">
        <v>4</v>
      </c>
    </row>
    <row r="79" spans="1:14" ht="15.75" x14ac:dyDescent="0.3">
      <c r="A79" s="622">
        <v>21810217</v>
      </c>
      <c r="B79" s="350" t="s">
        <v>436</v>
      </c>
      <c r="C79" s="351" t="s">
        <v>437</v>
      </c>
      <c r="D79" s="438" t="s">
        <v>436</v>
      </c>
      <c r="E79" s="439" t="s">
        <v>437</v>
      </c>
      <c r="H79" s="621">
        <f>IF(B79=D79,1,0)</f>
        <v>1</v>
      </c>
      <c r="I79" s="621">
        <f>IF(C79=E79,1,0)</f>
        <v>1</v>
      </c>
      <c r="K79" s="621">
        <v>12.6</v>
      </c>
      <c r="L79" s="621">
        <v>10</v>
      </c>
    </row>
    <row r="80" spans="1:14" ht="15.75" x14ac:dyDescent="0.3">
      <c r="A80" s="622">
        <v>21910512</v>
      </c>
      <c r="B80" s="350" t="s">
        <v>438</v>
      </c>
      <c r="C80" s="351" t="s">
        <v>129</v>
      </c>
      <c r="D80" s="438" t="s">
        <v>438</v>
      </c>
      <c r="E80" s="439" t="s">
        <v>129</v>
      </c>
      <c r="H80" s="621">
        <f>IF(B80=D80,1,0)</f>
        <v>1</v>
      </c>
      <c r="I80" s="621">
        <f>IF(C80=E80,1,0)</f>
        <v>1</v>
      </c>
      <c r="K80" s="621">
        <v>10.55</v>
      </c>
      <c r="L80" s="621">
        <v>8</v>
      </c>
    </row>
    <row r="81" spans="1:14" ht="15.75" x14ac:dyDescent="0.3">
      <c r="A81" s="622">
        <v>21901760</v>
      </c>
      <c r="B81" s="350" t="s">
        <v>440</v>
      </c>
      <c r="C81" s="351" t="s">
        <v>441</v>
      </c>
      <c r="D81" s="430" t="s">
        <v>440</v>
      </c>
      <c r="E81" s="431" t="s">
        <v>441</v>
      </c>
      <c r="F81" s="444" t="s">
        <v>439</v>
      </c>
      <c r="G81" s="445" t="s">
        <v>92</v>
      </c>
      <c r="H81" s="621">
        <f>IF(B81=D81,1,0)</f>
        <v>1</v>
      </c>
      <c r="I81" s="621">
        <f>IF(C81=E81,1,0)</f>
        <v>1</v>
      </c>
      <c r="K81" s="621">
        <v>10.199999999999999</v>
      </c>
      <c r="L81" s="621">
        <v>7</v>
      </c>
      <c r="M81" s="621">
        <v>0</v>
      </c>
      <c r="N81" s="621" t="s">
        <v>329</v>
      </c>
    </row>
    <row r="82" spans="1:14" ht="15.75" x14ac:dyDescent="0.3">
      <c r="A82" s="622">
        <v>21910951</v>
      </c>
      <c r="B82" s="350" t="s">
        <v>442</v>
      </c>
      <c r="C82" s="351" t="s">
        <v>443</v>
      </c>
      <c r="D82" s="430" t="s">
        <v>442</v>
      </c>
      <c r="E82" s="431" t="s">
        <v>443</v>
      </c>
      <c r="H82" s="621">
        <f>IF(B82=D82,1,0)</f>
        <v>1</v>
      </c>
      <c r="I82" s="621">
        <f>IF(C82=E82,1,0)</f>
        <v>1</v>
      </c>
      <c r="K82" s="621">
        <v>0</v>
      </c>
      <c r="L82" s="621" t="s">
        <v>329</v>
      </c>
    </row>
    <row r="83" spans="1:14" ht="15.75" x14ac:dyDescent="0.3">
      <c r="A83" s="622">
        <v>21912299</v>
      </c>
      <c r="B83" s="350" t="s">
        <v>444</v>
      </c>
      <c r="C83" s="351" t="s">
        <v>445</v>
      </c>
      <c r="D83" s="430" t="s">
        <v>444</v>
      </c>
      <c r="E83" s="431" t="s">
        <v>445</v>
      </c>
      <c r="H83" s="621">
        <f>IF(B83=D83,1,0)</f>
        <v>1</v>
      </c>
      <c r="I83" s="621">
        <f>IF(C83=E83,1,0)</f>
        <v>1</v>
      </c>
      <c r="K83" s="621">
        <v>10.1</v>
      </c>
      <c r="L83" s="621">
        <v>6</v>
      </c>
    </row>
    <row r="84" spans="1:14" ht="15.75" x14ac:dyDescent="0.3">
      <c r="A84" s="622">
        <v>21905645</v>
      </c>
      <c r="B84" s="350" t="s">
        <v>446</v>
      </c>
      <c r="C84" s="351" t="s">
        <v>447</v>
      </c>
      <c r="D84" s="430" t="s">
        <v>446</v>
      </c>
      <c r="E84" s="431" t="s">
        <v>447</v>
      </c>
      <c r="H84" s="621">
        <f>IF(B84=D84,1,0)</f>
        <v>1</v>
      </c>
      <c r="I84" s="621">
        <f>IF(C84=E84,1,0)</f>
        <v>1</v>
      </c>
      <c r="K84" s="621" t="s">
        <v>1025</v>
      </c>
      <c r="L84" s="621">
        <v>8.5</v>
      </c>
    </row>
    <row r="85" spans="1:14" ht="15.75" x14ac:dyDescent="0.3">
      <c r="A85" s="622">
        <v>21908883</v>
      </c>
      <c r="B85" s="350" t="s">
        <v>446</v>
      </c>
      <c r="C85" s="351" t="s">
        <v>448</v>
      </c>
      <c r="D85" s="430" t="s">
        <v>446</v>
      </c>
      <c r="E85" s="431" t="s">
        <v>448</v>
      </c>
      <c r="H85" s="621">
        <f>IF(B85=D85,1,0)</f>
        <v>1</v>
      </c>
      <c r="I85" s="621">
        <f>IF(C85=E85,1,0)</f>
        <v>1</v>
      </c>
      <c r="K85" s="621">
        <v>7.35</v>
      </c>
      <c r="L85" s="621">
        <v>6.5</v>
      </c>
    </row>
    <row r="86" spans="1:14" ht="15.75" x14ac:dyDescent="0.3">
      <c r="A86" s="622">
        <v>21902747</v>
      </c>
      <c r="B86" s="350" t="s">
        <v>449</v>
      </c>
      <c r="C86" s="351" t="s">
        <v>136</v>
      </c>
      <c r="D86" s="430" t="s">
        <v>449</v>
      </c>
      <c r="E86" s="431" t="s">
        <v>136</v>
      </c>
      <c r="H86" s="621">
        <f>IF(B86=D86,1,0)</f>
        <v>1</v>
      </c>
      <c r="I86" s="621">
        <f>IF(C86=E86,1,0)</f>
        <v>1</v>
      </c>
      <c r="K86" s="621">
        <v>11.35</v>
      </c>
      <c r="L86" s="621">
        <v>5</v>
      </c>
    </row>
    <row r="87" spans="1:14" ht="15.75" x14ac:dyDescent="0.3">
      <c r="A87" s="622">
        <v>21504847</v>
      </c>
      <c r="B87" s="350" t="s">
        <v>47</v>
      </c>
      <c r="C87" s="351" t="s">
        <v>149</v>
      </c>
      <c r="D87" s="430" t="s">
        <v>47</v>
      </c>
      <c r="E87" s="431" t="s">
        <v>149</v>
      </c>
      <c r="H87" s="621">
        <f>IF(B87=D87,1,0)</f>
        <v>1</v>
      </c>
      <c r="I87" s="621">
        <f>IF(C87=E87,1,0)</f>
        <v>1</v>
      </c>
      <c r="K87" s="621">
        <v>10</v>
      </c>
      <c r="L87" s="621">
        <v>3</v>
      </c>
    </row>
    <row r="88" spans="1:14" ht="15.75" x14ac:dyDescent="0.3">
      <c r="A88" s="622">
        <v>21905661</v>
      </c>
      <c r="B88" s="350" t="s">
        <v>450</v>
      </c>
      <c r="C88" s="351" t="s">
        <v>105</v>
      </c>
      <c r="D88" s="430" t="s">
        <v>450</v>
      </c>
      <c r="E88" s="431" t="s">
        <v>105</v>
      </c>
      <c r="H88" s="621">
        <f>IF(B88=D88,1,0)</f>
        <v>1</v>
      </c>
      <c r="I88" s="621">
        <f>IF(C88=E88,1,0)</f>
        <v>1</v>
      </c>
      <c r="K88" s="621">
        <v>12.15</v>
      </c>
      <c r="L88" s="621">
        <v>7.5</v>
      </c>
    </row>
    <row r="89" spans="1:14" ht="15.75" x14ac:dyDescent="0.3">
      <c r="A89" s="622">
        <v>21906343</v>
      </c>
      <c r="B89" s="350" t="s">
        <v>451</v>
      </c>
      <c r="C89" s="351" t="s">
        <v>452</v>
      </c>
      <c r="D89" s="444" t="s">
        <v>451</v>
      </c>
      <c r="E89" s="445" t="s">
        <v>452</v>
      </c>
      <c r="H89" s="621">
        <f>IF(B89=D89,1,0)</f>
        <v>1</v>
      </c>
      <c r="I89" s="621">
        <f>IF(C89=E89,1,0)</f>
        <v>1</v>
      </c>
      <c r="K89" s="621">
        <v>10.85</v>
      </c>
      <c r="L89" s="621">
        <v>7</v>
      </c>
    </row>
    <row r="90" spans="1:14" ht="15.75" x14ac:dyDescent="0.3">
      <c r="A90" s="622">
        <v>21811646</v>
      </c>
      <c r="B90" s="350" t="s">
        <v>150</v>
      </c>
      <c r="C90" s="351" t="s">
        <v>151</v>
      </c>
      <c r="D90" s="430" t="s">
        <v>150</v>
      </c>
      <c r="E90" s="431" t="s">
        <v>151</v>
      </c>
      <c r="H90" s="621">
        <f>IF(B90=D90,1,0)</f>
        <v>1</v>
      </c>
      <c r="I90" s="621">
        <f>IF(C90=E90,1,0)</f>
        <v>1</v>
      </c>
      <c r="K90" s="621">
        <v>9</v>
      </c>
      <c r="L90" s="621">
        <v>10</v>
      </c>
    </row>
    <row r="91" spans="1:14" ht="15.75" x14ac:dyDescent="0.3">
      <c r="A91" s="622">
        <v>21910378</v>
      </c>
      <c r="B91" s="350" t="s">
        <v>453</v>
      </c>
      <c r="C91" s="351" t="s">
        <v>454</v>
      </c>
      <c r="D91" s="430" t="s">
        <v>453</v>
      </c>
      <c r="E91" s="431" t="s">
        <v>454</v>
      </c>
      <c r="H91" s="621">
        <f>IF(B91=D91,1,0)</f>
        <v>1</v>
      </c>
      <c r="I91" s="621">
        <f>IF(C91=E91,1,0)</f>
        <v>1</v>
      </c>
      <c r="K91" s="621">
        <v>8.9375</v>
      </c>
      <c r="L91" s="621">
        <v>8</v>
      </c>
    </row>
    <row r="92" spans="1:14" ht="15.75" x14ac:dyDescent="0.3">
      <c r="A92" s="622">
        <v>21912513</v>
      </c>
      <c r="B92" s="350" t="s">
        <v>455</v>
      </c>
      <c r="C92" s="351" t="s">
        <v>105</v>
      </c>
      <c r="D92" s="430" t="s">
        <v>455</v>
      </c>
      <c r="E92" s="431" t="s">
        <v>105</v>
      </c>
      <c r="H92" s="621">
        <f>IF(B92=D92,1,0)</f>
        <v>1</v>
      </c>
      <c r="I92" s="621">
        <f>IF(C92=E92,1,0)</f>
        <v>1</v>
      </c>
      <c r="K92" s="621">
        <v>10.5</v>
      </c>
      <c r="L92" s="621">
        <v>7.5</v>
      </c>
    </row>
    <row r="93" spans="1:14" ht="15.75" x14ac:dyDescent="0.3">
      <c r="A93" s="622">
        <v>21907812</v>
      </c>
      <c r="B93" s="350" t="s">
        <v>456</v>
      </c>
      <c r="C93" s="351" t="s">
        <v>166</v>
      </c>
      <c r="D93" s="431" t="s">
        <v>456</v>
      </c>
      <c r="E93" s="431" t="s">
        <v>166</v>
      </c>
      <c r="H93" s="621">
        <f>IF(B93=D93,1,0)</f>
        <v>1</v>
      </c>
      <c r="I93" s="621">
        <f>IF(C93=E93,1,0)</f>
        <v>1</v>
      </c>
      <c r="K93" s="621">
        <v>12.75</v>
      </c>
      <c r="L93" s="621">
        <v>6.5</v>
      </c>
    </row>
    <row r="94" spans="1:14" ht="15.75" x14ac:dyDescent="0.3">
      <c r="A94" s="622">
        <v>21912618</v>
      </c>
      <c r="B94" s="350" t="s">
        <v>457</v>
      </c>
      <c r="C94" s="351" t="s">
        <v>113</v>
      </c>
      <c r="D94" s="430" t="s">
        <v>457</v>
      </c>
      <c r="E94" s="431" t="s">
        <v>113</v>
      </c>
      <c r="H94" s="621">
        <f>IF(B94=D94,1,0)</f>
        <v>1</v>
      </c>
      <c r="I94" s="621">
        <f>IF(C94=E94,1,0)</f>
        <v>1</v>
      </c>
      <c r="K94" s="621">
        <v>11</v>
      </c>
      <c r="L94" s="621">
        <v>6.5</v>
      </c>
    </row>
    <row r="95" spans="1:14" ht="15.75" x14ac:dyDescent="0.3">
      <c r="A95" s="622">
        <v>21900621</v>
      </c>
      <c r="B95" s="350" t="s">
        <v>458</v>
      </c>
      <c r="C95" s="351" t="s">
        <v>162</v>
      </c>
      <c r="D95" s="444" t="s">
        <v>458</v>
      </c>
      <c r="E95" s="445" t="s">
        <v>162</v>
      </c>
      <c r="H95" s="621">
        <f>IF(B95=D95,1,0)</f>
        <v>1</v>
      </c>
      <c r="I95" s="621">
        <f>IF(C95=E95,1,0)</f>
        <v>1</v>
      </c>
      <c r="K95" s="621">
        <v>11.4</v>
      </c>
      <c r="L95" s="621">
        <v>6</v>
      </c>
    </row>
    <row r="96" spans="1:14" ht="15.75" x14ac:dyDescent="0.3">
      <c r="A96" s="622">
        <v>21806491</v>
      </c>
      <c r="B96" s="350" t="s">
        <v>459</v>
      </c>
      <c r="C96" s="351" t="s">
        <v>460</v>
      </c>
      <c r="D96" s="444" t="s">
        <v>459</v>
      </c>
      <c r="E96" s="445" t="s">
        <v>460</v>
      </c>
      <c r="H96" s="621">
        <f>IF(B96=D96,1,0)</f>
        <v>1</v>
      </c>
      <c r="I96" s="621">
        <f>IF(C96=E96,1,0)</f>
        <v>1</v>
      </c>
      <c r="K96" s="621">
        <v>13.35</v>
      </c>
      <c r="L96" s="621">
        <v>11.5</v>
      </c>
    </row>
    <row r="97" spans="1:12" ht="15.75" x14ac:dyDescent="0.3">
      <c r="A97" s="622">
        <v>21908117</v>
      </c>
      <c r="B97" s="350" t="s">
        <v>461</v>
      </c>
      <c r="C97" s="351" t="s">
        <v>462</v>
      </c>
      <c r="D97" s="430" t="s">
        <v>461</v>
      </c>
      <c r="E97" s="431" t="s">
        <v>462</v>
      </c>
      <c r="H97" s="621">
        <f>IF(B97=D97,1,0)</f>
        <v>1</v>
      </c>
      <c r="I97" s="621">
        <f>IF(C97=E97,1,0)</f>
        <v>1</v>
      </c>
      <c r="K97" s="621">
        <v>11.45</v>
      </c>
      <c r="L97" s="621">
        <v>5.5</v>
      </c>
    </row>
    <row r="98" spans="1:12" ht="15.75" x14ac:dyDescent="0.3">
      <c r="A98" s="622">
        <v>21905093</v>
      </c>
      <c r="B98" s="350" t="s">
        <v>463</v>
      </c>
      <c r="C98" s="351" t="s">
        <v>119</v>
      </c>
      <c r="D98" s="431" t="s">
        <v>463</v>
      </c>
      <c r="E98" s="431" t="s">
        <v>119</v>
      </c>
      <c r="H98" s="621">
        <f>IF(B98=D98,1,0)</f>
        <v>1</v>
      </c>
      <c r="I98" s="621">
        <f>IF(C98=E98,1,0)</f>
        <v>1</v>
      </c>
      <c r="K98" s="621">
        <v>9.0500000000000007</v>
      </c>
      <c r="L98" s="621">
        <v>8</v>
      </c>
    </row>
    <row r="99" spans="1:12" ht="15.75" x14ac:dyDescent="0.3">
      <c r="A99" s="622">
        <v>21910481</v>
      </c>
      <c r="B99" s="350" t="s">
        <v>464</v>
      </c>
      <c r="C99" s="351" t="s">
        <v>297</v>
      </c>
      <c r="D99" s="431" t="s">
        <v>464</v>
      </c>
      <c r="E99" s="431" t="s">
        <v>297</v>
      </c>
      <c r="H99" s="621">
        <f>IF(B99=D99,1,0)</f>
        <v>1</v>
      </c>
      <c r="I99" s="621">
        <f>IF(C99=E99,1,0)</f>
        <v>1</v>
      </c>
      <c r="K99" s="621">
        <v>0</v>
      </c>
      <c r="L99" s="621" t="s">
        <v>329</v>
      </c>
    </row>
    <row r="100" spans="1:12" ht="15.75" x14ac:dyDescent="0.3">
      <c r="A100" s="622">
        <v>21901995</v>
      </c>
      <c r="B100" s="350" t="s">
        <v>465</v>
      </c>
      <c r="C100" s="351" t="s">
        <v>187</v>
      </c>
      <c r="D100" s="430" t="s">
        <v>465</v>
      </c>
      <c r="E100" s="431" t="s">
        <v>187</v>
      </c>
      <c r="H100" s="621">
        <f>IF(B100=D100,1,0)</f>
        <v>1</v>
      </c>
      <c r="I100" s="621">
        <f>IF(C100=E100,1,0)</f>
        <v>1</v>
      </c>
      <c r="K100" s="621">
        <v>9.9499999999999993</v>
      </c>
      <c r="L100" s="621">
        <v>7</v>
      </c>
    </row>
    <row r="101" spans="1:12" ht="15.75" x14ac:dyDescent="0.3">
      <c r="A101" s="622">
        <v>21905212</v>
      </c>
      <c r="B101" s="350" t="s">
        <v>466</v>
      </c>
      <c r="C101" s="351" t="s">
        <v>130</v>
      </c>
      <c r="D101" s="430" t="s">
        <v>466</v>
      </c>
      <c r="E101" s="431" t="s">
        <v>130</v>
      </c>
      <c r="H101" s="621">
        <f>IF(B101=D101,1,0)</f>
        <v>1</v>
      </c>
      <c r="I101" s="621">
        <f>IF(C101=E101,1,0)</f>
        <v>1</v>
      </c>
      <c r="K101" s="621">
        <v>11.8</v>
      </c>
      <c r="L101" s="621">
        <v>4.5</v>
      </c>
    </row>
    <row r="102" spans="1:12" ht="15.75" x14ac:dyDescent="0.3">
      <c r="A102" s="622">
        <v>21905120</v>
      </c>
      <c r="B102" s="350" t="s">
        <v>467</v>
      </c>
      <c r="C102" s="351" t="s">
        <v>468</v>
      </c>
      <c r="D102" s="431" t="s">
        <v>467</v>
      </c>
      <c r="E102" s="431" t="s">
        <v>468</v>
      </c>
      <c r="H102" s="621">
        <f>IF(B102=D102,1,0)</f>
        <v>1</v>
      </c>
      <c r="I102" s="621">
        <f>IF(C102=E102,1,0)</f>
        <v>1</v>
      </c>
      <c r="K102" s="621">
        <v>13.35</v>
      </c>
      <c r="L102" s="621">
        <v>7.5</v>
      </c>
    </row>
    <row r="103" spans="1:12" ht="15.75" x14ac:dyDescent="0.3">
      <c r="A103" s="622">
        <v>21910265</v>
      </c>
      <c r="B103" s="350" t="s">
        <v>469</v>
      </c>
      <c r="C103" s="351" t="s">
        <v>198</v>
      </c>
      <c r="D103" s="444" t="s">
        <v>469</v>
      </c>
      <c r="E103" s="445" t="s">
        <v>198</v>
      </c>
      <c r="H103" s="621">
        <f>IF(B103=D103,1,0)</f>
        <v>1</v>
      </c>
      <c r="I103" s="621">
        <f>IF(C103=E103,1,0)</f>
        <v>1</v>
      </c>
      <c r="K103" s="621">
        <v>13.7</v>
      </c>
      <c r="L103" s="621">
        <v>9</v>
      </c>
    </row>
    <row r="104" spans="1:12" ht="15.75" x14ac:dyDescent="0.3">
      <c r="A104" s="622">
        <v>21804422</v>
      </c>
      <c r="B104" s="350" t="s">
        <v>157</v>
      </c>
      <c r="C104" s="351" t="s">
        <v>158</v>
      </c>
      <c r="D104" s="430" t="s">
        <v>157</v>
      </c>
      <c r="E104" s="431" t="s">
        <v>158</v>
      </c>
      <c r="H104" s="621">
        <f>IF(B104=D104,1,0)</f>
        <v>1</v>
      </c>
      <c r="I104" s="621">
        <f>IF(C104=E104,1,0)</f>
        <v>1</v>
      </c>
      <c r="K104" s="621">
        <v>12.95</v>
      </c>
      <c r="L104" s="621">
        <v>6</v>
      </c>
    </row>
    <row r="105" spans="1:12" ht="15.75" x14ac:dyDescent="0.3">
      <c r="A105" s="622">
        <v>21908647</v>
      </c>
      <c r="B105" s="350" t="s">
        <v>470</v>
      </c>
      <c r="C105" s="351" t="s">
        <v>211</v>
      </c>
      <c r="D105" s="430" t="s">
        <v>470</v>
      </c>
      <c r="E105" s="431" t="s">
        <v>211</v>
      </c>
      <c r="H105" s="621">
        <f>IF(B105=D105,1,0)</f>
        <v>1</v>
      </c>
      <c r="I105" s="621">
        <f>IF(C105=E105,1,0)</f>
        <v>1</v>
      </c>
      <c r="K105" s="621">
        <v>9.65</v>
      </c>
      <c r="L105" s="621">
        <v>6</v>
      </c>
    </row>
    <row r="106" spans="1:12" ht="15.75" x14ac:dyDescent="0.3">
      <c r="A106" s="622">
        <v>21907585</v>
      </c>
      <c r="B106" s="350" t="s">
        <v>471</v>
      </c>
      <c r="C106" s="351" t="s">
        <v>216</v>
      </c>
      <c r="D106" s="444" t="s">
        <v>471</v>
      </c>
      <c r="E106" s="445" t="s">
        <v>216</v>
      </c>
      <c r="H106" s="621">
        <f>IF(B106=D106,1,0)</f>
        <v>1</v>
      </c>
      <c r="I106" s="621">
        <f>IF(C106=E106,1,0)</f>
        <v>1</v>
      </c>
      <c r="K106" s="621">
        <v>12.85</v>
      </c>
      <c r="L106" s="621">
        <v>8.5</v>
      </c>
    </row>
    <row r="107" spans="1:12" ht="15.75" x14ac:dyDescent="0.3">
      <c r="A107" s="622">
        <v>21911458</v>
      </c>
      <c r="B107" s="350" t="s">
        <v>472</v>
      </c>
      <c r="C107" s="351" t="s">
        <v>473</v>
      </c>
      <c r="D107" s="430" t="s">
        <v>472</v>
      </c>
      <c r="E107" s="431" t="s">
        <v>473</v>
      </c>
      <c r="H107" s="621">
        <f>IF(B107=D107,1,0)</f>
        <v>1</v>
      </c>
      <c r="I107" s="621">
        <f>IF(C107=E107,1,0)</f>
        <v>1</v>
      </c>
      <c r="K107" s="621">
        <v>11.2</v>
      </c>
      <c r="L107" s="621">
        <v>2.5</v>
      </c>
    </row>
    <row r="108" spans="1:12" ht="15.75" x14ac:dyDescent="0.3">
      <c r="A108" s="622">
        <v>21901255</v>
      </c>
      <c r="B108" s="350" t="s">
        <v>474</v>
      </c>
      <c r="C108" s="351" t="s">
        <v>193</v>
      </c>
      <c r="D108" s="430" t="s">
        <v>474</v>
      </c>
      <c r="E108" s="431" t="s">
        <v>193</v>
      </c>
      <c r="H108" s="621">
        <f>IF(B108=D108,1,0)</f>
        <v>1</v>
      </c>
      <c r="I108" s="621">
        <f>IF(C108=E108,1,0)</f>
        <v>1</v>
      </c>
      <c r="K108" s="621">
        <v>10.95</v>
      </c>
      <c r="L108" s="621">
        <v>6</v>
      </c>
    </row>
    <row r="109" spans="1:12" x14ac:dyDescent="0.25">
      <c r="A109" s="622">
        <v>21505636</v>
      </c>
      <c r="B109" s="350" t="s">
        <v>1277</v>
      </c>
      <c r="C109" s="351" t="s">
        <v>1278</v>
      </c>
      <c r="D109" s="432" t="s">
        <v>1277</v>
      </c>
      <c r="E109" s="433" t="s">
        <v>1278</v>
      </c>
      <c r="H109" s="621">
        <f>IF(B109=D109,1,0)</f>
        <v>1</v>
      </c>
      <c r="I109" s="621">
        <f>IF(C109=E109,1,0)</f>
        <v>1</v>
      </c>
      <c r="K109" s="621">
        <v>11.5</v>
      </c>
      <c r="L109" s="621">
        <v>8</v>
      </c>
    </row>
    <row r="110" spans="1:12" ht="15.75" x14ac:dyDescent="0.3">
      <c r="A110" s="622">
        <v>21909354</v>
      </c>
      <c r="B110" s="350" t="s">
        <v>475</v>
      </c>
      <c r="C110" s="351" t="s">
        <v>153</v>
      </c>
      <c r="D110" s="444" t="s">
        <v>475</v>
      </c>
      <c r="E110" s="445" t="s">
        <v>153</v>
      </c>
      <c r="H110" s="621">
        <f>IF(B110=D110,1,0)</f>
        <v>1</v>
      </c>
      <c r="I110" s="621">
        <f>IF(C110=E110,1,0)</f>
        <v>1</v>
      </c>
      <c r="K110" s="621">
        <v>0</v>
      </c>
      <c r="L110" s="621" t="s">
        <v>329</v>
      </c>
    </row>
    <row r="111" spans="1:12" ht="15.75" x14ac:dyDescent="0.3">
      <c r="A111" s="622">
        <v>21909632</v>
      </c>
      <c r="B111" s="350" t="s">
        <v>476</v>
      </c>
      <c r="C111" s="351" t="s">
        <v>477</v>
      </c>
      <c r="D111" s="444" t="s">
        <v>476</v>
      </c>
      <c r="E111" s="445" t="s">
        <v>477</v>
      </c>
      <c r="H111" s="621">
        <f>IF(B111=D111,1,0)</f>
        <v>1</v>
      </c>
      <c r="I111" s="621">
        <f>IF(C111=E111,1,0)</f>
        <v>1</v>
      </c>
      <c r="K111" s="621" t="s">
        <v>1025</v>
      </c>
      <c r="L111" s="621">
        <v>8.5</v>
      </c>
    </row>
    <row r="112" spans="1:12" x14ac:dyDescent="0.25">
      <c r="A112" s="622">
        <v>21800238</v>
      </c>
      <c r="B112" s="350" t="s">
        <v>1281</v>
      </c>
      <c r="C112" s="351" t="s">
        <v>164</v>
      </c>
      <c r="D112" s="432" t="s">
        <v>1281</v>
      </c>
      <c r="E112" s="433" t="s">
        <v>164</v>
      </c>
      <c r="H112" s="621">
        <f>IF(B112=D112,1,0)</f>
        <v>1</v>
      </c>
      <c r="I112" s="621">
        <f>IF(C112=E112,1,0)</f>
        <v>1</v>
      </c>
      <c r="K112" s="621">
        <v>11.2</v>
      </c>
      <c r="L112" s="621">
        <v>7.5</v>
      </c>
    </row>
    <row r="113" spans="1:12" ht="15.75" x14ac:dyDescent="0.3">
      <c r="A113" s="622">
        <v>21905070</v>
      </c>
      <c r="B113" s="350" t="s">
        <v>478</v>
      </c>
      <c r="C113" s="351" t="s">
        <v>193</v>
      </c>
      <c r="D113" s="444" t="s">
        <v>478</v>
      </c>
      <c r="E113" s="445" t="s">
        <v>193</v>
      </c>
      <c r="H113" s="621">
        <f>IF(B113=D113,1,0)</f>
        <v>1</v>
      </c>
      <c r="I113" s="621">
        <f>IF(C113=E113,1,0)</f>
        <v>1</v>
      </c>
      <c r="K113" s="621">
        <v>12</v>
      </c>
      <c r="L113" s="621">
        <v>8.5</v>
      </c>
    </row>
    <row r="114" spans="1:12" ht="15.75" x14ac:dyDescent="0.3">
      <c r="A114" s="622">
        <v>21907014</v>
      </c>
      <c r="B114" s="350" t="s">
        <v>479</v>
      </c>
      <c r="C114" s="351" t="s">
        <v>200</v>
      </c>
      <c r="D114" s="430" t="s">
        <v>479</v>
      </c>
      <c r="E114" s="431" t="s">
        <v>200</v>
      </c>
      <c r="H114" s="621">
        <f>IF(B114=D114,1,0)</f>
        <v>1</v>
      </c>
      <c r="I114" s="621">
        <f>IF(C114=E114,1,0)</f>
        <v>1</v>
      </c>
      <c r="K114" s="621">
        <v>12.55</v>
      </c>
      <c r="L114" s="621">
        <v>5</v>
      </c>
    </row>
    <row r="115" spans="1:12" ht="15.75" x14ac:dyDescent="0.3">
      <c r="A115" s="622">
        <v>21911717</v>
      </c>
      <c r="B115" s="350" t="s">
        <v>480</v>
      </c>
      <c r="C115" s="351" t="s">
        <v>481</v>
      </c>
      <c r="D115" s="430" t="s">
        <v>480</v>
      </c>
      <c r="E115" s="431" t="s">
        <v>481</v>
      </c>
      <c r="H115" s="621">
        <f>IF(B115=D115,1,0)</f>
        <v>1</v>
      </c>
      <c r="I115" s="621">
        <f>IF(C115=E115,1,0)</f>
        <v>1</v>
      </c>
      <c r="K115" s="621">
        <v>10</v>
      </c>
      <c r="L115" s="621">
        <v>5.5</v>
      </c>
    </row>
    <row r="116" spans="1:12" ht="15.75" x14ac:dyDescent="0.3">
      <c r="A116" s="622">
        <v>21916423</v>
      </c>
      <c r="B116" s="350" t="s">
        <v>482</v>
      </c>
      <c r="C116" s="351" t="s">
        <v>272</v>
      </c>
      <c r="D116" s="430" t="s">
        <v>482</v>
      </c>
      <c r="E116" s="431" t="s">
        <v>272</v>
      </c>
      <c r="H116" s="621">
        <f>IF(B116=D116,1,0)</f>
        <v>1</v>
      </c>
      <c r="I116" s="621">
        <f>IF(C116=E116,1,0)</f>
        <v>1</v>
      </c>
      <c r="K116" s="621">
        <v>12.55</v>
      </c>
      <c r="L116" s="621">
        <v>4</v>
      </c>
    </row>
    <row r="117" spans="1:12" ht="15.75" x14ac:dyDescent="0.3">
      <c r="A117" s="622">
        <v>21915523</v>
      </c>
      <c r="B117" s="350" t="s">
        <v>483</v>
      </c>
      <c r="C117" s="351" t="s">
        <v>484</v>
      </c>
      <c r="D117" s="430" t="s">
        <v>483</v>
      </c>
      <c r="E117" s="431" t="s">
        <v>484</v>
      </c>
      <c r="H117" s="621">
        <f>IF(B117=D117,1,0)</f>
        <v>1</v>
      </c>
      <c r="I117" s="621">
        <f>IF(C117=E117,1,0)</f>
        <v>1</v>
      </c>
      <c r="K117" s="621">
        <v>8.75</v>
      </c>
      <c r="L117" s="621">
        <v>4.5</v>
      </c>
    </row>
    <row r="118" spans="1:12" x14ac:dyDescent="0.25">
      <c r="A118" s="622">
        <v>21805289</v>
      </c>
      <c r="B118" s="350" t="s">
        <v>1287</v>
      </c>
      <c r="C118" s="351" t="s">
        <v>1288</v>
      </c>
      <c r="D118" s="432" t="s">
        <v>1287</v>
      </c>
      <c r="E118" s="433" t="s">
        <v>1288</v>
      </c>
      <c r="H118" s="621">
        <f>IF(B118=D118,1,0)</f>
        <v>1</v>
      </c>
      <c r="I118" s="621">
        <f>IF(C118=E118,1,0)</f>
        <v>1</v>
      </c>
      <c r="K118" s="621">
        <v>10.45</v>
      </c>
      <c r="L118" s="621">
        <v>6</v>
      </c>
    </row>
    <row r="119" spans="1:12" ht="15.75" x14ac:dyDescent="0.3">
      <c r="A119" s="622">
        <v>21912913</v>
      </c>
      <c r="B119" s="350" t="s">
        <v>485</v>
      </c>
      <c r="C119" s="351" t="s">
        <v>290</v>
      </c>
      <c r="D119" s="430" t="s">
        <v>485</v>
      </c>
      <c r="E119" s="431" t="s">
        <v>290</v>
      </c>
      <c r="H119" s="621">
        <f>IF(B119=D119,1,0)</f>
        <v>1</v>
      </c>
      <c r="I119" s="621">
        <f>IF(C119=E119,1,0)</f>
        <v>1</v>
      </c>
      <c r="K119" s="621">
        <v>9.3000000000000007</v>
      </c>
      <c r="L119" s="621">
        <v>4.5</v>
      </c>
    </row>
    <row r="120" spans="1:12" x14ac:dyDescent="0.25">
      <c r="A120" s="622">
        <v>21800872</v>
      </c>
      <c r="B120" s="350" t="s">
        <v>1291</v>
      </c>
      <c r="C120" s="351" t="s">
        <v>1292</v>
      </c>
      <c r="D120" s="432" t="s">
        <v>1291</v>
      </c>
      <c r="E120" s="433" t="s">
        <v>1292</v>
      </c>
      <c r="H120" s="621">
        <f>IF(B120=D120,1,0)</f>
        <v>1</v>
      </c>
      <c r="I120" s="621">
        <f>IF(C120=E120,1,0)</f>
        <v>1</v>
      </c>
      <c r="K120" s="621">
        <v>12.1</v>
      </c>
      <c r="L120" s="621">
        <v>7</v>
      </c>
    </row>
    <row r="121" spans="1:12" ht="15.75" x14ac:dyDescent="0.3">
      <c r="A121" s="622">
        <v>21903775</v>
      </c>
      <c r="B121" s="350" t="s">
        <v>170</v>
      </c>
      <c r="C121" s="351" t="s">
        <v>136</v>
      </c>
      <c r="D121" s="444" t="s">
        <v>170</v>
      </c>
      <c r="E121" s="445" t="s">
        <v>136</v>
      </c>
      <c r="H121" s="621">
        <f>IF(B121=D121,1,0)</f>
        <v>1</v>
      </c>
      <c r="I121" s="621">
        <f>IF(C121=E121,1,0)</f>
        <v>1</v>
      </c>
      <c r="K121" s="621">
        <v>10.55</v>
      </c>
      <c r="L121" s="621">
        <v>5</v>
      </c>
    </row>
    <row r="122" spans="1:12" ht="15.75" x14ac:dyDescent="0.3">
      <c r="A122" s="622">
        <v>21906769</v>
      </c>
      <c r="B122" s="350" t="s">
        <v>486</v>
      </c>
      <c r="C122" s="351" t="s">
        <v>261</v>
      </c>
      <c r="D122" s="430" t="s">
        <v>486</v>
      </c>
      <c r="E122" s="431" t="s">
        <v>261</v>
      </c>
      <c r="H122" s="621">
        <f>IF(B122=D122,1,0)</f>
        <v>1</v>
      </c>
      <c r="I122" s="621">
        <f>IF(C122=E122,1,0)</f>
        <v>1</v>
      </c>
      <c r="K122" s="621">
        <v>10.050000000000001</v>
      </c>
      <c r="L122" s="621">
        <v>5.5</v>
      </c>
    </row>
    <row r="123" spans="1:12" ht="15.75" x14ac:dyDescent="0.3">
      <c r="A123" s="622">
        <v>21905853</v>
      </c>
      <c r="B123" s="350" t="s">
        <v>172</v>
      </c>
      <c r="C123" s="351" t="s">
        <v>487</v>
      </c>
      <c r="D123" s="430" t="s">
        <v>172</v>
      </c>
      <c r="E123" s="431" t="s">
        <v>487</v>
      </c>
      <c r="H123" s="621">
        <f>IF(B123=D123,1,0)</f>
        <v>1</v>
      </c>
      <c r="I123" s="621">
        <f>IF(C123=E123,1,0)</f>
        <v>1</v>
      </c>
      <c r="K123" s="621">
        <v>12.35</v>
      </c>
      <c r="L123" s="621">
        <v>5</v>
      </c>
    </row>
    <row r="124" spans="1:12" ht="15.75" x14ac:dyDescent="0.3">
      <c r="A124" s="622">
        <v>21805122</v>
      </c>
      <c r="B124" s="350" t="s">
        <v>173</v>
      </c>
      <c r="C124" s="351" t="s">
        <v>137</v>
      </c>
      <c r="D124" s="431" t="s">
        <v>173</v>
      </c>
      <c r="E124" s="431" t="s">
        <v>137</v>
      </c>
      <c r="H124" s="621">
        <f>IF(B124=D124,1,0)</f>
        <v>1</v>
      </c>
      <c r="I124" s="621">
        <f>IF(C124=E124,1,0)</f>
        <v>1</v>
      </c>
      <c r="K124" s="621">
        <v>11.4</v>
      </c>
      <c r="L124" s="621">
        <v>3</v>
      </c>
    </row>
    <row r="125" spans="1:12" ht="15.75" x14ac:dyDescent="0.3">
      <c r="A125" s="622">
        <v>21716274</v>
      </c>
      <c r="B125" s="350" t="s">
        <v>488</v>
      </c>
      <c r="C125" s="351" t="s">
        <v>33</v>
      </c>
      <c r="D125" s="607" t="s">
        <v>488</v>
      </c>
      <c r="E125" s="614" t="s">
        <v>33</v>
      </c>
      <c r="H125" s="621">
        <f>IF(B125=D125,1,0)</f>
        <v>1</v>
      </c>
      <c r="I125" s="621">
        <f>IF(C125=E125,1,0)</f>
        <v>1</v>
      </c>
      <c r="K125" s="621">
        <v>12</v>
      </c>
      <c r="L125" s="621">
        <v>5.5</v>
      </c>
    </row>
    <row r="126" spans="1:12" ht="15.75" x14ac:dyDescent="0.3">
      <c r="A126" s="622">
        <v>21905275</v>
      </c>
      <c r="B126" s="350" t="s">
        <v>489</v>
      </c>
      <c r="C126" s="351" t="s">
        <v>174</v>
      </c>
      <c r="D126" s="430" t="s">
        <v>489</v>
      </c>
      <c r="E126" s="431" t="s">
        <v>174</v>
      </c>
      <c r="H126" s="621">
        <f>IF(B126=D126,1,0)</f>
        <v>1</v>
      </c>
      <c r="I126" s="621">
        <f>IF(C126=E126,1,0)</f>
        <v>1</v>
      </c>
      <c r="K126" s="621">
        <v>9.0500000000000007</v>
      </c>
      <c r="L126" s="621">
        <v>5.5</v>
      </c>
    </row>
    <row r="127" spans="1:12" ht="15.75" x14ac:dyDescent="0.3">
      <c r="A127" s="622">
        <v>21902695</v>
      </c>
      <c r="B127" s="350" t="s">
        <v>490</v>
      </c>
      <c r="C127" s="351" t="s">
        <v>185</v>
      </c>
      <c r="D127" s="430" t="s">
        <v>490</v>
      </c>
      <c r="E127" s="431" t="s">
        <v>185</v>
      </c>
      <c r="H127" s="621">
        <f>IF(B127=D127,1,0)</f>
        <v>1</v>
      </c>
      <c r="I127" s="621">
        <f>IF(C127=E127,1,0)</f>
        <v>1</v>
      </c>
      <c r="K127" s="621">
        <v>8.3000000000000007</v>
      </c>
      <c r="L127" s="621">
        <v>6</v>
      </c>
    </row>
    <row r="128" spans="1:12" ht="15.75" x14ac:dyDescent="0.3">
      <c r="A128" s="622">
        <v>21902697</v>
      </c>
      <c r="B128" s="350" t="s">
        <v>491</v>
      </c>
      <c r="C128" s="351" t="s">
        <v>492</v>
      </c>
      <c r="D128" s="430" t="s">
        <v>491</v>
      </c>
      <c r="E128" s="431" t="s">
        <v>492</v>
      </c>
      <c r="H128" s="621">
        <f>IF(B128=D128,1,0)</f>
        <v>1</v>
      </c>
      <c r="I128" s="621">
        <f>IF(C128=E128,1,0)</f>
        <v>1</v>
      </c>
      <c r="K128" s="621">
        <v>12.1</v>
      </c>
      <c r="L128" s="621">
        <v>8.5</v>
      </c>
    </row>
    <row r="129" spans="1:14" ht="15.75" x14ac:dyDescent="0.3">
      <c r="A129" s="622">
        <v>21907473</v>
      </c>
      <c r="B129" s="350" t="s">
        <v>493</v>
      </c>
      <c r="C129" s="351" t="s">
        <v>95</v>
      </c>
      <c r="D129" s="430" t="s">
        <v>493</v>
      </c>
      <c r="E129" s="431" t="s">
        <v>95</v>
      </c>
      <c r="H129" s="621">
        <f>IF(B129=D129,1,0)</f>
        <v>1</v>
      </c>
      <c r="I129" s="621">
        <f>IF(C129=E129,1,0)</f>
        <v>1</v>
      </c>
      <c r="K129" s="621">
        <v>10.85</v>
      </c>
      <c r="L129" s="621">
        <v>6.5</v>
      </c>
    </row>
    <row r="130" spans="1:14" ht="15.75" x14ac:dyDescent="0.3">
      <c r="A130" s="622">
        <v>21901862</v>
      </c>
      <c r="B130" s="350" t="s">
        <v>494</v>
      </c>
      <c r="C130" s="351" t="s">
        <v>206</v>
      </c>
      <c r="D130" s="430" t="s">
        <v>494</v>
      </c>
      <c r="E130" s="431" t="s">
        <v>206</v>
      </c>
      <c r="H130" s="621">
        <f>IF(B130=D130,1,0)</f>
        <v>1</v>
      </c>
      <c r="I130" s="621">
        <f>IF(C130=E130,1,0)</f>
        <v>1</v>
      </c>
      <c r="K130" s="621">
        <v>11.3</v>
      </c>
      <c r="L130" s="621">
        <v>7.5</v>
      </c>
    </row>
    <row r="131" spans="1:14" ht="15.75" x14ac:dyDescent="0.3">
      <c r="A131" s="622">
        <v>21903187</v>
      </c>
      <c r="B131" s="350" t="s">
        <v>495</v>
      </c>
      <c r="C131" s="351" t="s">
        <v>233</v>
      </c>
      <c r="D131" s="430" t="s">
        <v>495</v>
      </c>
      <c r="E131" s="431" t="s">
        <v>233</v>
      </c>
      <c r="H131" s="621">
        <f>IF(B131=D131,1,0)</f>
        <v>1</v>
      </c>
      <c r="I131" s="621">
        <f>IF(C131=E131,1,0)</f>
        <v>1</v>
      </c>
      <c r="K131" s="621">
        <v>12.05</v>
      </c>
      <c r="L131" s="621">
        <v>8</v>
      </c>
    </row>
    <row r="132" spans="1:14" ht="15.75" x14ac:dyDescent="0.3">
      <c r="A132" s="622">
        <v>21908428</v>
      </c>
      <c r="B132" s="350" t="s">
        <v>496</v>
      </c>
      <c r="C132" s="351" t="s">
        <v>203</v>
      </c>
      <c r="D132" s="430" t="s">
        <v>496</v>
      </c>
      <c r="E132" s="431" t="s">
        <v>203</v>
      </c>
      <c r="H132" s="621">
        <f>IF(B132=D132,1,0)</f>
        <v>1</v>
      </c>
      <c r="I132" s="621">
        <f>IF(C132=E132,1,0)</f>
        <v>1</v>
      </c>
      <c r="K132" s="621">
        <v>12.4</v>
      </c>
      <c r="L132" s="621">
        <v>6.5</v>
      </c>
    </row>
    <row r="133" spans="1:14" ht="15.75" x14ac:dyDescent="0.3">
      <c r="A133" s="622">
        <v>21908423</v>
      </c>
      <c r="B133" s="350" t="s">
        <v>497</v>
      </c>
      <c r="C133" s="351" t="s">
        <v>498</v>
      </c>
      <c r="D133" s="430" t="s">
        <v>497</v>
      </c>
      <c r="E133" s="431" t="s">
        <v>498</v>
      </c>
      <c r="H133" s="621">
        <f>IF(B133=D133,1,0)</f>
        <v>1</v>
      </c>
      <c r="I133" s="621">
        <f>IF(C133=E133,1,0)</f>
        <v>1</v>
      </c>
      <c r="K133" s="621">
        <v>8.3000000000000007</v>
      </c>
      <c r="L133" s="621">
        <v>4</v>
      </c>
    </row>
    <row r="134" spans="1:14" ht="15.75" x14ac:dyDescent="0.3">
      <c r="A134" s="622">
        <v>21904930</v>
      </c>
      <c r="B134" s="350" t="s">
        <v>499</v>
      </c>
      <c r="C134" s="351" t="s">
        <v>500</v>
      </c>
      <c r="D134" s="430" t="s">
        <v>499</v>
      </c>
      <c r="E134" s="431" t="s">
        <v>500</v>
      </c>
      <c r="H134" s="621">
        <f>IF(B134=D134,1,0)</f>
        <v>1</v>
      </c>
      <c r="I134" s="621">
        <f>IF(C134=E134,1,0)</f>
        <v>1</v>
      </c>
      <c r="K134" s="621">
        <v>8.4499999999999993</v>
      </c>
      <c r="L134" s="621">
        <v>9.5</v>
      </c>
    </row>
    <row r="135" spans="1:14" ht="15.75" x14ac:dyDescent="0.3">
      <c r="A135" s="622">
        <v>21815632</v>
      </c>
      <c r="B135" s="350" t="s">
        <v>504</v>
      </c>
      <c r="C135" s="351" t="s">
        <v>505</v>
      </c>
      <c r="D135" s="430" t="s">
        <v>504</v>
      </c>
      <c r="E135" s="431" t="s">
        <v>505</v>
      </c>
      <c r="H135" s="621">
        <f>IF(B135=D135,1,0)</f>
        <v>1</v>
      </c>
      <c r="I135" s="621">
        <f>IF(C135=E135,1,0)</f>
        <v>1</v>
      </c>
      <c r="K135" s="621">
        <v>12.3</v>
      </c>
      <c r="L135" s="621">
        <v>3.5</v>
      </c>
    </row>
    <row r="136" spans="1:14" ht="15.75" x14ac:dyDescent="0.3">
      <c r="A136" s="622">
        <v>21602685</v>
      </c>
      <c r="B136" s="350" t="s">
        <v>501</v>
      </c>
      <c r="C136" s="351" t="s">
        <v>174</v>
      </c>
      <c r="D136" s="431" t="s">
        <v>501</v>
      </c>
      <c r="E136" s="431" t="s">
        <v>174</v>
      </c>
      <c r="H136" s="621">
        <f>IF(B136=D136,1,0)</f>
        <v>1</v>
      </c>
      <c r="I136" s="621">
        <f>IF(C136=E136,1,0)</f>
        <v>1</v>
      </c>
      <c r="K136" s="621">
        <v>12.05</v>
      </c>
      <c r="L136" s="621">
        <v>11</v>
      </c>
    </row>
    <row r="137" spans="1:14" ht="15.75" x14ac:dyDescent="0.3">
      <c r="A137" s="622">
        <v>21904236</v>
      </c>
      <c r="B137" s="350" t="s">
        <v>502</v>
      </c>
      <c r="C137" s="351" t="s">
        <v>32</v>
      </c>
      <c r="D137" s="430" t="s">
        <v>502</v>
      </c>
      <c r="E137" s="431" t="s">
        <v>32</v>
      </c>
      <c r="H137" s="621">
        <f>IF(B137=D137,1,0)</f>
        <v>1</v>
      </c>
      <c r="I137" s="621">
        <f>IF(C137=E137,1,0)</f>
        <v>1</v>
      </c>
      <c r="K137" s="621">
        <v>10.85</v>
      </c>
      <c r="L137" s="621">
        <v>5.5</v>
      </c>
    </row>
    <row r="138" spans="1:14" ht="15.75" x14ac:dyDescent="0.3">
      <c r="A138" s="622">
        <v>21902864</v>
      </c>
      <c r="B138" s="350" t="s">
        <v>503</v>
      </c>
      <c r="C138" s="351" t="s">
        <v>119</v>
      </c>
      <c r="D138" s="430" t="s">
        <v>503</v>
      </c>
      <c r="E138" s="431" t="s">
        <v>119</v>
      </c>
      <c r="H138" s="621">
        <f>IF(B138=D138,1,0)</f>
        <v>1</v>
      </c>
      <c r="I138" s="621">
        <f>IF(C138=E138,1,0)</f>
        <v>1</v>
      </c>
      <c r="K138" s="621">
        <v>8.8000000000000007</v>
      </c>
      <c r="L138" s="621">
        <v>12</v>
      </c>
    </row>
    <row r="139" spans="1:14" ht="15.75" x14ac:dyDescent="0.3">
      <c r="A139" s="622">
        <v>21910800</v>
      </c>
      <c r="B139" s="350" t="s">
        <v>290</v>
      </c>
      <c r="C139" s="351" t="s">
        <v>138</v>
      </c>
      <c r="D139" s="430" t="s">
        <v>290</v>
      </c>
      <c r="E139" s="431" t="s">
        <v>138</v>
      </c>
      <c r="F139" s="431" t="s">
        <v>506</v>
      </c>
      <c r="G139" s="431" t="s">
        <v>507</v>
      </c>
      <c r="H139" s="621">
        <f>IF(B139=D139,1,0)</f>
        <v>1</v>
      </c>
      <c r="I139" s="621">
        <f>IF(C139=E139,1,0)</f>
        <v>1</v>
      </c>
      <c r="K139" s="621">
        <v>6.9</v>
      </c>
      <c r="L139" s="621" t="s">
        <v>329</v>
      </c>
      <c r="M139" s="621">
        <v>0</v>
      </c>
      <c r="N139" s="621" t="s">
        <v>329</v>
      </c>
    </row>
    <row r="140" spans="1:14" ht="15.75" x14ac:dyDescent="0.3">
      <c r="A140" s="622">
        <v>21818057</v>
      </c>
      <c r="B140" s="350" t="s">
        <v>178</v>
      </c>
      <c r="C140" s="351" t="s">
        <v>162</v>
      </c>
      <c r="D140" s="444" t="s">
        <v>178</v>
      </c>
      <c r="E140" s="445" t="s">
        <v>162</v>
      </c>
      <c r="H140" s="621">
        <f>IF(B140=D140,1,0)</f>
        <v>1</v>
      </c>
      <c r="I140" s="621">
        <f>IF(C140=E140,1,0)</f>
        <v>1</v>
      </c>
      <c r="K140" s="621">
        <v>11.35</v>
      </c>
      <c r="L140" s="621">
        <v>3.5</v>
      </c>
    </row>
    <row r="141" spans="1:14" ht="15.75" x14ac:dyDescent="0.3">
      <c r="A141" s="622">
        <v>21906477</v>
      </c>
      <c r="B141" s="350" t="s">
        <v>508</v>
      </c>
      <c r="C141" s="351" t="s">
        <v>191</v>
      </c>
      <c r="D141" s="430" t="s">
        <v>508</v>
      </c>
      <c r="E141" s="431" t="s">
        <v>191</v>
      </c>
      <c r="H141" s="621">
        <f>IF(B141=D141,1,0)</f>
        <v>1</v>
      </c>
      <c r="I141" s="621">
        <f>IF(C141=E141,1,0)</f>
        <v>1</v>
      </c>
      <c r="K141" s="621">
        <v>9.0500000000000007</v>
      </c>
      <c r="L141" s="621">
        <v>5.5</v>
      </c>
    </row>
    <row r="142" spans="1:14" ht="15.75" x14ac:dyDescent="0.3">
      <c r="A142" s="622">
        <v>21805301</v>
      </c>
      <c r="B142" s="350" t="s">
        <v>179</v>
      </c>
      <c r="C142" s="351" t="s">
        <v>167</v>
      </c>
      <c r="D142" s="430" t="s">
        <v>179</v>
      </c>
      <c r="E142" s="431" t="s">
        <v>167</v>
      </c>
      <c r="H142" s="621">
        <f>IF(B142=D142,1,0)</f>
        <v>1</v>
      </c>
      <c r="I142" s="621">
        <f>IF(C142=E142,1,0)</f>
        <v>1</v>
      </c>
      <c r="K142" s="621">
        <v>9.15</v>
      </c>
      <c r="L142" s="621">
        <v>10.5</v>
      </c>
    </row>
    <row r="143" spans="1:14" ht="15.75" x14ac:dyDescent="0.3">
      <c r="A143" s="622">
        <v>21509532</v>
      </c>
      <c r="B143" s="350" t="s">
        <v>509</v>
      </c>
      <c r="C143" s="351" t="s">
        <v>29</v>
      </c>
      <c r="D143" s="430" t="s">
        <v>509</v>
      </c>
      <c r="E143" s="431" t="s">
        <v>29</v>
      </c>
      <c r="H143" s="621">
        <f>IF(B143=D143,1,0)</f>
        <v>1</v>
      </c>
      <c r="I143" s="621">
        <f>IF(C143=E143,1,0)</f>
        <v>1</v>
      </c>
      <c r="K143" s="621">
        <v>13.15</v>
      </c>
      <c r="L143" s="621">
        <v>11</v>
      </c>
    </row>
    <row r="144" spans="1:14" ht="15.75" x14ac:dyDescent="0.3">
      <c r="A144" s="622">
        <v>21909777</v>
      </c>
      <c r="B144" s="350" t="s">
        <v>510</v>
      </c>
      <c r="C144" s="351" t="s">
        <v>511</v>
      </c>
      <c r="D144" s="431" t="s">
        <v>510</v>
      </c>
      <c r="E144" s="431" t="s">
        <v>511</v>
      </c>
      <c r="H144" s="621">
        <f>IF(B144=D144,1,0)</f>
        <v>1</v>
      </c>
      <c r="I144" s="621">
        <f>IF(C144=E144,1,0)</f>
        <v>1</v>
      </c>
      <c r="K144" s="621">
        <v>9.4499999999999993</v>
      </c>
      <c r="L144" s="621">
        <v>3.5</v>
      </c>
    </row>
    <row r="145" spans="1:12" ht="15.75" x14ac:dyDescent="0.3">
      <c r="A145" s="622">
        <v>21909054</v>
      </c>
      <c r="B145" s="350" t="s">
        <v>512</v>
      </c>
      <c r="C145" s="351" t="s">
        <v>513</v>
      </c>
      <c r="D145" s="430" t="s">
        <v>512</v>
      </c>
      <c r="E145" s="431" t="s">
        <v>513</v>
      </c>
      <c r="H145" s="621">
        <f>IF(B145=D145,1,0)</f>
        <v>1</v>
      </c>
      <c r="I145" s="621">
        <f>IF(C145=E145,1,0)</f>
        <v>1</v>
      </c>
      <c r="K145" s="621">
        <v>12</v>
      </c>
      <c r="L145" s="621">
        <v>7</v>
      </c>
    </row>
    <row r="146" spans="1:12" ht="15.75" x14ac:dyDescent="0.3">
      <c r="A146" s="622">
        <v>21901994</v>
      </c>
      <c r="B146" s="350" t="s">
        <v>514</v>
      </c>
      <c r="C146" s="351" t="s">
        <v>230</v>
      </c>
      <c r="D146" s="444" t="s">
        <v>514</v>
      </c>
      <c r="E146" s="445" t="s">
        <v>230</v>
      </c>
      <c r="H146" s="621">
        <f>IF(B146=D146,1,0)</f>
        <v>1</v>
      </c>
      <c r="I146" s="621">
        <f>IF(C146=E146,1,0)</f>
        <v>1</v>
      </c>
      <c r="K146" s="621">
        <v>10.25</v>
      </c>
      <c r="L146" s="621">
        <v>5</v>
      </c>
    </row>
    <row r="147" spans="1:12" ht="15.75" x14ac:dyDescent="0.3">
      <c r="A147" s="622">
        <v>21910804</v>
      </c>
      <c r="B147" s="350" t="s">
        <v>515</v>
      </c>
      <c r="C147" s="351" t="s">
        <v>121</v>
      </c>
      <c r="D147" s="430" t="s">
        <v>515</v>
      </c>
      <c r="E147" s="431" t="s">
        <v>121</v>
      </c>
      <c r="H147" s="621">
        <f>IF(B147=D147,1,0)</f>
        <v>1</v>
      </c>
      <c r="I147" s="621">
        <f>IF(C147=E147,1,0)</f>
        <v>1</v>
      </c>
      <c r="K147" s="621">
        <v>12.25</v>
      </c>
      <c r="L147" s="621">
        <v>7.5</v>
      </c>
    </row>
    <row r="148" spans="1:12" ht="15.75" x14ac:dyDescent="0.3">
      <c r="A148" s="622">
        <v>21905617</v>
      </c>
      <c r="B148" s="350" t="s">
        <v>516</v>
      </c>
      <c r="C148" s="351" t="s">
        <v>265</v>
      </c>
      <c r="D148" s="430" t="s">
        <v>516</v>
      </c>
      <c r="E148" s="431" t="s">
        <v>265</v>
      </c>
      <c r="H148" s="621">
        <f>IF(B148=D148,1,0)</f>
        <v>1</v>
      </c>
      <c r="I148" s="621">
        <f>IF(C148=E148,1,0)</f>
        <v>1</v>
      </c>
      <c r="K148" s="621">
        <v>12.65</v>
      </c>
      <c r="L148" s="621">
        <v>4</v>
      </c>
    </row>
    <row r="149" spans="1:12" ht="15.75" x14ac:dyDescent="0.3">
      <c r="A149" s="622">
        <v>21916895</v>
      </c>
      <c r="B149" s="350" t="s">
        <v>517</v>
      </c>
      <c r="C149" s="351" t="s">
        <v>518</v>
      </c>
      <c r="D149" s="431" t="s">
        <v>517</v>
      </c>
      <c r="E149" s="431" t="s">
        <v>518</v>
      </c>
      <c r="H149" s="621">
        <f>IF(B149=D149,1,0)</f>
        <v>1</v>
      </c>
      <c r="I149" s="621">
        <f>IF(C149=E149,1,0)</f>
        <v>1</v>
      </c>
      <c r="K149" s="621">
        <v>11.35</v>
      </c>
      <c r="L149" s="621">
        <v>8.5</v>
      </c>
    </row>
    <row r="150" spans="1:12" ht="15.75" x14ac:dyDescent="0.3">
      <c r="A150" s="622">
        <v>21902007</v>
      </c>
      <c r="B150" s="350" t="s">
        <v>519</v>
      </c>
      <c r="C150" s="351" t="s">
        <v>216</v>
      </c>
      <c r="D150" s="430" t="s">
        <v>519</v>
      </c>
      <c r="E150" s="431" t="s">
        <v>216</v>
      </c>
      <c r="H150" s="621">
        <f>IF(B150=D150,1,0)</f>
        <v>1</v>
      </c>
      <c r="I150" s="621">
        <f>IF(C150=E150,1,0)</f>
        <v>1</v>
      </c>
      <c r="K150" s="621">
        <v>7.65</v>
      </c>
      <c r="L150" s="621">
        <v>4.5</v>
      </c>
    </row>
    <row r="151" spans="1:12" ht="15.75" x14ac:dyDescent="0.3">
      <c r="A151" s="622">
        <v>21910028</v>
      </c>
      <c r="B151" s="350" t="s">
        <v>520</v>
      </c>
      <c r="C151" s="351" t="s">
        <v>521</v>
      </c>
      <c r="D151" s="431" t="s">
        <v>520</v>
      </c>
      <c r="E151" s="431" t="s">
        <v>521</v>
      </c>
      <c r="H151" s="621">
        <f>IF(B151=D151,1,0)</f>
        <v>1</v>
      </c>
      <c r="I151" s="621">
        <f>IF(C151=E151,1,0)</f>
        <v>1</v>
      </c>
      <c r="K151" s="621">
        <v>12.25</v>
      </c>
      <c r="L151" s="621">
        <v>7.5</v>
      </c>
    </row>
    <row r="152" spans="1:12" ht="15.75" x14ac:dyDescent="0.3">
      <c r="A152" s="622">
        <v>21811930</v>
      </c>
      <c r="B152" s="350" t="s">
        <v>522</v>
      </c>
      <c r="C152" s="351" t="s">
        <v>181</v>
      </c>
      <c r="D152" s="430" t="s">
        <v>522</v>
      </c>
      <c r="E152" s="431" t="s">
        <v>181</v>
      </c>
      <c r="H152" s="621">
        <f>IF(B152=D152,1,0)</f>
        <v>1</v>
      </c>
      <c r="I152" s="621">
        <f>IF(C152=E152,1,0)</f>
        <v>1</v>
      </c>
      <c r="K152" s="621">
        <v>12.6</v>
      </c>
      <c r="L152" s="621">
        <v>11.5</v>
      </c>
    </row>
    <row r="153" spans="1:12" ht="15.75" x14ac:dyDescent="0.3">
      <c r="A153" s="622">
        <v>21908741</v>
      </c>
      <c r="B153" s="350" t="s">
        <v>523</v>
      </c>
      <c r="C153" s="351" t="s">
        <v>524</v>
      </c>
      <c r="D153" s="430" t="s">
        <v>523</v>
      </c>
      <c r="E153" s="431" t="s">
        <v>524</v>
      </c>
      <c r="H153" s="621">
        <f>IF(B153=D153,1,0)</f>
        <v>1</v>
      </c>
      <c r="I153" s="621">
        <f>IF(C153=E153,1,0)</f>
        <v>1</v>
      </c>
      <c r="K153" s="621">
        <v>8.75</v>
      </c>
      <c r="L153" s="621">
        <v>8</v>
      </c>
    </row>
    <row r="154" spans="1:12" ht="15.75" x14ac:dyDescent="0.3">
      <c r="A154" s="622">
        <v>21909183</v>
      </c>
      <c r="B154" s="350" t="s">
        <v>525</v>
      </c>
      <c r="C154" s="351" t="s">
        <v>176</v>
      </c>
      <c r="D154" s="430" t="s">
        <v>525</v>
      </c>
      <c r="E154" s="431" t="s">
        <v>176</v>
      </c>
      <c r="H154" s="621">
        <f>IF(B154=D154,1,0)</f>
        <v>1</v>
      </c>
      <c r="I154" s="621">
        <f>IF(C154=E154,1,0)</f>
        <v>1</v>
      </c>
      <c r="K154" s="621">
        <v>12.1</v>
      </c>
      <c r="L154" s="621">
        <v>9</v>
      </c>
    </row>
    <row r="155" spans="1:12" ht="15.75" x14ac:dyDescent="0.3">
      <c r="A155" s="622">
        <v>21905792</v>
      </c>
      <c r="B155" s="350" t="s">
        <v>526</v>
      </c>
      <c r="C155" s="351" t="s">
        <v>527</v>
      </c>
      <c r="D155" s="430" t="s">
        <v>526</v>
      </c>
      <c r="E155" s="431" t="s">
        <v>527</v>
      </c>
      <c r="H155" s="621">
        <f>IF(B155=D155,1,0)</f>
        <v>1</v>
      </c>
      <c r="I155" s="621">
        <f>IF(C155=E155,1,0)</f>
        <v>1</v>
      </c>
      <c r="K155" s="621">
        <v>12.5</v>
      </c>
      <c r="L155" s="621">
        <v>9.5</v>
      </c>
    </row>
    <row r="156" spans="1:12" ht="15.75" x14ac:dyDescent="0.3">
      <c r="A156" s="622">
        <v>21908658</v>
      </c>
      <c r="B156" s="350" t="s">
        <v>182</v>
      </c>
      <c r="C156" s="351" t="s">
        <v>528</v>
      </c>
      <c r="D156" s="444" t="s">
        <v>182</v>
      </c>
      <c r="E156" s="445" t="s">
        <v>528</v>
      </c>
      <c r="H156" s="621">
        <f>IF(B156=D156,1,0)</f>
        <v>1</v>
      </c>
      <c r="I156" s="621">
        <f>IF(C156=E156,1,0)</f>
        <v>1</v>
      </c>
      <c r="K156" s="621">
        <v>11.65</v>
      </c>
      <c r="L156" s="621">
        <v>8</v>
      </c>
    </row>
    <row r="157" spans="1:12" ht="15.75" x14ac:dyDescent="0.3">
      <c r="A157" s="622">
        <v>21900891</v>
      </c>
      <c r="B157" s="350" t="s">
        <v>529</v>
      </c>
      <c r="C157" s="351" t="s">
        <v>530</v>
      </c>
      <c r="D157" s="430" t="s">
        <v>529</v>
      </c>
      <c r="E157" s="431" t="s">
        <v>530</v>
      </c>
      <c r="H157" s="621">
        <f>IF(B157=D157,1,0)</f>
        <v>1</v>
      </c>
      <c r="I157" s="621">
        <f>IF(C157=E157,1,0)</f>
        <v>1</v>
      </c>
      <c r="K157" s="621">
        <v>9.5500000000000007</v>
      </c>
      <c r="L157" s="621">
        <v>7.5</v>
      </c>
    </row>
    <row r="158" spans="1:12" ht="15.75" x14ac:dyDescent="0.3">
      <c r="A158" s="622">
        <v>21903726</v>
      </c>
      <c r="B158" s="350" t="s">
        <v>531</v>
      </c>
      <c r="C158" s="351" t="s">
        <v>130</v>
      </c>
      <c r="D158" s="448" t="s">
        <v>531</v>
      </c>
      <c r="E158" s="449" t="s">
        <v>130</v>
      </c>
      <c r="H158" s="621">
        <f>IF(B158=D158,1,0)</f>
        <v>1</v>
      </c>
      <c r="I158" s="621">
        <f>IF(C158=E158,1,0)</f>
        <v>1</v>
      </c>
      <c r="K158" s="621">
        <v>12</v>
      </c>
      <c r="L158" s="621">
        <v>3</v>
      </c>
    </row>
    <row r="159" spans="1:12" ht="15.75" x14ac:dyDescent="0.3">
      <c r="A159" s="622">
        <v>21816053</v>
      </c>
      <c r="B159" s="350" t="s">
        <v>48</v>
      </c>
      <c r="C159" s="351" t="s">
        <v>95</v>
      </c>
      <c r="D159" s="448" t="s">
        <v>48</v>
      </c>
      <c r="E159" s="449" t="s">
        <v>95</v>
      </c>
      <c r="H159" s="621">
        <f>IF(B159=D159,1,0)</f>
        <v>1</v>
      </c>
      <c r="I159" s="621">
        <f>IF(C159=E159,1,0)</f>
        <v>1</v>
      </c>
      <c r="K159" s="621">
        <v>10.5</v>
      </c>
      <c r="L159" s="621">
        <v>6</v>
      </c>
    </row>
    <row r="160" spans="1:12" ht="15.75" x14ac:dyDescent="0.3">
      <c r="A160" s="622">
        <v>21908713</v>
      </c>
      <c r="B160" s="350" t="s">
        <v>532</v>
      </c>
      <c r="C160" s="351" t="s">
        <v>533</v>
      </c>
      <c r="D160" s="448" t="s">
        <v>532</v>
      </c>
      <c r="E160" s="449" t="s">
        <v>533</v>
      </c>
      <c r="H160" s="621">
        <f>IF(B160=D160,1,0)</f>
        <v>1</v>
      </c>
      <c r="I160" s="621">
        <f>IF(C160=E160,1,0)</f>
        <v>1</v>
      </c>
      <c r="K160" s="621">
        <v>9.5500000000000007</v>
      </c>
      <c r="L160" s="621">
        <v>7</v>
      </c>
    </row>
    <row r="161" spans="1:12" x14ac:dyDescent="0.25">
      <c r="A161" s="622">
        <v>21805695</v>
      </c>
      <c r="B161" s="350" t="s">
        <v>1329</v>
      </c>
      <c r="C161" s="351" t="s">
        <v>100</v>
      </c>
      <c r="D161" s="432" t="s">
        <v>1329</v>
      </c>
      <c r="E161" s="433" t="s">
        <v>100</v>
      </c>
      <c r="H161" s="621">
        <f>IF(B161=D161,1,0)</f>
        <v>1</v>
      </c>
      <c r="I161" s="621">
        <f>IF(C161=E161,1,0)</f>
        <v>1</v>
      </c>
      <c r="K161" s="621">
        <v>12.5</v>
      </c>
      <c r="L161" s="621">
        <v>3.5</v>
      </c>
    </row>
    <row r="162" spans="1:12" ht="15.75" x14ac:dyDescent="0.3">
      <c r="A162" s="622">
        <v>21912560</v>
      </c>
      <c r="B162" s="350" t="s">
        <v>534</v>
      </c>
      <c r="C162" s="351" t="s">
        <v>153</v>
      </c>
      <c r="D162" s="448" t="s">
        <v>534</v>
      </c>
      <c r="E162" s="449" t="s">
        <v>153</v>
      </c>
      <c r="H162" s="621">
        <f>IF(B162=D162,1,0)</f>
        <v>1</v>
      </c>
      <c r="I162" s="621">
        <f>IF(C162=E162,1,0)</f>
        <v>1</v>
      </c>
      <c r="K162" s="621">
        <v>12.2</v>
      </c>
      <c r="L162" s="621">
        <v>6</v>
      </c>
    </row>
    <row r="163" spans="1:12" ht="15.75" x14ac:dyDescent="0.3">
      <c r="A163" s="622">
        <v>21906450</v>
      </c>
      <c r="B163" s="350" t="s">
        <v>535</v>
      </c>
      <c r="C163" s="351" t="s">
        <v>32</v>
      </c>
      <c r="D163" s="448" t="s">
        <v>535</v>
      </c>
      <c r="E163" s="449" t="s">
        <v>32</v>
      </c>
      <c r="H163" s="621">
        <f>IF(B163=D163,1,0)</f>
        <v>1</v>
      </c>
      <c r="I163" s="621">
        <f>IF(C163=E163,1,0)</f>
        <v>1</v>
      </c>
      <c r="K163" s="621">
        <v>11.7</v>
      </c>
      <c r="L163" s="621">
        <v>5</v>
      </c>
    </row>
    <row r="164" spans="1:12" ht="15.75" x14ac:dyDescent="0.3">
      <c r="A164" s="622">
        <v>21910619</v>
      </c>
      <c r="B164" s="350" t="s">
        <v>536</v>
      </c>
      <c r="C164" s="351" t="s">
        <v>537</v>
      </c>
      <c r="D164" s="448" t="s">
        <v>536</v>
      </c>
      <c r="E164" s="449" t="s">
        <v>537</v>
      </c>
      <c r="H164" s="621">
        <f>IF(B164=D164,1,0)</f>
        <v>1</v>
      </c>
      <c r="I164" s="621">
        <f>IF(C164=E164,1,0)</f>
        <v>1</v>
      </c>
      <c r="K164" s="621">
        <v>12.05</v>
      </c>
      <c r="L164" s="621">
        <v>8</v>
      </c>
    </row>
    <row r="165" spans="1:12" ht="15.75" x14ac:dyDescent="0.3">
      <c r="A165" s="622">
        <v>21809212</v>
      </c>
      <c r="B165" s="350" t="s">
        <v>538</v>
      </c>
      <c r="C165" s="351" t="s">
        <v>102</v>
      </c>
      <c r="D165" s="444" t="s">
        <v>538</v>
      </c>
      <c r="E165" s="445" t="s">
        <v>102</v>
      </c>
      <c r="H165" s="621">
        <f>IF(B165=D165,1,0)</f>
        <v>1</v>
      </c>
      <c r="I165" s="621">
        <f>IF(C165=E165,1,0)</f>
        <v>1</v>
      </c>
      <c r="K165" s="621">
        <v>5.625</v>
      </c>
      <c r="L165" s="621">
        <v>1</v>
      </c>
    </row>
    <row r="166" spans="1:12" ht="15.75" x14ac:dyDescent="0.3">
      <c r="A166" s="622">
        <v>21900179</v>
      </c>
      <c r="B166" s="350" t="s">
        <v>539</v>
      </c>
      <c r="C166" s="351" t="s">
        <v>304</v>
      </c>
      <c r="D166" s="448" t="s">
        <v>539</v>
      </c>
      <c r="E166" s="449" t="s">
        <v>304</v>
      </c>
      <c r="H166" s="621">
        <f>IF(B166=D166,1,0)</f>
        <v>1</v>
      </c>
      <c r="I166" s="621">
        <f>IF(C166=E166,1,0)</f>
        <v>1</v>
      </c>
      <c r="K166" s="621">
        <v>13.35</v>
      </c>
      <c r="L166" s="621">
        <v>5</v>
      </c>
    </row>
    <row r="167" spans="1:12" ht="15.75" x14ac:dyDescent="0.3">
      <c r="A167" s="622">
        <v>21901656</v>
      </c>
      <c r="B167" s="350" t="s">
        <v>540</v>
      </c>
      <c r="C167" s="351" t="s">
        <v>269</v>
      </c>
      <c r="D167" s="448" t="s">
        <v>540</v>
      </c>
      <c r="E167" s="449" t="s">
        <v>269</v>
      </c>
      <c r="H167" s="621">
        <f>IF(B167=D167,1,0)</f>
        <v>1</v>
      </c>
      <c r="I167" s="621">
        <f>IF(C167=E167,1,0)</f>
        <v>1</v>
      </c>
      <c r="K167" s="621">
        <v>10.050000000000001</v>
      </c>
      <c r="L167" s="621">
        <v>10</v>
      </c>
    </row>
    <row r="168" spans="1:12" ht="15.75" x14ac:dyDescent="0.3">
      <c r="A168" s="622">
        <v>21903334</v>
      </c>
      <c r="B168" s="350" t="s">
        <v>541</v>
      </c>
      <c r="C168" s="351" t="s">
        <v>542</v>
      </c>
      <c r="D168" s="448" t="s">
        <v>541</v>
      </c>
      <c r="E168" s="449" t="s">
        <v>542</v>
      </c>
      <c r="H168" s="621">
        <f>IF(B168=D168,1,0)</f>
        <v>1</v>
      </c>
      <c r="I168" s="621">
        <f>IF(C168=E168,1,0)</f>
        <v>1</v>
      </c>
      <c r="K168" s="621">
        <v>13.6</v>
      </c>
      <c r="L168" s="621">
        <v>10.5</v>
      </c>
    </row>
    <row r="169" spans="1:12" ht="15.75" x14ac:dyDescent="0.3">
      <c r="A169" s="622">
        <v>21905258</v>
      </c>
      <c r="B169" s="350" t="s">
        <v>543</v>
      </c>
      <c r="C169" s="351" t="s">
        <v>33</v>
      </c>
      <c r="D169" s="448" t="s">
        <v>543</v>
      </c>
      <c r="E169" s="449" t="s">
        <v>33</v>
      </c>
      <c r="H169" s="621">
        <f>IF(B169=D169,1,0)</f>
        <v>1</v>
      </c>
      <c r="I169" s="621">
        <f>IF(C169=E169,1,0)</f>
        <v>1</v>
      </c>
      <c r="K169" s="621">
        <v>11.65</v>
      </c>
      <c r="L169" s="621">
        <v>6</v>
      </c>
    </row>
    <row r="170" spans="1:12" ht="15.75" x14ac:dyDescent="0.3">
      <c r="A170" s="622">
        <v>21905145</v>
      </c>
      <c r="B170" s="350" t="s">
        <v>544</v>
      </c>
      <c r="C170" s="351" t="s">
        <v>545</v>
      </c>
      <c r="D170" s="448" t="s">
        <v>544</v>
      </c>
      <c r="E170" s="449" t="s">
        <v>545</v>
      </c>
      <c r="H170" s="621">
        <f>IF(B170=D170,1,0)</f>
        <v>1</v>
      </c>
      <c r="I170" s="621">
        <f>IF(C170=E170,1,0)</f>
        <v>1</v>
      </c>
      <c r="K170" s="621">
        <v>13.3</v>
      </c>
      <c r="L170" s="621">
        <v>4</v>
      </c>
    </row>
    <row r="171" spans="1:12" ht="15.75" x14ac:dyDescent="0.3">
      <c r="A171" s="622">
        <v>21903438</v>
      </c>
      <c r="B171" s="350" t="s">
        <v>546</v>
      </c>
      <c r="C171" s="351" t="s">
        <v>137</v>
      </c>
      <c r="D171" s="448" t="s">
        <v>546</v>
      </c>
      <c r="E171" s="449" t="s">
        <v>137</v>
      </c>
      <c r="H171" s="621">
        <f>IF(B171=D171,1,0)</f>
        <v>1</v>
      </c>
      <c r="I171" s="621">
        <f>IF(C171=E171,1,0)</f>
        <v>1</v>
      </c>
      <c r="K171" s="621">
        <v>12.35</v>
      </c>
      <c r="L171" s="621">
        <v>7.5</v>
      </c>
    </row>
    <row r="172" spans="1:12" ht="15.75" x14ac:dyDescent="0.3">
      <c r="A172" s="622">
        <v>21801674</v>
      </c>
      <c r="B172" s="350" t="s">
        <v>188</v>
      </c>
      <c r="C172" s="351" t="s">
        <v>189</v>
      </c>
      <c r="D172" s="448" t="s">
        <v>188</v>
      </c>
      <c r="E172" s="449" t="s">
        <v>189</v>
      </c>
      <c r="H172" s="621">
        <f>IF(B172=D172,1,0)</f>
        <v>1</v>
      </c>
      <c r="I172" s="621">
        <f>IF(C172=E172,1,0)</f>
        <v>1</v>
      </c>
      <c r="K172" s="621" t="s">
        <v>1025</v>
      </c>
      <c r="L172" s="621">
        <v>6</v>
      </c>
    </row>
    <row r="173" spans="1:12" x14ac:dyDescent="0.25">
      <c r="A173" s="622">
        <v>21818705</v>
      </c>
      <c r="B173" s="350" t="s">
        <v>1341</v>
      </c>
      <c r="C173" s="351" t="s">
        <v>190</v>
      </c>
      <c r="D173" s="432" t="s">
        <v>1341</v>
      </c>
      <c r="E173" s="433" t="s">
        <v>190</v>
      </c>
      <c r="H173" s="621">
        <f>IF(B173=D173,1,0)</f>
        <v>1</v>
      </c>
      <c r="I173" s="621">
        <f>IF(C173=E173,1,0)</f>
        <v>1</v>
      </c>
      <c r="K173" s="621">
        <v>12.7</v>
      </c>
      <c r="L173" s="621">
        <v>4</v>
      </c>
    </row>
    <row r="174" spans="1:12" ht="15.75" x14ac:dyDescent="0.3">
      <c r="A174" s="622">
        <v>21910870</v>
      </c>
      <c r="B174" s="350" t="s">
        <v>547</v>
      </c>
      <c r="C174" s="351" t="s">
        <v>266</v>
      </c>
      <c r="D174" s="449" t="s">
        <v>547</v>
      </c>
      <c r="E174" s="449" t="s">
        <v>266</v>
      </c>
      <c r="H174" s="621">
        <f>IF(B174=D174,1,0)</f>
        <v>1</v>
      </c>
      <c r="I174" s="621">
        <f>IF(C174=E174,1,0)</f>
        <v>1</v>
      </c>
      <c r="K174" s="621">
        <v>13.15</v>
      </c>
      <c r="L174" s="621">
        <v>7.5</v>
      </c>
    </row>
    <row r="175" spans="1:12" ht="15.75" x14ac:dyDescent="0.3">
      <c r="A175" s="622">
        <v>21908962</v>
      </c>
      <c r="B175" s="350" t="s">
        <v>548</v>
      </c>
      <c r="C175" s="351" t="s">
        <v>100</v>
      </c>
      <c r="D175" s="448" t="s">
        <v>548</v>
      </c>
      <c r="E175" s="449" t="s">
        <v>100</v>
      </c>
      <c r="H175" s="621">
        <f>IF(B175=D175,1,0)</f>
        <v>1</v>
      </c>
      <c r="I175" s="621">
        <f>IF(C175=E175,1,0)</f>
        <v>1</v>
      </c>
      <c r="K175" s="621">
        <v>12.5</v>
      </c>
      <c r="L175" s="621">
        <v>6</v>
      </c>
    </row>
    <row r="176" spans="1:12" ht="15.75" x14ac:dyDescent="0.3">
      <c r="A176" s="622">
        <v>21911820</v>
      </c>
      <c r="B176" s="350" t="s">
        <v>549</v>
      </c>
      <c r="C176" s="351" t="s">
        <v>550</v>
      </c>
      <c r="D176" s="448" t="s">
        <v>549</v>
      </c>
      <c r="E176" s="449" t="s">
        <v>550</v>
      </c>
      <c r="H176" s="621">
        <f>IF(B176=D176,1,0)</f>
        <v>1</v>
      </c>
      <c r="I176" s="621">
        <f>IF(C176=E176,1,0)</f>
        <v>1</v>
      </c>
      <c r="K176" s="621">
        <v>12.95</v>
      </c>
      <c r="L176" s="621">
        <v>6</v>
      </c>
    </row>
    <row r="177" spans="1:12" ht="15.75" x14ac:dyDescent="0.3">
      <c r="A177" s="622">
        <v>21808070</v>
      </c>
      <c r="B177" s="350" t="s">
        <v>551</v>
      </c>
      <c r="C177" s="351" t="s">
        <v>184</v>
      </c>
      <c r="D177" s="448" t="s">
        <v>551</v>
      </c>
      <c r="E177" s="449" t="s">
        <v>184</v>
      </c>
      <c r="H177" s="621">
        <f>IF(B177=D177,1,0)</f>
        <v>1</v>
      </c>
      <c r="I177" s="621">
        <f>IF(C177=E177,1,0)</f>
        <v>1</v>
      </c>
      <c r="K177" s="621">
        <v>15</v>
      </c>
      <c r="L177" s="621">
        <v>6.5</v>
      </c>
    </row>
    <row r="178" spans="1:12" ht="15.75" x14ac:dyDescent="0.3">
      <c r="A178" s="622">
        <v>21905629</v>
      </c>
      <c r="B178" s="350" t="s">
        <v>552</v>
      </c>
      <c r="C178" s="351" t="s">
        <v>107</v>
      </c>
      <c r="D178" s="448" t="s">
        <v>552</v>
      </c>
      <c r="E178" s="449" t="s">
        <v>107</v>
      </c>
      <c r="H178" s="621">
        <f>IF(B178=D178,1,0)</f>
        <v>1</v>
      </c>
      <c r="I178" s="621">
        <f>IF(C178=E178,1,0)</f>
        <v>1</v>
      </c>
      <c r="K178" s="621">
        <v>11.3</v>
      </c>
      <c r="L178" s="621">
        <v>6</v>
      </c>
    </row>
    <row r="179" spans="1:12" x14ac:dyDescent="0.25">
      <c r="A179" s="622">
        <v>21802923</v>
      </c>
      <c r="B179" s="350" t="s">
        <v>1346</v>
      </c>
      <c r="C179" s="351" t="s">
        <v>191</v>
      </c>
      <c r="D179" s="432" t="s">
        <v>1346</v>
      </c>
      <c r="E179" s="433" t="s">
        <v>191</v>
      </c>
      <c r="H179" s="621">
        <f>IF(B179=D179,1,0)</f>
        <v>1</v>
      </c>
      <c r="I179" s="621">
        <f>IF(C179=E179,1,0)</f>
        <v>1</v>
      </c>
      <c r="K179" s="621">
        <v>15</v>
      </c>
      <c r="L179" s="621">
        <v>8</v>
      </c>
    </row>
    <row r="180" spans="1:12" ht="15.75" x14ac:dyDescent="0.3">
      <c r="A180" s="622">
        <v>21911888</v>
      </c>
      <c r="B180" s="350" t="s">
        <v>553</v>
      </c>
      <c r="C180" s="351" t="s">
        <v>554</v>
      </c>
      <c r="D180" s="448" t="s">
        <v>553</v>
      </c>
      <c r="E180" s="449" t="s">
        <v>554</v>
      </c>
      <c r="H180" s="621">
        <f>IF(B180=D180,1,0)</f>
        <v>1</v>
      </c>
      <c r="I180" s="621">
        <f>IF(C180=E180,1,0)</f>
        <v>1</v>
      </c>
      <c r="K180" s="621">
        <v>9.75</v>
      </c>
      <c r="L180" s="621">
        <v>5.5</v>
      </c>
    </row>
    <row r="181" spans="1:12" ht="15.75" x14ac:dyDescent="0.3">
      <c r="A181" s="622">
        <v>21910526</v>
      </c>
      <c r="B181" s="350" t="s">
        <v>555</v>
      </c>
      <c r="C181" s="351" t="s">
        <v>556</v>
      </c>
      <c r="D181" s="444" t="s">
        <v>555</v>
      </c>
      <c r="E181" s="445" t="s">
        <v>556</v>
      </c>
      <c r="H181" s="621">
        <f>IF(B181=D181,1,0)</f>
        <v>1</v>
      </c>
      <c r="I181" s="621">
        <f>IF(C181=E181,1,0)</f>
        <v>1</v>
      </c>
      <c r="K181" s="621">
        <v>12.55</v>
      </c>
      <c r="L181" s="621">
        <v>6.5</v>
      </c>
    </row>
    <row r="182" spans="1:12" ht="15.75" x14ac:dyDescent="0.3">
      <c r="A182" s="622">
        <v>21908449</v>
      </c>
      <c r="B182" s="350" t="s">
        <v>557</v>
      </c>
      <c r="C182" s="351" t="s">
        <v>99</v>
      </c>
      <c r="D182" s="448" t="s">
        <v>557</v>
      </c>
      <c r="E182" s="449" t="s">
        <v>99</v>
      </c>
      <c r="H182" s="621">
        <f>IF(B182=D182,1,0)</f>
        <v>1</v>
      </c>
      <c r="I182" s="621">
        <f>IF(C182=E182,1,0)</f>
        <v>1</v>
      </c>
      <c r="K182" s="621">
        <v>13.05</v>
      </c>
      <c r="L182" s="621">
        <v>10</v>
      </c>
    </row>
    <row r="183" spans="1:12" ht="15.75" x14ac:dyDescent="0.3">
      <c r="A183" s="622">
        <v>21912873</v>
      </c>
      <c r="B183" s="350" t="s">
        <v>558</v>
      </c>
      <c r="C183" s="351" t="s">
        <v>559</v>
      </c>
      <c r="D183" s="448" t="s">
        <v>558</v>
      </c>
      <c r="E183" s="449" t="s">
        <v>559</v>
      </c>
      <c r="H183" s="621">
        <f>IF(B183=D183,1,0)</f>
        <v>1</v>
      </c>
      <c r="I183" s="621">
        <f>IF(C183=E183,1,0)</f>
        <v>1</v>
      </c>
      <c r="K183" s="621">
        <v>13</v>
      </c>
      <c r="L183" s="621">
        <v>6</v>
      </c>
    </row>
    <row r="184" spans="1:12" ht="15.75" x14ac:dyDescent="0.3">
      <c r="A184" s="622">
        <v>21903152</v>
      </c>
      <c r="B184" s="350" t="s">
        <v>560</v>
      </c>
      <c r="C184" s="351" t="s">
        <v>187</v>
      </c>
      <c r="D184" s="444" t="s">
        <v>560</v>
      </c>
      <c r="E184" s="445" t="s">
        <v>187</v>
      </c>
      <c r="H184" s="621">
        <f>IF(B184=D184,1,0)</f>
        <v>1</v>
      </c>
      <c r="I184" s="621">
        <f>IF(C184=E184,1,0)</f>
        <v>1</v>
      </c>
      <c r="K184" s="621">
        <v>11.75</v>
      </c>
      <c r="L184" s="621">
        <v>5.5</v>
      </c>
    </row>
    <row r="185" spans="1:12" ht="15.75" x14ac:dyDescent="0.3">
      <c r="A185" s="622">
        <v>21902291</v>
      </c>
      <c r="B185" s="350" t="s">
        <v>561</v>
      </c>
      <c r="C185" s="351" t="s">
        <v>562</v>
      </c>
      <c r="D185" s="448" t="s">
        <v>561</v>
      </c>
      <c r="E185" s="449" t="s">
        <v>562</v>
      </c>
      <c r="H185" s="621">
        <f>IF(B185=D185,1,0)</f>
        <v>1</v>
      </c>
      <c r="I185" s="621">
        <f>IF(C185=E185,1,0)</f>
        <v>1</v>
      </c>
      <c r="K185" s="621">
        <v>11.3</v>
      </c>
      <c r="L185" s="621">
        <v>6</v>
      </c>
    </row>
    <row r="186" spans="1:12" ht="15.75" x14ac:dyDescent="0.3">
      <c r="A186" s="622">
        <v>21902329</v>
      </c>
      <c r="B186" s="350" t="s">
        <v>563</v>
      </c>
      <c r="C186" s="351" t="s">
        <v>556</v>
      </c>
      <c r="D186" s="448" t="s">
        <v>563</v>
      </c>
      <c r="E186" s="449" t="s">
        <v>556</v>
      </c>
      <c r="H186" s="621">
        <f>IF(B186=D186,1,0)</f>
        <v>1</v>
      </c>
      <c r="I186" s="621">
        <f>IF(C186=E186,1,0)</f>
        <v>1</v>
      </c>
      <c r="K186" s="621">
        <v>5.05</v>
      </c>
      <c r="L186" s="621">
        <v>6.5</v>
      </c>
    </row>
    <row r="187" spans="1:12" ht="15.75" x14ac:dyDescent="0.3">
      <c r="A187" s="622">
        <v>21902331</v>
      </c>
      <c r="B187" s="350" t="s">
        <v>564</v>
      </c>
      <c r="C187" s="351" t="s">
        <v>261</v>
      </c>
      <c r="D187" s="448" t="s">
        <v>564</v>
      </c>
      <c r="E187" s="449" t="s">
        <v>261</v>
      </c>
      <c r="H187" s="621">
        <f>IF(B187=D187,1,0)</f>
        <v>1</v>
      </c>
      <c r="I187" s="621">
        <f>IF(C187=E187,1,0)</f>
        <v>1</v>
      </c>
      <c r="K187" s="621">
        <v>11.65</v>
      </c>
      <c r="L187" s="621">
        <v>6.5</v>
      </c>
    </row>
    <row r="188" spans="1:12" ht="15.75" x14ac:dyDescent="0.3">
      <c r="A188" s="622">
        <v>21910990</v>
      </c>
      <c r="B188" s="350" t="s">
        <v>565</v>
      </c>
      <c r="C188" s="351" t="s">
        <v>171</v>
      </c>
      <c r="D188" s="612" t="s">
        <v>565</v>
      </c>
      <c r="E188" s="619" t="s">
        <v>171</v>
      </c>
      <c r="H188" s="621">
        <f>IF(B188=D188,1,0)</f>
        <v>1</v>
      </c>
      <c r="I188" s="621">
        <f>IF(C188=E188,1,0)</f>
        <v>1</v>
      </c>
      <c r="K188" s="621">
        <v>11.25</v>
      </c>
      <c r="L188" s="621">
        <v>5</v>
      </c>
    </row>
    <row r="189" spans="1:12" ht="15.75" x14ac:dyDescent="0.3">
      <c r="A189" s="622">
        <v>21912760</v>
      </c>
      <c r="B189" s="350" t="s">
        <v>566</v>
      </c>
      <c r="C189" s="351" t="s">
        <v>567</v>
      </c>
      <c r="D189" s="448" t="s">
        <v>566</v>
      </c>
      <c r="E189" s="449" t="s">
        <v>567</v>
      </c>
      <c r="H189" s="621">
        <f>IF(B189=D189,1,0)</f>
        <v>1</v>
      </c>
      <c r="I189" s="621">
        <f>IF(C189=E189,1,0)</f>
        <v>1</v>
      </c>
      <c r="K189" s="621">
        <v>9.9</v>
      </c>
      <c r="L189" s="621">
        <v>5</v>
      </c>
    </row>
    <row r="190" spans="1:12" ht="15.75" x14ac:dyDescent="0.3">
      <c r="A190" s="622">
        <v>21906508</v>
      </c>
      <c r="B190" s="350" t="s">
        <v>568</v>
      </c>
      <c r="C190" s="351" t="s">
        <v>152</v>
      </c>
      <c r="D190" s="448" t="s">
        <v>568</v>
      </c>
      <c r="E190" s="449" t="s">
        <v>152</v>
      </c>
      <c r="H190" s="621">
        <f>IF(B190=D190,1,0)</f>
        <v>1</v>
      </c>
      <c r="I190" s="621">
        <f>IF(C190=E190,1,0)</f>
        <v>1</v>
      </c>
      <c r="K190" s="621">
        <v>10.8</v>
      </c>
      <c r="L190" s="621">
        <v>9</v>
      </c>
    </row>
    <row r="191" spans="1:12" ht="15.75" x14ac:dyDescent="0.3">
      <c r="A191" s="622">
        <v>21908469</v>
      </c>
      <c r="B191" s="350" t="s">
        <v>569</v>
      </c>
      <c r="C191" s="351" t="s">
        <v>191</v>
      </c>
      <c r="D191" s="444" t="s">
        <v>569</v>
      </c>
      <c r="E191" s="445" t="s">
        <v>191</v>
      </c>
      <c r="H191" s="621">
        <f>IF(B191=D191,1,0)</f>
        <v>1</v>
      </c>
      <c r="I191" s="621">
        <f>IF(C191=E191,1,0)</f>
        <v>1</v>
      </c>
      <c r="K191" s="621">
        <v>11</v>
      </c>
      <c r="L191" s="621">
        <v>6</v>
      </c>
    </row>
    <row r="192" spans="1:12" ht="15.75" x14ac:dyDescent="0.3">
      <c r="A192" s="622">
        <v>21811400</v>
      </c>
      <c r="B192" s="350" t="s">
        <v>570</v>
      </c>
      <c r="C192" s="351" t="s">
        <v>153</v>
      </c>
      <c r="D192" s="444" t="s">
        <v>570</v>
      </c>
      <c r="E192" s="445" t="s">
        <v>153</v>
      </c>
      <c r="H192" s="621">
        <f>IF(B192=D192,1,0)</f>
        <v>1</v>
      </c>
      <c r="I192" s="621">
        <f>IF(C192=E192,1,0)</f>
        <v>1</v>
      </c>
      <c r="K192" s="621">
        <v>12</v>
      </c>
      <c r="L192" s="621">
        <v>7</v>
      </c>
    </row>
    <row r="193" spans="1:14" ht="15.75" x14ac:dyDescent="0.3">
      <c r="A193" s="622">
        <v>21902852</v>
      </c>
      <c r="B193" s="350" t="s">
        <v>571</v>
      </c>
      <c r="C193" s="351" t="s">
        <v>211</v>
      </c>
      <c r="D193" s="448" t="s">
        <v>571</v>
      </c>
      <c r="E193" s="449" t="s">
        <v>211</v>
      </c>
      <c r="H193" s="621">
        <f>IF(B193=D193,1,0)</f>
        <v>1</v>
      </c>
      <c r="I193" s="621">
        <f>IF(C193=E193,1,0)</f>
        <v>1</v>
      </c>
      <c r="K193" s="621">
        <v>13.9</v>
      </c>
      <c r="L193" s="621">
        <v>10.5</v>
      </c>
    </row>
    <row r="194" spans="1:14" ht="15.75" x14ac:dyDescent="0.3">
      <c r="A194" s="622">
        <v>21902153</v>
      </c>
      <c r="B194" s="350" t="s">
        <v>572</v>
      </c>
      <c r="C194" s="351" t="s">
        <v>573</v>
      </c>
      <c r="D194" s="448" t="s">
        <v>572</v>
      </c>
      <c r="E194" s="449" t="s">
        <v>573</v>
      </c>
      <c r="H194" s="621">
        <f>IF(B194=D194,1,0)</f>
        <v>1</v>
      </c>
      <c r="I194" s="621">
        <f>IF(C194=E194,1,0)</f>
        <v>1</v>
      </c>
      <c r="K194" s="621">
        <v>11.3</v>
      </c>
      <c r="L194" s="621">
        <v>9</v>
      </c>
    </row>
    <row r="195" spans="1:14" ht="15.75" x14ac:dyDescent="0.3">
      <c r="A195" s="622">
        <v>21906464</v>
      </c>
      <c r="B195" s="350" t="s">
        <v>34</v>
      </c>
      <c r="C195" s="351" t="s">
        <v>165</v>
      </c>
      <c r="D195" s="448" t="s">
        <v>34</v>
      </c>
      <c r="E195" s="449" t="s">
        <v>165</v>
      </c>
      <c r="H195" s="621">
        <f>IF(B195=D195,1,0)</f>
        <v>1</v>
      </c>
      <c r="I195" s="621">
        <f>IF(C195=E195,1,0)</f>
        <v>1</v>
      </c>
      <c r="K195" s="621">
        <v>11.8</v>
      </c>
      <c r="L195" s="621">
        <v>9</v>
      </c>
    </row>
    <row r="196" spans="1:14" ht="15.75" x14ac:dyDescent="0.3">
      <c r="A196" s="622">
        <v>21901560</v>
      </c>
      <c r="B196" s="350" t="s">
        <v>34</v>
      </c>
      <c r="C196" s="351" t="s">
        <v>211</v>
      </c>
      <c r="D196" s="448" t="s">
        <v>34</v>
      </c>
      <c r="E196" s="449" t="s">
        <v>211</v>
      </c>
      <c r="H196" s="621">
        <f>IF(B196=D196,1,0)</f>
        <v>1</v>
      </c>
      <c r="I196" s="621">
        <f>IF(C196=E196,1,0)</f>
        <v>1</v>
      </c>
      <c r="K196" s="621">
        <v>9.1</v>
      </c>
      <c r="L196" s="621">
        <v>5.5</v>
      </c>
    </row>
    <row r="197" spans="1:14" ht="15.75" x14ac:dyDescent="0.3">
      <c r="A197" s="622">
        <v>21907151</v>
      </c>
      <c r="B197" s="350" t="s">
        <v>34</v>
      </c>
      <c r="C197" s="351" t="s">
        <v>131</v>
      </c>
      <c r="D197" s="448" t="s">
        <v>34</v>
      </c>
      <c r="E197" s="449" t="s">
        <v>131</v>
      </c>
      <c r="H197" s="621">
        <f>IF(B197=D197,1,0)</f>
        <v>1</v>
      </c>
      <c r="I197" s="621">
        <f>IF(C197=E197,1,0)</f>
        <v>1</v>
      </c>
      <c r="K197" s="621">
        <v>3.2</v>
      </c>
      <c r="L197" s="621">
        <v>5</v>
      </c>
    </row>
    <row r="198" spans="1:14" ht="15.75" x14ac:dyDescent="0.3">
      <c r="A198" s="622">
        <v>21716860</v>
      </c>
      <c r="B198" s="350" t="s">
        <v>34</v>
      </c>
      <c r="C198" s="351" t="s">
        <v>195</v>
      </c>
      <c r="D198" s="448" t="s">
        <v>34</v>
      </c>
      <c r="E198" s="449" t="s">
        <v>195</v>
      </c>
      <c r="H198" s="621">
        <f>IF(B198=D198,1,0)</f>
        <v>1</v>
      </c>
      <c r="I198" s="621">
        <f>IF(C198=E198,1,0)</f>
        <v>1</v>
      </c>
      <c r="K198" s="621">
        <v>9.8000000000000007</v>
      </c>
      <c r="L198" s="621">
        <v>5</v>
      </c>
    </row>
    <row r="199" spans="1:14" ht="15.75" x14ac:dyDescent="0.3">
      <c r="A199" s="622">
        <v>21901332</v>
      </c>
      <c r="B199" s="350" t="s">
        <v>574</v>
      </c>
      <c r="C199" s="351" t="s">
        <v>153</v>
      </c>
      <c r="D199" s="448" t="s">
        <v>574</v>
      </c>
      <c r="E199" s="449" t="s">
        <v>153</v>
      </c>
      <c r="H199" s="621">
        <f>IF(B199=D199,1,0)</f>
        <v>1</v>
      </c>
      <c r="I199" s="621">
        <f>IF(C199=E199,1,0)</f>
        <v>1</v>
      </c>
      <c r="K199" s="621">
        <v>11.5</v>
      </c>
      <c r="L199" s="621">
        <v>7.5</v>
      </c>
    </row>
    <row r="200" spans="1:14" ht="15.75" x14ac:dyDescent="0.3">
      <c r="A200" s="622">
        <v>21901958</v>
      </c>
      <c r="B200" s="350" t="s">
        <v>575</v>
      </c>
      <c r="C200" s="351" t="s">
        <v>448</v>
      </c>
      <c r="D200" s="448" t="s">
        <v>575</v>
      </c>
      <c r="E200" s="449" t="s">
        <v>448</v>
      </c>
      <c r="H200" s="621">
        <f>IF(B200=D200,1,0)</f>
        <v>1</v>
      </c>
      <c r="I200" s="621">
        <f>IF(C200=E200,1,0)</f>
        <v>1</v>
      </c>
      <c r="K200" s="621">
        <v>11</v>
      </c>
      <c r="L200" s="621">
        <v>5</v>
      </c>
    </row>
    <row r="201" spans="1:14" ht="15.75" x14ac:dyDescent="0.3">
      <c r="A201" s="622">
        <v>21904358</v>
      </c>
      <c r="B201" s="350" t="s">
        <v>576</v>
      </c>
      <c r="C201" s="351" t="s">
        <v>31</v>
      </c>
      <c r="D201" s="448" t="s">
        <v>576</v>
      </c>
      <c r="E201" s="449" t="s">
        <v>31</v>
      </c>
      <c r="H201" s="621">
        <f>IF(B201=D201,1,0)</f>
        <v>1</v>
      </c>
      <c r="I201" s="621">
        <f>IF(C201=E201,1,0)</f>
        <v>1</v>
      </c>
      <c r="K201" s="621">
        <v>11.85</v>
      </c>
      <c r="L201" s="621">
        <v>8</v>
      </c>
    </row>
    <row r="202" spans="1:14" ht="15.75" x14ac:dyDescent="0.3">
      <c r="A202" s="622">
        <v>21905005</v>
      </c>
      <c r="B202" s="350" t="s">
        <v>577</v>
      </c>
      <c r="C202" s="351" t="s">
        <v>304</v>
      </c>
      <c r="D202" s="448" t="s">
        <v>577</v>
      </c>
      <c r="E202" s="449" t="s">
        <v>304</v>
      </c>
      <c r="H202" s="621">
        <f>IF(B202=D202,1,0)</f>
        <v>1</v>
      </c>
      <c r="I202" s="621">
        <f>IF(C202=E202,1,0)</f>
        <v>1</v>
      </c>
      <c r="K202" s="621">
        <v>10.95</v>
      </c>
      <c r="L202" s="621">
        <v>5.5</v>
      </c>
    </row>
    <row r="203" spans="1:14" ht="15.75" x14ac:dyDescent="0.3">
      <c r="A203" s="622">
        <v>21904953</v>
      </c>
      <c r="B203" s="350" t="s">
        <v>580</v>
      </c>
      <c r="C203" s="351" t="s">
        <v>156</v>
      </c>
      <c r="D203" s="448" t="s">
        <v>580</v>
      </c>
      <c r="E203" s="449" t="s">
        <v>156</v>
      </c>
      <c r="F203" s="448" t="s">
        <v>578</v>
      </c>
      <c r="G203" s="449" t="s">
        <v>579</v>
      </c>
      <c r="H203" s="621">
        <f>IF(B203=D203,1,0)</f>
        <v>1</v>
      </c>
      <c r="I203" s="621">
        <f>IF(C203=E203,1,0)</f>
        <v>1</v>
      </c>
      <c r="K203" s="621">
        <v>9.6</v>
      </c>
      <c r="L203" s="621">
        <v>9.5</v>
      </c>
      <c r="M203" s="621">
        <v>0</v>
      </c>
      <c r="N203" s="621" t="s">
        <v>329</v>
      </c>
    </row>
    <row r="204" spans="1:14" ht="15.75" x14ac:dyDescent="0.3">
      <c r="A204" s="622">
        <v>21904794</v>
      </c>
      <c r="B204" s="350" t="s">
        <v>581</v>
      </c>
      <c r="C204" s="351" t="s">
        <v>582</v>
      </c>
      <c r="D204" s="448" t="s">
        <v>581</v>
      </c>
      <c r="E204" s="449" t="s">
        <v>582</v>
      </c>
      <c r="H204" s="621">
        <f>IF(B204=D204,1,0)</f>
        <v>1</v>
      </c>
      <c r="I204" s="621">
        <f>IF(C204=E204,1,0)</f>
        <v>1</v>
      </c>
      <c r="K204" s="621">
        <v>10</v>
      </c>
      <c r="L204" s="621">
        <v>7</v>
      </c>
    </row>
    <row r="205" spans="1:14" ht="15.75" x14ac:dyDescent="0.3">
      <c r="A205" s="622">
        <v>21904800</v>
      </c>
      <c r="B205" s="350" t="s">
        <v>583</v>
      </c>
      <c r="C205" s="351" t="s">
        <v>130</v>
      </c>
      <c r="D205" s="448" t="s">
        <v>583</v>
      </c>
      <c r="E205" s="449" t="s">
        <v>130</v>
      </c>
      <c r="H205" s="621">
        <f>IF(B205=D205,1,0)</f>
        <v>1</v>
      </c>
      <c r="I205" s="621">
        <f>IF(C205=E205,1,0)</f>
        <v>1</v>
      </c>
      <c r="K205" s="621">
        <v>11.8</v>
      </c>
      <c r="L205" s="621">
        <v>7</v>
      </c>
    </row>
    <row r="206" spans="1:14" ht="15.75" x14ac:dyDescent="0.3">
      <c r="A206" s="622">
        <v>21804052</v>
      </c>
      <c r="B206" s="350" t="s">
        <v>196</v>
      </c>
      <c r="C206" s="351" t="s">
        <v>197</v>
      </c>
      <c r="D206" s="448" t="s">
        <v>196</v>
      </c>
      <c r="E206" s="449" t="s">
        <v>197</v>
      </c>
      <c r="H206" s="621">
        <f>IF(B206=D206,1,0)</f>
        <v>1</v>
      </c>
      <c r="I206" s="621">
        <f>IF(C206=E206,1,0)</f>
        <v>1</v>
      </c>
      <c r="K206" s="621">
        <v>11.55</v>
      </c>
      <c r="L206" s="621">
        <v>7</v>
      </c>
    </row>
    <row r="207" spans="1:14" ht="15.75" x14ac:dyDescent="0.3">
      <c r="A207" s="622">
        <v>21903654</v>
      </c>
      <c r="B207" s="350" t="s">
        <v>35</v>
      </c>
      <c r="C207" s="351" t="s">
        <v>122</v>
      </c>
      <c r="D207" s="449" t="s">
        <v>35</v>
      </c>
      <c r="E207" s="449" t="s">
        <v>122</v>
      </c>
      <c r="H207" s="621">
        <f>IF(B207=D207,1,0)</f>
        <v>1</v>
      </c>
      <c r="I207" s="621">
        <f>IF(C207=E207,1,0)</f>
        <v>1</v>
      </c>
      <c r="K207" s="621">
        <v>13.6</v>
      </c>
      <c r="L207" s="621">
        <v>5</v>
      </c>
    </row>
    <row r="208" spans="1:14" ht="15.75" x14ac:dyDescent="0.3">
      <c r="A208" s="622">
        <v>21916023</v>
      </c>
      <c r="B208" s="350" t="s">
        <v>35</v>
      </c>
      <c r="C208" s="351" t="s">
        <v>186</v>
      </c>
      <c r="D208" s="448" t="s">
        <v>35</v>
      </c>
      <c r="E208" s="449" t="s">
        <v>186</v>
      </c>
      <c r="H208" s="621">
        <f>IF(B208=D208,1,0)</f>
        <v>1</v>
      </c>
      <c r="I208" s="621">
        <f>IF(C208=E208,1,0)</f>
        <v>1</v>
      </c>
      <c r="K208" s="621">
        <v>10.5</v>
      </c>
      <c r="L208" s="621">
        <v>3</v>
      </c>
    </row>
    <row r="209" spans="1:12" ht="15.75" x14ac:dyDescent="0.3">
      <c r="A209" s="622">
        <v>21906888</v>
      </c>
      <c r="B209" s="350" t="s">
        <v>584</v>
      </c>
      <c r="C209" s="351" t="s">
        <v>187</v>
      </c>
      <c r="D209" s="448" t="s">
        <v>584</v>
      </c>
      <c r="E209" s="449" t="s">
        <v>187</v>
      </c>
      <c r="H209" s="621">
        <f>IF(B209=D209,1,0)</f>
        <v>1</v>
      </c>
      <c r="I209" s="621">
        <f>IF(C209=E209,1,0)</f>
        <v>1</v>
      </c>
      <c r="K209" s="621">
        <v>10.6</v>
      </c>
      <c r="L209" s="621">
        <v>6</v>
      </c>
    </row>
    <row r="210" spans="1:12" ht="15.75" x14ac:dyDescent="0.3">
      <c r="A210" s="622">
        <v>21901938</v>
      </c>
      <c r="B210" s="350" t="s">
        <v>584</v>
      </c>
      <c r="C210" s="351" t="s">
        <v>145</v>
      </c>
      <c r="D210" s="448" t="s">
        <v>584</v>
      </c>
      <c r="E210" s="449" t="s">
        <v>145</v>
      </c>
      <c r="H210" s="621">
        <f>IF(B210=D210,1,0)</f>
        <v>1</v>
      </c>
      <c r="I210" s="621">
        <f>IF(C210=E210,1,0)</f>
        <v>1</v>
      </c>
      <c r="K210" s="621">
        <v>10.1</v>
      </c>
      <c r="L210" s="621">
        <v>6.5</v>
      </c>
    </row>
    <row r="211" spans="1:12" ht="15.75" x14ac:dyDescent="0.3">
      <c r="A211" s="622">
        <v>21809676</v>
      </c>
      <c r="B211" s="350" t="s">
        <v>585</v>
      </c>
      <c r="C211" s="351" t="s">
        <v>586</v>
      </c>
      <c r="D211" s="448" t="s">
        <v>585</v>
      </c>
      <c r="E211" s="449" t="s">
        <v>586</v>
      </c>
      <c r="H211" s="621">
        <f>IF(B211=D211,1,0)</f>
        <v>1</v>
      </c>
      <c r="I211" s="621">
        <f>IF(C211=E211,1,0)</f>
        <v>1</v>
      </c>
      <c r="K211" s="621">
        <v>11.45</v>
      </c>
      <c r="L211" s="621">
        <v>7</v>
      </c>
    </row>
    <row r="212" spans="1:12" ht="15.75" x14ac:dyDescent="0.3">
      <c r="A212" s="622">
        <v>21904988</v>
      </c>
      <c r="B212" s="350" t="s">
        <v>587</v>
      </c>
      <c r="C212" s="351" t="s">
        <v>139</v>
      </c>
      <c r="D212" s="444" t="s">
        <v>587</v>
      </c>
      <c r="E212" s="445" t="s">
        <v>139</v>
      </c>
      <c r="H212" s="621">
        <f>IF(B212=D212,1,0)</f>
        <v>1</v>
      </c>
      <c r="I212" s="621">
        <f>IF(C212=E212,1,0)</f>
        <v>1</v>
      </c>
      <c r="K212" s="621">
        <v>10.55</v>
      </c>
      <c r="L212" s="621">
        <v>11.5</v>
      </c>
    </row>
    <row r="213" spans="1:12" ht="15.75" x14ac:dyDescent="0.3">
      <c r="A213" s="622">
        <v>21908774</v>
      </c>
      <c r="B213" s="350" t="s">
        <v>588</v>
      </c>
      <c r="C213" s="351" t="s">
        <v>589</v>
      </c>
      <c r="D213" s="448" t="s">
        <v>588</v>
      </c>
      <c r="E213" s="449" t="s">
        <v>589</v>
      </c>
      <c r="H213" s="621">
        <f>IF(B213=D213,1,0)</f>
        <v>1</v>
      </c>
      <c r="I213" s="621">
        <f>IF(C213=E213,1,0)</f>
        <v>1</v>
      </c>
      <c r="K213" s="621">
        <v>12.2</v>
      </c>
      <c r="L213" s="621">
        <v>5.5</v>
      </c>
    </row>
    <row r="214" spans="1:12" ht="15.75" x14ac:dyDescent="0.3">
      <c r="A214" s="622">
        <v>21814143</v>
      </c>
      <c r="B214" s="350" t="s">
        <v>202</v>
      </c>
      <c r="C214" s="351" t="s">
        <v>103</v>
      </c>
      <c r="D214" s="448" t="s">
        <v>202</v>
      </c>
      <c r="E214" s="449" t="s">
        <v>103</v>
      </c>
      <c r="H214" s="621">
        <f>IF(B214=D214,1,0)</f>
        <v>1</v>
      </c>
      <c r="I214" s="621">
        <f>IF(C214=E214,1,0)</f>
        <v>1</v>
      </c>
      <c r="K214" s="621">
        <v>9.8000000000000007</v>
      </c>
      <c r="L214" s="621">
        <v>5.5</v>
      </c>
    </row>
    <row r="215" spans="1:12" ht="15.75" x14ac:dyDescent="0.3">
      <c r="A215" s="622">
        <v>21714006</v>
      </c>
      <c r="B215" s="350" t="s">
        <v>590</v>
      </c>
      <c r="C215" s="351" t="s">
        <v>591</v>
      </c>
      <c r="D215" s="448" t="s">
        <v>590</v>
      </c>
      <c r="E215" s="449" t="s">
        <v>591</v>
      </c>
      <c r="H215" s="621">
        <f>IF(B215=D215,1,0)</f>
        <v>1</v>
      </c>
      <c r="I215" s="621">
        <f>IF(C215=E215,1,0)</f>
        <v>1</v>
      </c>
      <c r="K215" s="621">
        <v>8.8000000000000007</v>
      </c>
      <c r="L215" s="621">
        <v>7</v>
      </c>
    </row>
    <row r="216" spans="1:12" ht="15.75" x14ac:dyDescent="0.3">
      <c r="A216" s="622">
        <v>21902626</v>
      </c>
      <c r="B216" s="350" t="s">
        <v>592</v>
      </c>
      <c r="C216" s="351" t="s">
        <v>593</v>
      </c>
      <c r="D216" s="449" t="s">
        <v>592</v>
      </c>
      <c r="E216" s="449" t="s">
        <v>593</v>
      </c>
      <c r="H216" s="621">
        <f>IF(B216=D216,1,0)</f>
        <v>1</v>
      </c>
      <c r="I216" s="621">
        <f>IF(C216=E216,1,0)</f>
        <v>1</v>
      </c>
      <c r="K216" s="621">
        <v>7.5</v>
      </c>
      <c r="L216" s="621">
        <v>3.5</v>
      </c>
    </row>
    <row r="217" spans="1:12" x14ac:dyDescent="0.25">
      <c r="A217" s="622">
        <v>21816821</v>
      </c>
      <c r="B217" s="350" t="s">
        <v>203</v>
      </c>
      <c r="C217" s="351" t="s">
        <v>1379</v>
      </c>
      <c r="D217" s="432" t="s">
        <v>203</v>
      </c>
      <c r="E217" s="433" t="s">
        <v>1379</v>
      </c>
      <c r="H217" s="621">
        <f>IF(B217=D217,1,0)</f>
        <v>1</v>
      </c>
      <c r="I217" s="621">
        <f>IF(C217=E217,1,0)</f>
        <v>1</v>
      </c>
      <c r="K217" s="621">
        <v>10.8</v>
      </c>
      <c r="L217" s="621">
        <v>7</v>
      </c>
    </row>
    <row r="218" spans="1:12" ht="15.75" x14ac:dyDescent="0.3">
      <c r="A218" s="622">
        <v>21906288</v>
      </c>
      <c r="B218" s="350" t="s">
        <v>594</v>
      </c>
      <c r="C218" s="351" t="s">
        <v>595</v>
      </c>
      <c r="D218" s="448" t="s">
        <v>594</v>
      </c>
      <c r="E218" s="449" t="s">
        <v>595</v>
      </c>
      <c r="H218" s="621">
        <f>IF(B218=D218,1,0)</f>
        <v>1</v>
      </c>
      <c r="I218" s="621">
        <f>IF(C218=E218,1,0)</f>
        <v>1</v>
      </c>
      <c r="K218" s="621">
        <v>11.45</v>
      </c>
      <c r="L218" s="621">
        <v>3.5</v>
      </c>
    </row>
    <row r="219" spans="1:12" ht="15.75" x14ac:dyDescent="0.3">
      <c r="A219" s="622">
        <v>21904134</v>
      </c>
      <c r="B219" s="350" t="s">
        <v>596</v>
      </c>
      <c r="C219" s="351" t="s">
        <v>597</v>
      </c>
      <c r="D219" s="448" t="s">
        <v>596</v>
      </c>
      <c r="E219" s="449" t="s">
        <v>597</v>
      </c>
      <c r="H219" s="621">
        <f>IF(B219=D219,1,0)</f>
        <v>1</v>
      </c>
      <c r="I219" s="621">
        <f>IF(C219=E219,1,0)</f>
        <v>1</v>
      </c>
      <c r="K219" s="621">
        <v>12.1</v>
      </c>
      <c r="L219" s="621">
        <v>6</v>
      </c>
    </row>
    <row r="220" spans="1:12" ht="15.75" x14ac:dyDescent="0.3">
      <c r="A220" s="622">
        <v>21904986</v>
      </c>
      <c r="B220" s="350" t="s">
        <v>204</v>
      </c>
      <c r="C220" s="351" t="s">
        <v>197</v>
      </c>
      <c r="D220" s="448" t="s">
        <v>204</v>
      </c>
      <c r="E220" s="449" t="s">
        <v>197</v>
      </c>
      <c r="H220" s="621">
        <f>IF(B220=D220,1,0)</f>
        <v>1</v>
      </c>
      <c r="I220" s="621">
        <f>IF(C220=E220,1,0)</f>
        <v>1</v>
      </c>
      <c r="K220" s="621">
        <v>11.6</v>
      </c>
      <c r="L220" s="621">
        <v>3</v>
      </c>
    </row>
    <row r="221" spans="1:12" x14ac:dyDescent="0.25">
      <c r="A221" s="622">
        <v>21813286</v>
      </c>
      <c r="B221" s="350" t="s">
        <v>1383</v>
      </c>
      <c r="C221" s="351" t="s">
        <v>1384</v>
      </c>
      <c r="D221" s="432" t="s">
        <v>1383</v>
      </c>
      <c r="E221" s="433" t="s">
        <v>1384</v>
      </c>
      <c r="H221" s="621">
        <f>IF(B221=D221,1,0)</f>
        <v>1</v>
      </c>
      <c r="I221" s="621">
        <f>IF(C221=E221,1,0)</f>
        <v>1</v>
      </c>
      <c r="K221" s="621">
        <v>12.8</v>
      </c>
      <c r="L221" s="621">
        <v>6</v>
      </c>
    </row>
    <row r="222" spans="1:12" ht="15.75" x14ac:dyDescent="0.3">
      <c r="A222" s="622">
        <v>21907471</v>
      </c>
      <c r="B222" s="350" t="s">
        <v>598</v>
      </c>
      <c r="C222" s="351" t="s">
        <v>243</v>
      </c>
      <c r="D222" s="448" t="s">
        <v>598</v>
      </c>
      <c r="E222" s="449" t="s">
        <v>243</v>
      </c>
      <c r="H222" s="621">
        <f>IF(B222=D222,1,0)</f>
        <v>1</v>
      </c>
      <c r="I222" s="621">
        <f>IF(C222=E222,1,0)</f>
        <v>1</v>
      </c>
      <c r="K222" s="621">
        <v>10.9</v>
      </c>
      <c r="L222" s="621">
        <v>5</v>
      </c>
    </row>
    <row r="223" spans="1:12" x14ac:dyDescent="0.25">
      <c r="A223" s="622">
        <v>21814380</v>
      </c>
      <c r="B223" s="350" t="s">
        <v>1387</v>
      </c>
      <c r="C223" s="351" t="s">
        <v>207</v>
      </c>
      <c r="D223" s="432" t="s">
        <v>1387</v>
      </c>
      <c r="E223" s="433" t="s">
        <v>207</v>
      </c>
      <c r="H223" s="621">
        <f>IF(B223=D223,1,0)</f>
        <v>1</v>
      </c>
      <c r="I223" s="621">
        <f>IF(C223=E223,1,0)</f>
        <v>1</v>
      </c>
      <c r="K223" s="621">
        <v>11</v>
      </c>
      <c r="L223" s="621">
        <v>7</v>
      </c>
    </row>
    <row r="224" spans="1:12" ht="15.75" x14ac:dyDescent="0.3">
      <c r="A224" s="622">
        <v>21904696</v>
      </c>
      <c r="B224" s="350" t="s">
        <v>599</v>
      </c>
      <c r="C224" s="351" t="s">
        <v>229</v>
      </c>
      <c r="D224" s="444" t="s">
        <v>599</v>
      </c>
      <c r="E224" s="445" t="s">
        <v>229</v>
      </c>
      <c r="H224" s="621">
        <f>IF(B224=D224,1,0)</f>
        <v>1</v>
      </c>
      <c r="I224" s="621">
        <f>IF(C224=E224,1,0)</f>
        <v>1</v>
      </c>
      <c r="K224" s="621">
        <v>13.5</v>
      </c>
      <c r="L224" s="621">
        <v>6.5</v>
      </c>
    </row>
    <row r="225" spans="1:12" ht="15.75" x14ac:dyDescent="0.3">
      <c r="A225" s="622">
        <v>21911479</v>
      </c>
      <c r="B225" s="350" t="s">
        <v>600</v>
      </c>
      <c r="C225" s="351" t="s">
        <v>185</v>
      </c>
      <c r="D225" s="448" t="s">
        <v>600</v>
      </c>
      <c r="E225" s="449" t="s">
        <v>185</v>
      </c>
      <c r="H225" s="621">
        <f>IF(B225=D225,1,0)</f>
        <v>1</v>
      </c>
      <c r="I225" s="621">
        <f>IF(C225=E225,1,0)</f>
        <v>1</v>
      </c>
      <c r="K225" s="621">
        <v>11.15</v>
      </c>
      <c r="L225" s="621">
        <v>6</v>
      </c>
    </row>
    <row r="226" spans="1:12" ht="15.75" x14ac:dyDescent="0.3">
      <c r="A226" s="622">
        <v>21905612</v>
      </c>
      <c r="B226" s="350" t="s">
        <v>601</v>
      </c>
      <c r="C226" s="351" t="s">
        <v>602</v>
      </c>
      <c r="D226" s="448" t="s">
        <v>601</v>
      </c>
      <c r="E226" s="449" t="s">
        <v>602</v>
      </c>
      <c r="H226" s="621">
        <f>IF(B226=D226,1,0)</f>
        <v>1</v>
      </c>
      <c r="I226" s="621">
        <f>IF(C226=E226,1,0)</f>
        <v>1</v>
      </c>
      <c r="K226" s="621">
        <v>9.4499999999999993</v>
      </c>
      <c r="L226" s="621">
        <v>7.5</v>
      </c>
    </row>
    <row r="227" spans="1:12" ht="15.75" x14ac:dyDescent="0.3">
      <c r="A227" s="622">
        <v>21909131</v>
      </c>
      <c r="B227" s="350" t="s">
        <v>601</v>
      </c>
      <c r="C227" s="351" t="s">
        <v>603</v>
      </c>
      <c r="D227" s="448" t="s">
        <v>601</v>
      </c>
      <c r="E227" s="449" t="s">
        <v>603</v>
      </c>
      <c r="H227" s="621">
        <f>IF(B227=D227,1,0)</f>
        <v>1</v>
      </c>
      <c r="I227" s="621">
        <f>IF(C227=E227,1,0)</f>
        <v>1</v>
      </c>
      <c r="K227" s="621">
        <v>0</v>
      </c>
      <c r="L227" s="621" t="s">
        <v>329</v>
      </c>
    </row>
    <row r="228" spans="1:12" ht="15.75" x14ac:dyDescent="0.3">
      <c r="A228" s="622">
        <v>21902543</v>
      </c>
      <c r="B228" s="350" t="s">
        <v>604</v>
      </c>
      <c r="C228" s="351" t="s">
        <v>605</v>
      </c>
      <c r="D228" s="448" t="s">
        <v>604</v>
      </c>
      <c r="E228" s="449" t="s">
        <v>605</v>
      </c>
      <c r="H228" s="621">
        <f>IF(B228=D228,1,0)</f>
        <v>1</v>
      </c>
      <c r="I228" s="621">
        <f>IF(C228=E228,1,0)</f>
        <v>1</v>
      </c>
      <c r="K228" s="621">
        <v>13.95</v>
      </c>
      <c r="L228" s="621">
        <v>3.5</v>
      </c>
    </row>
    <row r="229" spans="1:12" ht="15.75" x14ac:dyDescent="0.3">
      <c r="A229" s="622">
        <v>21901527</v>
      </c>
      <c r="B229" s="350" t="s">
        <v>606</v>
      </c>
      <c r="C229" s="351" t="s">
        <v>100</v>
      </c>
      <c r="D229" s="448" t="s">
        <v>606</v>
      </c>
      <c r="E229" s="449" t="s">
        <v>100</v>
      </c>
      <c r="H229" s="621">
        <f>IF(B229=D229,1,0)</f>
        <v>1</v>
      </c>
      <c r="I229" s="621">
        <f>IF(C229=E229,1,0)</f>
        <v>1</v>
      </c>
      <c r="K229" s="621">
        <v>11.35</v>
      </c>
      <c r="L229" s="621" t="s">
        <v>329</v>
      </c>
    </row>
    <row r="230" spans="1:12" ht="15.75" x14ac:dyDescent="0.3">
      <c r="A230" s="622">
        <v>21906481</v>
      </c>
      <c r="B230" s="350" t="s">
        <v>607</v>
      </c>
      <c r="C230" s="351" t="s">
        <v>608</v>
      </c>
      <c r="D230" s="448" t="s">
        <v>607</v>
      </c>
      <c r="E230" s="449" t="s">
        <v>608</v>
      </c>
      <c r="H230" s="621">
        <f>IF(B230=D230,1,0)</f>
        <v>1</v>
      </c>
      <c r="I230" s="621">
        <f>IF(C230=E230,1,0)</f>
        <v>1</v>
      </c>
      <c r="K230" s="621">
        <v>0</v>
      </c>
      <c r="L230" s="621" t="s">
        <v>329</v>
      </c>
    </row>
    <row r="231" spans="1:12" ht="15.75" x14ac:dyDescent="0.3">
      <c r="A231" s="622">
        <v>21916446</v>
      </c>
      <c r="B231" s="350" t="s">
        <v>609</v>
      </c>
      <c r="C231" s="351" t="s">
        <v>251</v>
      </c>
      <c r="D231" s="416" t="s">
        <v>609</v>
      </c>
      <c r="E231" s="417" t="s">
        <v>251</v>
      </c>
      <c r="H231" s="621">
        <f>IF(B231=D231,1,0)</f>
        <v>1</v>
      </c>
      <c r="I231" s="621">
        <f>IF(C231=E231,1,0)</f>
        <v>1</v>
      </c>
      <c r="K231" s="621">
        <v>11.875</v>
      </c>
      <c r="L231" s="621">
        <v>4.5</v>
      </c>
    </row>
    <row r="232" spans="1:12" ht="15.75" x14ac:dyDescent="0.3">
      <c r="A232" s="622">
        <v>21816050</v>
      </c>
      <c r="B232" s="350" t="s">
        <v>610</v>
      </c>
      <c r="C232" s="351" t="s">
        <v>611</v>
      </c>
      <c r="D232" s="416" t="s">
        <v>610</v>
      </c>
      <c r="E232" s="417" t="s">
        <v>611</v>
      </c>
      <c r="H232" s="621">
        <f>IF(B232=D232,1,0)</f>
        <v>1</v>
      </c>
      <c r="I232" s="621">
        <f>IF(C232=E232,1,0)</f>
        <v>1</v>
      </c>
      <c r="K232" s="621">
        <v>11</v>
      </c>
      <c r="L232" s="621">
        <v>7</v>
      </c>
    </row>
    <row r="233" spans="1:12" ht="15.75" x14ac:dyDescent="0.3">
      <c r="A233" s="622">
        <v>21906972</v>
      </c>
      <c r="B233" s="350" t="s">
        <v>612</v>
      </c>
      <c r="C233" s="351" t="s">
        <v>613</v>
      </c>
      <c r="D233" s="416" t="s">
        <v>612</v>
      </c>
      <c r="E233" s="417" t="s">
        <v>613</v>
      </c>
      <c r="H233" s="621">
        <f>IF(B233=D233,1,0)</f>
        <v>1</v>
      </c>
      <c r="I233" s="621">
        <f>IF(C233=E233,1,0)</f>
        <v>1</v>
      </c>
      <c r="K233" s="621">
        <v>13.85</v>
      </c>
      <c r="L233" s="621">
        <v>10</v>
      </c>
    </row>
    <row r="234" spans="1:12" ht="15.75" x14ac:dyDescent="0.3">
      <c r="A234" s="622">
        <v>21914241</v>
      </c>
      <c r="B234" s="350" t="s">
        <v>614</v>
      </c>
      <c r="C234" s="351" t="s">
        <v>281</v>
      </c>
      <c r="D234" s="416" t="s">
        <v>614</v>
      </c>
      <c r="E234" s="417" t="s">
        <v>281</v>
      </c>
      <c r="H234" s="621">
        <f>IF(B234=D234,1,0)</f>
        <v>1</v>
      </c>
      <c r="I234" s="621">
        <f>IF(C234=E234,1,0)</f>
        <v>1</v>
      </c>
      <c r="K234" s="621">
        <v>10.6</v>
      </c>
      <c r="L234" s="621">
        <v>5.5</v>
      </c>
    </row>
    <row r="235" spans="1:12" ht="15.75" x14ac:dyDescent="0.3">
      <c r="A235" s="622">
        <v>21906783</v>
      </c>
      <c r="B235" s="350" t="s">
        <v>615</v>
      </c>
      <c r="C235" s="351" t="s">
        <v>616</v>
      </c>
      <c r="D235" s="444" t="s">
        <v>615</v>
      </c>
      <c r="E235" s="445" t="s">
        <v>616</v>
      </c>
      <c r="H235" s="621">
        <f>IF(B235=D235,1,0)</f>
        <v>1</v>
      </c>
      <c r="I235" s="621">
        <f>IF(C235=E235,1,0)</f>
        <v>1</v>
      </c>
      <c r="K235" s="621">
        <v>13.6</v>
      </c>
      <c r="L235" s="621">
        <v>8.5</v>
      </c>
    </row>
    <row r="236" spans="1:12" ht="15.75" x14ac:dyDescent="0.3">
      <c r="A236" s="622">
        <v>21908656</v>
      </c>
      <c r="B236" s="350" t="s">
        <v>209</v>
      </c>
      <c r="C236" s="351" t="s">
        <v>114</v>
      </c>
      <c r="D236" s="444" t="s">
        <v>209</v>
      </c>
      <c r="E236" s="445" t="s">
        <v>114</v>
      </c>
      <c r="H236" s="621">
        <f>IF(B236=D236,1,0)</f>
        <v>1</v>
      </c>
      <c r="I236" s="621">
        <f>IF(C236=E236,1,0)</f>
        <v>1</v>
      </c>
      <c r="K236" s="621">
        <v>11.95</v>
      </c>
      <c r="L236" s="621">
        <v>9.5</v>
      </c>
    </row>
    <row r="237" spans="1:12" ht="15.75" x14ac:dyDescent="0.3">
      <c r="A237" s="622">
        <v>21904298</v>
      </c>
      <c r="B237" s="350" t="s">
        <v>617</v>
      </c>
      <c r="C237" s="351" t="s">
        <v>322</v>
      </c>
      <c r="D237" s="416" t="s">
        <v>617</v>
      </c>
      <c r="E237" s="417" t="s">
        <v>322</v>
      </c>
      <c r="H237" s="621">
        <f>IF(B237=D237,1,0)</f>
        <v>1</v>
      </c>
      <c r="I237" s="621">
        <f>IF(C237=E237,1,0)</f>
        <v>1</v>
      </c>
      <c r="K237" s="621">
        <v>12.35</v>
      </c>
      <c r="L237" s="621">
        <v>5</v>
      </c>
    </row>
    <row r="238" spans="1:12" ht="15.75" x14ac:dyDescent="0.3">
      <c r="A238" s="622">
        <v>21910700</v>
      </c>
      <c r="B238" s="350" t="s">
        <v>618</v>
      </c>
      <c r="C238" s="351" t="s">
        <v>619</v>
      </c>
      <c r="D238" s="416" t="s">
        <v>618</v>
      </c>
      <c r="E238" s="417" t="s">
        <v>619</v>
      </c>
      <c r="H238" s="621">
        <f>IF(B238=D238,1,0)</f>
        <v>1</v>
      </c>
      <c r="I238" s="621">
        <f>IF(C238=E238,1,0)</f>
        <v>1</v>
      </c>
      <c r="K238" s="621">
        <v>9.9499999999999993</v>
      </c>
      <c r="L238" s="621">
        <v>7.5</v>
      </c>
    </row>
    <row r="239" spans="1:12" ht="15.75" x14ac:dyDescent="0.3">
      <c r="A239" s="622">
        <v>21916586</v>
      </c>
      <c r="B239" s="350" t="s">
        <v>620</v>
      </c>
      <c r="C239" s="351" t="s">
        <v>211</v>
      </c>
      <c r="D239" s="416" t="s">
        <v>620</v>
      </c>
      <c r="E239" s="417" t="s">
        <v>211</v>
      </c>
      <c r="H239" s="621">
        <f>IF(B239=D239,1,0)</f>
        <v>1</v>
      </c>
      <c r="I239" s="621">
        <f>IF(C239=E239,1,0)</f>
        <v>1</v>
      </c>
      <c r="K239" s="621">
        <v>9.3000000000000007</v>
      </c>
      <c r="L239" s="621">
        <v>11.5</v>
      </c>
    </row>
    <row r="240" spans="1:12" ht="15.75" x14ac:dyDescent="0.3">
      <c r="A240" s="622">
        <v>21708891</v>
      </c>
      <c r="B240" s="350" t="s">
        <v>621</v>
      </c>
      <c r="C240" s="351" t="s">
        <v>622</v>
      </c>
      <c r="D240" s="416" t="s">
        <v>621</v>
      </c>
      <c r="E240" s="417" t="s">
        <v>622</v>
      </c>
      <c r="H240" s="621">
        <f>IF(B240=D240,1,0)</f>
        <v>1</v>
      </c>
      <c r="I240" s="621">
        <f>IF(C240=E240,1,0)</f>
        <v>1</v>
      </c>
      <c r="K240" s="621">
        <v>12.35</v>
      </c>
      <c r="L240" s="621">
        <v>8</v>
      </c>
    </row>
    <row r="241" spans="1:12" ht="15.75" x14ac:dyDescent="0.3">
      <c r="A241" s="622">
        <v>21909195</v>
      </c>
      <c r="B241" s="350" t="s">
        <v>623</v>
      </c>
      <c r="C241" s="351" t="s">
        <v>148</v>
      </c>
      <c r="D241" s="444" t="s">
        <v>623</v>
      </c>
      <c r="E241" s="445" t="s">
        <v>148</v>
      </c>
      <c r="H241" s="621">
        <f>IF(B241=D241,1,0)</f>
        <v>1</v>
      </c>
      <c r="I241" s="621">
        <f>IF(C241=E241,1,0)</f>
        <v>1</v>
      </c>
      <c r="K241" s="621">
        <v>13</v>
      </c>
      <c r="L241" s="621">
        <v>7</v>
      </c>
    </row>
    <row r="242" spans="1:12" ht="15.75" x14ac:dyDescent="0.3">
      <c r="A242" s="622">
        <v>21908588</v>
      </c>
      <c r="B242" s="350" t="s">
        <v>624</v>
      </c>
      <c r="C242" s="351" t="s">
        <v>625</v>
      </c>
      <c r="D242" s="416" t="s">
        <v>624</v>
      </c>
      <c r="E242" s="417" t="s">
        <v>625</v>
      </c>
      <c r="H242" s="621">
        <f>IF(B242=D242,1,0)</f>
        <v>1</v>
      </c>
      <c r="I242" s="621">
        <f>IF(C242=E242,1,0)</f>
        <v>1</v>
      </c>
      <c r="K242" s="621">
        <v>9.25</v>
      </c>
      <c r="L242" s="621">
        <v>4</v>
      </c>
    </row>
    <row r="243" spans="1:12" ht="15.75" x14ac:dyDescent="0.3">
      <c r="A243" s="622">
        <v>21900966</v>
      </c>
      <c r="B243" s="350" t="s">
        <v>626</v>
      </c>
      <c r="C243" s="351" t="s">
        <v>107</v>
      </c>
      <c r="D243" s="416" t="s">
        <v>626</v>
      </c>
      <c r="E243" s="417" t="s">
        <v>107</v>
      </c>
      <c r="H243" s="621">
        <f>IF(B243=D243,1,0)</f>
        <v>1</v>
      </c>
      <c r="I243" s="621">
        <f>IF(C243=E243,1,0)</f>
        <v>1</v>
      </c>
      <c r="K243" s="621">
        <v>10.8</v>
      </c>
      <c r="L243" s="621">
        <v>6</v>
      </c>
    </row>
    <row r="244" spans="1:12" ht="15.75" x14ac:dyDescent="0.3">
      <c r="A244" s="622">
        <v>21902256</v>
      </c>
      <c r="B244" s="350" t="s">
        <v>627</v>
      </c>
      <c r="C244" s="351" t="s">
        <v>628</v>
      </c>
      <c r="D244" s="416" t="s">
        <v>627</v>
      </c>
      <c r="E244" s="417" t="s">
        <v>628</v>
      </c>
      <c r="H244" s="621">
        <f>IF(B244=D244,1,0)</f>
        <v>1</v>
      </c>
      <c r="I244" s="621">
        <f>IF(C244=E244,1,0)</f>
        <v>1</v>
      </c>
      <c r="K244" s="621">
        <v>10.9</v>
      </c>
      <c r="L244" s="621">
        <v>7</v>
      </c>
    </row>
    <row r="245" spans="1:12" ht="15.75" x14ac:dyDescent="0.3">
      <c r="A245" s="622">
        <v>21916613</v>
      </c>
      <c r="B245" s="350" t="s">
        <v>629</v>
      </c>
      <c r="C245" s="351" t="s">
        <v>630</v>
      </c>
      <c r="D245" s="416" t="s">
        <v>629</v>
      </c>
      <c r="E245" s="417" t="s">
        <v>630</v>
      </c>
      <c r="H245" s="621">
        <f>IF(B245=D245,1,0)</f>
        <v>1</v>
      </c>
      <c r="I245" s="621">
        <f>IF(C245=E245,1,0)</f>
        <v>1</v>
      </c>
      <c r="K245" s="621">
        <v>8.25</v>
      </c>
      <c r="L245" s="621">
        <v>6</v>
      </c>
    </row>
    <row r="246" spans="1:12" ht="15.75" x14ac:dyDescent="0.3">
      <c r="A246" s="622">
        <v>21906095</v>
      </c>
      <c r="B246" s="350" t="s">
        <v>631</v>
      </c>
      <c r="C246" s="351" t="s">
        <v>242</v>
      </c>
      <c r="D246" s="416" t="s">
        <v>631</v>
      </c>
      <c r="E246" s="417" t="s">
        <v>242</v>
      </c>
      <c r="H246" s="621">
        <f>IF(B246=D246,1,0)</f>
        <v>1</v>
      </c>
      <c r="I246" s="621">
        <f>IF(C246=E246,1,0)</f>
        <v>1</v>
      </c>
      <c r="K246" s="621">
        <v>9.6999999999999993</v>
      </c>
      <c r="L246" s="621">
        <v>2.5</v>
      </c>
    </row>
    <row r="247" spans="1:12" ht="15.75" x14ac:dyDescent="0.3">
      <c r="A247" s="622">
        <v>21914297</v>
      </c>
      <c r="B247" s="350" t="s">
        <v>632</v>
      </c>
      <c r="C247" s="351" t="s">
        <v>146</v>
      </c>
      <c r="D247" s="416" t="s">
        <v>632</v>
      </c>
      <c r="E247" s="417" t="s">
        <v>146</v>
      </c>
      <c r="H247" s="621">
        <f>IF(B247=D247,1,0)</f>
        <v>1</v>
      </c>
      <c r="I247" s="621">
        <f>IF(C247=E247,1,0)</f>
        <v>1</v>
      </c>
      <c r="K247" s="621">
        <v>12.1</v>
      </c>
      <c r="L247" s="621">
        <v>5.5</v>
      </c>
    </row>
    <row r="248" spans="1:12" ht="15.75" x14ac:dyDescent="0.3">
      <c r="A248" s="622">
        <v>21901993</v>
      </c>
      <c r="B248" s="350" t="s">
        <v>633</v>
      </c>
      <c r="C248" s="351" t="s">
        <v>155</v>
      </c>
      <c r="D248" s="416" t="s">
        <v>633</v>
      </c>
      <c r="E248" s="417" t="s">
        <v>155</v>
      </c>
      <c r="H248" s="621">
        <f>IF(B248=D248,1,0)</f>
        <v>1</v>
      </c>
      <c r="I248" s="621">
        <f>IF(C248=E248,1,0)</f>
        <v>1</v>
      </c>
      <c r="K248" s="621">
        <v>11.95</v>
      </c>
      <c r="L248" s="621">
        <v>5</v>
      </c>
    </row>
    <row r="249" spans="1:12" x14ac:dyDescent="0.25">
      <c r="A249" s="622">
        <v>21816569</v>
      </c>
      <c r="B249" s="350" t="s">
        <v>1408</v>
      </c>
      <c r="C249" s="351" t="s">
        <v>168</v>
      </c>
      <c r="D249" s="432" t="s">
        <v>1408</v>
      </c>
      <c r="E249" s="433" t="s">
        <v>168</v>
      </c>
      <c r="H249" s="621">
        <f>IF(B249=D249,1,0)</f>
        <v>1</v>
      </c>
      <c r="I249" s="621">
        <f>IF(C249=E249,1,0)</f>
        <v>1</v>
      </c>
      <c r="K249" s="621">
        <v>12.15</v>
      </c>
      <c r="L249" s="621">
        <v>6.5</v>
      </c>
    </row>
    <row r="250" spans="1:12" ht="15.75" x14ac:dyDescent="0.3">
      <c r="A250" s="622">
        <v>21911185</v>
      </c>
      <c r="B250" s="350" t="s">
        <v>634</v>
      </c>
      <c r="C250" s="351" t="s">
        <v>635</v>
      </c>
      <c r="D250" s="416" t="s">
        <v>634</v>
      </c>
      <c r="E250" s="417" t="s">
        <v>635</v>
      </c>
      <c r="H250" s="621">
        <f>IF(B250=D250,1,0)</f>
        <v>1</v>
      </c>
      <c r="I250" s="621">
        <f>IF(C250=E250,1,0)</f>
        <v>1</v>
      </c>
      <c r="K250" s="621">
        <v>10.050000000000001</v>
      </c>
      <c r="L250" s="621">
        <v>10</v>
      </c>
    </row>
    <row r="251" spans="1:12" ht="15.75" x14ac:dyDescent="0.3">
      <c r="A251" s="622">
        <v>21909475</v>
      </c>
      <c r="B251" s="350" t="s">
        <v>636</v>
      </c>
      <c r="C251" s="351" t="s">
        <v>637</v>
      </c>
      <c r="D251" s="466" t="s">
        <v>636</v>
      </c>
      <c r="E251" s="467" t="s">
        <v>637</v>
      </c>
      <c r="H251" s="621">
        <f>IF(B251=D251,1,0)</f>
        <v>1</v>
      </c>
      <c r="I251" s="621">
        <f>IF(C251=E251,1,0)</f>
        <v>1</v>
      </c>
      <c r="K251" s="621">
        <v>11.1</v>
      </c>
      <c r="L251" s="621">
        <v>7.5</v>
      </c>
    </row>
    <row r="252" spans="1:12" ht="15.75" x14ac:dyDescent="0.3">
      <c r="A252" s="622">
        <v>21908935</v>
      </c>
      <c r="B252" s="350" t="s">
        <v>638</v>
      </c>
      <c r="C252" s="351" t="s">
        <v>639</v>
      </c>
      <c r="D252" s="416" t="s">
        <v>638</v>
      </c>
      <c r="E252" s="417" t="s">
        <v>639</v>
      </c>
      <c r="H252" s="621">
        <f>IF(B252=D252,1,0)</f>
        <v>1</v>
      </c>
      <c r="I252" s="621">
        <f>IF(C252=E252,1,0)</f>
        <v>1</v>
      </c>
      <c r="K252" s="621">
        <v>10.4</v>
      </c>
      <c r="L252" s="621">
        <v>9</v>
      </c>
    </row>
    <row r="253" spans="1:12" ht="15.75" x14ac:dyDescent="0.3">
      <c r="A253" s="622">
        <v>21909722</v>
      </c>
      <c r="B253" s="350" t="s">
        <v>640</v>
      </c>
      <c r="C253" s="351" t="s">
        <v>641</v>
      </c>
      <c r="D253" s="416" t="s">
        <v>640</v>
      </c>
      <c r="E253" s="417" t="s">
        <v>641</v>
      </c>
      <c r="H253" s="621">
        <f>IF(B253=D253,1,0)</f>
        <v>1</v>
      </c>
      <c r="I253" s="621">
        <f>IF(C253=E253,1,0)</f>
        <v>1</v>
      </c>
      <c r="K253" s="621">
        <v>12.25</v>
      </c>
      <c r="L253" s="621">
        <v>6.5</v>
      </c>
    </row>
    <row r="254" spans="1:12" ht="15.75" x14ac:dyDescent="0.3">
      <c r="A254" s="622">
        <v>21008223</v>
      </c>
      <c r="B254" s="350" t="s">
        <v>642</v>
      </c>
      <c r="C254" s="351" t="s">
        <v>643</v>
      </c>
      <c r="D254" s="416" t="s">
        <v>642</v>
      </c>
      <c r="E254" s="417" t="s">
        <v>643</v>
      </c>
      <c r="H254" s="621">
        <f>IF(B254=D254,1,0)</f>
        <v>1</v>
      </c>
      <c r="I254" s="621">
        <f>IF(C254=E254,1,0)</f>
        <v>1</v>
      </c>
      <c r="K254" s="621">
        <v>6.6</v>
      </c>
      <c r="L254" s="621">
        <v>4</v>
      </c>
    </row>
    <row r="255" spans="1:12" ht="15.75" x14ac:dyDescent="0.3">
      <c r="A255" s="622">
        <v>21909422</v>
      </c>
      <c r="B255" s="350" t="s">
        <v>644</v>
      </c>
      <c r="C255" s="351" t="s">
        <v>168</v>
      </c>
      <c r="D255" s="444" t="s">
        <v>644</v>
      </c>
      <c r="E255" s="445" t="s">
        <v>168</v>
      </c>
      <c r="H255" s="621">
        <f>IF(B255=D255,1,0)</f>
        <v>1</v>
      </c>
      <c r="I255" s="621">
        <f>IF(C255=E255,1,0)</f>
        <v>1</v>
      </c>
      <c r="K255" s="621">
        <v>14.05</v>
      </c>
      <c r="L255" s="621">
        <v>2.5</v>
      </c>
    </row>
    <row r="256" spans="1:12" ht="15.75" x14ac:dyDescent="0.3">
      <c r="A256" s="622">
        <v>21900572</v>
      </c>
      <c r="B256" s="350" t="s">
        <v>645</v>
      </c>
      <c r="C256" s="351" t="s">
        <v>32</v>
      </c>
      <c r="D256" s="444" t="s">
        <v>645</v>
      </c>
      <c r="E256" s="445" t="s">
        <v>32</v>
      </c>
      <c r="H256" s="621">
        <f>IF(B256=D256,1,0)</f>
        <v>1</v>
      </c>
      <c r="I256" s="621">
        <f>IF(C256=E256,1,0)</f>
        <v>1</v>
      </c>
      <c r="K256" s="621">
        <v>14.25</v>
      </c>
      <c r="L256" s="621">
        <v>7</v>
      </c>
    </row>
    <row r="257" spans="1:14" ht="15.75" x14ac:dyDescent="0.3">
      <c r="A257" s="622">
        <v>21906820</v>
      </c>
      <c r="B257" s="350" t="s">
        <v>646</v>
      </c>
      <c r="C257" s="351" t="s">
        <v>198</v>
      </c>
      <c r="D257" s="416" t="s">
        <v>646</v>
      </c>
      <c r="E257" s="417" t="s">
        <v>198</v>
      </c>
      <c r="H257" s="621">
        <f>IF(B257=D257,1,0)</f>
        <v>1</v>
      </c>
      <c r="I257" s="621">
        <f>IF(C257=E257,1,0)</f>
        <v>1</v>
      </c>
      <c r="K257" s="621">
        <v>11.3</v>
      </c>
      <c r="L257" s="621">
        <v>7.5</v>
      </c>
    </row>
    <row r="258" spans="1:14" ht="15.75" x14ac:dyDescent="0.3">
      <c r="A258" s="622">
        <v>21910562</v>
      </c>
      <c r="B258" s="350" t="s">
        <v>646</v>
      </c>
      <c r="C258" s="351" t="s">
        <v>100</v>
      </c>
      <c r="D258" s="444" t="s">
        <v>646</v>
      </c>
      <c r="E258" s="445" t="s">
        <v>100</v>
      </c>
      <c r="H258" s="621">
        <f>IF(B258=D258,1,0)</f>
        <v>1</v>
      </c>
      <c r="I258" s="621">
        <f>IF(C258=E258,1,0)</f>
        <v>1</v>
      </c>
      <c r="K258" s="621">
        <v>11.45</v>
      </c>
      <c r="L258" s="621" t="s">
        <v>329</v>
      </c>
    </row>
    <row r="259" spans="1:14" ht="15.75" x14ac:dyDescent="0.3">
      <c r="A259" s="622">
        <v>21902411</v>
      </c>
      <c r="B259" s="350" t="s">
        <v>646</v>
      </c>
      <c r="C259" s="351" t="s">
        <v>31</v>
      </c>
      <c r="D259" s="416" t="s">
        <v>646</v>
      </c>
      <c r="E259" s="417" t="s">
        <v>31</v>
      </c>
      <c r="H259" s="621">
        <f>IF(B259=D259,1,0)</f>
        <v>1</v>
      </c>
      <c r="I259" s="621">
        <f>IF(C259=E259,1,0)</f>
        <v>1</v>
      </c>
      <c r="K259" s="621">
        <v>9.3000000000000007</v>
      </c>
      <c r="L259" s="621">
        <v>7.5</v>
      </c>
    </row>
    <row r="260" spans="1:14" ht="15.75" x14ac:dyDescent="0.3">
      <c r="A260" s="622">
        <v>21901912</v>
      </c>
      <c r="B260" s="350" t="s">
        <v>647</v>
      </c>
      <c r="C260" s="351" t="s">
        <v>213</v>
      </c>
      <c r="D260" s="444" t="s">
        <v>647</v>
      </c>
      <c r="E260" s="445" t="s">
        <v>213</v>
      </c>
      <c r="H260" s="621">
        <f>IF(B260=D260,1,0)</f>
        <v>1</v>
      </c>
      <c r="I260" s="621">
        <f>IF(C260=E260,1,0)</f>
        <v>1</v>
      </c>
      <c r="K260" s="621">
        <v>13.5</v>
      </c>
      <c r="L260" s="621">
        <v>9.5</v>
      </c>
    </row>
    <row r="261" spans="1:14" ht="15.75" x14ac:dyDescent="0.3">
      <c r="A261" s="622">
        <v>21909493</v>
      </c>
      <c r="B261" s="350" t="s">
        <v>647</v>
      </c>
      <c r="C261" s="351" t="s">
        <v>648</v>
      </c>
      <c r="D261" s="416" t="s">
        <v>647</v>
      </c>
      <c r="E261" s="417" t="s">
        <v>648</v>
      </c>
      <c r="H261" s="621">
        <f>IF(B261=D261,1,0)</f>
        <v>1</v>
      </c>
      <c r="I261" s="621">
        <f>IF(C261=E261,1,0)</f>
        <v>1</v>
      </c>
      <c r="K261" s="621">
        <v>9.5</v>
      </c>
      <c r="L261" s="621">
        <v>4</v>
      </c>
    </row>
    <row r="262" spans="1:14" ht="15.75" x14ac:dyDescent="0.3">
      <c r="A262" s="622">
        <v>21909068</v>
      </c>
      <c r="B262" s="350" t="s">
        <v>649</v>
      </c>
      <c r="C262" s="351" t="s">
        <v>160</v>
      </c>
      <c r="D262" s="416" t="s">
        <v>649</v>
      </c>
      <c r="E262" s="417" t="s">
        <v>160</v>
      </c>
      <c r="H262" s="621">
        <f>IF(B262=D262,1,0)</f>
        <v>1</v>
      </c>
      <c r="I262" s="621">
        <f>IF(C262=E262,1,0)</f>
        <v>1</v>
      </c>
      <c r="K262" s="621">
        <v>11.65</v>
      </c>
      <c r="L262" s="621">
        <v>3</v>
      </c>
    </row>
    <row r="263" spans="1:14" ht="15.75" x14ac:dyDescent="0.3">
      <c r="A263" s="622">
        <v>21914899</v>
      </c>
      <c r="B263" s="350" t="s">
        <v>215</v>
      </c>
      <c r="C263" s="351" t="s">
        <v>381</v>
      </c>
      <c r="D263" s="416" t="s">
        <v>215</v>
      </c>
      <c r="E263" s="417" t="s">
        <v>381</v>
      </c>
      <c r="H263" s="621">
        <f>IF(B263=D263,1,0)</f>
        <v>1</v>
      </c>
      <c r="I263" s="621">
        <f>IF(C263=E263,1,0)</f>
        <v>1</v>
      </c>
      <c r="K263" s="621">
        <v>2</v>
      </c>
      <c r="L263" s="621" t="s">
        <v>329</v>
      </c>
    </row>
    <row r="264" spans="1:14" ht="15.75" x14ac:dyDescent="0.3">
      <c r="A264" s="622">
        <v>21902689</v>
      </c>
      <c r="B264" s="350" t="s">
        <v>650</v>
      </c>
      <c r="C264" s="351" t="s">
        <v>122</v>
      </c>
      <c r="D264" s="444" t="s">
        <v>650</v>
      </c>
      <c r="E264" s="445" t="s">
        <v>122</v>
      </c>
      <c r="H264" s="621">
        <f>IF(B264=D264,1,0)</f>
        <v>1</v>
      </c>
      <c r="I264" s="621">
        <f>IF(C264=E264,1,0)</f>
        <v>1</v>
      </c>
      <c r="K264" s="621">
        <v>11</v>
      </c>
      <c r="L264" s="621">
        <v>8.5</v>
      </c>
    </row>
    <row r="265" spans="1:14" ht="15.75" x14ac:dyDescent="0.3">
      <c r="A265" s="622">
        <v>21810378</v>
      </c>
      <c r="B265" s="350" t="s">
        <v>651</v>
      </c>
      <c r="C265" s="351" t="s">
        <v>43</v>
      </c>
      <c r="D265" s="416" t="s">
        <v>651</v>
      </c>
      <c r="E265" s="417" t="s">
        <v>43</v>
      </c>
      <c r="H265" s="621">
        <f>IF(B265=D265,1,0)</f>
        <v>1</v>
      </c>
      <c r="I265" s="621">
        <f>IF(C265=E265,1,0)</f>
        <v>1</v>
      </c>
      <c r="K265" s="621">
        <v>13</v>
      </c>
      <c r="L265" s="621">
        <v>8.5</v>
      </c>
    </row>
    <row r="266" spans="1:14" ht="15.75" x14ac:dyDescent="0.3">
      <c r="A266" s="622">
        <v>21814960</v>
      </c>
      <c r="B266" s="350" t="s">
        <v>217</v>
      </c>
      <c r="C266" s="351" t="s">
        <v>212</v>
      </c>
      <c r="D266" s="417" t="s">
        <v>217</v>
      </c>
      <c r="E266" s="417" t="s">
        <v>212</v>
      </c>
      <c r="H266" s="621">
        <f>IF(B266=D266,1,0)</f>
        <v>1</v>
      </c>
      <c r="I266" s="621">
        <f>IF(C266=E266,1,0)</f>
        <v>1</v>
      </c>
      <c r="K266" s="621">
        <v>9.9499999999999993</v>
      </c>
      <c r="L266" s="621">
        <v>3</v>
      </c>
    </row>
    <row r="267" spans="1:14" ht="15.75" x14ac:dyDescent="0.3">
      <c r="A267" s="622">
        <v>21809255</v>
      </c>
      <c r="B267" s="350" t="s">
        <v>653</v>
      </c>
      <c r="C267" s="351" t="s">
        <v>507</v>
      </c>
      <c r="D267" s="416" t="s">
        <v>653</v>
      </c>
      <c r="E267" s="417" t="s">
        <v>507</v>
      </c>
      <c r="F267" s="444" t="s">
        <v>652</v>
      </c>
      <c r="G267" s="445" t="s">
        <v>281</v>
      </c>
      <c r="H267" s="621">
        <f>IF(B267=D267,1,0)</f>
        <v>1</v>
      </c>
      <c r="I267" s="621">
        <f>IF(C267=E267,1,0)</f>
        <v>1</v>
      </c>
      <c r="K267" s="621">
        <v>8.3000000000000007</v>
      </c>
      <c r="L267" s="621">
        <v>4</v>
      </c>
      <c r="M267" s="621">
        <v>0</v>
      </c>
      <c r="N267" s="621" t="s">
        <v>329</v>
      </c>
    </row>
    <row r="268" spans="1:14" ht="15.75" x14ac:dyDescent="0.3">
      <c r="A268" s="622">
        <v>21712856</v>
      </c>
      <c r="B268" s="350" t="s">
        <v>654</v>
      </c>
      <c r="C268" s="351" t="s">
        <v>291</v>
      </c>
      <c r="D268" s="416" t="s">
        <v>654</v>
      </c>
      <c r="E268" s="417" t="s">
        <v>291</v>
      </c>
      <c r="H268" s="621">
        <f>IF(B268=D268,1,0)</f>
        <v>1</v>
      </c>
      <c r="I268" s="621">
        <f>IF(C268=E268,1,0)</f>
        <v>1</v>
      </c>
      <c r="K268" s="621">
        <v>0</v>
      </c>
      <c r="L268" s="621">
        <v>5.5</v>
      </c>
    </row>
    <row r="269" spans="1:14" ht="15.75" x14ac:dyDescent="0.3">
      <c r="A269" s="622">
        <v>21909868</v>
      </c>
      <c r="B269" s="350" t="s">
        <v>218</v>
      </c>
      <c r="C269" s="351" t="s">
        <v>129</v>
      </c>
      <c r="D269" s="444" t="s">
        <v>218</v>
      </c>
      <c r="E269" s="445" t="s">
        <v>129</v>
      </c>
      <c r="H269" s="621">
        <f>IF(B269=D269,1,0)</f>
        <v>1</v>
      </c>
      <c r="I269" s="621">
        <f>IF(C269=E269,1,0)</f>
        <v>1</v>
      </c>
      <c r="K269" s="621">
        <v>11.55</v>
      </c>
      <c r="L269" s="621">
        <v>6.5</v>
      </c>
    </row>
    <row r="270" spans="1:14" ht="15.75" x14ac:dyDescent="0.3">
      <c r="A270" s="622">
        <v>21816459</v>
      </c>
      <c r="B270" s="350" t="s">
        <v>218</v>
      </c>
      <c r="C270" s="351" t="s">
        <v>219</v>
      </c>
      <c r="D270" s="444" t="s">
        <v>218</v>
      </c>
      <c r="E270" s="445" t="s">
        <v>219</v>
      </c>
      <c r="H270" s="621">
        <f>IF(B270=D270,1,0)</f>
        <v>1</v>
      </c>
      <c r="I270" s="621">
        <f>IF(C270=E270,1,0)</f>
        <v>1</v>
      </c>
      <c r="K270" s="621">
        <v>9.1</v>
      </c>
      <c r="L270" s="621">
        <v>2.5</v>
      </c>
    </row>
    <row r="271" spans="1:14" ht="15.75" x14ac:dyDescent="0.3">
      <c r="A271" s="622">
        <v>21814677</v>
      </c>
      <c r="B271" s="350" t="s">
        <v>220</v>
      </c>
      <c r="C271" s="351" t="s">
        <v>221</v>
      </c>
      <c r="D271" s="416" t="s">
        <v>220</v>
      </c>
      <c r="E271" s="417" t="s">
        <v>221</v>
      </c>
      <c r="H271" s="621">
        <f>IF(B271=D271,1,0)</f>
        <v>1</v>
      </c>
      <c r="I271" s="621">
        <f>IF(C271=E271,1,0)</f>
        <v>1</v>
      </c>
      <c r="K271" s="621">
        <v>10.375</v>
      </c>
      <c r="L271" s="621">
        <v>3.5</v>
      </c>
    </row>
    <row r="272" spans="1:14" ht="15.75" x14ac:dyDescent="0.3">
      <c r="A272" s="622">
        <v>21903271</v>
      </c>
      <c r="B272" s="350" t="s">
        <v>655</v>
      </c>
      <c r="C272" s="351" t="s">
        <v>144</v>
      </c>
      <c r="D272" s="416" t="s">
        <v>655</v>
      </c>
      <c r="E272" s="417" t="s">
        <v>144</v>
      </c>
      <c r="H272" s="621">
        <f>IF(B272=D272,1,0)</f>
        <v>1</v>
      </c>
      <c r="I272" s="621">
        <f>IF(C272=E272,1,0)</f>
        <v>1</v>
      </c>
      <c r="K272" s="621">
        <v>11.35</v>
      </c>
      <c r="L272" s="621">
        <v>5.5</v>
      </c>
    </row>
    <row r="273" spans="1:12" ht="15.75" x14ac:dyDescent="0.3">
      <c r="A273" s="622">
        <v>21802089</v>
      </c>
      <c r="B273" s="350" t="s">
        <v>222</v>
      </c>
      <c r="C273" s="351" t="s">
        <v>223</v>
      </c>
      <c r="D273" s="416" t="s">
        <v>222</v>
      </c>
      <c r="E273" s="417" t="s">
        <v>223</v>
      </c>
      <c r="H273" s="621">
        <f>IF(B273=D273,1,0)</f>
        <v>1</v>
      </c>
      <c r="I273" s="621">
        <f>IF(C273=E273,1,0)</f>
        <v>1</v>
      </c>
      <c r="K273" s="621">
        <v>7.1</v>
      </c>
      <c r="L273" s="621">
        <v>6</v>
      </c>
    </row>
    <row r="274" spans="1:12" ht="15.75" x14ac:dyDescent="0.3">
      <c r="A274" s="622">
        <v>21901684</v>
      </c>
      <c r="B274" s="350" t="s">
        <v>656</v>
      </c>
      <c r="C274" s="351" t="s">
        <v>264</v>
      </c>
      <c r="D274" s="417" t="s">
        <v>656</v>
      </c>
      <c r="E274" s="417" t="s">
        <v>264</v>
      </c>
      <c r="H274" s="621">
        <f>IF(B274=D274,1,0)</f>
        <v>1</v>
      </c>
      <c r="I274" s="621">
        <f>IF(C274=E274,1,0)</f>
        <v>1</v>
      </c>
      <c r="K274" s="621">
        <v>12.05</v>
      </c>
      <c r="L274" s="621">
        <v>5.5</v>
      </c>
    </row>
    <row r="275" spans="1:12" ht="15.75" x14ac:dyDescent="0.3">
      <c r="A275" s="622">
        <v>21908196</v>
      </c>
      <c r="B275" s="350" t="s">
        <v>657</v>
      </c>
      <c r="C275" s="351" t="s">
        <v>231</v>
      </c>
      <c r="D275" s="416" t="s">
        <v>657</v>
      </c>
      <c r="E275" s="417" t="s">
        <v>231</v>
      </c>
      <c r="H275" s="621">
        <f>IF(B275=D275,1,0)</f>
        <v>1</v>
      </c>
      <c r="I275" s="621">
        <f>IF(C275=E275,1,0)</f>
        <v>1</v>
      </c>
      <c r="K275" s="621">
        <v>11.15</v>
      </c>
      <c r="L275" s="621">
        <v>5</v>
      </c>
    </row>
    <row r="276" spans="1:12" ht="15.75" x14ac:dyDescent="0.3">
      <c r="A276" s="622">
        <v>21910038</v>
      </c>
      <c r="B276" s="350" t="s">
        <v>658</v>
      </c>
      <c r="C276" s="351" t="s">
        <v>659</v>
      </c>
      <c r="D276" s="416" t="s">
        <v>658</v>
      </c>
      <c r="E276" s="417" t="s">
        <v>659</v>
      </c>
      <c r="H276" s="621">
        <f>IF(B276=D276,1,0)</f>
        <v>1</v>
      </c>
      <c r="I276" s="621">
        <f>IF(C276=E276,1,0)</f>
        <v>1</v>
      </c>
      <c r="K276" s="621">
        <v>6.45</v>
      </c>
      <c r="L276" s="621">
        <v>3.5</v>
      </c>
    </row>
    <row r="277" spans="1:12" ht="15.75" x14ac:dyDescent="0.3">
      <c r="A277" s="622">
        <v>21907871</v>
      </c>
      <c r="B277" s="350" t="s">
        <v>660</v>
      </c>
      <c r="C277" s="351" t="s">
        <v>120</v>
      </c>
      <c r="D277" s="444" t="s">
        <v>660</v>
      </c>
      <c r="E277" s="445" t="s">
        <v>120</v>
      </c>
      <c r="H277" s="621">
        <f>IF(B277=D277,1,0)</f>
        <v>1</v>
      </c>
      <c r="I277" s="621">
        <f>IF(C277=E277,1,0)</f>
        <v>1</v>
      </c>
      <c r="K277" s="621">
        <v>9.9</v>
      </c>
      <c r="L277" s="621">
        <v>7</v>
      </c>
    </row>
    <row r="278" spans="1:12" ht="15.75" x14ac:dyDescent="0.3">
      <c r="A278" s="622">
        <v>21901472</v>
      </c>
      <c r="B278" s="350" t="s">
        <v>661</v>
      </c>
      <c r="C278" s="351" t="s">
        <v>311</v>
      </c>
      <c r="D278" s="444" t="s">
        <v>661</v>
      </c>
      <c r="E278" s="445" t="s">
        <v>311</v>
      </c>
      <c r="H278" s="621">
        <f>IF(B278=D278,1,0)</f>
        <v>1</v>
      </c>
      <c r="I278" s="621">
        <f>IF(C278=E278,1,0)</f>
        <v>1</v>
      </c>
      <c r="K278" s="621">
        <v>11.9</v>
      </c>
      <c r="L278" s="621">
        <v>12</v>
      </c>
    </row>
    <row r="279" spans="1:12" ht="15.75" x14ac:dyDescent="0.3">
      <c r="A279" s="622">
        <v>21906324</v>
      </c>
      <c r="B279" s="350" t="s">
        <v>662</v>
      </c>
      <c r="C279" s="351" t="s">
        <v>210</v>
      </c>
      <c r="D279" s="417" t="s">
        <v>662</v>
      </c>
      <c r="E279" s="417" t="s">
        <v>210</v>
      </c>
      <c r="H279" s="621">
        <f>IF(B279=D279,1,0)</f>
        <v>1</v>
      </c>
      <c r="I279" s="621">
        <f>IF(C279=E279,1,0)</f>
        <v>1</v>
      </c>
      <c r="K279" s="621">
        <v>8.6</v>
      </c>
      <c r="L279" s="621">
        <v>6</v>
      </c>
    </row>
    <row r="280" spans="1:12" ht="15.75" x14ac:dyDescent="0.3">
      <c r="A280" s="622">
        <v>21803932</v>
      </c>
      <c r="B280" s="350" t="s">
        <v>225</v>
      </c>
      <c r="C280" s="351" t="s">
        <v>226</v>
      </c>
      <c r="D280" s="417" t="s">
        <v>225</v>
      </c>
      <c r="E280" s="417" t="s">
        <v>226</v>
      </c>
      <c r="H280" s="621">
        <f>IF(B280=D280,1,0)</f>
        <v>1</v>
      </c>
      <c r="I280" s="621">
        <f>IF(C280=E280,1,0)</f>
        <v>1</v>
      </c>
      <c r="K280" s="621">
        <v>0</v>
      </c>
      <c r="L280" s="621">
        <v>5.5</v>
      </c>
    </row>
    <row r="281" spans="1:12" ht="15.75" x14ac:dyDescent="0.3">
      <c r="A281" s="622">
        <v>21908125</v>
      </c>
      <c r="B281" s="350" t="s">
        <v>663</v>
      </c>
      <c r="C281" s="351" t="s">
        <v>664</v>
      </c>
      <c r="D281" s="416" t="s">
        <v>663</v>
      </c>
      <c r="E281" s="417" t="s">
        <v>664</v>
      </c>
      <c r="H281" s="621">
        <f>IF(B281=D281,1,0)</f>
        <v>1</v>
      </c>
      <c r="I281" s="621">
        <f>IF(C281=E281,1,0)</f>
        <v>1</v>
      </c>
      <c r="K281" s="621">
        <v>11.2</v>
      </c>
      <c r="L281" s="621">
        <v>6.5</v>
      </c>
    </row>
    <row r="282" spans="1:12" ht="15.75" x14ac:dyDescent="0.3">
      <c r="A282" s="622">
        <v>21807076</v>
      </c>
      <c r="B282" s="350" t="s">
        <v>227</v>
      </c>
      <c r="C282" s="351" t="s">
        <v>228</v>
      </c>
      <c r="D282" s="416" t="s">
        <v>227</v>
      </c>
      <c r="E282" s="417" t="s">
        <v>228</v>
      </c>
      <c r="H282" s="621">
        <f>IF(B282=D282,1,0)</f>
        <v>1</v>
      </c>
      <c r="I282" s="621">
        <f>IF(C282=E282,1,0)</f>
        <v>1</v>
      </c>
      <c r="K282" s="621">
        <v>10.5</v>
      </c>
      <c r="L282" s="621">
        <v>4</v>
      </c>
    </row>
    <row r="283" spans="1:12" ht="15.75" x14ac:dyDescent="0.3">
      <c r="A283" s="622">
        <v>21903072</v>
      </c>
      <c r="B283" s="350" t="s">
        <v>665</v>
      </c>
      <c r="C283" s="351" t="s">
        <v>224</v>
      </c>
      <c r="D283" s="416" t="s">
        <v>665</v>
      </c>
      <c r="E283" s="417" t="s">
        <v>224</v>
      </c>
      <c r="H283" s="621">
        <f>IF(B283=D283,1,0)</f>
        <v>1</v>
      </c>
      <c r="I283" s="621">
        <f>IF(C283=E283,1,0)</f>
        <v>1</v>
      </c>
      <c r="K283" s="621">
        <v>14.0625</v>
      </c>
      <c r="L283" s="621">
        <v>7.5</v>
      </c>
    </row>
    <row r="284" spans="1:12" ht="15.75" x14ac:dyDescent="0.3">
      <c r="A284" s="622">
        <v>21906657</v>
      </c>
      <c r="B284" s="350" t="s">
        <v>666</v>
      </c>
      <c r="C284" s="351" t="s">
        <v>144</v>
      </c>
      <c r="D284" s="417" t="s">
        <v>666</v>
      </c>
      <c r="E284" s="417" t="s">
        <v>144</v>
      </c>
      <c r="H284" s="621">
        <f>IF(B284=D284,1,0)</f>
        <v>1</v>
      </c>
      <c r="I284" s="621">
        <f>IF(C284=E284,1,0)</f>
        <v>1</v>
      </c>
      <c r="K284" s="621">
        <v>13.65</v>
      </c>
      <c r="L284" s="621">
        <v>5.5</v>
      </c>
    </row>
    <row r="285" spans="1:12" ht="15.75" x14ac:dyDescent="0.3">
      <c r="A285" s="622">
        <v>21901792</v>
      </c>
      <c r="B285" s="350" t="s">
        <v>667</v>
      </c>
      <c r="C285" s="351" t="s">
        <v>216</v>
      </c>
      <c r="D285" s="416" t="s">
        <v>667</v>
      </c>
      <c r="E285" s="417" t="s">
        <v>216</v>
      </c>
      <c r="H285" s="621">
        <f>IF(B285=D285,1,0)</f>
        <v>1</v>
      </c>
      <c r="I285" s="621">
        <f>IF(C285=E285,1,0)</f>
        <v>1</v>
      </c>
      <c r="K285" s="621">
        <v>9.65</v>
      </c>
      <c r="L285" s="621">
        <v>7.5</v>
      </c>
    </row>
    <row r="286" spans="1:12" ht="15.75" x14ac:dyDescent="0.3">
      <c r="A286" s="622">
        <v>21910789</v>
      </c>
      <c r="B286" s="350" t="s">
        <v>668</v>
      </c>
      <c r="C286" s="351" t="s">
        <v>106</v>
      </c>
      <c r="D286" s="416" t="s">
        <v>668</v>
      </c>
      <c r="E286" s="417" t="s">
        <v>106</v>
      </c>
      <c r="H286" s="621">
        <f>IF(B286=D286,1,0)</f>
        <v>1</v>
      </c>
      <c r="I286" s="621">
        <f>IF(C286=E286,1,0)</f>
        <v>1</v>
      </c>
      <c r="K286" s="621">
        <v>12</v>
      </c>
      <c r="L286" s="621">
        <v>3.5</v>
      </c>
    </row>
    <row r="287" spans="1:12" x14ac:dyDescent="0.25">
      <c r="A287" s="622">
        <v>21605925</v>
      </c>
      <c r="B287" s="350" t="s">
        <v>1442</v>
      </c>
      <c r="C287" s="351" t="s">
        <v>1443</v>
      </c>
      <c r="D287" s="432" t="s">
        <v>1442</v>
      </c>
      <c r="E287" s="433" t="s">
        <v>1443</v>
      </c>
      <c r="H287" s="621">
        <f>IF(B287=D287,1,0)</f>
        <v>1</v>
      </c>
      <c r="I287" s="621">
        <f>IF(C287=E287,1,0)</f>
        <v>1</v>
      </c>
      <c r="K287" s="621">
        <v>10</v>
      </c>
      <c r="L287" s="621">
        <v>6.5</v>
      </c>
    </row>
    <row r="288" spans="1:12" ht="15.75" x14ac:dyDescent="0.3">
      <c r="A288" s="622">
        <v>21906254</v>
      </c>
      <c r="B288" s="350" t="s">
        <v>669</v>
      </c>
      <c r="C288" s="351" t="s">
        <v>163</v>
      </c>
      <c r="D288" s="444" t="s">
        <v>669</v>
      </c>
      <c r="E288" s="445" t="s">
        <v>163</v>
      </c>
      <c r="H288" s="621">
        <f>IF(B288=D288,1,0)</f>
        <v>1</v>
      </c>
      <c r="I288" s="621">
        <f>IF(C288=E288,1,0)</f>
        <v>1</v>
      </c>
      <c r="K288" s="621">
        <v>9.4</v>
      </c>
      <c r="L288" s="621">
        <v>7</v>
      </c>
    </row>
    <row r="289" spans="1:12" ht="15.75" x14ac:dyDescent="0.3">
      <c r="A289" s="622">
        <v>21907110</v>
      </c>
      <c r="B289" s="350" t="s">
        <v>670</v>
      </c>
      <c r="C289" s="351" t="s">
        <v>43</v>
      </c>
      <c r="D289" s="416" t="s">
        <v>670</v>
      </c>
      <c r="E289" s="417" t="s">
        <v>43</v>
      </c>
      <c r="H289" s="621">
        <f>IF(B289=D289,1,0)</f>
        <v>1</v>
      </c>
      <c r="I289" s="621">
        <f>IF(C289=E289,1,0)</f>
        <v>1</v>
      </c>
      <c r="K289" s="621">
        <v>13.25</v>
      </c>
      <c r="L289" s="621">
        <v>2</v>
      </c>
    </row>
    <row r="290" spans="1:12" ht="15.75" x14ac:dyDescent="0.3">
      <c r="A290" s="622">
        <v>21812490</v>
      </c>
      <c r="B290" s="350" t="s">
        <v>671</v>
      </c>
      <c r="C290" s="351" t="s">
        <v>672</v>
      </c>
      <c r="D290" s="416" t="s">
        <v>671</v>
      </c>
      <c r="E290" s="417" t="s">
        <v>672</v>
      </c>
      <c r="H290" s="621">
        <f>IF(B290=D290,1,0)</f>
        <v>1</v>
      </c>
      <c r="I290" s="621">
        <f>IF(C290=E290,1,0)</f>
        <v>1</v>
      </c>
      <c r="K290" s="621">
        <v>7.333333333333333</v>
      </c>
      <c r="L290" s="621">
        <v>1.5</v>
      </c>
    </row>
    <row r="291" spans="1:12" ht="15.75" x14ac:dyDescent="0.3">
      <c r="A291" s="622">
        <v>21908495</v>
      </c>
      <c r="B291" s="350" t="s">
        <v>673</v>
      </c>
      <c r="C291" s="351" t="s">
        <v>285</v>
      </c>
      <c r="D291" s="416" t="s">
        <v>673</v>
      </c>
      <c r="E291" s="417" t="s">
        <v>285</v>
      </c>
      <c r="H291" s="621">
        <f>IF(B291=D291,1,0)</f>
        <v>1</v>
      </c>
      <c r="I291" s="621">
        <f>IF(C291=E291,1,0)</f>
        <v>1</v>
      </c>
      <c r="K291" s="621">
        <v>12.875</v>
      </c>
      <c r="L291" s="621">
        <v>6.5</v>
      </c>
    </row>
    <row r="292" spans="1:12" ht="15.75" x14ac:dyDescent="0.3">
      <c r="A292" s="622">
        <v>21910514</v>
      </c>
      <c r="B292" s="350" t="s">
        <v>674</v>
      </c>
      <c r="C292" s="351" t="s">
        <v>130</v>
      </c>
      <c r="D292" s="416" t="s">
        <v>674</v>
      </c>
      <c r="E292" s="417" t="s">
        <v>130</v>
      </c>
      <c r="H292" s="621">
        <f>IF(B292=D292,1,0)</f>
        <v>1</v>
      </c>
      <c r="I292" s="621">
        <f>IF(C292=E292,1,0)</f>
        <v>1</v>
      </c>
      <c r="K292" s="621">
        <v>13.25</v>
      </c>
      <c r="L292" s="621">
        <v>3</v>
      </c>
    </row>
    <row r="293" spans="1:12" ht="15.75" x14ac:dyDescent="0.3">
      <c r="A293" s="622">
        <v>21902503</v>
      </c>
      <c r="B293" s="350" t="s">
        <v>675</v>
      </c>
      <c r="C293" s="351" t="s">
        <v>114</v>
      </c>
      <c r="D293" s="416" t="s">
        <v>675</v>
      </c>
      <c r="E293" s="417" t="s">
        <v>114</v>
      </c>
      <c r="H293" s="621">
        <f>IF(B293=D293,1,0)</f>
        <v>1</v>
      </c>
      <c r="I293" s="621">
        <f>IF(C293=E293,1,0)</f>
        <v>1</v>
      </c>
      <c r="K293" s="621">
        <v>13.35</v>
      </c>
      <c r="L293" s="621">
        <v>7.5</v>
      </c>
    </row>
    <row r="294" spans="1:12" ht="15.75" x14ac:dyDescent="0.3">
      <c r="A294" s="622">
        <v>21905686</v>
      </c>
      <c r="B294" s="350" t="s">
        <v>676</v>
      </c>
      <c r="C294" s="351" t="s">
        <v>677</v>
      </c>
      <c r="D294" s="416" t="s">
        <v>676</v>
      </c>
      <c r="E294" s="417" t="s">
        <v>677</v>
      </c>
      <c r="H294" s="621">
        <f>IF(B294=D294,1,0)</f>
        <v>1</v>
      </c>
      <c r="I294" s="621">
        <f>IF(C294=E294,1,0)</f>
        <v>1</v>
      </c>
      <c r="K294" s="621">
        <v>12.4</v>
      </c>
      <c r="L294" s="621">
        <v>9.5</v>
      </c>
    </row>
    <row r="295" spans="1:12" ht="15.75" x14ac:dyDescent="0.3">
      <c r="A295" s="622">
        <v>21901845</v>
      </c>
      <c r="B295" s="350" t="s">
        <v>678</v>
      </c>
      <c r="C295" s="351" t="s">
        <v>95</v>
      </c>
      <c r="D295" s="416" t="s">
        <v>678</v>
      </c>
      <c r="E295" s="417" t="s">
        <v>95</v>
      </c>
      <c r="H295" s="621">
        <f>IF(B295=D295,1,0)</f>
        <v>1</v>
      </c>
      <c r="I295" s="621">
        <f>IF(C295=E295,1,0)</f>
        <v>1</v>
      </c>
      <c r="K295" s="621">
        <v>13.1</v>
      </c>
      <c r="L295" s="621">
        <v>6</v>
      </c>
    </row>
    <row r="296" spans="1:12" ht="15.75" x14ac:dyDescent="0.3">
      <c r="A296" s="622">
        <v>21801285</v>
      </c>
      <c r="B296" s="350" t="s">
        <v>679</v>
      </c>
      <c r="C296" s="351" t="s">
        <v>473</v>
      </c>
      <c r="D296" s="416" t="s">
        <v>679</v>
      </c>
      <c r="E296" s="417" t="s">
        <v>473</v>
      </c>
      <c r="H296" s="621">
        <f>IF(B296=D296,1,0)</f>
        <v>1</v>
      </c>
      <c r="I296" s="621">
        <f>IF(C296=E296,1,0)</f>
        <v>1</v>
      </c>
      <c r="K296" s="621">
        <v>9.65</v>
      </c>
      <c r="L296" s="621">
        <v>5.5</v>
      </c>
    </row>
    <row r="297" spans="1:12" ht="15.75" x14ac:dyDescent="0.3">
      <c r="A297" s="622">
        <v>21906317</v>
      </c>
      <c r="B297" s="350" t="s">
        <v>234</v>
      </c>
      <c r="C297" s="351" t="s">
        <v>95</v>
      </c>
      <c r="D297" s="416" t="s">
        <v>234</v>
      </c>
      <c r="E297" s="417" t="s">
        <v>95</v>
      </c>
      <c r="H297" s="621">
        <f>IF(B297=D297,1,0)</f>
        <v>1</v>
      </c>
      <c r="I297" s="621">
        <f>IF(C297=E297,1,0)</f>
        <v>1</v>
      </c>
      <c r="K297" s="621">
        <v>10.75</v>
      </c>
      <c r="L297" s="621">
        <v>7</v>
      </c>
    </row>
    <row r="298" spans="1:12" ht="15.75" x14ac:dyDescent="0.3">
      <c r="A298" s="622">
        <v>21910923</v>
      </c>
      <c r="B298" s="350" t="s">
        <v>680</v>
      </c>
      <c r="C298" s="351" t="s">
        <v>681</v>
      </c>
      <c r="D298" s="416" t="s">
        <v>680</v>
      </c>
      <c r="E298" s="417" t="s">
        <v>681</v>
      </c>
      <c r="H298" s="621">
        <f>IF(B298=D298,1,0)</f>
        <v>1</v>
      </c>
      <c r="I298" s="621">
        <f>IF(C298=E298,1,0)</f>
        <v>1</v>
      </c>
      <c r="K298" s="621">
        <v>10.7</v>
      </c>
      <c r="L298" s="621">
        <v>5</v>
      </c>
    </row>
    <row r="299" spans="1:12" ht="15.75" x14ac:dyDescent="0.3">
      <c r="A299" s="622">
        <v>21809736</v>
      </c>
      <c r="B299" s="350" t="s">
        <v>235</v>
      </c>
      <c r="C299" s="351" t="s">
        <v>185</v>
      </c>
      <c r="D299" s="416" t="s">
        <v>235</v>
      </c>
      <c r="E299" s="417" t="s">
        <v>185</v>
      </c>
      <c r="H299" s="621">
        <f>IF(B299=D299,1,0)</f>
        <v>1</v>
      </c>
      <c r="I299" s="621">
        <f>IF(C299=E299,1,0)</f>
        <v>1</v>
      </c>
      <c r="K299" s="621">
        <v>11.4</v>
      </c>
      <c r="L299" s="621">
        <v>4.5</v>
      </c>
    </row>
    <row r="300" spans="1:12" ht="15.75" x14ac:dyDescent="0.3">
      <c r="A300" s="622">
        <v>21902205</v>
      </c>
      <c r="B300" s="350" t="s">
        <v>682</v>
      </c>
      <c r="C300" s="351" t="s">
        <v>138</v>
      </c>
      <c r="D300" s="416" t="s">
        <v>682</v>
      </c>
      <c r="E300" s="417" t="s">
        <v>138</v>
      </c>
      <c r="H300" s="621">
        <f>IF(B300=D300,1,0)</f>
        <v>1</v>
      </c>
      <c r="I300" s="621">
        <f>IF(C300=E300,1,0)</f>
        <v>1</v>
      </c>
      <c r="K300" s="621">
        <v>13.15</v>
      </c>
      <c r="L300" s="621">
        <v>6.5</v>
      </c>
    </row>
    <row r="301" spans="1:12" ht="15.75" x14ac:dyDescent="0.3">
      <c r="A301" s="622">
        <v>21915275</v>
      </c>
      <c r="B301" s="350" t="s">
        <v>683</v>
      </c>
      <c r="C301" s="351" t="s">
        <v>143</v>
      </c>
      <c r="D301" s="416" t="s">
        <v>683</v>
      </c>
      <c r="E301" s="417" t="s">
        <v>143</v>
      </c>
      <c r="H301" s="621">
        <f>IF(B301=D301,1,0)</f>
        <v>1</v>
      </c>
      <c r="I301" s="621">
        <f>IF(C301=E301,1,0)</f>
        <v>1</v>
      </c>
      <c r="K301" s="621">
        <v>9.75</v>
      </c>
      <c r="L301" s="621">
        <v>4</v>
      </c>
    </row>
    <row r="302" spans="1:12" ht="15.75" x14ac:dyDescent="0.3">
      <c r="A302" s="622">
        <v>21911757</v>
      </c>
      <c r="B302" s="350" t="s">
        <v>684</v>
      </c>
      <c r="C302" s="351" t="s">
        <v>685</v>
      </c>
      <c r="D302" s="416" t="s">
        <v>684</v>
      </c>
      <c r="E302" s="417" t="s">
        <v>685</v>
      </c>
      <c r="H302" s="621">
        <f>IF(B302=D302,1,0)</f>
        <v>1</v>
      </c>
      <c r="I302" s="621">
        <f>IF(C302=E302,1,0)</f>
        <v>1</v>
      </c>
      <c r="K302" s="621">
        <v>12.95</v>
      </c>
      <c r="L302" s="621">
        <v>8.5</v>
      </c>
    </row>
    <row r="303" spans="1:12" ht="15.75" x14ac:dyDescent="0.3">
      <c r="A303" s="622">
        <v>21910608</v>
      </c>
      <c r="B303" s="350" t="s">
        <v>686</v>
      </c>
      <c r="C303" s="351" t="s">
        <v>687</v>
      </c>
      <c r="D303" s="416" t="s">
        <v>686</v>
      </c>
      <c r="E303" s="417" t="s">
        <v>687</v>
      </c>
      <c r="H303" s="621">
        <f>IF(B303=D303,1,0)</f>
        <v>1</v>
      </c>
      <c r="I303" s="621">
        <f>IF(C303=E303,1,0)</f>
        <v>1</v>
      </c>
      <c r="K303" s="621">
        <v>9.15</v>
      </c>
      <c r="L303" s="621">
        <v>2.5</v>
      </c>
    </row>
    <row r="304" spans="1:12" ht="15.75" x14ac:dyDescent="0.3">
      <c r="A304" s="622">
        <v>21803177</v>
      </c>
      <c r="B304" s="350" t="s">
        <v>236</v>
      </c>
      <c r="C304" s="351" t="s">
        <v>237</v>
      </c>
      <c r="D304" s="416" t="s">
        <v>236</v>
      </c>
      <c r="E304" s="417" t="s">
        <v>237</v>
      </c>
      <c r="H304" s="621">
        <f>IF(B304=D304,1,0)</f>
        <v>1</v>
      </c>
      <c r="I304" s="621">
        <f>IF(C304=E304,1,0)</f>
        <v>1</v>
      </c>
      <c r="K304" s="621">
        <v>0.1</v>
      </c>
      <c r="L304" s="621">
        <v>1.5</v>
      </c>
    </row>
    <row r="305" spans="1:12" ht="15.75" x14ac:dyDescent="0.3">
      <c r="A305" s="622">
        <v>21805462</v>
      </c>
      <c r="B305" s="350" t="s">
        <v>238</v>
      </c>
      <c r="C305" s="351" t="s">
        <v>36</v>
      </c>
      <c r="D305" s="416" t="s">
        <v>238</v>
      </c>
      <c r="E305" s="417" t="s">
        <v>36</v>
      </c>
      <c r="H305" s="621">
        <f>IF(B305=D305,1,0)</f>
        <v>1</v>
      </c>
      <c r="I305" s="621">
        <f>IF(C305=E305,1,0)</f>
        <v>1</v>
      </c>
      <c r="K305" s="621">
        <v>9.75</v>
      </c>
      <c r="L305" s="621">
        <v>4</v>
      </c>
    </row>
    <row r="306" spans="1:12" ht="15.75" x14ac:dyDescent="0.3">
      <c r="A306" s="622">
        <v>21902283</v>
      </c>
      <c r="B306" s="350" t="s">
        <v>688</v>
      </c>
      <c r="C306" s="351" t="s">
        <v>641</v>
      </c>
      <c r="D306" s="416" t="s">
        <v>688</v>
      </c>
      <c r="E306" s="417" t="s">
        <v>641</v>
      </c>
      <c r="H306" s="621">
        <f>IF(B306=D306,1,0)</f>
        <v>1</v>
      </c>
      <c r="I306" s="621">
        <f>IF(C306=E306,1,0)</f>
        <v>1</v>
      </c>
      <c r="K306" s="621">
        <v>11.6</v>
      </c>
      <c r="L306" s="621">
        <v>6.5</v>
      </c>
    </row>
    <row r="307" spans="1:12" ht="15.75" x14ac:dyDescent="0.3">
      <c r="A307" s="622">
        <v>21916611</v>
      </c>
      <c r="B307" s="350" t="s">
        <v>689</v>
      </c>
      <c r="C307" s="351" t="s">
        <v>518</v>
      </c>
      <c r="D307" s="416" t="s">
        <v>689</v>
      </c>
      <c r="E307" s="417" t="s">
        <v>518</v>
      </c>
      <c r="H307" s="621">
        <f>IF(B307=D307,1,0)</f>
        <v>1</v>
      </c>
      <c r="I307" s="621">
        <f>IF(C307=E307,1,0)</f>
        <v>1</v>
      </c>
      <c r="K307" s="621">
        <v>8.6999999999999993</v>
      </c>
      <c r="L307" s="621">
        <v>5.5</v>
      </c>
    </row>
    <row r="308" spans="1:12" ht="15.75" x14ac:dyDescent="0.3">
      <c r="A308" s="622">
        <v>21907941</v>
      </c>
      <c r="B308" s="350" t="s">
        <v>690</v>
      </c>
      <c r="C308" s="351" t="s">
        <v>691</v>
      </c>
      <c r="D308" s="417" t="s">
        <v>690</v>
      </c>
      <c r="E308" s="417" t="s">
        <v>691</v>
      </c>
      <c r="H308" s="621">
        <f>IF(B308=D308,1,0)</f>
        <v>1</v>
      </c>
      <c r="I308" s="621">
        <f>IF(C308=E308,1,0)</f>
        <v>1</v>
      </c>
      <c r="K308" s="621">
        <v>12.2</v>
      </c>
      <c r="L308" s="621">
        <v>7.5</v>
      </c>
    </row>
    <row r="309" spans="1:12" ht="15.75" x14ac:dyDescent="0.3">
      <c r="A309" s="622">
        <v>21816375</v>
      </c>
      <c r="B309" s="350" t="s">
        <v>239</v>
      </c>
      <c r="C309" s="351" t="s">
        <v>240</v>
      </c>
      <c r="D309" s="442" t="s">
        <v>239</v>
      </c>
      <c r="E309" s="443" t="s">
        <v>240</v>
      </c>
      <c r="H309" s="621">
        <f>IF(B309=D309,1,0)</f>
        <v>1</v>
      </c>
      <c r="I309" s="621">
        <f>IF(C309=E309,1,0)</f>
        <v>1</v>
      </c>
      <c r="K309" s="621">
        <v>11.15</v>
      </c>
      <c r="L309" s="621">
        <v>8.5</v>
      </c>
    </row>
    <row r="310" spans="1:12" ht="15.75" x14ac:dyDescent="0.3">
      <c r="A310" s="622">
        <v>21914897</v>
      </c>
      <c r="B310" s="350" t="s">
        <v>692</v>
      </c>
      <c r="C310" s="351" t="s">
        <v>137</v>
      </c>
      <c r="D310" s="442" t="s">
        <v>692</v>
      </c>
      <c r="E310" s="443" t="s">
        <v>137</v>
      </c>
      <c r="H310" s="621">
        <f>IF(B310=D310,1,0)</f>
        <v>1</v>
      </c>
      <c r="I310" s="621">
        <f>IF(C310=E310,1,0)</f>
        <v>1</v>
      </c>
      <c r="K310" s="621">
        <v>10.55</v>
      </c>
      <c r="L310" s="621">
        <v>3.5</v>
      </c>
    </row>
    <row r="311" spans="1:12" ht="15.75" x14ac:dyDescent="0.3">
      <c r="A311" s="622">
        <v>21907848</v>
      </c>
      <c r="B311" s="350" t="s">
        <v>693</v>
      </c>
      <c r="C311" s="351" t="s">
        <v>694</v>
      </c>
      <c r="D311" s="442" t="s">
        <v>693</v>
      </c>
      <c r="E311" s="443" t="s">
        <v>694</v>
      </c>
      <c r="H311" s="621">
        <f>IF(B311=D311,1,0)</f>
        <v>1</v>
      </c>
      <c r="I311" s="621">
        <f>IF(C311=E311,1,0)</f>
        <v>1</v>
      </c>
      <c r="K311" s="621">
        <v>10.95</v>
      </c>
      <c r="L311" s="621">
        <v>6</v>
      </c>
    </row>
    <row r="312" spans="1:12" ht="15.75" x14ac:dyDescent="0.3">
      <c r="A312" s="622">
        <v>21900763</v>
      </c>
      <c r="B312" s="350" t="s">
        <v>695</v>
      </c>
      <c r="C312" s="351" t="s">
        <v>696</v>
      </c>
      <c r="D312" s="442" t="s">
        <v>695</v>
      </c>
      <c r="E312" s="443" t="s">
        <v>696</v>
      </c>
      <c r="H312" s="621">
        <f>IF(B312=D312,1,0)</f>
        <v>1</v>
      </c>
      <c r="I312" s="621">
        <f>IF(C312=E312,1,0)</f>
        <v>1</v>
      </c>
      <c r="K312" s="621">
        <v>8.8000000000000007</v>
      </c>
      <c r="L312" s="621">
        <v>7</v>
      </c>
    </row>
    <row r="313" spans="1:12" ht="15.75" x14ac:dyDescent="0.3">
      <c r="A313" s="622">
        <v>21905342</v>
      </c>
      <c r="B313" s="350" t="s">
        <v>241</v>
      </c>
      <c r="C313" s="351" t="s">
        <v>698</v>
      </c>
      <c r="D313" s="444" t="s">
        <v>241</v>
      </c>
      <c r="E313" s="445" t="s">
        <v>698</v>
      </c>
      <c r="H313" s="621">
        <f>IF(B313=D313,1,0)</f>
        <v>1</v>
      </c>
      <c r="I313" s="621">
        <f>IF(C313=E313,1,0)</f>
        <v>1</v>
      </c>
      <c r="K313" s="621">
        <v>10.75</v>
      </c>
      <c r="L313" s="621">
        <v>6</v>
      </c>
    </row>
    <row r="314" spans="1:12" ht="15.75" x14ac:dyDescent="0.3">
      <c r="A314" s="622">
        <v>21904187</v>
      </c>
      <c r="B314" s="350" t="s">
        <v>241</v>
      </c>
      <c r="C314" s="351" t="s">
        <v>43</v>
      </c>
      <c r="D314" s="608" t="s">
        <v>241</v>
      </c>
      <c r="E314" s="615" t="s">
        <v>43</v>
      </c>
      <c r="H314" s="621">
        <f>IF(B314=D314,1,0)</f>
        <v>1</v>
      </c>
      <c r="I314" s="621">
        <f>IF(C314=E314,1,0)</f>
        <v>1</v>
      </c>
      <c r="K314" s="621">
        <v>13.75</v>
      </c>
      <c r="L314" s="621">
        <v>5</v>
      </c>
    </row>
    <row r="315" spans="1:12" ht="15.75" x14ac:dyDescent="0.3">
      <c r="A315" s="622">
        <v>21912076</v>
      </c>
      <c r="B315" s="350" t="s">
        <v>241</v>
      </c>
      <c r="C315" s="351" t="s">
        <v>697</v>
      </c>
      <c r="D315" s="442" t="s">
        <v>241</v>
      </c>
      <c r="E315" s="443" t="s">
        <v>697</v>
      </c>
      <c r="H315" s="621">
        <f>IF(B315=D316,1,0)</f>
        <v>1</v>
      </c>
      <c r="I315" s="621">
        <f>IF(C315=E315,1,0)</f>
        <v>1</v>
      </c>
      <c r="K315" s="621">
        <v>11.5</v>
      </c>
      <c r="L315" s="621">
        <v>4</v>
      </c>
    </row>
    <row r="316" spans="1:12" ht="15.75" x14ac:dyDescent="0.3">
      <c r="A316" s="622">
        <v>21712436</v>
      </c>
      <c r="B316" s="350" t="s">
        <v>241</v>
      </c>
      <c r="C316" s="351" t="s">
        <v>193</v>
      </c>
      <c r="D316" s="442" t="s">
        <v>241</v>
      </c>
      <c r="E316" s="443" t="s">
        <v>193</v>
      </c>
      <c r="H316" s="621">
        <f>IF(B316=D315,1,0)</f>
        <v>1</v>
      </c>
      <c r="I316" s="621">
        <f>IF(C316=E316,1,0)</f>
        <v>1</v>
      </c>
      <c r="K316" s="621">
        <v>13.25</v>
      </c>
      <c r="L316" s="621">
        <v>6</v>
      </c>
    </row>
    <row r="317" spans="1:12" ht="15.75" x14ac:dyDescent="0.3">
      <c r="A317" s="622">
        <v>21902201</v>
      </c>
      <c r="B317" s="350" t="s">
        <v>699</v>
      </c>
      <c r="C317" s="351" t="s">
        <v>98</v>
      </c>
      <c r="D317" s="444" t="s">
        <v>699</v>
      </c>
      <c r="E317" s="445" t="s">
        <v>98</v>
      </c>
      <c r="H317" s="621">
        <f>IF(B317=D317,1,0)</f>
        <v>1</v>
      </c>
      <c r="I317" s="621">
        <f>IF(C317=E317,1,0)</f>
        <v>1</v>
      </c>
      <c r="K317" s="621">
        <v>11.4</v>
      </c>
      <c r="L317" s="621">
        <v>7</v>
      </c>
    </row>
    <row r="318" spans="1:12" ht="15.75" x14ac:dyDescent="0.3">
      <c r="A318" s="622">
        <v>21905341</v>
      </c>
      <c r="B318" s="350" t="s">
        <v>700</v>
      </c>
      <c r="C318" s="351" t="s">
        <v>701</v>
      </c>
      <c r="D318" s="442" t="s">
        <v>700</v>
      </c>
      <c r="E318" s="443" t="s">
        <v>701</v>
      </c>
      <c r="H318" s="621">
        <f>IF(B318=D318,1,0)</f>
        <v>1</v>
      </c>
      <c r="I318" s="621">
        <f>IF(C318=E318,1,0)</f>
        <v>1</v>
      </c>
      <c r="K318" s="621">
        <v>11.4</v>
      </c>
      <c r="L318" s="621">
        <v>9</v>
      </c>
    </row>
    <row r="319" spans="1:12" ht="15.75" x14ac:dyDescent="0.3">
      <c r="A319" s="622">
        <v>21909516</v>
      </c>
      <c r="B319" s="350" t="s">
        <v>702</v>
      </c>
      <c r="C319" s="351" t="s">
        <v>166</v>
      </c>
      <c r="D319" s="442" t="s">
        <v>702</v>
      </c>
      <c r="E319" s="443" t="s">
        <v>166</v>
      </c>
      <c r="H319" s="621">
        <f>IF(B319=D319,1,0)</f>
        <v>1</v>
      </c>
      <c r="I319" s="621">
        <f>IF(C319=E319,1,0)</f>
        <v>1</v>
      </c>
      <c r="K319" s="621">
        <v>13.9</v>
      </c>
      <c r="L319" s="621">
        <v>13</v>
      </c>
    </row>
    <row r="320" spans="1:12" ht="15.75" x14ac:dyDescent="0.3">
      <c r="A320" s="622">
        <v>21902846</v>
      </c>
      <c r="B320" s="350" t="s">
        <v>703</v>
      </c>
      <c r="C320" s="351" t="s">
        <v>95</v>
      </c>
      <c r="D320" s="442" t="s">
        <v>703</v>
      </c>
      <c r="E320" s="443" t="s">
        <v>95</v>
      </c>
      <c r="H320" s="621">
        <f>IF(B320=D320,1,0)</f>
        <v>1</v>
      </c>
      <c r="I320" s="621">
        <f>IF(C320=E320,1,0)</f>
        <v>1</v>
      </c>
      <c r="K320" s="621">
        <v>12.55</v>
      </c>
      <c r="L320" s="621">
        <v>7</v>
      </c>
    </row>
    <row r="321" spans="1:12" ht="15.75" x14ac:dyDescent="0.3">
      <c r="A321" s="622">
        <v>21916114</v>
      </c>
      <c r="B321" s="350" t="s">
        <v>704</v>
      </c>
      <c r="C321" s="351" t="s">
        <v>705</v>
      </c>
      <c r="D321" s="442" t="s">
        <v>704</v>
      </c>
      <c r="E321" s="443" t="s">
        <v>705</v>
      </c>
      <c r="H321" s="621">
        <f>IF(B321=D321,1,0)</f>
        <v>1</v>
      </c>
      <c r="I321" s="621">
        <f>IF(C321=E321,1,0)</f>
        <v>1</v>
      </c>
      <c r="K321" s="621">
        <v>8.4499999999999993</v>
      </c>
      <c r="L321" s="621">
        <v>4</v>
      </c>
    </row>
    <row r="322" spans="1:12" ht="15.75" x14ac:dyDescent="0.3">
      <c r="A322" s="622">
        <v>21909866</v>
      </c>
      <c r="B322" s="350" t="s">
        <v>706</v>
      </c>
      <c r="C322" s="351" t="s">
        <v>264</v>
      </c>
      <c r="D322" s="442" t="s">
        <v>706</v>
      </c>
      <c r="E322" s="443" t="s">
        <v>264</v>
      </c>
      <c r="H322" s="621">
        <f>IF(B322=D322,1,0)</f>
        <v>1</v>
      </c>
      <c r="I322" s="621">
        <f>IF(C322=E322,1,0)</f>
        <v>1</v>
      </c>
      <c r="K322" s="621">
        <v>11.8</v>
      </c>
      <c r="L322" s="621">
        <v>7.5</v>
      </c>
    </row>
    <row r="323" spans="1:12" ht="15.75" x14ac:dyDescent="0.3">
      <c r="A323" s="622">
        <v>21913506</v>
      </c>
      <c r="B323" s="350" t="s">
        <v>707</v>
      </c>
      <c r="C323" s="351" t="s">
        <v>275</v>
      </c>
      <c r="D323" s="442" t="s">
        <v>707</v>
      </c>
      <c r="E323" s="443" t="s">
        <v>275</v>
      </c>
      <c r="H323" s="621">
        <f>IF(B323=D323,1,0)</f>
        <v>1</v>
      </c>
      <c r="I323" s="621">
        <f>IF(C323=E323,1,0)</f>
        <v>1</v>
      </c>
      <c r="K323" s="621">
        <v>10.6</v>
      </c>
      <c r="L323" s="621">
        <v>5.5</v>
      </c>
    </row>
    <row r="324" spans="1:12" ht="15.75" x14ac:dyDescent="0.3">
      <c r="A324" s="622">
        <v>21906518</v>
      </c>
      <c r="B324" s="350" t="s">
        <v>708</v>
      </c>
      <c r="C324" s="351" t="s">
        <v>709</v>
      </c>
      <c r="D324" s="444" t="s">
        <v>708</v>
      </c>
      <c r="E324" s="445" t="s">
        <v>709</v>
      </c>
      <c r="H324" s="621">
        <f>IF(B324=D324,1,0)</f>
        <v>1</v>
      </c>
      <c r="I324" s="621">
        <f>IF(C324=E324,1,0)</f>
        <v>1</v>
      </c>
      <c r="K324" s="621">
        <v>13.75</v>
      </c>
      <c r="L324" s="621">
        <v>7.5</v>
      </c>
    </row>
    <row r="325" spans="1:12" ht="16.5" thickBot="1" x14ac:dyDescent="0.35">
      <c r="A325" s="622">
        <v>21906212</v>
      </c>
      <c r="B325" s="350" t="s">
        <v>37</v>
      </c>
      <c r="C325" s="351" t="s">
        <v>287</v>
      </c>
      <c r="D325" s="609" t="s">
        <v>37</v>
      </c>
      <c r="E325" s="616" t="s">
        <v>287</v>
      </c>
      <c r="H325" s="621">
        <f>IF(B325=D325,1,0)</f>
        <v>1</v>
      </c>
      <c r="I325" s="621">
        <f>IF(C325=E325,1,0)</f>
        <v>1</v>
      </c>
      <c r="K325" s="621">
        <v>11.25</v>
      </c>
      <c r="L325" s="621">
        <v>8.5</v>
      </c>
    </row>
    <row r="326" spans="1:12" ht="15.75" x14ac:dyDescent="0.3">
      <c r="A326" s="622">
        <v>21908618</v>
      </c>
      <c r="B326" s="350" t="s">
        <v>710</v>
      </c>
      <c r="C326" s="351" t="s">
        <v>711</v>
      </c>
      <c r="D326" s="613" t="s">
        <v>710</v>
      </c>
      <c r="E326" s="620" t="s">
        <v>711</v>
      </c>
      <c r="H326" s="621">
        <f>IF(B326=D326,1,0)</f>
        <v>1</v>
      </c>
      <c r="I326" s="621">
        <f>IF(C326=E326,1,0)</f>
        <v>1</v>
      </c>
      <c r="K326" s="621">
        <v>12.75</v>
      </c>
      <c r="L326" s="621">
        <v>6</v>
      </c>
    </row>
    <row r="327" spans="1:12" ht="15.75" x14ac:dyDescent="0.3">
      <c r="A327" s="622">
        <v>21918384</v>
      </c>
      <c r="B327" s="350" t="s">
        <v>712</v>
      </c>
      <c r="C327" s="351" t="s">
        <v>713</v>
      </c>
      <c r="D327" s="442" t="s">
        <v>712</v>
      </c>
      <c r="E327" s="443" t="s">
        <v>713</v>
      </c>
      <c r="H327" s="621">
        <f>IF(B327=D327,1,0)</f>
        <v>1</v>
      </c>
      <c r="I327" s="621">
        <f>IF(C327=E327,1,0)</f>
        <v>1</v>
      </c>
      <c r="K327" s="621">
        <v>8.25</v>
      </c>
      <c r="L327" s="621">
        <v>6.5</v>
      </c>
    </row>
    <row r="328" spans="1:12" ht="15.75" x14ac:dyDescent="0.3">
      <c r="A328" s="622">
        <v>21612682</v>
      </c>
      <c r="B328" s="350" t="s">
        <v>246</v>
      </c>
      <c r="C328" s="351" t="s">
        <v>245</v>
      </c>
      <c r="D328" s="442" t="s">
        <v>246</v>
      </c>
      <c r="E328" s="443" t="s">
        <v>245</v>
      </c>
      <c r="H328" s="621">
        <f>IF(B328=D328,1,0)</f>
        <v>1</v>
      </c>
      <c r="I328" s="621">
        <f>IF(C328=E328,1,0)</f>
        <v>1</v>
      </c>
      <c r="K328" s="621">
        <v>7.45</v>
      </c>
      <c r="L328" s="621">
        <v>6</v>
      </c>
    </row>
    <row r="329" spans="1:12" ht="15.75" x14ac:dyDescent="0.3">
      <c r="A329" s="622">
        <v>21910728</v>
      </c>
      <c r="B329" s="350" t="s">
        <v>49</v>
      </c>
      <c r="C329" s="351" t="s">
        <v>714</v>
      </c>
      <c r="D329" s="442" t="s">
        <v>49</v>
      </c>
      <c r="E329" s="443" t="s">
        <v>714</v>
      </c>
      <c r="H329" s="621">
        <f>IF(B329=D329,1,0)</f>
        <v>1</v>
      </c>
      <c r="I329" s="621">
        <f>IF(C329=E329,1,0)</f>
        <v>1</v>
      </c>
      <c r="K329" s="621">
        <v>12.5</v>
      </c>
      <c r="L329" s="621">
        <v>6</v>
      </c>
    </row>
    <row r="330" spans="1:12" x14ac:dyDescent="0.25">
      <c r="A330" s="622">
        <v>21816749</v>
      </c>
      <c r="B330" s="350" t="s">
        <v>1472</v>
      </c>
      <c r="C330" s="351" t="s">
        <v>248</v>
      </c>
      <c r="D330" s="432" t="s">
        <v>1472</v>
      </c>
      <c r="E330" s="433" t="s">
        <v>248</v>
      </c>
      <c r="H330" s="621">
        <f>IF(B330=D330,1,0)</f>
        <v>1</v>
      </c>
      <c r="I330" s="621">
        <f>IF(C330=E330,1,0)</f>
        <v>1</v>
      </c>
      <c r="K330" s="621">
        <v>11</v>
      </c>
      <c r="L330" s="621">
        <v>6</v>
      </c>
    </row>
    <row r="331" spans="1:12" ht="15.75" x14ac:dyDescent="0.3">
      <c r="A331" s="622">
        <v>21904713</v>
      </c>
      <c r="B331" s="350" t="s">
        <v>715</v>
      </c>
      <c r="C331" s="351" t="s">
        <v>716</v>
      </c>
      <c r="D331" s="442" t="s">
        <v>715</v>
      </c>
      <c r="E331" s="443" t="s">
        <v>716</v>
      </c>
      <c r="H331" s="621">
        <f>IF(B331=D331,1,0)</f>
        <v>1</v>
      </c>
      <c r="I331" s="621">
        <f>IF(C331=E331,1,0)</f>
        <v>1</v>
      </c>
      <c r="K331" s="621">
        <v>14.75</v>
      </c>
      <c r="L331" s="621">
        <v>6.5</v>
      </c>
    </row>
    <row r="332" spans="1:12" ht="15.75" x14ac:dyDescent="0.3">
      <c r="A332" s="622">
        <v>21907495</v>
      </c>
      <c r="B332" s="350" t="s">
        <v>717</v>
      </c>
      <c r="C332" s="351" t="s">
        <v>244</v>
      </c>
      <c r="D332" s="442" t="s">
        <v>717</v>
      </c>
      <c r="E332" s="443" t="s">
        <v>244</v>
      </c>
      <c r="H332" s="621">
        <f>IF(B332=D332,1,0)</f>
        <v>1</v>
      </c>
      <c r="I332" s="621">
        <f>IF(C332=E332,1,0)</f>
        <v>1</v>
      </c>
      <c r="K332" s="621">
        <v>9.1</v>
      </c>
      <c r="L332" s="621">
        <v>2</v>
      </c>
    </row>
    <row r="333" spans="1:12" ht="15.75" x14ac:dyDescent="0.3">
      <c r="A333" s="622">
        <v>21804302</v>
      </c>
      <c r="B333" s="350" t="s">
        <v>249</v>
      </c>
      <c r="C333" s="351" t="s">
        <v>250</v>
      </c>
      <c r="D333" s="442" t="s">
        <v>249</v>
      </c>
      <c r="E333" s="443" t="s">
        <v>250</v>
      </c>
      <c r="H333" s="621">
        <f>IF(B333=D333,1,0)</f>
        <v>1</v>
      </c>
      <c r="I333" s="621">
        <f>IF(C333=E333,1,0)</f>
        <v>1</v>
      </c>
      <c r="K333" s="621">
        <v>9.0500000000000007</v>
      </c>
      <c r="L333" s="621">
        <v>5.5</v>
      </c>
    </row>
    <row r="334" spans="1:12" ht="15.75" x14ac:dyDescent="0.3">
      <c r="A334" s="622">
        <v>21909152</v>
      </c>
      <c r="B334" s="350" t="s">
        <v>718</v>
      </c>
      <c r="C334" s="351" t="s">
        <v>153</v>
      </c>
      <c r="D334" s="442" t="s">
        <v>718</v>
      </c>
      <c r="E334" s="443" t="s">
        <v>153</v>
      </c>
      <c r="H334" s="621">
        <f>IF(B334=D334,1,0)</f>
        <v>1</v>
      </c>
      <c r="I334" s="621">
        <f>IF(C334=E334,1,0)</f>
        <v>1</v>
      </c>
      <c r="K334" s="621">
        <v>0</v>
      </c>
      <c r="L334" s="621" t="s">
        <v>329</v>
      </c>
    </row>
    <row r="335" spans="1:12" ht="15.75" x14ac:dyDescent="0.3">
      <c r="A335" s="622">
        <v>21907725</v>
      </c>
      <c r="B335" s="350" t="s">
        <v>719</v>
      </c>
      <c r="C335" s="351" t="s">
        <v>156</v>
      </c>
      <c r="D335" s="447" t="s">
        <v>719</v>
      </c>
      <c r="E335" s="447" t="s">
        <v>156</v>
      </c>
      <c r="H335" s="621">
        <f>IF(B335=D335,1,0)</f>
        <v>1</v>
      </c>
      <c r="I335" s="621">
        <f>IF(C335=E335,1,0)</f>
        <v>1</v>
      </c>
      <c r="K335" s="621">
        <v>12.1</v>
      </c>
      <c r="L335" s="621">
        <v>4.5</v>
      </c>
    </row>
    <row r="336" spans="1:12" ht="15.75" x14ac:dyDescent="0.3">
      <c r="A336" s="622">
        <v>21823778</v>
      </c>
      <c r="B336" s="350" t="s">
        <v>720</v>
      </c>
      <c r="C336" s="351" t="s">
        <v>131</v>
      </c>
      <c r="D336" s="442" t="s">
        <v>720</v>
      </c>
      <c r="E336" s="443" t="s">
        <v>131</v>
      </c>
      <c r="H336" s="621">
        <f>IF(B336=D336,1,0)</f>
        <v>1</v>
      </c>
      <c r="I336" s="621">
        <f>IF(C336=E336,1,0)</f>
        <v>1</v>
      </c>
      <c r="K336" s="621">
        <v>12.3</v>
      </c>
      <c r="L336" s="621">
        <v>6.5</v>
      </c>
    </row>
    <row r="337" spans="1:14" ht="15.75" x14ac:dyDescent="0.3">
      <c r="A337" s="622">
        <v>21909914</v>
      </c>
      <c r="B337" s="350" t="s">
        <v>721</v>
      </c>
      <c r="C337" s="351" t="s">
        <v>722</v>
      </c>
      <c r="D337" s="442" t="s">
        <v>721</v>
      </c>
      <c r="E337" s="443" t="s">
        <v>722</v>
      </c>
      <c r="H337" s="621">
        <f>IF(B337=D337,1,0)</f>
        <v>1</v>
      </c>
      <c r="I337" s="621">
        <f>IF(C337=E337,1,0)</f>
        <v>1</v>
      </c>
      <c r="K337" s="621" t="s">
        <v>1025</v>
      </c>
      <c r="L337" s="621">
        <v>2.5</v>
      </c>
    </row>
    <row r="338" spans="1:14" ht="15.75" x14ac:dyDescent="0.3">
      <c r="A338" s="622">
        <v>21906010</v>
      </c>
      <c r="B338" s="350" t="s">
        <v>50</v>
      </c>
      <c r="C338" s="351" t="s">
        <v>92</v>
      </c>
      <c r="D338" s="442" t="s">
        <v>50</v>
      </c>
      <c r="E338" s="443" t="s">
        <v>92</v>
      </c>
      <c r="H338" s="621">
        <f>IF(B338=D338,1,0)</f>
        <v>1</v>
      </c>
      <c r="I338" s="621">
        <f>IF(C338=E338,1,0)</f>
        <v>1</v>
      </c>
      <c r="K338" s="621">
        <v>11.65</v>
      </c>
      <c r="L338" s="621">
        <v>8</v>
      </c>
    </row>
    <row r="339" spans="1:14" ht="15.75" x14ac:dyDescent="0.3">
      <c r="A339" s="622">
        <v>21904107</v>
      </c>
      <c r="B339" s="350" t="s">
        <v>38</v>
      </c>
      <c r="C339" s="351" t="s">
        <v>95</v>
      </c>
      <c r="D339" s="442" t="s">
        <v>38</v>
      </c>
      <c r="E339" s="443" t="s">
        <v>95</v>
      </c>
      <c r="F339" s="442" t="s">
        <v>723</v>
      </c>
      <c r="G339" s="443" t="s">
        <v>724</v>
      </c>
      <c r="H339" s="621">
        <f>IF(B339=D339,1,0)</f>
        <v>1</v>
      </c>
      <c r="I339" s="621">
        <f>IF(C339=E339,1,0)</f>
        <v>1</v>
      </c>
      <c r="K339" s="621">
        <v>11.25</v>
      </c>
      <c r="L339" s="621">
        <v>6.5</v>
      </c>
      <c r="M339" s="621">
        <v>10.050000000000001</v>
      </c>
      <c r="N339" s="621">
        <v>4</v>
      </c>
    </row>
    <row r="340" spans="1:14" ht="15.75" x14ac:dyDescent="0.3">
      <c r="A340" s="622">
        <v>21902047</v>
      </c>
      <c r="B340" s="350" t="s">
        <v>725</v>
      </c>
      <c r="C340" s="351" t="s">
        <v>726</v>
      </c>
      <c r="D340" s="442" t="s">
        <v>725</v>
      </c>
      <c r="E340" s="443" t="s">
        <v>726</v>
      </c>
      <c r="H340" s="621">
        <f>IF(B340=D340,1,0)</f>
        <v>1</v>
      </c>
      <c r="I340" s="621">
        <f>IF(C340=E340,1,0)</f>
        <v>1</v>
      </c>
      <c r="K340" s="621">
        <v>11.35</v>
      </c>
      <c r="L340" s="621">
        <v>13.5</v>
      </c>
    </row>
    <row r="341" spans="1:14" ht="15.75" x14ac:dyDescent="0.3">
      <c r="A341" s="622">
        <v>21902407</v>
      </c>
      <c r="B341" s="350" t="s">
        <v>729</v>
      </c>
      <c r="C341" s="351" t="s">
        <v>730</v>
      </c>
      <c r="D341" s="442" t="s">
        <v>729</v>
      </c>
      <c r="E341" s="443" t="s">
        <v>730</v>
      </c>
      <c r="H341" s="621">
        <f>IF(B341=D341,1,0)</f>
        <v>1</v>
      </c>
      <c r="I341" s="621">
        <f>IF(C341=E341,1,0)</f>
        <v>1</v>
      </c>
      <c r="K341" s="621">
        <v>10.75</v>
      </c>
      <c r="L341" s="621">
        <v>5</v>
      </c>
    </row>
    <row r="342" spans="1:14" ht="15.75" x14ac:dyDescent="0.3">
      <c r="A342" s="622">
        <v>21808872</v>
      </c>
      <c r="B342" s="350" t="s">
        <v>731</v>
      </c>
      <c r="C342" s="351" t="s">
        <v>732</v>
      </c>
      <c r="D342" s="442" t="s">
        <v>731</v>
      </c>
      <c r="E342" s="443" t="s">
        <v>732</v>
      </c>
      <c r="H342" s="621">
        <f>IF(B342=D342,1,0)</f>
        <v>1</v>
      </c>
      <c r="I342" s="621">
        <f>IF(C342=E342,1,0)</f>
        <v>1</v>
      </c>
      <c r="K342" s="621">
        <v>12.5</v>
      </c>
      <c r="L342" s="621">
        <v>4.5</v>
      </c>
    </row>
    <row r="343" spans="1:14" ht="15.75" x14ac:dyDescent="0.3">
      <c r="A343" s="622">
        <v>21913384</v>
      </c>
      <c r="B343" s="350" t="s">
        <v>733</v>
      </c>
      <c r="C343" s="351" t="s">
        <v>123</v>
      </c>
      <c r="D343" s="442" t="s">
        <v>733</v>
      </c>
      <c r="E343" s="443" t="s">
        <v>123</v>
      </c>
      <c r="H343" s="621">
        <f>IF(B343=D343,1,0)</f>
        <v>1</v>
      </c>
      <c r="I343" s="621">
        <f>IF(C343=E343,1,0)</f>
        <v>1</v>
      </c>
      <c r="K343" s="621">
        <v>11.15</v>
      </c>
      <c r="L343" s="621">
        <v>6</v>
      </c>
    </row>
    <row r="344" spans="1:14" ht="15.75" x14ac:dyDescent="0.3">
      <c r="A344" s="622">
        <v>21907920</v>
      </c>
      <c r="B344" s="350" t="s">
        <v>734</v>
      </c>
      <c r="C344" s="351" t="s">
        <v>180</v>
      </c>
      <c r="D344" s="442" t="s">
        <v>734</v>
      </c>
      <c r="E344" s="443" t="s">
        <v>180</v>
      </c>
      <c r="H344" s="621">
        <f>IF(B344=D344,1,0)</f>
        <v>1</v>
      </c>
      <c r="I344" s="621">
        <f>IF(C344=E344,1,0)</f>
        <v>1</v>
      </c>
      <c r="K344" s="621">
        <v>8.1</v>
      </c>
      <c r="L344" s="621">
        <v>5</v>
      </c>
    </row>
    <row r="345" spans="1:14" ht="15.75" x14ac:dyDescent="0.3">
      <c r="A345" s="622">
        <v>21804600</v>
      </c>
      <c r="B345" s="350" t="s">
        <v>253</v>
      </c>
      <c r="C345" s="351" t="s">
        <v>254</v>
      </c>
      <c r="D345" s="442" t="s">
        <v>253</v>
      </c>
      <c r="E345" s="443" t="s">
        <v>254</v>
      </c>
      <c r="H345" s="621">
        <f>IF(B345=D345,1,0)</f>
        <v>1</v>
      </c>
      <c r="I345" s="621">
        <f>IF(C345=E345,1,0)</f>
        <v>1</v>
      </c>
      <c r="K345" s="621">
        <v>10.9</v>
      </c>
      <c r="L345" s="621">
        <v>7.5</v>
      </c>
    </row>
    <row r="346" spans="1:14" ht="15.75" x14ac:dyDescent="0.3">
      <c r="A346" s="622">
        <v>21905688</v>
      </c>
      <c r="B346" s="350" t="s">
        <v>736</v>
      </c>
      <c r="C346" s="351" t="s">
        <v>737</v>
      </c>
      <c r="D346" s="442" t="s">
        <v>736</v>
      </c>
      <c r="E346" s="443" t="s">
        <v>737</v>
      </c>
      <c r="F346" s="443" t="s">
        <v>252</v>
      </c>
      <c r="G346" s="443" t="s">
        <v>735</v>
      </c>
      <c r="H346" s="621">
        <f>IF(B346=D346,1,0)</f>
        <v>1</v>
      </c>
      <c r="I346" s="621">
        <f>IF(C346=E346,1,0)</f>
        <v>1</v>
      </c>
      <c r="K346" s="621">
        <v>10.85</v>
      </c>
      <c r="L346" s="621">
        <v>6.5</v>
      </c>
      <c r="M346" s="621">
        <v>0</v>
      </c>
      <c r="N346" s="621" t="s">
        <v>329</v>
      </c>
    </row>
    <row r="347" spans="1:14" ht="15.75" x14ac:dyDescent="0.3">
      <c r="A347" s="622">
        <v>21904044</v>
      </c>
      <c r="B347" s="350" t="s">
        <v>276</v>
      </c>
      <c r="C347" s="351" t="s">
        <v>208</v>
      </c>
      <c r="D347" s="442" t="s">
        <v>276</v>
      </c>
      <c r="E347" s="443" t="s">
        <v>208</v>
      </c>
      <c r="H347" s="621">
        <f>IF(B347=D347,1,0)</f>
        <v>1</v>
      </c>
      <c r="I347" s="621">
        <f>IF(C347=E347,1,0)</f>
        <v>1</v>
      </c>
      <c r="K347" s="621">
        <v>10.35</v>
      </c>
      <c r="L347" s="621">
        <v>4</v>
      </c>
    </row>
    <row r="348" spans="1:14" ht="15.75" x14ac:dyDescent="0.3">
      <c r="A348" s="622">
        <v>21905092</v>
      </c>
      <c r="B348" s="350" t="s">
        <v>738</v>
      </c>
      <c r="C348" s="351" t="s">
        <v>95</v>
      </c>
      <c r="D348" s="442" t="s">
        <v>738</v>
      </c>
      <c r="E348" s="443" t="s">
        <v>95</v>
      </c>
      <c r="H348" s="621">
        <f>IF(B348=D348,1,0)</f>
        <v>1</v>
      </c>
      <c r="I348" s="621">
        <f>IF(C348=E348,1,0)</f>
        <v>1</v>
      </c>
      <c r="K348" s="621">
        <v>14.6</v>
      </c>
      <c r="L348" s="621">
        <v>6.5</v>
      </c>
    </row>
    <row r="349" spans="1:14" ht="15.75" x14ac:dyDescent="0.3">
      <c r="A349" s="622">
        <v>21804092</v>
      </c>
      <c r="B349" s="350" t="s">
        <v>739</v>
      </c>
      <c r="C349" s="351" t="s">
        <v>32</v>
      </c>
      <c r="D349" s="442" t="s">
        <v>739</v>
      </c>
      <c r="E349" s="443" t="s">
        <v>32</v>
      </c>
      <c r="H349" s="621">
        <f>IF(B349=D349,1,0)</f>
        <v>1</v>
      </c>
      <c r="I349" s="621">
        <f>IF(C349=E349,1,0)</f>
        <v>1</v>
      </c>
      <c r="K349" s="621">
        <v>12.15</v>
      </c>
      <c r="L349" s="621">
        <v>6</v>
      </c>
    </row>
    <row r="350" spans="1:14" ht="15.75" x14ac:dyDescent="0.3">
      <c r="A350" s="622">
        <v>21904426</v>
      </c>
      <c r="B350" s="350" t="s">
        <v>740</v>
      </c>
      <c r="C350" s="351" t="s">
        <v>141</v>
      </c>
      <c r="D350" s="442" t="s">
        <v>740</v>
      </c>
      <c r="E350" s="443" t="s">
        <v>141</v>
      </c>
      <c r="H350" s="621">
        <f>IF(B350=D350,1,0)</f>
        <v>1</v>
      </c>
      <c r="I350" s="621">
        <f>IF(C350=E350,1,0)</f>
        <v>1</v>
      </c>
      <c r="K350" s="621">
        <v>11.4</v>
      </c>
      <c r="L350" s="621">
        <v>2.5</v>
      </c>
    </row>
    <row r="351" spans="1:14" ht="15.75" x14ac:dyDescent="0.3">
      <c r="A351" s="622">
        <v>21702720</v>
      </c>
      <c r="B351" s="350" t="s">
        <v>741</v>
      </c>
      <c r="C351" s="351" t="s">
        <v>43</v>
      </c>
      <c r="D351" s="442" t="s">
        <v>741</v>
      </c>
      <c r="E351" s="443" t="s">
        <v>43</v>
      </c>
      <c r="H351" s="621">
        <f>IF(B351=D351,1,0)</f>
        <v>1</v>
      </c>
      <c r="I351" s="621">
        <f>IF(C351=E351,1,0)</f>
        <v>1</v>
      </c>
      <c r="K351" s="621">
        <v>0</v>
      </c>
      <c r="L351" s="621">
        <v>3.5</v>
      </c>
    </row>
    <row r="352" spans="1:14" ht="15.75" x14ac:dyDescent="0.3">
      <c r="A352" s="622">
        <v>21901326</v>
      </c>
      <c r="B352" s="350" t="s">
        <v>742</v>
      </c>
      <c r="C352" s="351" t="s">
        <v>197</v>
      </c>
      <c r="D352" s="443" t="s">
        <v>742</v>
      </c>
      <c r="E352" s="443" t="s">
        <v>197</v>
      </c>
      <c r="H352" s="621">
        <f>IF(B352=D352,1,0)</f>
        <v>1</v>
      </c>
      <c r="I352" s="621">
        <f>IF(C352=E352,1,0)</f>
        <v>1</v>
      </c>
      <c r="K352" s="621">
        <v>12.25</v>
      </c>
      <c r="L352" s="621">
        <v>5</v>
      </c>
    </row>
    <row r="353" spans="1:12" ht="15.75" x14ac:dyDescent="0.3">
      <c r="A353" s="622">
        <v>21800405</v>
      </c>
      <c r="B353" s="350" t="s">
        <v>256</v>
      </c>
      <c r="C353" s="351" t="s">
        <v>257</v>
      </c>
      <c r="D353" s="448" t="s">
        <v>256</v>
      </c>
      <c r="E353" s="449" t="s">
        <v>257</v>
      </c>
      <c r="H353" s="621">
        <f>IF(B353=D353,1,0)</f>
        <v>1</v>
      </c>
      <c r="I353" s="621">
        <f>IF(C353=E353,1,0)</f>
        <v>1</v>
      </c>
      <c r="K353" s="621">
        <v>7.9</v>
      </c>
      <c r="L353" s="621">
        <v>7.5</v>
      </c>
    </row>
    <row r="354" spans="1:12" ht="15.75" x14ac:dyDescent="0.3">
      <c r="A354" s="622">
        <v>21913781</v>
      </c>
      <c r="B354" s="350" t="s">
        <v>727</v>
      </c>
      <c r="C354" s="351" t="s">
        <v>728</v>
      </c>
      <c r="D354" s="442" t="s">
        <v>727</v>
      </c>
      <c r="E354" s="443" t="s">
        <v>728</v>
      </c>
      <c r="H354" s="621">
        <f>IF(B354=D354,1,0)</f>
        <v>1</v>
      </c>
      <c r="I354" s="621">
        <f>IF(C354=E354,1,0)</f>
        <v>1</v>
      </c>
      <c r="K354" s="621">
        <v>10.1</v>
      </c>
      <c r="L354" s="621">
        <v>4</v>
      </c>
    </row>
    <row r="355" spans="1:12" ht="15.75" x14ac:dyDescent="0.3">
      <c r="A355" s="622">
        <v>21814308</v>
      </c>
      <c r="B355" s="350" t="s">
        <v>258</v>
      </c>
      <c r="C355" s="351" t="s">
        <v>259</v>
      </c>
      <c r="D355" s="444" t="s">
        <v>258</v>
      </c>
      <c r="E355" s="445" t="s">
        <v>259</v>
      </c>
      <c r="H355" s="621">
        <f>IF(B355=D355,1,0)</f>
        <v>1</v>
      </c>
      <c r="I355" s="621">
        <f>IF(C355=E355,1,0)</f>
        <v>1</v>
      </c>
      <c r="K355" s="621">
        <v>11</v>
      </c>
      <c r="L355" s="621">
        <v>8.5</v>
      </c>
    </row>
    <row r="356" spans="1:12" ht="15.75" x14ac:dyDescent="0.3">
      <c r="A356" s="622">
        <v>21903500</v>
      </c>
      <c r="B356" s="350" t="s">
        <v>743</v>
      </c>
      <c r="C356" s="351" t="s">
        <v>171</v>
      </c>
      <c r="D356" s="443" t="s">
        <v>743</v>
      </c>
      <c r="E356" s="443" t="s">
        <v>171</v>
      </c>
      <c r="H356" s="621">
        <f>IF(B356=D356,1,0)</f>
        <v>1</v>
      </c>
      <c r="I356" s="621">
        <f>IF(C356=E356,1,0)</f>
        <v>1</v>
      </c>
      <c r="K356" s="621">
        <v>12.45</v>
      </c>
      <c r="L356" s="621">
        <v>7</v>
      </c>
    </row>
    <row r="357" spans="1:12" ht="15.75" x14ac:dyDescent="0.3">
      <c r="A357" s="622">
        <v>21911695</v>
      </c>
      <c r="B357" s="350" t="s">
        <v>744</v>
      </c>
      <c r="C357" s="351" t="s">
        <v>197</v>
      </c>
      <c r="D357" s="444" t="s">
        <v>744</v>
      </c>
      <c r="E357" s="445" t="s">
        <v>197</v>
      </c>
      <c r="H357" s="621">
        <f>IF(B357=D357,1,0)</f>
        <v>1</v>
      </c>
      <c r="I357" s="621">
        <f>IF(C357=E357,1,0)</f>
        <v>1</v>
      </c>
      <c r="K357" s="621">
        <v>0</v>
      </c>
      <c r="L357" s="621" t="s">
        <v>329</v>
      </c>
    </row>
    <row r="358" spans="1:12" ht="15.75" x14ac:dyDescent="0.3">
      <c r="A358" s="622">
        <v>21912572</v>
      </c>
      <c r="B358" s="350" t="s">
        <v>745</v>
      </c>
      <c r="C358" s="351" t="s">
        <v>746</v>
      </c>
      <c r="D358" s="444" t="s">
        <v>745</v>
      </c>
      <c r="E358" s="445" t="s">
        <v>746</v>
      </c>
      <c r="H358" s="621">
        <f>IF(B358=D358,1,0)</f>
        <v>1</v>
      </c>
      <c r="I358" s="621">
        <f>IF(C358=E358,1,0)</f>
        <v>1</v>
      </c>
      <c r="K358" s="621">
        <v>8.8000000000000007</v>
      </c>
      <c r="L358" s="621">
        <v>6.5</v>
      </c>
    </row>
    <row r="359" spans="1:12" ht="15.75" x14ac:dyDescent="0.3">
      <c r="A359" s="622">
        <v>21801081</v>
      </c>
      <c r="B359" s="350" t="s">
        <v>260</v>
      </c>
      <c r="C359" s="351" t="s">
        <v>261</v>
      </c>
      <c r="D359" s="444" t="s">
        <v>260</v>
      </c>
      <c r="E359" s="445" t="s">
        <v>261</v>
      </c>
      <c r="H359" s="621">
        <f>IF(B359=D359,1,0)</f>
        <v>1</v>
      </c>
      <c r="I359" s="621">
        <f>IF(C359=E359,1,0)</f>
        <v>1</v>
      </c>
      <c r="K359" s="621">
        <v>12.25</v>
      </c>
      <c r="L359" s="621">
        <v>7.5</v>
      </c>
    </row>
    <row r="360" spans="1:12" ht="15.75" x14ac:dyDescent="0.3">
      <c r="A360" s="622">
        <v>21816340</v>
      </c>
      <c r="B360" s="350" t="s">
        <v>262</v>
      </c>
      <c r="C360" s="351" t="s">
        <v>263</v>
      </c>
      <c r="D360" s="443" t="s">
        <v>262</v>
      </c>
      <c r="E360" s="443" t="s">
        <v>263</v>
      </c>
      <c r="H360" s="621">
        <f>IF(B360=D360,1,0)</f>
        <v>1</v>
      </c>
      <c r="I360" s="621">
        <f>IF(C360=E360,1,0)</f>
        <v>1</v>
      </c>
      <c r="K360" s="621" t="s">
        <v>1025</v>
      </c>
      <c r="L360" s="621">
        <v>7.5</v>
      </c>
    </row>
    <row r="361" spans="1:12" ht="15.75" x14ac:dyDescent="0.3">
      <c r="A361" s="622">
        <v>21904648</v>
      </c>
      <c r="B361" s="350" t="s">
        <v>747</v>
      </c>
      <c r="C361" s="351" t="s">
        <v>154</v>
      </c>
      <c r="D361" s="442" t="s">
        <v>747</v>
      </c>
      <c r="E361" s="443" t="s">
        <v>154</v>
      </c>
      <c r="H361" s="621">
        <f>IF(B361=D361,1,0)</f>
        <v>1</v>
      </c>
      <c r="I361" s="621">
        <f>IF(C361=E361,1,0)</f>
        <v>1</v>
      </c>
      <c r="K361" s="621">
        <v>10.7</v>
      </c>
      <c r="L361" s="621">
        <v>3</v>
      </c>
    </row>
    <row r="362" spans="1:12" ht="15.75" x14ac:dyDescent="0.3">
      <c r="A362" s="622">
        <v>21901442</v>
      </c>
      <c r="B362" s="350" t="s">
        <v>748</v>
      </c>
      <c r="C362" s="351" t="s">
        <v>749</v>
      </c>
      <c r="D362" s="442" t="s">
        <v>748</v>
      </c>
      <c r="E362" s="443" t="s">
        <v>749</v>
      </c>
      <c r="H362" s="621">
        <f>IF(B362=D362,1,0)</f>
        <v>1</v>
      </c>
      <c r="I362" s="621">
        <f>IF(C362=E362,1,0)</f>
        <v>1</v>
      </c>
      <c r="K362" s="621">
        <v>10.35</v>
      </c>
      <c r="L362" s="621">
        <v>6.5</v>
      </c>
    </row>
    <row r="363" spans="1:12" ht="15.75" x14ac:dyDescent="0.3">
      <c r="A363" s="622">
        <v>21911982</v>
      </c>
      <c r="B363" s="350" t="s">
        <v>750</v>
      </c>
      <c r="C363" s="351" t="s">
        <v>160</v>
      </c>
      <c r="D363" s="443" t="s">
        <v>750</v>
      </c>
      <c r="E363" s="443" t="s">
        <v>160</v>
      </c>
      <c r="H363" s="621">
        <f>IF(B363=D363,1,0)</f>
        <v>1</v>
      </c>
      <c r="I363" s="621">
        <f>IF(C363=E363,1,0)</f>
        <v>1</v>
      </c>
      <c r="K363" s="621">
        <v>12.1</v>
      </c>
      <c r="L363" s="621" t="s">
        <v>329</v>
      </c>
    </row>
    <row r="364" spans="1:12" ht="15.75" x14ac:dyDescent="0.3">
      <c r="A364" s="622">
        <v>21912277</v>
      </c>
      <c r="B364" s="350" t="s">
        <v>750</v>
      </c>
      <c r="C364" s="351" t="s">
        <v>751</v>
      </c>
      <c r="D364" s="442" t="s">
        <v>750</v>
      </c>
      <c r="E364" s="443" t="s">
        <v>751</v>
      </c>
      <c r="H364" s="621">
        <f>IF(B364=D364,1,0)</f>
        <v>1</v>
      </c>
      <c r="I364" s="621">
        <f>IF(C364=E364,1,0)</f>
        <v>1</v>
      </c>
      <c r="K364" s="621">
        <v>0</v>
      </c>
      <c r="L364" s="621" t="s">
        <v>329</v>
      </c>
    </row>
    <row r="365" spans="1:12" ht="15.75" x14ac:dyDescent="0.3">
      <c r="A365" s="622">
        <v>21903863</v>
      </c>
      <c r="B365" s="350" t="s">
        <v>752</v>
      </c>
      <c r="C365" s="351" t="s">
        <v>92</v>
      </c>
      <c r="D365" s="442" t="s">
        <v>752</v>
      </c>
      <c r="E365" s="443" t="s">
        <v>92</v>
      </c>
      <c r="H365" s="621">
        <f>IF(B365=D365,1,0)</f>
        <v>1</v>
      </c>
      <c r="I365" s="621">
        <f>IF(C365=E365,1,0)</f>
        <v>1</v>
      </c>
      <c r="K365" s="621">
        <v>13.25</v>
      </c>
      <c r="L365" s="621">
        <v>9.5</v>
      </c>
    </row>
    <row r="366" spans="1:12" ht="15.75" x14ac:dyDescent="0.3">
      <c r="A366" s="622">
        <v>21906454</v>
      </c>
      <c r="B366" s="350" t="s">
        <v>753</v>
      </c>
      <c r="C366" s="351" t="s">
        <v>193</v>
      </c>
      <c r="D366" s="442" t="s">
        <v>753</v>
      </c>
      <c r="E366" s="443" t="s">
        <v>193</v>
      </c>
      <c r="H366" s="621">
        <f>IF(B366=D366,1,0)</f>
        <v>1</v>
      </c>
      <c r="I366" s="621">
        <f>IF(C366=E366,1,0)</f>
        <v>1</v>
      </c>
      <c r="K366" s="621">
        <v>9.1</v>
      </c>
      <c r="L366" s="621">
        <v>9</v>
      </c>
    </row>
    <row r="367" spans="1:12" ht="15.75" x14ac:dyDescent="0.3">
      <c r="A367" s="622">
        <v>21903857</v>
      </c>
      <c r="B367" s="350" t="s">
        <v>754</v>
      </c>
      <c r="C367" s="351" t="s">
        <v>130</v>
      </c>
      <c r="D367" s="442" t="s">
        <v>754</v>
      </c>
      <c r="E367" s="443" t="s">
        <v>130</v>
      </c>
      <c r="H367" s="621">
        <f>IF(B367=D367,1,0)</f>
        <v>1</v>
      </c>
      <c r="I367" s="621">
        <f>IF(C367=E367,1,0)</f>
        <v>1</v>
      </c>
      <c r="K367" s="621">
        <v>9.8000000000000007</v>
      </c>
      <c r="L367" s="621">
        <v>4</v>
      </c>
    </row>
    <row r="368" spans="1:12" ht="15.75" x14ac:dyDescent="0.3">
      <c r="A368" s="622">
        <v>21906731</v>
      </c>
      <c r="B368" s="350" t="s">
        <v>755</v>
      </c>
      <c r="C368" s="351" t="s">
        <v>756</v>
      </c>
      <c r="D368" s="444" t="s">
        <v>755</v>
      </c>
      <c r="E368" s="445" t="s">
        <v>756</v>
      </c>
      <c r="H368" s="621">
        <f>IF(B368=D368,1,0)</f>
        <v>1</v>
      </c>
      <c r="I368" s="621">
        <f>IF(C368=E368,1,0)</f>
        <v>1</v>
      </c>
      <c r="K368" s="621">
        <v>10.9</v>
      </c>
      <c r="L368" s="621">
        <v>5.5</v>
      </c>
    </row>
    <row r="369" spans="1:14" ht="15.75" x14ac:dyDescent="0.3">
      <c r="A369" s="622">
        <v>21909616</v>
      </c>
      <c r="B369" s="350" t="s">
        <v>757</v>
      </c>
      <c r="C369" s="351" t="s">
        <v>758</v>
      </c>
      <c r="D369" s="442" t="s">
        <v>757</v>
      </c>
      <c r="E369" s="443" t="s">
        <v>758</v>
      </c>
      <c r="H369" s="621">
        <f>IF(B369=D369,1,0)</f>
        <v>1</v>
      </c>
      <c r="I369" s="621">
        <f>IF(C369=E369,1,0)</f>
        <v>1</v>
      </c>
      <c r="K369" s="621">
        <v>9.15</v>
      </c>
      <c r="L369" s="621">
        <v>4</v>
      </c>
    </row>
    <row r="370" spans="1:14" ht="15.75" x14ac:dyDescent="0.3">
      <c r="A370" s="622">
        <v>21908609</v>
      </c>
      <c r="B370" s="350" t="s">
        <v>759</v>
      </c>
      <c r="C370" s="351" t="s">
        <v>760</v>
      </c>
      <c r="D370" s="442" t="s">
        <v>759</v>
      </c>
      <c r="E370" s="443" t="s">
        <v>760</v>
      </c>
      <c r="H370" s="621">
        <f>IF(B370=D370,1,0)</f>
        <v>1</v>
      </c>
      <c r="I370" s="621">
        <f>IF(C370=E370,1,0)</f>
        <v>1</v>
      </c>
      <c r="K370" s="621">
        <v>11.5</v>
      </c>
      <c r="L370" s="621">
        <v>4.5</v>
      </c>
    </row>
    <row r="371" spans="1:14" ht="15.75" x14ac:dyDescent="0.3">
      <c r="A371" s="622">
        <v>21900637</v>
      </c>
      <c r="B371" s="350" t="s">
        <v>761</v>
      </c>
      <c r="C371" s="351" t="s">
        <v>138</v>
      </c>
      <c r="D371" s="442" t="s">
        <v>761</v>
      </c>
      <c r="E371" s="443" t="s">
        <v>138</v>
      </c>
      <c r="H371" s="621">
        <f>IF(B371=D371,1,0)</f>
        <v>1</v>
      </c>
      <c r="I371" s="621">
        <f>IF(C371=E371,1,0)</f>
        <v>1</v>
      </c>
      <c r="K371" s="621">
        <v>11.8</v>
      </c>
      <c r="L371" s="621">
        <v>9.5</v>
      </c>
    </row>
    <row r="372" spans="1:14" ht="15.75" x14ac:dyDescent="0.3">
      <c r="A372" s="622">
        <v>21913775</v>
      </c>
      <c r="B372" s="350" t="s">
        <v>762</v>
      </c>
      <c r="C372" s="351" t="s">
        <v>100</v>
      </c>
      <c r="D372" s="442" t="s">
        <v>762</v>
      </c>
      <c r="E372" s="443" t="s">
        <v>100</v>
      </c>
      <c r="H372" s="621">
        <f>IF(B372=D372,1,0)</f>
        <v>1</v>
      </c>
      <c r="I372" s="621">
        <f>IF(C372=E372,1,0)</f>
        <v>1</v>
      </c>
      <c r="K372" s="621">
        <v>9.85</v>
      </c>
      <c r="L372" s="621" t="s">
        <v>329</v>
      </c>
    </row>
    <row r="373" spans="1:14" x14ac:dyDescent="0.25">
      <c r="A373" s="622">
        <v>21804084</v>
      </c>
      <c r="B373" s="350" t="s">
        <v>1498</v>
      </c>
      <c r="C373" s="351" t="s">
        <v>136</v>
      </c>
      <c r="D373" s="432" t="s">
        <v>1498</v>
      </c>
      <c r="E373" s="433" t="s">
        <v>136</v>
      </c>
      <c r="H373" s="621">
        <f>IF(B373=D373,1,0)</f>
        <v>1</v>
      </c>
      <c r="I373" s="621">
        <f>IF(C373=E373,1,0)</f>
        <v>1</v>
      </c>
      <c r="K373" s="621">
        <v>11.75</v>
      </c>
      <c r="L373" s="621">
        <v>7</v>
      </c>
    </row>
    <row r="374" spans="1:14" ht="15.75" x14ac:dyDescent="0.3">
      <c r="A374" s="622">
        <v>21905378</v>
      </c>
      <c r="B374" s="350" t="s">
        <v>763</v>
      </c>
      <c r="C374" s="351" t="s">
        <v>764</v>
      </c>
      <c r="D374" s="442" t="s">
        <v>763</v>
      </c>
      <c r="E374" s="443" t="s">
        <v>764</v>
      </c>
      <c r="H374" s="621">
        <f>IF(B374=D374,1,0)</f>
        <v>1</v>
      </c>
      <c r="I374" s="621">
        <f>IF(C374=E374,1,0)</f>
        <v>1</v>
      </c>
      <c r="K374" s="621">
        <v>9.35</v>
      </c>
      <c r="L374" s="621">
        <v>5.5</v>
      </c>
    </row>
    <row r="375" spans="1:14" ht="15.75" x14ac:dyDescent="0.3">
      <c r="A375" s="622">
        <v>21909338</v>
      </c>
      <c r="B375" s="350" t="s">
        <v>765</v>
      </c>
      <c r="C375" s="351" t="s">
        <v>766</v>
      </c>
      <c r="D375" s="442" t="s">
        <v>765</v>
      </c>
      <c r="E375" s="443" t="s">
        <v>766</v>
      </c>
      <c r="H375" s="621">
        <f>IF(B375=D375,1,0)</f>
        <v>1</v>
      </c>
      <c r="I375" s="621">
        <f>IF(C375=E375,1,0)</f>
        <v>1</v>
      </c>
      <c r="K375" s="621">
        <v>12.6</v>
      </c>
      <c r="L375" s="621">
        <v>6</v>
      </c>
    </row>
    <row r="376" spans="1:14" ht="15.75" x14ac:dyDescent="0.3">
      <c r="A376" s="622">
        <v>21903207</v>
      </c>
      <c r="B376" s="350" t="s">
        <v>767</v>
      </c>
      <c r="C376" s="351" t="s">
        <v>193</v>
      </c>
      <c r="D376" s="608" t="s">
        <v>767</v>
      </c>
      <c r="E376" s="615" t="s">
        <v>193</v>
      </c>
      <c r="H376" s="621">
        <f>IF(B376=D376,1,0)</f>
        <v>1</v>
      </c>
      <c r="I376" s="621">
        <f>IF(C376=E376,1,0)</f>
        <v>1</v>
      </c>
      <c r="K376" s="621">
        <v>12.45</v>
      </c>
      <c r="L376" s="621">
        <v>5</v>
      </c>
    </row>
    <row r="377" spans="1:14" ht="15.75" x14ac:dyDescent="0.3">
      <c r="A377" s="622">
        <v>21906557</v>
      </c>
      <c r="B377" s="350" t="s">
        <v>268</v>
      </c>
      <c r="C377" s="351" t="s">
        <v>153</v>
      </c>
      <c r="D377" s="444" t="s">
        <v>268</v>
      </c>
      <c r="E377" s="445" t="s">
        <v>153</v>
      </c>
      <c r="H377" s="621">
        <f>IF(B377=D377,1,0)</f>
        <v>1</v>
      </c>
      <c r="I377" s="621">
        <f>IF(C377=E377,1,0)</f>
        <v>1</v>
      </c>
      <c r="K377" s="621">
        <v>11.9</v>
      </c>
      <c r="L377" s="621">
        <v>9.5</v>
      </c>
    </row>
    <row r="378" spans="1:14" ht="15.75" x14ac:dyDescent="0.3">
      <c r="A378" s="622">
        <v>21808545</v>
      </c>
      <c r="B378" s="350" t="s">
        <v>268</v>
      </c>
      <c r="C378" s="351" t="s">
        <v>269</v>
      </c>
      <c r="D378" s="442" t="s">
        <v>268</v>
      </c>
      <c r="E378" s="443" t="s">
        <v>269</v>
      </c>
      <c r="H378" s="621">
        <f>IF(B378=D378,1,0)</f>
        <v>1</v>
      </c>
      <c r="I378" s="621">
        <f>IF(C378=E378,1,0)</f>
        <v>1</v>
      </c>
      <c r="K378" s="621">
        <v>11.15</v>
      </c>
      <c r="L378" s="621">
        <v>7.5</v>
      </c>
    </row>
    <row r="379" spans="1:14" ht="15.75" x14ac:dyDescent="0.3">
      <c r="A379" s="622">
        <v>21702942</v>
      </c>
      <c r="B379" s="350" t="s">
        <v>768</v>
      </c>
      <c r="C379" s="351" t="s">
        <v>156</v>
      </c>
      <c r="D379" s="442" t="s">
        <v>768</v>
      </c>
      <c r="E379" s="443" t="s">
        <v>156</v>
      </c>
      <c r="H379" s="621">
        <f>IF(B379=D379,1,0)</f>
        <v>1</v>
      </c>
      <c r="I379" s="621">
        <f>IF(C379=E379,1,0)</f>
        <v>1</v>
      </c>
      <c r="K379" s="621">
        <v>8.8000000000000007</v>
      </c>
      <c r="L379" s="621">
        <v>6</v>
      </c>
    </row>
    <row r="380" spans="1:14" ht="15.75" x14ac:dyDescent="0.3">
      <c r="A380" s="622">
        <v>21903901</v>
      </c>
      <c r="B380" s="350" t="s">
        <v>769</v>
      </c>
      <c r="C380" s="351" t="s">
        <v>144</v>
      </c>
      <c r="D380" s="442" t="s">
        <v>769</v>
      </c>
      <c r="E380" s="443" t="s">
        <v>144</v>
      </c>
      <c r="H380" s="621">
        <f>IF(B380=D380,1,0)</f>
        <v>1</v>
      </c>
      <c r="I380" s="621">
        <f>IF(C380=E380,1,0)</f>
        <v>1</v>
      </c>
      <c r="K380" s="621">
        <v>13.65</v>
      </c>
      <c r="L380" s="621">
        <v>4</v>
      </c>
    </row>
    <row r="381" spans="1:14" ht="15.75" x14ac:dyDescent="0.3">
      <c r="A381" s="622">
        <v>21907352</v>
      </c>
      <c r="B381" s="350" t="s">
        <v>138</v>
      </c>
      <c r="C381" s="351" t="s">
        <v>185</v>
      </c>
      <c r="D381" s="443" t="s">
        <v>138</v>
      </c>
      <c r="E381" s="443" t="s">
        <v>185</v>
      </c>
      <c r="H381" s="621">
        <f>IF(B381=D381,1,0)</f>
        <v>1</v>
      </c>
      <c r="I381" s="621">
        <f>IF(C381=E381,1,0)</f>
        <v>1</v>
      </c>
      <c r="K381" s="621">
        <v>8.5</v>
      </c>
      <c r="L381" s="621">
        <v>7</v>
      </c>
    </row>
    <row r="382" spans="1:14" ht="15.75" x14ac:dyDescent="0.3">
      <c r="A382" s="622">
        <v>21814161</v>
      </c>
      <c r="B382" s="350" t="s">
        <v>270</v>
      </c>
      <c r="C382" s="351" t="s">
        <v>244</v>
      </c>
      <c r="D382" s="428" t="s">
        <v>270</v>
      </c>
      <c r="E382" s="429" t="s">
        <v>244</v>
      </c>
      <c r="F382" s="429" t="s">
        <v>770</v>
      </c>
      <c r="G382" s="429" t="s">
        <v>771</v>
      </c>
      <c r="H382" s="621">
        <f>IF(B382=D382,1,0)</f>
        <v>1</v>
      </c>
      <c r="I382" s="621">
        <f>IF(C382=E382,1,0)</f>
        <v>1</v>
      </c>
      <c r="K382" s="621">
        <v>4.9000000000000004</v>
      </c>
      <c r="L382" s="621" t="s">
        <v>329</v>
      </c>
      <c r="M382" s="621">
        <v>0</v>
      </c>
      <c r="N382" s="621" t="s">
        <v>329</v>
      </c>
    </row>
    <row r="383" spans="1:14" ht="15.75" x14ac:dyDescent="0.3">
      <c r="A383" s="622">
        <v>21503675</v>
      </c>
      <c r="B383" s="350" t="s">
        <v>772</v>
      </c>
      <c r="C383" s="351" t="s">
        <v>773</v>
      </c>
      <c r="D383" s="428" t="s">
        <v>772</v>
      </c>
      <c r="E383" s="429" t="s">
        <v>773</v>
      </c>
      <c r="H383" s="621">
        <f>IF(B383=D383,1,0)</f>
        <v>1</v>
      </c>
      <c r="I383" s="621">
        <f>IF(C383=E383,1,0)</f>
        <v>1</v>
      </c>
      <c r="K383" s="621">
        <v>8.6</v>
      </c>
      <c r="L383" s="621">
        <v>6</v>
      </c>
    </row>
    <row r="384" spans="1:14" ht="15.75" x14ac:dyDescent="0.3">
      <c r="A384" s="622">
        <v>21915901</v>
      </c>
      <c r="B384" s="350" t="s">
        <v>774</v>
      </c>
      <c r="C384" s="351" t="s">
        <v>261</v>
      </c>
      <c r="D384" s="428" t="s">
        <v>774</v>
      </c>
      <c r="E384" s="429" t="s">
        <v>261</v>
      </c>
      <c r="H384" s="621">
        <f>IF(B384=D384,1,0)</f>
        <v>1</v>
      </c>
      <c r="I384" s="621">
        <f>IF(C384=E384,1,0)</f>
        <v>1</v>
      </c>
      <c r="K384" s="621">
        <v>6.3</v>
      </c>
      <c r="L384" s="621">
        <v>5</v>
      </c>
    </row>
    <row r="385" spans="1:12" ht="15.75" x14ac:dyDescent="0.3">
      <c r="A385" s="622">
        <v>21918992</v>
      </c>
      <c r="B385" s="350" t="s">
        <v>51</v>
      </c>
      <c r="C385" s="351" t="s">
        <v>193</v>
      </c>
      <c r="D385" s="429" t="s">
        <v>51</v>
      </c>
      <c r="E385" s="429" t="s">
        <v>193</v>
      </c>
      <c r="H385" s="621">
        <f>IF(B385=D385,1,0)</f>
        <v>1</v>
      </c>
      <c r="I385" s="621">
        <f>IF(C385=E385,1,0)</f>
        <v>1</v>
      </c>
      <c r="K385" s="621">
        <v>10.7</v>
      </c>
      <c r="L385" s="621">
        <v>10</v>
      </c>
    </row>
    <row r="386" spans="1:12" ht="15.75" x14ac:dyDescent="0.3">
      <c r="A386" s="622">
        <v>21905566</v>
      </c>
      <c r="B386" s="350" t="s">
        <v>775</v>
      </c>
      <c r="C386" s="351" t="s">
        <v>776</v>
      </c>
      <c r="D386" s="428" t="s">
        <v>775</v>
      </c>
      <c r="E386" s="429" t="s">
        <v>776</v>
      </c>
      <c r="H386" s="621">
        <f>IF(B386=D386,1,0)</f>
        <v>1</v>
      </c>
      <c r="I386" s="621">
        <f>IF(C386=E386,1,0)</f>
        <v>1</v>
      </c>
      <c r="K386" s="621">
        <v>14.75</v>
      </c>
      <c r="L386" s="621">
        <v>4.5</v>
      </c>
    </row>
    <row r="387" spans="1:12" ht="15.75" x14ac:dyDescent="0.3">
      <c r="A387" s="622">
        <v>21910821</v>
      </c>
      <c r="B387" s="350" t="s">
        <v>777</v>
      </c>
      <c r="C387" s="351" t="s">
        <v>778</v>
      </c>
      <c r="D387" s="428" t="s">
        <v>777</v>
      </c>
      <c r="E387" s="429" t="s">
        <v>778</v>
      </c>
      <c r="H387" s="621">
        <f>IF(B387=D387,1,0)</f>
        <v>1</v>
      </c>
      <c r="I387" s="621">
        <f>IF(C387=E387,1,0)</f>
        <v>1</v>
      </c>
      <c r="K387" s="621">
        <v>10.75</v>
      </c>
      <c r="L387" s="621">
        <v>4.5</v>
      </c>
    </row>
    <row r="388" spans="1:12" ht="15.75" x14ac:dyDescent="0.3">
      <c r="A388" s="622">
        <v>21916812</v>
      </c>
      <c r="B388" s="350" t="s">
        <v>779</v>
      </c>
      <c r="C388" s="351" t="s">
        <v>780</v>
      </c>
      <c r="D388" s="428" t="s">
        <v>779</v>
      </c>
      <c r="E388" s="429" t="s">
        <v>780</v>
      </c>
      <c r="H388" s="621">
        <f>IF(B388=D388,1,0)</f>
        <v>1</v>
      </c>
      <c r="I388" s="621">
        <f>IF(C388=E388,1,0)</f>
        <v>1</v>
      </c>
      <c r="K388" s="621">
        <v>6.55</v>
      </c>
      <c r="L388" s="621">
        <v>7</v>
      </c>
    </row>
    <row r="389" spans="1:12" ht="15.75" x14ac:dyDescent="0.3">
      <c r="A389" s="622">
        <v>21816480</v>
      </c>
      <c r="B389" s="350" t="s">
        <v>781</v>
      </c>
      <c r="C389" s="351" t="s">
        <v>782</v>
      </c>
      <c r="D389" s="428" t="s">
        <v>781</v>
      </c>
      <c r="E389" s="429" t="s">
        <v>782</v>
      </c>
      <c r="H389" s="621">
        <f>IF(B389=D389,1,0)</f>
        <v>1</v>
      </c>
      <c r="I389" s="621">
        <f>IF(C389=E389,1,0)</f>
        <v>1</v>
      </c>
      <c r="K389" s="621">
        <v>0</v>
      </c>
      <c r="L389" s="621" t="s">
        <v>329</v>
      </c>
    </row>
    <row r="390" spans="1:12" ht="15.75" x14ac:dyDescent="0.3">
      <c r="A390" s="622">
        <v>21910758</v>
      </c>
      <c r="B390" s="350" t="s">
        <v>783</v>
      </c>
      <c r="C390" s="351" t="s">
        <v>177</v>
      </c>
      <c r="D390" s="428" t="s">
        <v>783</v>
      </c>
      <c r="E390" s="429" t="s">
        <v>177</v>
      </c>
      <c r="H390" s="621">
        <f>IF(B390=D390,1,0)</f>
        <v>1</v>
      </c>
      <c r="I390" s="621">
        <f>IF(C390=E390,1,0)</f>
        <v>1</v>
      </c>
      <c r="K390" s="621">
        <v>10.55</v>
      </c>
      <c r="L390" s="621">
        <v>5</v>
      </c>
    </row>
    <row r="391" spans="1:12" ht="15.75" x14ac:dyDescent="0.3">
      <c r="A391" s="622">
        <v>21903747</v>
      </c>
      <c r="B391" s="350" t="s">
        <v>784</v>
      </c>
      <c r="C391" s="351" t="s">
        <v>119</v>
      </c>
      <c r="D391" s="428" t="s">
        <v>784</v>
      </c>
      <c r="E391" s="429" t="s">
        <v>119</v>
      </c>
      <c r="H391" s="621">
        <f>IF(B391=D391,1,0)</f>
        <v>1</v>
      </c>
      <c r="I391" s="621">
        <f>IF(C391=E391,1,0)</f>
        <v>1</v>
      </c>
      <c r="K391" s="621">
        <v>13.6</v>
      </c>
      <c r="L391" s="621">
        <v>6.5</v>
      </c>
    </row>
    <row r="392" spans="1:12" ht="15.75" x14ac:dyDescent="0.3">
      <c r="A392" s="622">
        <v>21900492</v>
      </c>
      <c r="B392" s="350" t="s">
        <v>785</v>
      </c>
      <c r="C392" s="351" t="s">
        <v>187</v>
      </c>
      <c r="D392" s="428" t="s">
        <v>785</v>
      </c>
      <c r="E392" s="429" t="s">
        <v>187</v>
      </c>
      <c r="H392" s="621">
        <f>IF(B392=D392,1,0)</f>
        <v>1</v>
      </c>
      <c r="I392" s="621">
        <f>IF(C392=E392,1,0)</f>
        <v>1</v>
      </c>
      <c r="K392" s="621">
        <v>13.05</v>
      </c>
      <c r="L392" s="621">
        <v>6</v>
      </c>
    </row>
    <row r="393" spans="1:12" ht="15.75" x14ac:dyDescent="0.3">
      <c r="A393" s="622">
        <v>21905158</v>
      </c>
      <c r="B393" s="350" t="s">
        <v>271</v>
      </c>
      <c r="C393" s="351" t="s">
        <v>92</v>
      </c>
      <c r="D393" s="444" t="s">
        <v>271</v>
      </c>
      <c r="E393" s="445" t="s">
        <v>92</v>
      </c>
      <c r="H393" s="621">
        <f>IF(B393=D393,1,0)</f>
        <v>1</v>
      </c>
      <c r="I393" s="621">
        <f>IF(C393=E393,1,0)</f>
        <v>1</v>
      </c>
      <c r="K393" s="621">
        <v>10.6</v>
      </c>
      <c r="L393" s="621">
        <v>6</v>
      </c>
    </row>
    <row r="394" spans="1:12" ht="15.75" x14ac:dyDescent="0.3">
      <c r="A394" s="622">
        <v>21903664</v>
      </c>
      <c r="B394" s="350" t="s">
        <v>786</v>
      </c>
      <c r="C394" s="351" t="s">
        <v>251</v>
      </c>
      <c r="D394" s="428" t="s">
        <v>786</v>
      </c>
      <c r="E394" s="429" t="s">
        <v>251</v>
      </c>
      <c r="H394" s="621">
        <f>IF(B394=D394,1,0)</f>
        <v>1</v>
      </c>
      <c r="I394" s="621">
        <f>IF(C394=E394,1,0)</f>
        <v>1</v>
      </c>
      <c r="K394" s="621">
        <v>10</v>
      </c>
      <c r="L394" s="621">
        <v>3</v>
      </c>
    </row>
    <row r="395" spans="1:12" ht="15.75" x14ac:dyDescent="0.3">
      <c r="A395" s="622">
        <v>21906860</v>
      </c>
      <c r="B395" s="350" t="s">
        <v>787</v>
      </c>
      <c r="C395" s="351" t="s">
        <v>100</v>
      </c>
      <c r="D395" s="428" t="s">
        <v>787</v>
      </c>
      <c r="E395" s="429" t="s">
        <v>100</v>
      </c>
      <c r="H395" s="621">
        <f>IF(B395=D395,1,0)</f>
        <v>1</v>
      </c>
      <c r="I395" s="621">
        <f>IF(C395=E395,1,0)</f>
        <v>1</v>
      </c>
      <c r="K395" s="621">
        <v>12.75</v>
      </c>
      <c r="L395" s="621">
        <v>6.5</v>
      </c>
    </row>
    <row r="396" spans="1:12" ht="15.75" x14ac:dyDescent="0.3">
      <c r="A396" s="622">
        <v>21904575</v>
      </c>
      <c r="B396" s="350" t="s">
        <v>788</v>
      </c>
      <c r="C396" s="351" t="s">
        <v>507</v>
      </c>
      <c r="D396" s="428" t="s">
        <v>788</v>
      </c>
      <c r="E396" s="429" t="s">
        <v>507</v>
      </c>
      <c r="H396" s="621">
        <f>IF(B396=D396,1,0)</f>
        <v>1</v>
      </c>
      <c r="I396" s="621">
        <f>IF(C396=E396,1,0)</f>
        <v>1</v>
      </c>
      <c r="K396" s="621">
        <v>7.6</v>
      </c>
      <c r="L396" s="621" t="s">
        <v>329</v>
      </c>
    </row>
    <row r="397" spans="1:12" ht="15.75" x14ac:dyDescent="0.3">
      <c r="A397" s="622">
        <v>21911716</v>
      </c>
      <c r="B397" s="350" t="s">
        <v>789</v>
      </c>
      <c r="C397" s="351" t="s">
        <v>542</v>
      </c>
      <c r="D397" s="428" t="s">
        <v>789</v>
      </c>
      <c r="E397" s="429" t="s">
        <v>542</v>
      </c>
      <c r="H397" s="621">
        <f>IF(B397=D397,1,0)</f>
        <v>1</v>
      </c>
      <c r="I397" s="621">
        <f>IF(C397=E397,1,0)</f>
        <v>1</v>
      </c>
      <c r="K397" s="621">
        <v>12.6</v>
      </c>
      <c r="L397" s="621">
        <v>5.5</v>
      </c>
    </row>
    <row r="398" spans="1:12" ht="15.75" x14ac:dyDescent="0.3">
      <c r="A398" s="622">
        <v>21907546</v>
      </c>
      <c r="B398" s="350" t="s">
        <v>43</v>
      </c>
      <c r="C398" s="351" t="s">
        <v>100</v>
      </c>
      <c r="D398" s="444" t="s">
        <v>43</v>
      </c>
      <c r="E398" s="445" t="s">
        <v>100</v>
      </c>
      <c r="H398" s="621">
        <f>IF(B398=D398,1,0)</f>
        <v>1</v>
      </c>
      <c r="I398" s="621">
        <f>IF(C398=E398,1,0)</f>
        <v>1</v>
      </c>
      <c r="K398" s="621">
        <v>13.75</v>
      </c>
      <c r="L398" s="621">
        <v>4.5</v>
      </c>
    </row>
    <row r="399" spans="1:12" ht="15.75" x14ac:dyDescent="0.3">
      <c r="A399" s="622">
        <v>21905210</v>
      </c>
      <c r="B399" s="350" t="s">
        <v>790</v>
      </c>
      <c r="C399" s="351" t="s">
        <v>791</v>
      </c>
      <c r="D399" s="428" t="s">
        <v>790</v>
      </c>
      <c r="E399" s="429" t="s">
        <v>791</v>
      </c>
      <c r="H399" s="621">
        <f>IF(B399=D399,1,0)</f>
        <v>1</v>
      </c>
      <c r="I399" s="621">
        <f>IF(C399=E399,1,0)</f>
        <v>1</v>
      </c>
      <c r="K399" s="621">
        <v>11.25</v>
      </c>
      <c r="L399" s="621">
        <v>5</v>
      </c>
    </row>
    <row r="400" spans="1:12" ht="15.75" x14ac:dyDescent="0.3">
      <c r="A400" s="622">
        <v>21911295</v>
      </c>
      <c r="B400" s="350" t="s">
        <v>792</v>
      </c>
      <c r="C400" s="351" t="s">
        <v>793</v>
      </c>
      <c r="D400" s="428" t="s">
        <v>792</v>
      </c>
      <c r="E400" s="429" t="s">
        <v>793</v>
      </c>
      <c r="H400" s="621">
        <f>IF(B400=D400,1,0)</f>
        <v>1</v>
      </c>
      <c r="I400" s="621">
        <f>IF(C400=E400,1,0)</f>
        <v>1</v>
      </c>
      <c r="K400" s="621">
        <v>8.4499999999999993</v>
      </c>
      <c r="L400" s="621">
        <v>5.5</v>
      </c>
    </row>
    <row r="401" spans="1:12" ht="15.75" x14ac:dyDescent="0.3">
      <c r="A401" s="622">
        <v>21910833</v>
      </c>
      <c r="B401" s="350" t="s">
        <v>794</v>
      </c>
      <c r="C401" s="351" t="s">
        <v>795</v>
      </c>
      <c r="D401" s="428" t="s">
        <v>794</v>
      </c>
      <c r="E401" s="429" t="s">
        <v>795</v>
      </c>
      <c r="H401" s="621">
        <f>IF(B401=D401,1,0)</f>
        <v>1</v>
      </c>
      <c r="I401" s="621">
        <f>IF(C401=E401,1,0)</f>
        <v>1</v>
      </c>
      <c r="K401" s="621">
        <v>4.9000000000000004</v>
      </c>
      <c r="L401" s="621">
        <v>6.5</v>
      </c>
    </row>
    <row r="402" spans="1:12" ht="15.75" x14ac:dyDescent="0.3">
      <c r="A402" s="622">
        <v>21907636</v>
      </c>
      <c r="B402" s="350" t="s">
        <v>796</v>
      </c>
      <c r="C402" s="351" t="s">
        <v>248</v>
      </c>
      <c r="D402" s="428" t="s">
        <v>796</v>
      </c>
      <c r="E402" s="429" t="s">
        <v>248</v>
      </c>
      <c r="H402" s="621">
        <f>IF(B402=D402,1,0)</f>
        <v>1</v>
      </c>
      <c r="I402" s="621">
        <f>IF(C402=E402,1,0)</f>
        <v>1</v>
      </c>
      <c r="K402" s="621">
        <v>13</v>
      </c>
      <c r="L402" s="621">
        <v>7</v>
      </c>
    </row>
    <row r="403" spans="1:12" ht="15.75" x14ac:dyDescent="0.3">
      <c r="A403" s="622">
        <v>21908055</v>
      </c>
      <c r="B403" s="350" t="s">
        <v>797</v>
      </c>
      <c r="C403" s="351" t="s">
        <v>798</v>
      </c>
      <c r="D403" s="428" t="s">
        <v>797</v>
      </c>
      <c r="E403" s="429" t="s">
        <v>798</v>
      </c>
      <c r="H403" s="621">
        <f>IF(B403=D403,1,0)</f>
        <v>1</v>
      </c>
      <c r="I403" s="621">
        <f>IF(C403=E403,1,0)</f>
        <v>1</v>
      </c>
      <c r="K403" s="621">
        <v>10.9</v>
      </c>
      <c r="L403" s="621">
        <v>9</v>
      </c>
    </row>
    <row r="404" spans="1:12" ht="15.75" x14ac:dyDescent="0.3">
      <c r="A404" s="622">
        <v>21902694</v>
      </c>
      <c r="B404" s="350" t="s">
        <v>799</v>
      </c>
      <c r="C404" s="351" t="s">
        <v>138</v>
      </c>
      <c r="D404" s="428" t="s">
        <v>799</v>
      </c>
      <c r="E404" s="429" t="s">
        <v>138</v>
      </c>
      <c r="H404" s="621">
        <f>IF(B404=D404,1,0)</f>
        <v>1</v>
      </c>
      <c r="I404" s="621">
        <f>IF(C404=E404,1,0)</f>
        <v>1</v>
      </c>
      <c r="K404" s="621">
        <v>13.4</v>
      </c>
      <c r="L404" s="621">
        <v>8</v>
      </c>
    </row>
    <row r="405" spans="1:12" ht="15.75" x14ac:dyDescent="0.3">
      <c r="A405" s="622">
        <v>21716195</v>
      </c>
      <c r="B405" s="350" t="s">
        <v>273</v>
      </c>
      <c r="C405" s="351" t="s">
        <v>274</v>
      </c>
      <c r="D405" s="428" t="s">
        <v>273</v>
      </c>
      <c r="E405" s="429" t="s">
        <v>274</v>
      </c>
      <c r="H405" s="621">
        <f>IF(B405=D405,1,0)</f>
        <v>1</v>
      </c>
      <c r="I405" s="621">
        <f>IF(C405=E405,1,0)</f>
        <v>1</v>
      </c>
      <c r="K405" s="621">
        <v>0</v>
      </c>
      <c r="L405" s="621" t="s">
        <v>329</v>
      </c>
    </row>
    <row r="406" spans="1:12" ht="15.75" x14ac:dyDescent="0.3">
      <c r="A406" s="622">
        <v>21908512</v>
      </c>
      <c r="B406" s="350" t="s">
        <v>800</v>
      </c>
      <c r="C406" s="351" t="s">
        <v>556</v>
      </c>
      <c r="D406" s="444" t="s">
        <v>800</v>
      </c>
      <c r="E406" s="445" t="s">
        <v>556</v>
      </c>
      <c r="H406" s="621">
        <f>IF(B406=D406,1,0)</f>
        <v>1</v>
      </c>
      <c r="I406" s="621">
        <f>IF(C406=E406,1,0)</f>
        <v>1</v>
      </c>
      <c r="K406" s="621">
        <v>12.95</v>
      </c>
      <c r="L406" s="621">
        <v>7</v>
      </c>
    </row>
    <row r="407" spans="1:12" ht="15.75" x14ac:dyDescent="0.3">
      <c r="A407" s="622">
        <v>21909155</v>
      </c>
      <c r="B407" s="350" t="s">
        <v>801</v>
      </c>
      <c r="C407" s="351" t="s">
        <v>802</v>
      </c>
      <c r="D407" s="428" t="s">
        <v>801</v>
      </c>
      <c r="E407" s="429" t="s">
        <v>802</v>
      </c>
      <c r="H407" s="621">
        <f>IF(B407=D407,1,0)</f>
        <v>1</v>
      </c>
      <c r="I407" s="621">
        <f>IF(C407=E407,1,0)</f>
        <v>1</v>
      </c>
      <c r="K407" s="621">
        <v>0</v>
      </c>
      <c r="L407" s="621" t="s">
        <v>329</v>
      </c>
    </row>
    <row r="408" spans="1:12" ht="15.75" x14ac:dyDescent="0.3">
      <c r="A408" s="622">
        <v>21905269</v>
      </c>
      <c r="B408" s="350" t="s">
        <v>803</v>
      </c>
      <c r="C408" s="351" t="s">
        <v>804</v>
      </c>
      <c r="D408" s="444" t="s">
        <v>803</v>
      </c>
      <c r="E408" s="445" t="s">
        <v>804</v>
      </c>
      <c r="H408" s="621">
        <f>IF(B408=D408,1,0)</f>
        <v>1</v>
      </c>
      <c r="I408" s="621">
        <f>IF(C408=E408,1,0)</f>
        <v>1</v>
      </c>
      <c r="K408" s="621">
        <v>12</v>
      </c>
      <c r="L408" s="621">
        <v>3.5</v>
      </c>
    </row>
    <row r="409" spans="1:12" ht="15.75" x14ac:dyDescent="0.3">
      <c r="A409" s="622">
        <v>21913673</v>
      </c>
      <c r="B409" s="350" t="s">
        <v>805</v>
      </c>
      <c r="C409" s="351" t="s">
        <v>187</v>
      </c>
      <c r="D409" s="428" t="s">
        <v>805</v>
      </c>
      <c r="E409" s="429" t="s">
        <v>187</v>
      </c>
      <c r="H409" s="621">
        <f>IF(B409=D409,1,0)</f>
        <v>1</v>
      </c>
      <c r="I409" s="621">
        <f>IF(C409=E409,1,0)</f>
        <v>1</v>
      </c>
      <c r="K409" s="621">
        <v>11.4</v>
      </c>
      <c r="L409" s="621">
        <v>4</v>
      </c>
    </row>
    <row r="410" spans="1:12" ht="15.75" x14ac:dyDescent="0.3">
      <c r="A410" s="622">
        <v>21902495</v>
      </c>
      <c r="B410" s="350" t="s">
        <v>806</v>
      </c>
      <c r="C410" s="351" t="s">
        <v>104</v>
      </c>
      <c r="D410" s="444" t="s">
        <v>806</v>
      </c>
      <c r="E410" s="445" t="s">
        <v>104</v>
      </c>
      <c r="H410" s="621">
        <f>IF(B410=D410,1,0)</f>
        <v>1</v>
      </c>
      <c r="I410" s="621">
        <f>IF(C410=E410,1,0)</f>
        <v>1</v>
      </c>
      <c r="K410" s="621">
        <v>10.5625</v>
      </c>
      <c r="L410" s="621">
        <v>4</v>
      </c>
    </row>
    <row r="411" spans="1:12" ht="15.75" x14ac:dyDescent="0.3">
      <c r="A411" s="622">
        <v>21909508</v>
      </c>
      <c r="B411" s="350" t="s">
        <v>807</v>
      </c>
      <c r="C411" s="351" t="s">
        <v>808</v>
      </c>
      <c r="D411" s="444" t="s">
        <v>807</v>
      </c>
      <c r="E411" s="445" t="s">
        <v>808</v>
      </c>
      <c r="H411" s="621">
        <f>IF(B411=D411,1,0)</f>
        <v>1</v>
      </c>
      <c r="I411" s="621">
        <f>IF(C411=E411,1,0)</f>
        <v>1</v>
      </c>
      <c r="K411" s="621">
        <v>10.35</v>
      </c>
      <c r="L411" s="621">
        <v>3.5</v>
      </c>
    </row>
    <row r="412" spans="1:12" ht="15.75" x14ac:dyDescent="0.3">
      <c r="A412" s="622">
        <v>21912893</v>
      </c>
      <c r="B412" s="350" t="s">
        <v>809</v>
      </c>
      <c r="C412" s="351" t="s">
        <v>206</v>
      </c>
      <c r="D412" s="428" t="s">
        <v>809</v>
      </c>
      <c r="E412" s="429" t="s">
        <v>206</v>
      </c>
      <c r="H412" s="621">
        <f>IF(B412=D412,1,0)</f>
        <v>1</v>
      </c>
      <c r="I412" s="621">
        <f>IF(C412=E412,1,0)</f>
        <v>1</v>
      </c>
      <c r="K412" s="621">
        <v>0</v>
      </c>
      <c r="L412" s="621" t="s">
        <v>329</v>
      </c>
    </row>
    <row r="413" spans="1:12" ht="15.75" x14ac:dyDescent="0.3">
      <c r="A413" s="622">
        <v>21912765</v>
      </c>
      <c r="B413" s="350" t="s">
        <v>810</v>
      </c>
      <c r="C413" s="351" t="s">
        <v>287</v>
      </c>
      <c r="D413" s="428" t="s">
        <v>810</v>
      </c>
      <c r="E413" s="429" t="s">
        <v>287</v>
      </c>
      <c r="H413" s="621">
        <f>IF(B413=D413,1,0)</f>
        <v>1</v>
      </c>
      <c r="I413" s="621">
        <f>IF(C413=E413,1,0)</f>
        <v>1</v>
      </c>
      <c r="K413" s="621">
        <v>11.3</v>
      </c>
      <c r="L413" s="621">
        <v>4.5</v>
      </c>
    </row>
    <row r="414" spans="1:12" ht="15.75" x14ac:dyDescent="0.3">
      <c r="A414" s="622">
        <v>21909909</v>
      </c>
      <c r="B414" s="350" t="s">
        <v>811</v>
      </c>
      <c r="C414" s="351" t="s">
        <v>32</v>
      </c>
      <c r="D414" s="428" t="s">
        <v>811</v>
      </c>
      <c r="E414" s="429" t="s">
        <v>32</v>
      </c>
      <c r="H414" s="621">
        <f>IF(B414=D414,1,0)</f>
        <v>1</v>
      </c>
      <c r="I414" s="621">
        <f>IF(C414=E414,1,0)</f>
        <v>1</v>
      </c>
      <c r="K414" s="621">
        <v>12.7</v>
      </c>
      <c r="L414" s="621">
        <v>5.5</v>
      </c>
    </row>
    <row r="415" spans="1:12" ht="15.75" x14ac:dyDescent="0.3">
      <c r="A415" s="622">
        <v>21907323</v>
      </c>
      <c r="B415" s="350" t="s">
        <v>812</v>
      </c>
      <c r="C415" s="351" t="s">
        <v>114</v>
      </c>
      <c r="D415" s="444" t="s">
        <v>812</v>
      </c>
      <c r="E415" s="445" t="s">
        <v>114</v>
      </c>
      <c r="H415" s="621">
        <f>IF(B415=D415,1,0)</f>
        <v>1</v>
      </c>
      <c r="I415" s="621">
        <f>IF(C415=E415,1,0)</f>
        <v>1</v>
      </c>
      <c r="K415" s="621">
        <v>11.35</v>
      </c>
      <c r="L415" s="621">
        <v>9</v>
      </c>
    </row>
    <row r="416" spans="1:12" ht="15.75" x14ac:dyDescent="0.3">
      <c r="A416" s="622">
        <v>21904982</v>
      </c>
      <c r="B416" s="350" t="s">
        <v>39</v>
      </c>
      <c r="C416" s="351" t="s">
        <v>813</v>
      </c>
      <c r="D416" s="428" t="s">
        <v>39</v>
      </c>
      <c r="E416" s="429" t="s">
        <v>813</v>
      </c>
      <c r="H416" s="621">
        <f>IF(B416=D416,1,0)</f>
        <v>1</v>
      </c>
      <c r="I416" s="621">
        <f>IF(C416=E416,1,0)</f>
        <v>1</v>
      </c>
      <c r="K416" s="621">
        <v>12.45</v>
      </c>
      <c r="L416" s="621">
        <v>9.5</v>
      </c>
    </row>
    <row r="417" spans="1:14" ht="15.75" x14ac:dyDescent="0.3">
      <c r="A417" s="622">
        <v>21908673</v>
      </c>
      <c r="B417" s="350" t="s">
        <v>814</v>
      </c>
      <c r="C417" s="351" t="s">
        <v>815</v>
      </c>
      <c r="D417" s="452" t="s">
        <v>814</v>
      </c>
      <c r="E417" s="429" t="s">
        <v>815</v>
      </c>
      <c r="H417" s="621">
        <f>IF(B417=D417,1,0)</f>
        <v>1</v>
      </c>
      <c r="I417" s="621">
        <f>IF(C417=E417,1,0)</f>
        <v>1</v>
      </c>
      <c r="K417" s="621">
        <v>12.45</v>
      </c>
      <c r="L417" s="621">
        <v>10</v>
      </c>
    </row>
    <row r="418" spans="1:14" ht="15.75" x14ac:dyDescent="0.3">
      <c r="A418" s="622">
        <v>21914334</v>
      </c>
      <c r="B418" s="350" t="s">
        <v>816</v>
      </c>
      <c r="C418" s="351" t="s">
        <v>817</v>
      </c>
      <c r="D418" s="452" t="s">
        <v>816</v>
      </c>
      <c r="E418" s="429" t="s">
        <v>817</v>
      </c>
      <c r="H418" s="621">
        <f>IF(B418=D418,1,0)</f>
        <v>1</v>
      </c>
      <c r="I418" s="621">
        <f>IF(C418=E418,1,0)</f>
        <v>1</v>
      </c>
      <c r="K418" s="621">
        <v>5.75</v>
      </c>
      <c r="L418" s="621">
        <v>3.5</v>
      </c>
    </row>
    <row r="419" spans="1:14" ht="15.75" x14ac:dyDescent="0.3">
      <c r="A419" s="622">
        <v>21918978</v>
      </c>
      <c r="B419" s="350" t="s">
        <v>818</v>
      </c>
      <c r="C419" s="351" t="s">
        <v>212</v>
      </c>
      <c r="D419" s="463" t="s">
        <v>818</v>
      </c>
      <c r="E419" s="429" t="s">
        <v>212</v>
      </c>
      <c r="H419" s="621">
        <f>IF(B419=D419,1,0)</f>
        <v>1</v>
      </c>
      <c r="I419" s="621">
        <f>IF(C419=E419,1,0)</f>
        <v>1</v>
      </c>
      <c r="K419" s="621">
        <v>12.9</v>
      </c>
      <c r="L419" s="621">
        <v>9</v>
      </c>
    </row>
    <row r="420" spans="1:14" ht="15.75" x14ac:dyDescent="0.3">
      <c r="A420" s="622">
        <v>21812987</v>
      </c>
      <c r="B420" s="350" t="s">
        <v>819</v>
      </c>
      <c r="C420" s="351" t="s">
        <v>820</v>
      </c>
      <c r="D420" s="452" t="s">
        <v>819</v>
      </c>
      <c r="E420" s="429" t="s">
        <v>820</v>
      </c>
      <c r="H420" s="621">
        <f>IF(B420=D420,1,0)</f>
        <v>1</v>
      </c>
      <c r="I420" s="621">
        <f>IF(C420=E420,1,0)</f>
        <v>1</v>
      </c>
      <c r="K420" s="621">
        <v>13.15</v>
      </c>
      <c r="L420" s="621">
        <v>8.5</v>
      </c>
    </row>
    <row r="421" spans="1:14" x14ac:dyDescent="0.25">
      <c r="A421" s="622">
        <v>21800412</v>
      </c>
      <c r="B421" s="350" t="s">
        <v>1534</v>
      </c>
      <c r="C421" s="351" t="s">
        <v>212</v>
      </c>
      <c r="D421" s="432" t="s">
        <v>1534</v>
      </c>
      <c r="E421" s="433" t="s">
        <v>212</v>
      </c>
      <c r="H421" s="621">
        <f>IF(B421=D421,1,0)</f>
        <v>1</v>
      </c>
      <c r="I421" s="621">
        <f>IF(C421=E421,1,0)</f>
        <v>1</v>
      </c>
      <c r="K421" s="621">
        <v>10.25</v>
      </c>
      <c r="L421" s="621">
        <v>5.5</v>
      </c>
    </row>
    <row r="422" spans="1:14" ht="15.75" x14ac:dyDescent="0.3">
      <c r="A422" s="622">
        <v>21911473</v>
      </c>
      <c r="B422" s="350" t="s">
        <v>821</v>
      </c>
      <c r="C422" s="351" t="s">
        <v>822</v>
      </c>
      <c r="D422" s="440" t="s">
        <v>821</v>
      </c>
      <c r="E422" s="441" t="s">
        <v>822</v>
      </c>
      <c r="H422" s="621">
        <f>IF(B422=D422,1,0)</f>
        <v>1</v>
      </c>
      <c r="I422" s="621">
        <f>IF(C422=E422,1,0)</f>
        <v>1</v>
      </c>
      <c r="K422" s="621">
        <v>10.6</v>
      </c>
      <c r="L422" s="621">
        <v>10</v>
      </c>
    </row>
    <row r="423" spans="1:14" ht="15.75" x14ac:dyDescent="0.3">
      <c r="A423" s="622">
        <v>21907490</v>
      </c>
      <c r="B423" s="350" t="s">
        <v>823</v>
      </c>
      <c r="C423" s="351" t="s">
        <v>824</v>
      </c>
      <c r="D423" s="452" t="s">
        <v>823</v>
      </c>
      <c r="E423" s="429" t="s">
        <v>824</v>
      </c>
      <c r="H423" s="621">
        <f>IF(B423=D423,1,0)</f>
        <v>1</v>
      </c>
      <c r="I423" s="621">
        <f>IF(C423=E423,1,0)</f>
        <v>1</v>
      </c>
      <c r="K423" s="621">
        <v>10.7</v>
      </c>
      <c r="L423" s="621">
        <v>3</v>
      </c>
    </row>
    <row r="424" spans="1:14" ht="15.75" x14ac:dyDescent="0.3">
      <c r="A424" s="622">
        <v>21909010</v>
      </c>
      <c r="B424" s="350" t="s">
        <v>825</v>
      </c>
      <c r="C424" s="351" t="s">
        <v>156</v>
      </c>
      <c r="D424" s="452" t="s">
        <v>825</v>
      </c>
      <c r="E424" s="429" t="s">
        <v>156</v>
      </c>
      <c r="H424" s="621">
        <f>IF(B424=D424,1,0)</f>
        <v>1</v>
      </c>
      <c r="I424" s="621">
        <f>IF(C424=E424,1,0)</f>
        <v>1</v>
      </c>
      <c r="K424" s="621">
        <v>9.5</v>
      </c>
      <c r="L424" s="621">
        <v>2.5</v>
      </c>
    </row>
    <row r="425" spans="1:14" ht="15.75" x14ac:dyDescent="0.3">
      <c r="A425" s="622">
        <v>21911396</v>
      </c>
      <c r="B425" s="350" t="s">
        <v>826</v>
      </c>
      <c r="C425" s="351" t="s">
        <v>827</v>
      </c>
      <c r="D425" s="452" t="s">
        <v>826</v>
      </c>
      <c r="E425" s="429" t="s">
        <v>827</v>
      </c>
      <c r="H425" s="621">
        <f>IF(B425=D425,1,0)</f>
        <v>1</v>
      </c>
      <c r="I425" s="621">
        <f>IF(C425=E425,1,0)</f>
        <v>1</v>
      </c>
      <c r="K425" s="621">
        <v>12.75</v>
      </c>
      <c r="L425" s="621">
        <v>8</v>
      </c>
    </row>
    <row r="426" spans="1:14" ht="15.75" x14ac:dyDescent="0.3">
      <c r="A426" s="622">
        <v>21903950</v>
      </c>
      <c r="B426" s="350" t="s">
        <v>277</v>
      </c>
      <c r="C426" s="351" t="s">
        <v>828</v>
      </c>
      <c r="D426" s="452" t="s">
        <v>277</v>
      </c>
      <c r="E426" s="429" t="s">
        <v>828</v>
      </c>
      <c r="H426" s="621">
        <f>IF(B426=D426,1,0)</f>
        <v>1</v>
      </c>
      <c r="I426" s="621">
        <f>IF(C426=E426,1,0)</f>
        <v>1</v>
      </c>
      <c r="K426" s="621">
        <v>13.9</v>
      </c>
      <c r="L426" s="621">
        <v>7.5</v>
      </c>
    </row>
    <row r="427" spans="1:14" ht="15.75" x14ac:dyDescent="0.3">
      <c r="A427" s="622">
        <v>21814365</v>
      </c>
      <c r="B427" s="350" t="s">
        <v>278</v>
      </c>
      <c r="C427" s="351" t="s">
        <v>279</v>
      </c>
      <c r="D427" s="452" t="s">
        <v>278</v>
      </c>
      <c r="E427" s="429" t="s">
        <v>279</v>
      </c>
      <c r="H427" s="621">
        <f>IF(B427=D427,1,0)</f>
        <v>1</v>
      </c>
      <c r="I427" s="621">
        <f>IF(C427=E427,1,0)</f>
        <v>1</v>
      </c>
      <c r="K427" s="621">
        <v>9.35</v>
      </c>
      <c r="L427" s="621">
        <v>7</v>
      </c>
    </row>
    <row r="428" spans="1:14" ht="15.75" x14ac:dyDescent="0.3">
      <c r="A428" s="622">
        <v>21806523</v>
      </c>
      <c r="B428" s="350" t="s">
        <v>40</v>
      </c>
      <c r="C428" s="351" t="s">
        <v>103</v>
      </c>
      <c r="D428" s="452" t="s">
        <v>40</v>
      </c>
      <c r="E428" s="429" t="s">
        <v>103</v>
      </c>
      <c r="F428" s="452" t="s">
        <v>278</v>
      </c>
      <c r="G428" s="429" t="s">
        <v>829</v>
      </c>
      <c r="H428" s="621">
        <f>IF(B428=D428,1,0)</f>
        <v>1</v>
      </c>
      <c r="I428" s="621">
        <f>IF(C428=E428,1,0)</f>
        <v>1</v>
      </c>
      <c r="K428" s="621">
        <v>8.4</v>
      </c>
      <c r="L428" s="621">
        <v>3.5</v>
      </c>
      <c r="M428" s="621">
        <v>0</v>
      </c>
      <c r="N428" s="621" t="s">
        <v>329</v>
      </c>
    </row>
    <row r="429" spans="1:14" ht="15.75" x14ac:dyDescent="0.3">
      <c r="A429" s="622">
        <v>21904307</v>
      </c>
      <c r="B429" s="350" t="s">
        <v>40</v>
      </c>
      <c r="C429" s="351" t="s">
        <v>830</v>
      </c>
      <c r="D429" s="611" t="s">
        <v>40</v>
      </c>
      <c r="E429" s="618" t="s">
        <v>830</v>
      </c>
      <c r="H429" s="621">
        <f>IF(B429=D429,1,0)</f>
        <v>1</v>
      </c>
      <c r="I429" s="621">
        <f>IF(C429=E429,1,0)</f>
        <v>1</v>
      </c>
      <c r="K429" s="621">
        <v>10.25</v>
      </c>
      <c r="L429" s="621">
        <v>5</v>
      </c>
    </row>
    <row r="430" spans="1:14" ht="15.75" x14ac:dyDescent="0.3">
      <c r="A430" s="622">
        <v>21907320</v>
      </c>
      <c r="B430" s="350" t="s">
        <v>40</v>
      </c>
      <c r="C430" s="351" t="s">
        <v>130</v>
      </c>
      <c r="D430" s="463" t="s">
        <v>40</v>
      </c>
      <c r="E430" s="429" t="s">
        <v>130</v>
      </c>
      <c r="H430" s="621">
        <f>IF(B430=D430,1,0)</f>
        <v>1</v>
      </c>
      <c r="I430" s="621">
        <f>IF(C430=E430,1,0)</f>
        <v>1</v>
      </c>
      <c r="K430" s="621">
        <v>11.3</v>
      </c>
      <c r="L430" s="621">
        <v>5</v>
      </c>
    </row>
    <row r="431" spans="1:14" ht="15.75" x14ac:dyDescent="0.3">
      <c r="A431" s="622">
        <v>21906144</v>
      </c>
      <c r="B431" s="350" t="s">
        <v>40</v>
      </c>
      <c r="C431" s="351" t="s">
        <v>121</v>
      </c>
      <c r="D431" s="440" t="s">
        <v>40</v>
      </c>
      <c r="E431" s="441" t="s">
        <v>121</v>
      </c>
      <c r="H431" s="621">
        <f>IF(B431=D431,1,0)</f>
        <v>1</v>
      </c>
      <c r="I431" s="621">
        <f>IF(C431=E431,1,0)</f>
        <v>1</v>
      </c>
      <c r="K431" s="621">
        <v>8.6999999999999993</v>
      </c>
      <c r="L431" s="621">
        <v>6</v>
      </c>
    </row>
    <row r="432" spans="1:14" ht="15.75" x14ac:dyDescent="0.3">
      <c r="A432" s="622">
        <v>21902072</v>
      </c>
      <c r="B432" s="350" t="s">
        <v>40</v>
      </c>
      <c r="C432" s="351" t="s">
        <v>33</v>
      </c>
      <c r="D432" s="452" t="s">
        <v>40</v>
      </c>
      <c r="E432" s="429" t="s">
        <v>33</v>
      </c>
      <c r="H432" s="621">
        <f>IF(B432=D432,1,0)</f>
        <v>1</v>
      </c>
      <c r="I432" s="621">
        <f>IF(C432=E432,1,0)</f>
        <v>1</v>
      </c>
      <c r="K432" s="621">
        <v>12.6</v>
      </c>
      <c r="L432" s="621">
        <v>5.5</v>
      </c>
    </row>
    <row r="433" spans="1:12" ht="15.75" x14ac:dyDescent="0.3">
      <c r="A433" s="622">
        <v>21905223</v>
      </c>
      <c r="B433" s="350" t="s">
        <v>831</v>
      </c>
      <c r="C433" s="351" t="s">
        <v>185</v>
      </c>
      <c r="D433" s="440" t="s">
        <v>831</v>
      </c>
      <c r="E433" s="441" t="s">
        <v>185</v>
      </c>
      <c r="H433" s="621">
        <f>IF(B433=D433,1,0)</f>
        <v>1</v>
      </c>
      <c r="I433" s="621">
        <f>IF(C433=E433,1,0)</f>
        <v>1</v>
      </c>
      <c r="K433" s="621">
        <v>11.625</v>
      </c>
      <c r="L433" s="621">
        <v>4</v>
      </c>
    </row>
    <row r="434" spans="1:12" ht="15.75" x14ac:dyDescent="0.3">
      <c r="A434" s="622">
        <v>21907072</v>
      </c>
      <c r="B434" s="350" t="s">
        <v>837</v>
      </c>
      <c r="C434" s="351" t="s">
        <v>838</v>
      </c>
      <c r="D434" s="452" t="s">
        <v>837</v>
      </c>
      <c r="E434" s="429" t="s">
        <v>838</v>
      </c>
      <c r="H434" s="621">
        <f>IF(B434=D434,1,0)</f>
        <v>1</v>
      </c>
      <c r="I434" s="621">
        <f>IF(C434=E434,1,0)</f>
        <v>1</v>
      </c>
      <c r="K434" s="621">
        <v>9.25</v>
      </c>
      <c r="L434" s="621">
        <v>5</v>
      </c>
    </row>
    <row r="435" spans="1:12" ht="15.75" x14ac:dyDescent="0.3">
      <c r="A435" s="622">
        <v>21907277</v>
      </c>
      <c r="B435" s="350" t="s">
        <v>832</v>
      </c>
      <c r="C435" s="351" t="s">
        <v>833</v>
      </c>
      <c r="D435" s="452" t="s">
        <v>832</v>
      </c>
      <c r="E435" s="429" t="s">
        <v>833</v>
      </c>
      <c r="H435" s="621">
        <f>IF(B435=D435,1,0)</f>
        <v>1</v>
      </c>
      <c r="I435" s="621">
        <f>IF(C435=E435,1,0)</f>
        <v>1</v>
      </c>
      <c r="K435" s="621">
        <v>9.25</v>
      </c>
      <c r="L435" s="621">
        <v>5</v>
      </c>
    </row>
    <row r="436" spans="1:12" ht="15.75" x14ac:dyDescent="0.3">
      <c r="A436" s="622">
        <v>21903908</v>
      </c>
      <c r="B436" s="350" t="s">
        <v>834</v>
      </c>
      <c r="C436" s="351" t="s">
        <v>130</v>
      </c>
      <c r="D436" s="452" t="s">
        <v>834</v>
      </c>
      <c r="E436" s="429" t="s">
        <v>130</v>
      </c>
      <c r="H436" s="621">
        <f>IF(B436=D436,1,0)</f>
        <v>1</v>
      </c>
      <c r="I436" s="621">
        <f>IF(C436=E436,1,0)</f>
        <v>1</v>
      </c>
      <c r="K436" s="621">
        <v>9.5</v>
      </c>
      <c r="L436" s="621">
        <v>3.5</v>
      </c>
    </row>
    <row r="437" spans="1:12" ht="15.75" x14ac:dyDescent="0.3">
      <c r="A437" s="622">
        <v>21908754</v>
      </c>
      <c r="B437" s="350" t="s">
        <v>835</v>
      </c>
      <c r="C437" s="351" t="s">
        <v>32</v>
      </c>
      <c r="D437" s="452" t="s">
        <v>835</v>
      </c>
      <c r="E437" s="429" t="s">
        <v>32</v>
      </c>
      <c r="H437" s="621">
        <f>IF(B437=D437,1,0)</f>
        <v>1</v>
      </c>
      <c r="I437" s="621">
        <f>IF(C437=E437,1,0)</f>
        <v>1</v>
      </c>
      <c r="K437" s="621">
        <v>9.0500000000000007</v>
      </c>
      <c r="L437" s="621">
        <v>6</v>
      </c>
    </row>
    <row r="438" spans="1:12" ht="15.75" x14ac:dyDescent="0.3">
      <c r="A438" s="622">
        <v>21906495</v>
      </c>
      <c r="B438" s="350" t="s">
        <v>836</v>
      </c>
      <c r="C438" s="351" t="s">
        <v>36</v>
      </c>
      <c r="D438" s="452" t="s">
        <v>836</v>
      </c>
      <c r="E438" s="429" t="s">
        <v>36</v>
      </c>
      <c r="H438" s="621">
        <f>IF(B438=D438,1,0)</f>
        <v>1</v>
      </c>
      <c r="I438" s="621">
        <f>IF(C438=E438,1,0)</f>
        <v>1</v>
      </c>
      <c r="K438" s="621">
        <v>11.75</v>
      </c>
      <c r="L438" s="621">
        <v>6.5</v>
      </c>
    </row>
    <row r="439" spans="1:12" ht="15.75" x14ac:dyDescent="0.3">
      <c r="A439" s="622">
        <v>21903722</v>
      </c>
      <c r="B439" s="350" t="s">
        <v>840</v>
      </c>
      <c r="C439" s="351" t="s">
        <v>841</v>
      </c>
      <c r="D439" s="452" t="s">
        <v>840</v>
      </c>
      <c r="E439" s="429" t="s">
        <v>841</v>
      </c>
      <c r="H439" s="621">
        <f>IF(B439=D439,1,0)</f>
        <v>1</v>
      </c>
      <c r="I439" s="621">
        <f>IF(C439=E439,1,0)</f>
        <v>1</v>
      </c>
      <c r="K439" s="621">
        <v>12.6</v>
      </c>
      <c r="L439" s="621">
        <v>4</v>
      </c>
    </row>
    <row r="440" spans="1:12" ht="15.75" x14ac:dyDescent="0.3">
      <c r="A440" s="622">
        <v>21905700</v>
      </c>
      <c r="B440" s="350" t="s">
        <v>843</v>
      </c>
      <c r="C440" s="351" t="s">
        <v>844</v>
      </c>
      <c r="D440" s="452" t="s">
        <v>843</v>
      </c>
      <c r="E440" s="429" t="s">
        <v>844</v>
      </c>
      <c r="H440" s="621">
        <f>IF(B440=D440,1,0)</f>
        <v>1</v>
      </c>
      <c r="I440" s="621">
        <f>IF(C440=E440,1,0)</f>
        <v>1</v>
      </c>
      <c r="K440" s="621">
        <v>12.6</v>
      </c>
      <c r="L440" s="621">
        <v>3.5</v>
      </c>
    </row>
    <row r="441" spans="1:12" ht="15.75" x14ac:dyDescent="0.3">
      <c r="A441" s="622">
        <v>21902299</v>
      </c>
      <c r="B441" s="350" t="s">
        <v>845</v>
      </c>
      <c r="C441" s="351" t="s">
        <v>698</v>
      </c>
      <c r="D441" s="440" t="s">
        <v>845</v>
      </c>
      <c r="E441" s="441" t="s">
        <v>698</v>
      </c>
      <c r="H441" s="621">
        <f>IF(B441=D441,1,0)</f>
        <v>1</v>
      </c>
      <c r="I441" s="621">
        <f>IF(C441=E441,1,0)</f>
        <v>1</v>
      </c>
      <c r="K441" s="621">
        <v>10.1</v>
      </c>
      <c r="L441" s="621">
        <v>6</v>
      </c>
    </row>
    <row r="442" spans="1:12" ht="15.75" x14ac:dyDescent="0.3">
      <c r="A442" s="622">
        <v>21816666</v>
      </c>
      <c r="B442" s="350" t="s">
        <v>283</v>
      </c>
      <c r="C442" s="351" t="s">
        <v>264</v>
      </c>
      <c r="D442" s="452" t="s">
        <v>283</v>
      </c>
      <c r="E442" s="429" t="s">
        <v>264</v>
      </c>
      <c r="H442" s="621">
        <f>IF(B442=D442,1,0)</f>
        <v>1</v>
      </c>
      <c r="I442" s="621">
        <f>IF(C442=E442,1,0)</f>
        <v>1</v>
      </c>
      <c r="K442" s="621">
        <v>8.6999999999999993</v>
      </c>
      <c r="L442" s="621">
        <v>6.5</v>
      </c>
    </row>
    <row r="443" spans="1:12" x14ac:dyDescent="0.25">
      <c r="A443" s="622">
        <v>21815125</v>
      </c>
      <c r="B443" s="350" t="s">
        <v>1552</v>
      </c>
      <c r="C443" s="351" t="s">
        <v>284</v>
      </c>
      <c r="D443" s="432" t="s">
        <v>1552</v>
      </c>
      <c r="E443" s="433" t="s">
        <v>284</v>
      </c>
      <c r="H443" s="621">
        <f>IF(B443=D443,1,0)</f>
        <v>1</v>
      </c>
      <c r="I443" s="621">
        <f>IF(C443=E443,1,0)</f>
        <v>1</v>
      </c>
      <c r="K443" s="621">
        <v>13.25</v>
      </c>
      <c r="L443" s="621">
        <v>6.5</v>
      </c>
    </row>
    <row r="444" spans="1:12" ht="15.75" x14ac:dyDescent="0.3">
      <c r="A444" s="622">
        <v>21912201</v>
      </c>
      <c r="B444" s="350" t="s">
        <v>846</v>
      </c>
      <c r="C444" s="351" t="s">
        <v>138</v>
      </c>
      <c r="D444" s="452" t="s">
        <v>846</v>
      </c>
      <c r="E444" s="429" t="s">
        <v>138</v>
      </c>
      <c r="H444" s="621">
        <f>IF(B444=D444,1,0)</f>
        <v>1</v>
      </c>
      <c r="I444" s="621">
        <f>IF(C444=E444,1,0)</f>
        <v>1</v>
      </c>
      <c r="K444" s="621">
        <v>12.3</v>
      </c>
      <c r="L444" s="621">
        <v>6</v>
      </c>
    </row>
    <row r="445" spans="1:12" ht="15.75" x14ac:dyDescent="0.3">
      <c r="A445" s="622">
        <v>21809210</v>
      </c>
      <c r="B445" s="350" t="s">
        <v>286</v>
      </c>
      <c r="C445" s="351" t="s">
        <v>153</v>
      </c>
      <c r="D445" s="452" t="s">
        <v>286</v>
      </c>
      <c r="E445" s="429" t="s">
        <v>153</v>
      </c>
      <c r="H445" s="621">
        <f>IF(B445=D445,1,0)</f>
        <v>1</v>
      </c>
      <c r="I445" s="621">
        <f>IF(C445=E445,1,0)</f>
        <v>1</v>
      </c>
      <c r="K445" s="621">
        <v>8.4499999999999993</v>
      </c>
      <c r="L445" s="621">
        <v>5</v>
      </c>
    </row>
    <row r="446" spans="1:12" ht="15.75" x14ac:dyDescent="0.3">
      <c r="A446" s="622">
        <v>21905008</v>
      </c>
      <c r="B446" s="350" t="s">
        <v>847</v>
      </c>
      <c r="C446" s="351" t="s">
        <v>160</v>
      </c>
      <c r="D446" s="452" t="s">
        <v>847</v>
      </c>
      <c r="E446" s="429" t="s">
        <v>160</v>
      </c>
      <c r="H446" s="621">
        <f>IF(B446=D446,1,0)</f>
        <v>1</v>
      </c>
      <c r="I446" s="621">
        <f>IF(C446=E446,1,0)</f>
        <v>1</v>
      </c>
      <c r="K446" s="621">
        <v>13.35</v>
      </c>
      <c r="L446" s="621">
        <v>8</v>
      </c>
    </row>
    <row r="447" spans="1:12" ht="15.75" x14ac:dyDescent="0.3">
      <c r="A447" s="622">
        <v>21915211</v>
      </c>
      <c r="B447" s="350" t="s">
        <v>847</v>
      </c>
      <c r="C447" s="351" t="s">
        <v>168</v>
      </c>
      <c r="D447" s="452" t="s">
        <v>847</v>
      </c>
      <c r="E447" s="429" t="s">
        <v>168</v>
      </c>
      <c r="H447" s="621">
        <f>IF(B447=D447,1,0)</f>
        <v>1</v>
      </c>
      <c r="I447" s="621">
        <f>IF(C447=E447,1,0)</f>
        <v>1</v>
      </c>
      <c r="K447" s="621">
        <v>10.3</v>
      </c>
      <c r="L447" s="621">
        <v>3.5</v>
      </c>
    </row>
    <row r="448" spans="1:12" ht="15.75" x14ac:dyDescent="0.3">
      <c r="A448" s="622">
        <v>21904017</v>
      </c>
      <c r="B448" s="350" t="s">
        <v>839</v>
      </c>
      <c r="C448" s="351" t="s">
        <v>556</v>
      </c>
      <c r="D448" s="452" t="s">
        <v>839</v>
      </c>
      <c r="E448" s="429" t="s">
        <v>556</v>
      </c>
      <c r="H448" s="621">
        <f>IF(B448=D448,1,0)</f>
        <v>1</v>
      </c>
      <c r="I448" s="621">
        <f>IF(C448=E448,1,0)</f>
        <v>1</v>
      </c>
      <c r="K448" s="621">
        <v>12.8</v>
      </c>
      <c r="L448" s="621">
        <v>3.5</v>
      </c>
    </row>
    <row r="449" spans="1:12" ht="15.75" x14ac:dyDescent="0.3">
      <c r="A449" s="622">
        <v>21907711</v>
      </c>
      <c r="B449" s="350" t="s">
        <v>842</v>
      </c>
      <c r="C449" s="351" t="s">
        <v>148</v>
      </c>
      <c r="D449" s="452" t="s">
        <v>842</v>
      </c>
      <c r="E449" s="429" t="s">
        <v>148</v>
      </c>
      <c r="H449" s="621">
        <f>IF(B449=D449,1,0)</f>
        <v>1</v>
      </c>
      <c r="I449" s="621">
        <f>IF(C449=E449,1,0)</f>
        <v>1</v>
      </c>
      <c r="K449" s="621">
        <v>10.95</v>
      </c>
      <c r="L449" s="621">
        <v>4</v>
      </c>
    </row>
    <row r="450" spans="1:12" ht="15.75" x14ac:dyDescent="0.3">
      <c r="A450" s="622">
        <v>21902681</v>
      </c>
      <c r="B450" s="350" t="s">
        <v>848</v>
      </c>
      <c r="C450" s="351" t="s">
        <v>31</v>
      </c>
      <c r="D450" s="440" t="s">
        <v>848</v>
      </c>
      <c r="E450" s="441" t="s">
        <v>31</v>
      </c>
      <c r="H450" s="621">
        <f>IF(B450=D450,1,0)</f>
        <v>1</v>
      </c>
      <c r="I450" s="621">
        <f>IF(C450=E450,1,0)</f>
        <v>1</v>
      </c>
      <c r="K450" s="621">
        <v>10</v>
      </c>
      <c r="L450" s="621">
        <v>7.5</v>
      </c>
    </row>
    <row r="451" spans="1:12" ht="15.75" x14ac:dyDescent="0.3">
      <c r="A451" s="622">
        <v>21901407</v>
      </c>
      <c r="B451" s="350" t="s">
        <v>849</v>
      </c>
      <c r="C451" s="351" t="s">
        <v>850</v>
      </c>
      <c r="D451" s="452" t="s">
        <v>849</v>
      </c>
      <c r="E451" s="429" t="s">
        <v>850</v>
      </c>
      <c r="H451" s="621">
        <f>IF(B451=D451,1,0)</f>
        <v>1</v>
      </c>
      <c r="I451" s="621">
        <f>IF(C451=E451,1,0)</f>
        <v>1</v>
      </c>
      <c r="K451" s="621">
        <v>10.85</v>
      </c>
      <c r="L451" s="621">
        <v>8</v>
      </c>
    </row>
    <row r="452" spans="1:12" ht="15.75" x14ac:dyDescent="0.3">
      <c r="A452" s="622">
        <v>21901538</v>
      </c>
      <c r="B452" s="350" t="s">
        <v>851</v>
      </c>
      <c r="C452" s="351" t="s">
        <v>100</v>
      </c>
      <c r="D452" s="452" t="s">
        <v>851</v>
      </c>
      <c r="E452" s="429" t="s">
        <v>100</v>
      </c>
      <c r="H452" s="621">
        <f>IF(B452=D452,1,0)</f>
        <v>1</v>
      </c>
      <c r="I452" s="621">
        <f>IF(C452=E452,1,0)</f>
        <v>1</v>
      </c>
      <c r="K452" s="621">
        <v>12.25</v>
      </c>
      <c r="L452" s="621">
        <v>8.5</v>
      </c>
    </row>
    <row r="453" spans="1:12" ht="15.75" x14ac:dyDescent="0.3">
      <c r="A453" s="622">
        <v>21902429</v>
      </c>
      <c r="B453" s="350" t="s">
        <v>852</v>
      </c>
      <c r="C453" s="351" t="s">
        <v>142</v>
      </c>
      <c r="D453" s="452" t="s">
        <v>852</v>
      </c>
      <c r="E453" s="429" t="s">
        <v>142</v>
      </c>
      <c r="H453" s="621">
        <f>IF(B453=D453,1,0)</f>
        <v>1</v>
      </c>
      <c r="I453" s="621">
        <f>IF(C453=E453,1,0)</f>
        <v>1</v>
      </c>
      <c r="K453" s="621">
        <v>14.1</v>
      </c>
      <c r="L453" s="621">
        <v>10</v>
      </c>
    </row>
    <row r="454" spans="1:12" ht="15.75" x14ac:dyDescent="0.3">
      <c r="A454" s="622">
        <v>21905553</v>
      </c>
      <c r="B454" s="350" t="s">
        <v>853</v>
      </c>
      <c r="C454" s="351" t="s">
        <v>165</v>
      </c>
      <c r="D454" s="452" t="s">
        <v>853</v>
      </c>
      <c r="E454" s="429" t="s">
        <v>165</v>
      </c>
      <c r="H454" s="621">
        <f>IF(B454=D454,1,0)</f>
        <v>1</v>
      </c>
      <c r="I454" s="621">
        <f>IF(C454=E454,1,0)</f>
        <v>1</v>
      </c>
      <c r="K454" s="621">
        <v>9.4</v>
      </c>
      <c r="L454" s="621">
        <v>6.5</v>
      </c>
    </row>
    <row r="455" spans="1:12" ht="15.75" x14ac:dyDescent="0.3">
      <c r="A455" s="622">
        <v>21900467</v>
      </c>
      <c r="B455" s="350" t="s">
        <v>854</v>
      </c>
      <c r="C455" s="351" t="s">
        <v>625</v>
      </c>
      <c r="D455" s="452" t="s">
        <v>854</v>
      </c>
      <c r="E455" s="429" t="s">
        <v>625</v>
      </c>
      <c r="H455" s="621">
        <f>IF(B455=D455,1,0)</f>
        <v>1</v>
      </c>
      <c r="I455" s="621">
        <f>IF(C455=E455,1,0)</f>
        <v>1</v>
      </c>
      <c r="K455" s="621">
        <v>14.25</v>
      </c>
      <c r="L455" s="621">
        <v>5.5</v>
      </c>
    </row>
    <row r="456" spans="1:12" ht="15.75" x14ac:dyDescent="0.3">
      <c r="A456" s="622">
        <v>21906794</v>
      </c>
      <c r="B456" s="350" t="s">
        <v>855</v>
      </c>
      <c r="C456" s="351" t="s">
        <v>648</v>
      </c>
      <c r="D456" s="440" t="s">
        <v>855</v>
      </c>
      <c r="E456" s="441" t="s">
        <v>648</v>
      </c>
      <c r="H456" s="621">
        <f>IF(B456=D456,1,0)</f>
        <v>1</v>
      </c>
      <c r="I456" s="621">
        <f>IF(C456=E456,1,0)</f>
        <v>1</v>
      </c>
      <c r="K456" s="621">
        <v>9.8000000000000007</v>
      </c>
      <c r="L456" s="621">
        <v>9</v>
      </c>
    </row>
    <row r="457" spans="1:12" ht="15.75" x14ac:dyDescent="0.3">
      <c r="A457" s="622">
        <v>21903645</v>
      </c>
      <c r="B457" s="350" t="s">
        <v>856</v>
      </c>
      <c r="C457" s="351" t="s">
        <v>121</v>
      </c>
      <c r="D457" s="434" t="s">
        <v>856</v>
      </c>
      <c r="E457" s="435" t="s">
        <v>121</v>
      </c>
      <c r="H457" s="621">
        <f>IF(B457=D457,1,0)</f>
        <v>1</v>
      </c>
      <c r="I457" s="621">
        <f>IF(C457=E457,1,0)</f>
        <v>1</v>
      </c>
      <c r="K457" s="621">
        <v>13.05</v>
      </c>
      <c r="L457" s="621">
        <v>8</v>
      </c>
    </row>
    <row r="458" spans="1:12" ht="15.75" x14ac:dyDescent="0.3">
      <c r="A458" s="622">
        <v>21902492</v>
      </c>
      <c r="B458" s="350" t="s">
        <v>857</v>
      </c>
      <c r="C458" s="351" t="s">
        <v>224</v>
      </c>
      <c r="D458" s="434" t="s">
        <v>857</v>
      </c>
      <c r="E458" s="435" t="s">
        <v>224</v>
      </c>
      <c r="H458" s="621">
        <f>IF(B458=D458,1,0)</f>
        <v>1</v>
      </c>
      <c r="I458" s="621">
        <f>IF(C458=E458,1,0)</f>
        <v>1</v>
      </c>
      <c r="K458" s="621">
        <v>9.25</v>
      </c>
      <c r="L458" s="621">
        <v>7.5</v>
      </c>
    </row>
    <row r="459" spans="1:12" ht="15.75" x14ac:dyDescent="0.3">
      <c r="A459" s="622">
        <v>21905936</v>
      </c>
      <c r="B459" s="350" t="s">
        <v>858</v>
      </c>
      <c r="C459" s="351" t="s">
        <v>859</v>
      </c>
      <c r="D459" s="440" t="s">
        <v>858</v>
      </c>
      <c r="E459" s="441" t="s">
        <v>859</v>
      </c>
      <c r="H459" s="621">
        <f>IF(B459=D459,1,0)</f>
        <v>1</v>
      </c>
      <c r="I459" s="621">
        <f>IF(C459=E459,1,0)</f>
        <v>1</v>
      </c>
      <c r="K459" s="621">
        <v>12.1</v>
      </c>
      <c r="L459" s="621">
        <v>5.5</v>
      </c>
    </row>
    <row r="460" spans="1:12" ht="15.75" x14ac:dyDescent="0.3">
      <c r="A460" s="622">
        <v>21909865</v>
      </c>
      <c r="B460" s="350" t="s">
        <v>860</v>
      </c>
      <c r="C460" s="351" t="s">
        <v>861</v>
      </c>
      <c r="D460" s="434" t="s">
        <v>860</v>
      </c>
      <c r="E460" s="435" t="s">
        <v>861</v>
      </c>
      <c r="H460" s="621">
        <f>IF(B460=D460,1,0)</f>
        <v>1</v>
      </c>
      <c r="I460" s="621">
        <f>IF(C460=E460,1,0)</f>
        <v>1</v>
      </c>
      <c r="K460" s="621">
        <v>10.75</v>
      </c>
      <c r="L460" s="621">
        <v>2</v>
      </c>
    </row>
    <row r="461" spans="1:12" ht="15.75" x14ac:dyDescent="0.3">
      <c r="A461" s="622">
        <v>21900466</v>
      </c>
      <c r="B461" s="350" t="s">
        <v>862</v>
      </c>
      <c r="C461" s="351" t="s">
        <v>863</v>
      </c>
      <c r="D461" s="434" t="s">
        <v>862</v>
      </c>
      <c r="E461" s="435" t="s">
        <v>863</v>
      </c>
      <c r="H461" s="621">
        <f>IF(B461=D461,1,0)</f>
        <v>1</v>
      </c>
      <c r="I461" s="621">
        <f>IF(C461=E461,1,0)</f>
        <v>1</v>
      </c>
      <c r="K461" s="621">
        <v>10.5</v>
      </c>
      <c r="L461" s="621">
        <v>6.5</v>
      </c>
    </row>
    <row r="462" spans="1:12" ht="15.75" x14ac:dyDescent="0.3">
      <c r="A462" s="622">
        <v>21814076</v>
      </c>
      <c r="B462" s="350" t="s">
        <v>289</v>
      </c>
      <c r="C462" s="351" t="s">
        <v>177</v>
      </c>
      <c r="D462" s="434" t="s">
        <v>289</v>
      </c>
      <c r="E462" s="435" t="s">
        <v>177</v>
      </c>
      <c r="H462" s="621">
        <f>IF(B462=D462,1,0)</f>
        <v>1</v>
      </c>
      <c r="I462" s="621">
        <f>IF(C462=E462,1,0)</f>
        <v>1</v>
      </c>
      <c r="K462" s="621">
        <v>5.55</v>
      </c>
      <c r="L462" s="621">
        <v>8</v>
      </c>
    </row>
    <row r="463" spans="1:12" ht="15.75" x14ac:dyDescent="0.3">
      <c r="A463" s="622">
        <v>21903291</v>
      </c>
      <c r="B463" s="350" t="s">
        <v>864</v>
      </c>
      <c r="C463" s="351" t="s">
        <v>102</v>
      </c>
      <c r="D463" s="434" t="s">
        <v>864</v>
      </c>
      <c r="E463" s="435" t="s">
        <v>102</v>
      </c>
      <c r="H463" s="621">
        <f>IF(B463=D463,1,0)</f>
        <v>1</v>
      </c>
      <c r="I463" s="621">
        <f>IF(C463=E463,1,0)</f>
        <v>1</v>
      </c>
      <c r="K463" s="621">
        <v>12</v>
      </c>
      <c r="L463" s="621">
        <v>6.5</v>
      </c>
    </row>
    <row r="464" spans="1:12" ht="15.75" x14ac:dyDescent="0.3">
      <c r="A464" s="622">
        <v>21910709</v>
      </c>
      <c r="B464" s="350" t="s">
        <v>865</v>
      </c>
      <c r="C464" s="351" t="s">
        <v>866</v>
      </c>
      <c r="D464" s="434" t="s">
        <v>865</v>
      </c>
      <c r="E464" s="435" t="s">
        <v>866</v>
      </c>
      <c r="H464" s="621">
        <f>IF(B464=D464,1,0)</f>
        <v>1</v>
      </c>
      <c r="I464" s="621">
        <f>IF(C464=E464,1,0)</f>
        <v>1</v>
      </c>
      <c r="K464" s="621" t="s">
        <v>1025</v>
      </c>
      <c r="L464" s="621">
        <v>6.5</v>
      </c>
    </row>
    <row r="465" spans="1:12" x14ac:dyDescent="0.25">
      <c r="A465" s="622">
        <v>21809019</v>
      </c>
      <c r="B465" s="350" t="s">
        <v>1566</v>
      </c>
      <c r="C465" s="351" t="s">
        <v>105</v>
      </c>
      <c r="D465" s="432" t="s">
        <v>1566</v>
      </c>
      <c r="E465" s="433" t="s">
        <v>105</v>
      </c>
      <c r="H465" s="621">
        <f>IF(B465=D465,1,0)</f>
        <v>1</v>
      </c>
      <c r="I465" s="621">
        <f>IF(C465=E465,1,0)</f>
        <v>1</v>
      </c>
      <c r="K465" s="621">
        <v>11.45</v>
      </c>
      <c r="L465" s="621">
        <v>9.5</v>
      </c>
    </row>
    <row r="466" spans="1:12" ht="15.75" x14ac:dyDescent="0.3">
      <c r="A466" s="622">
        <v>21904131</v>
      </c>
      <c r="B466" s="350" t="s">
        <v>867</v>
      </c>
      <c r="C466" s="351" t="s">
        <v>868</v>
      </c>
      <c r="D466" s="434" t="s">
        <v>867</v>
      </c>
      <c r="E466" s="435" t="s">
        <v>868</v>
      </c>
      <c r="H466" s="621">
        <f>IF(B466=D466,1,0)</f>
        <v>1</v>
      </c>
      <c r="I466" s="621">
        <f>IF(C466=E466,1,0)</f>
        <v>1</v>
      </c>
      <c r="K466" s="621">
        <v>13.7</v>
      </c>
      <c r="L466" s="621">
        <v>9</v>
      </c>
    </row>
    <row r="467" spans="1:12" ht="15.75" x14ac:dyDescent="0.3">
      <c r="A467" s="622">
        <v>21902203</v>
      </c>
      <c r="B467" s="350" t="s">
        <v>869</v>
      </c>
      <c r="C467" s="351" t="s">
        <v>142</v>
      </c>
      <c r="D467" s="440" t="s">
        <v>869</v>
      </c>
      <c r="E467" s="441" t="s">
        <v>142</v>
      </c>
      <c r="H467" s="621">
        <f>IF(B467=D467,1,0)</f>
        <v>1</v>
      </c>
      <c r="I467" s="621">
        <f>IF(C467=E467,1,0)</f>
        <v>1</v>
      </c>
      <c r="K467" s="621">
        <v>14.35</v>
      </c>
      <c r="L467" s="621">
        <v>12</v>
      </c>
    </row>
    <row r="468" spans="1:12" ht="15.75" x14ac:dyDescent="0.3">
      <c r="A468" s="622">
        <v>21906148</v>
      </c>
      <c r="B468" s="350" t="s">
        <v>870</v>
      </c>
      <c r="C468" s="351" t="s">
        <v>269</v>
      </c>
      <c r="D468" s="440" t="s">
        <v>870</v>
      </c>
      <c r="E468" s="441" t="s">
        <v>269</v>
      </c>
      <c r="H468" s="621">
        <f>IF(B468=D468,1,0)</f>
        <v>1</v>
      </c>
      <c r="I468" s="621">
        <f>IF(C468=E468,1,0)</f>
        <v>1</v>
      </c>
      <c r="K468" s="621">
        <v>13.05</v>
      </c>
      <c r="L468" s="621">
        <v>8.5</v>
      </c>
    </row>
    <row r="469" spans="1:12" ht="15.75" x14ac:dyDescent="0.3">
      <c r="A469" s="622">
        <v>21907820</v>
      </c>
      <c r="B469" s="350" t="s">
        <v>871</v>
      </c>
      <c r="C469" s="351" t="s">
        <v>275</v>
      </c>
      <c r="D469" s="434" t="s">
        <v>871</v>
      </c>
      <c r="E469" s="435" t="s">
        <v>275</v>
      </c>
      <c r="H469" s="621">
        <f>IF(B469=D469,1,0)</f>
        <v>1</v>
      </c>
      <c r="I469" s="621">
        <f>IF(C469=E469,1,0)</f>
        <v>1</v>
      </c>
      <c r="K469" s="621">
        <v>12.25</v>
      </c>
      <c r="L469" s="621">
        <v>8.5</v>
      </c>
    </row>
    <row r="470" spans="1:12" ht="15.75" x14ac:dyDescent="0.3">
      <c r="A470" s="622">
        <v>21807279</v>
      </c>
      <c r="B470" s="350" t="s">
        <v>292</v>
      </c>
      <c r="C470" s="351" t="s">
        <v>130</v>
      </c>
      <c r="D470" s="434" t="s">
        <v>292</v>
      </c>
      <c r="E470" s="435" t="s">
        <v>130</v>
      </c>
      <c r="H470" s="621">
        <f>IF(B470=D470,1,0)</f>
        <v>1</v>
      </c>
      <c r="I470" s="621">
        <f>IF(C470=E470,1,0)</f>
        <v>1</v>
      </c>
      <c r="K470" s="621">
        <v>10.6</v>
      </c>
      <c r="L470" s="621">
        <v>5</v>
      </c>
    </row>
    <row r="471" spans="1:12" ht="15.75" x14ac:dyDescent="0.3">
      <c r="A471" s="622">
        <v>21702643</v>
      </c>
      <c r="B471" s="350" t="s">
        <v>872</v>
      </c>
      <c r="C471" s="351" t="s">
        <v>98</v>
      </c>
      <c r="D471" s="434" t="s">
        <v>872</v>
      </c>
      <c r="E471" s="435" t="s">
        <v>98</v>
      </c>
      <c r="H471" s="621">
        <f>IF(B471=D471,1,0)</f>
        <v>1</v>
      </c>
      <c r="I471" s="621">
        <f>IF(C471=E471,1,0)</f>
        <v>1</v>
      </c>
      <c r="K471" s="621">
        <v>7.65</v>
      </c>
      <c r="L471" s="621">
        <v>5</v>
      </c>
    </row>
    <row r="472" spans="1:12" ht="15.75" x14ac:dyDescent="0.3">
      <c r="A472" s="622">
        <v>21905227</v>
      </c>
      <c r="B472" s="350" t="s">
        <v>873</v>
      </c>
      <c r="C472" s="351" t="s">
        <v>114</v>
      </c>
      <c r="D472" s="440" t="s">
        <v>873</v>
      </c>
      <c r="E472" s="441" t="s">
        <v>114</v>
      </c>
      <c r="H472" s="621">
        <f>IF(B472=D472,1,0)</f>
        <v>1</v>
      </c>
      <c r="I472" s="621">
        <f>IF(C472=E472,1,0)</f>
        <v>1</v>
      </c>
      <c r="K472" s="621">
        <v>12.8</v>
      </c>
      <c r="L472" s="621">
        <v>6</v>
      </c>
    </row>
    <row r="473" spans="1:12" ht="15.75" x14ac:dyDescent="0.3">
      <c r="A473" s="622">
        <v>21905440</v>
      </c>
      <c r="B473" s="350" t="s">
        <v>874</v>
      </c>
      <c r="C473" s="351" t="s">
        <v>200</v>
      </c>
      <c r="D473" s="434" t="s">
        <v>874</v>
      </c>
      <c r="E473" s="435" t="s">
        <v>200</v>
      </c>
      <c r="H473" s="621">
        <f>IF(B473=D473,1,0)</f>
        <v>1</v>
      </c>
      <c r="I473" s="621">
        <f>IF(C473=E473,1,0)</f>
        <v>1</v>
      </c>
      <c r="K473" s="621">
        <v>12.05</v>
      </c>
      <c r="L473" s="621">
        <v>5.5</v>
      </c>
    </row>
    <row r="474" spans="1:12" ht="15.75" x14ac:dyDescent="0.3">
      <c r="A474" s="622">
        <v>21909647</v>
      </c>
      <c r="B474" s="350" t="s">
        <v>875</v>
      </c>
      <c r="C474" s="351" t="s">
        <v>142</v>
      </c>
      <c r="D474" s="440" t="s">
        <v>875</v>
      </c>
      <c r="E474" s="441" t="s">
        <v>142</v>
      </c>
      <c r="H474" s="621">
        <f>IF(B474=D474,1,0)</f>
        <v>1</v>
      </c>
      <c r="I474" s="621">
        <f>IF(C474=E474,1,0)</f>
        <v>1</v>
      </c>
      <c r="K474" s="621">
        <v>11.5</v>
      </c>
      <c r="L474" s="621">
        <v>10.5</v>
      </c>
    </row>
    <row r="475" spans="1:12" ht="15.75" x14ac:dyDescent="0.3">
      <c r="A475" s="622">
        <v>21901170</v>
      </c>
      <c r="B475" s="350" t="s">
        <v>875</v>
      </c>
      <c r="C475" s="351" t="s">
        <v>219</v>
      </c>
      <c r="D475" s="434" t="s">
        <v>875</v>
      </c>
      <c r="E475" s="435" t="s">
        <v>219</v>
      </c>
      <c r="H475" s="621">
        <f>IF(B475=D475,1,0)</f>
        <v>1</v>
      </c>
      <c r="I475" s="621">
        <f>IF(C475=E475,1,0)</f>
        <v>1</v>
      </c>
      <c r="K475" s="621">
        <v>9.8000000000000007</v>
      </c>
      <c r="L475" s="621">
        <v>8</v>
      </c>
    </row>
    <row r="476" spans="1:12" ht="15.75" x14ac:dyDescent="0.3">
      <c r="A476" s="622">
        <v>21704304</v>
      </c>
      <c r="B476" s="350" t="s">
        <v>876</v>
      </c>
      <c r="C476" s="351" t="s">
        <v>448</v>
      </c>
      <c r="D476" s="434" t="s">
        <v>876</v>
      </c>
      <c r="E476" s="435" t="s">
        <v>448</v>
      </c>
      <c r="H476" s="621">
        <f>IF(B476=D476,1,0)</f>
        <v>1</v>
      </c>
      <c r="I476" s="621">
        <f>IF(C476=E476,1,0)</f>
        <v>1</v>
      </c>
      <c r="K476" s="621">
        <v>10.9</v>
      </c>
      <c r="L476" s="621">
        <v>13.5</v>
      </c>
    </row>
    <row r="477" spans="1:12" ht="15.75" x14ac:dyDescent="0.3">
      <c r="A477" s="622">
        <v>21803452</v>
      </c>
      <c r="B477" s="350" t="s">
        <v>877</v>
      </c>
      <c r="C477" s="351" t="s">
        <v>878</v>
      </c>
      <c r="D477" s="434" t="s">
        <v>877</v>
      </c>
      <c r="E477" s="435" t="s">
        <v>878</v>
      </c>
      <c r="H477" s="621">
        <f>IF(B477=D477,1,0)</f>
        <v>1</v>
      </c>
      <c r="I477" s="621">
        <f>IF(C477=E477,1,0)</f>
        <v>1</v>
      </c>
      <c r="K477" s="621">
        <v>0</v>
      </c>
      <c r="L477" s="621" t="s">
        <v>329</v>
      </c>
    </row>
    <row r="478" spans="1:12" ht="15.75" x14ac:dyDescent="0.3">
      <c r="A478" s="622">
        <v>21815265</v>
      </c>
      <c r="B478" s="350" t="s">
        <v>293</v>
      </c>
      <c r="C478" s="351" t="s">
        <v>280</v>
      </c>
      <c r="D478" s="434" t="s">
        <v>293</v>
      </c>
      <c r="E478" s="435" t="s">
        <v>280</v>
      </c>
      <c r="H478" s="621">
        <f>IF(B478=D478,1,0)</f>
        <v>1</v>
      </c>
      <c r="I478" s="621">
        <f>IF(C478=E478,1,0)</f>
        <v>1</v>
      </c>
      <c r="K478" s="621">
        <v>10.45</v>
      </c>
      <c r="L478" s="621">
        <v>4</v>
      </c>
    </row>
    <row r="479" spans="1:12" ht="15.75" x14ac:dyDescent="0.3">
      <c r="A479" s="622">
        <v>21708460</v>
      </c>
      <c r="B479" s="350" t="s">
        <v>879</v>
      </c>
      <c r="C479" s="351" t="s">
        <v>176</v>
      </c>
      <c r="D479" s="434" t="s">
        <v>879</v>
      </c>
      <c r="E479" s="435" t="s">
        <v>176</v>
      </c>
      <c r="H479" s="621">
        <f>IF(B479=D479,1,0)</f>
        <v>1</v>
      </c>
      <c r="I479" s="621">
        <f>IF(C479=E479,1,0)</f>
        <v>1</v>
      </c>
      <c r="K479" s="621">
        <v>11.75</v>
      </c>
      <c r="L479" s="621">
        <v>6</v>
      </c>
    </row>
    <row r="480" spans="1:12" ht="15.75" x14ac:dyDescent="0.3">
      <c r="A480" s="622">
        <v>21905713</v>
      </c>
      <c r="B480" s="350" t="s">
        <v>880</v>
      </c>
      <c r="C480" s="351" t="s">
        <v>214</v>
      </c>
      <c r="D480" s="434" t="s">
        <v>880</v>
      </c>
      <c r="E480" s="435" t="s">
        <v>214</v>
      </c>
      <c r="H480" s="621">
        <f>IF(B480=D480,1,0)</f>
        <v>1</v>
      </c>
      <c r="I480" s="621">
        <f>IF(C480=E480,1,0)</f>
        <v>1</v>
      </c>
      <c r="K480" s="621">
        <v>10.75</v>
      </c>
      <c r="L480" s="621">
        <v>2</v>
      </c>
    </row>
    <row r="481" spans="1:12" ht="15.75" x14ac:dyDescent="0.3">
      <c r="A481" s="622">
        <v>21906236</v>
      </c>
      <c r="B481" s="350" t="s">
        <v>881</v>
      </c>
      <c r="C481" s="351" t="s">
        <v>169</v>
      </c>
      <c r="D481" s="434" t="s">
        <v>881</v>
      </c>
      <c r="E481" s="435" t="s">
        <v>169</v>
      </c>
      <c r="H481" s="621">
        <f>IF(B481=D481,1,0)</f>
        <v>1</v>
      </c>
      <c r="I481" s="621">
        <f>IF(C481=E481,1,0)</f>
        <v>1</v>
      </c>
      <c r="K481" s="621">
        <v>13.9</v>
      </c>
      <c r="L481" s="621">
        <v>5.5</v>
      </c>
    </row>
    <row r="482" spans="1:12" ht="15.75" x14ac:dyDescent="0.3">
      <c r="A482" s="622">
        <v>21904640</v>
      </c>
      <c r="B482" s="350" t="s">
        <v>882</v>
      </c>
      <c r="C482" s="351" t="s">
        <v>162</v>
      </c>
      <c r="D482" s="434" t="s">
        <v>882</v>
      </c>
      <c r="E482" s="435" t="s">
        <v>162</v>
      </c>
      <c r="H482" s="621">
        <f>IF(B482=D482,1,0)</f>
        <v>1</v>
      </c>
      <c r="I482" s="621">
        <f>IF(C482=E482,1,0)</f>
        <v>1</v>
      </c>
      <c r="K482" s="621">
        <v>9.75</v>
      </c>
      <c r="L482" s="621">
        <v>7.5</v>
      </c>
    </row>
    <row r="483" spans="1:12" ht="15.75" x14ac:dyDescent="0.3">
      <c r="A483" s="622">
        <v>21905680</v>
      </c>
      <c r="B483" s="350" t="s">
        <v>883</v>
      </c>
      <c r="C483" s="351" t="s">
        <v>153</v>
      </c>
      <c r="D483" s="434" t="s">
        <v>883</v>
      </c>
      <c r="E483" s="435" t="s">
        <v>153</v>
      </c>
      <c r="H483" s="621">
        <f>IF(B483=D483,1,0)</f>
        <v>1</v>
      </c>
      <c r="I483" s="621">
        <f>IF(C483=E483,1,0)</f>
        <v>1</v>
      </c>
      <c r="K483" s="621">
        <v>12.25</v>
      </c>
      <c r="L483" s="621">
        <v>9</v>
      </c>
    </row>
    <row r="484" spans="1:12" ht="15.75" x14ac:dyDescent="0.3">
      <c r="A484" s="622">
        <v>21908462</v>
      </c>
      <c r="B484" s="350" t="s">
        <v>884</v>
      </c>
      <c r="C484" s="351" t="s">
        <v>760</v>
      </c>
      <c r="D484" s="434" t="s">
        <v>884</v>
      </c>
      <c r="E484" s="435" t="s">
        <v>760</v>
      </c>
      <c r="H484" s="621">
        <f>IF(B484=D484,1,0)</f>
        <v>1</v>
      </c>
      <c r="I484" s="621">
        <f>IF(C484=E484,1,0)</f>
        <v>1</v>
      </c>
      <c r="K484" s="621">
        <v>14.3</v>
      </c>
      <c r="L484" s="621">
        <v>7.5</v>
      </c>
    </row>
    <row r="485" spans="1:12" ht="15.75" x14ac:dyDescent="0.3">
      <c r="A485" s="622">
        <v>21509470</v>
      </c>
      <c r="B485" s="350" t="s">
        <v>885</v>
      </c>
      <c r="C485" s="351" t="s">
        <v>886</v>
      </c>
      <c r="D485" s="434" t="s">
        <v>885</v>
      </c>
      <c r="E485" s="435" t="s">
        <v>886</v>
      </c>
      <c r="H485" s="621">
        <f>IF(B485=D485,1,0)</f>
        <v>1</v>
      </c>
      <c r="I485" s="621">
        <f>IF(C485=E485,1,0)</f>
        <v>1</v>
      </c>
      <c r="K485" s="621">
        <v>10.7</v>
      </c>
      <c r="L485" s="621">
        <v>9.5</v>
      </c>
    </row>
    <row r="486" spans="1:12" ht="15.75" x14ac:dyDescent="0.3">
      <c r="A486" s="622">
        <v>21815404</v>
      </c>
      <c r="B486" s="350" t="s">
        <v>294</v>
      </c>
      <c r="C486" s="351" t="s">
        <v>295</v>
      </c>
      <c r="D486" s="434" t="s">
        <v>294</v>
      </c>
      <c r="E486" s="435" t="s">
        <v>295</v>
      </c>
      <c r="H486" s="621">
        <f>IF(B486=D486,1,0)</f>
        <v>1</v>
      </c>
      <c r="I486" s="621">
        <f>IF(C486=E486,1,0)</f>
        <v>1</v>
      </c>
      <c r="K486" s="621">
        <v>13.25</v>
      </c>
      <c r="L486" s="621">
        <v>7</v>
      </c>
    </row>
    <row r="487" spans="1:12" ht="15.75" x14ac:dyDescent="0.3">
      <c r="A487" s="622">
        <v>21902040</v>
      </c>
      <c r="B487" s="350" t="s">
        <v>887</v>
      </c>
      <c r="C487" s="351" t="s">
        <v>247</v>
      </c>
      <c r="D487" s="434" t="s">
        <v>887</v>
      </c>
      <c r="E487" s="435" t="s">
        <v>247</v>
      </c>
      <c r="H487" s="621">
        <f>IF(B487=D487,1,0)</f>
        <v>1</v>
      </c>
      <c r="I487" s="621">
        <f>IF(C487=E487,1,0)</f>
        <v>1</v>
      </c>
      <c r="K487" s="621">
        <v>10.9375</v>
      </c>
      <c r="L487" s="621">
        <v>3.5</v>
      </c>
    </row>
    <row r="488" spans="1:12" ht="15.75" x14ac:dyDescent="0.3">
      <c r="A488" s="622">
        <v>21911663</v>
      </c>
      <c r="B488" s="350" t="s">
        <v>888</v>
      </c>
      <c r="C488" s="351" t="s">
        <v>889</v>
      </c>
      <c r="D488" s="434" t="s">
        <v>888</v>
      </c>
      <c r="E488" s="435" t="s">
        <v>889</v>
      </c>
      <c r="H488" s="621">
        <f>IF(B488=D488,1,0)</f>
        <v>1</v>
      </c>
      <c r="I488" s="621">
        <f>IF(C488=E488,1,0)</f>
        <v>1</v>
      </c>
      <c r="K488" s="621">
        <v>8.6</v>
      </c>
      <c r="L488" s="621">
        <v>4</v>
      </c>
    </row>
    <row r="489" spans="1:12" ht="15.75" x14ac:dyDescent="0.3">
      <c r="A489" s="622">
        <v>21913024</v>
      </c>
      <c r="B489" s="350" t="s">
        <v>890</v>
      </c>
      <c r="C489" s="351" t="s">
        <v>891</v>
      </c>
      <c r="D489" s="434" t="s">
        <v>890</v>
      </c>
      <c r="E489" s="435" t="s">
        <v>891</v>
      </c>
      <c r="H489" s="621">
        <f>IF(B489=D489,1,0)</f>
        <v>1</v>
      </c>
      <c r="I489" s="621">
        <f>IF(C489=E489,1,0)</f>
        <v>1</v>
      </c>
      <c r="K489" s="621">
        <v>11.3</v>
      </c>
      <c r="L489" s="621">
        <v>5</v>
      </c>
    </row>
    <row r="490" spans="1:12" ht="15.75" x14ac:dyDescent="0.3">
      <c r="A490" s="622">
        <v>21912735</v>
      </c>
      <c r="B490" s="350" t="s">
        <v>892</v>
      </c>
      <c r="C490" s="351" t="s">
        <v>121</v>
      </c>
      <c r="D490" s="434" t="s">
        <v>892</v>
      </c>
      <c r="E490" s="435" t="s">
        <v>121</v>
      </c>
      <c r="H490" s="621">
        <f>IF(B490=D490,1,0)</f>
        <v>1</v>
      </c>
      <c r="I490" s="621">
        <f>IF(C490=E490,1,0)</f>
        <v>1</v>
      </c>
      <c r="K490" s="621">
        <v>11.6</v>
      </c>
      <c r="L490" s="621">
        <v>9</v>
      </c>
    </row>
    <row r="491" spans="1:12" ht="15.75" x14ac:dyDescent="0.3">
      <c r="A491" s="622">
        <v>21904477</v>
      </c>
      <c r="B491" s="350" t="s">
        <v>893</v>
      </c>
      <c r="C491" s="351" t="s">
        <v>177</v>
      </c>
      <c r="D491" s="434" t="s">
        <v>893</v>
      </c>
      <c r="E491" s="435" t="s">
        <v>177</v>
      </c>
      <c r="H491" s="621">
        <f>IF(B491=D491,1,0)</f>
        <v>1</v>
      </c>
      <c r="I491" s="621">
        <f>IF(C491=E491,1,0)</f>
        <v>1</v>
      </c>
      <c r="K491" s="621">
        <v>9.3000000000000007</v>
      </c>
      <c r="L491" s="621">
        <v>4.5</v>
      </c>
    </row>
    <row r="492" spans="1:12" ht="15.75" x14ac:dyDescent="0.3">
      <c r="A492" s="622">
        <v>21908792</v>
      </c>
      <c r="B492" s="350" t="s">
        <v>894</v>
      </c>
      <c r="C492" s="351" t="s">
        <v>895</v>
      </c>
      <c r="D492" s="434" t="s">
        <v>894</v>
      </c>
      <c r="E492" s="435" t="s">
        <v>895</v>
      </c>
      <c r="H492" s="621">
        <f>IF(B492=D492,1,0)</f>
        <v>1</v>
      </c>
      <c r="I492" s="621">
        <f>IF(C492=E492,1,0)</f>
        <v>1</v>
      </c>
      <c r="K492" s="621">
        <v>8.75</v>
      </c>
      <c r="L492" s="621">
        <v>4.5</v>
      </c>
    </row>
    <row r="493" spans="1:12" ht="15.75" x14ac:dyDescent="0.3">
      <c r="A493" s="622">
        <v>21917877</v>
      </c>
      <c r="B493" s="350" t="s">
        <v>896</v>
      </c>
      <c r="C493" s="351" t="s">
        <v>897</v>
      </c>
      <c r="D493" s="460" t="s">
        <v>896</v>
      </c>
      <c r="E493" s="461" t="s">
        <v>897</v>
      </c>
      <c r="H493" s="621">
        <f>IF(B493=D493,1,0)</f>
        <v>1</v>
      </c>
      <c r="I493" s="621">
        <f>IF(C493=E493,1,0)</f>
        <v>1</v>
      </c>
      <c r="K493" s="621">
        <v>6.5</v>
      </c>
      <c r="L493" s="621">
        <v>6</v>
      </c>
    </row>
    <row r="494" spans="1:12" ht="15.75" x14ac:dyDescent="0.3">
      <c r="A494" s="622">
        <v>21903046</v>
      </c>
      <c r="B494" s="350" t="s">
        <v>898</v>
      </c>
      <c r="C494" s="351" t="s">
        <v>300</v>
      </c>
      <c r="D494" s="434" t="s">
        <v>898</v>
      </c>
      <c r="E494" s="435" t="s">
        <v>300</v>
      </c>
      <c r="H494" s="621">
        <f>IF(B494=D494,1,0)</f>
        <v>1</v>
      </c>
      <c r="I494" s="621">
        <f>IF(C494=E494,1,0)</f>
        <v>1</v>
      </c>
      <c r="K494" s="621">
        <v>7.85</v>
      </c>
      <c r="L494" s="621">
        <v>5.5</v>
      </c>
    </row>
    <row r="495" spans="1:12" ht="15.75" x14ac:dyDescent="0.3">
      <c r="A495" s="622">
        <v>21910751</v>
      </c>
      <c r="B495" s="350" t="s">
        <v>899</v>
      </c>
      <c r="C495" s="351" t="s">
        <v>267</v>
      </c>
      <c r="D495" s="440" t="s">
        <v>899</v>
      </c>
      <c r="E495" s="441" t="s">
        <v>267</v>
      </c>
      <c r="H495" s="621">
        <f>IF(B495=D495,1,0)</f>
        <v>1</v>
      </c>
      <c r="I495" s="621">
        <f>IF(C495=E495,1,0)</f>
        <v>1</v>
      </c>
      <c r="K495" s="621">
        <v>13.85</v>
      </c>
      <c r="L495" s="621">
        <v>9.5</v>
      </c>
    </row>
    <row r="496" spans="1:12" ht="15.75" x14ac:dyDescent="0.3">
      <c r="A496" s="622">
        <v>21903252</v>
      </c>
      <c r="B496" s="350" t="s">
        <v>900</v>
      </c>
      <c r="C496" s="351" t="s">
        <v>901</v>
      </c>
      <c r="D496" s="440" t="s">
        <v>900</v>
      </c>
      <c r="E496" s="441" t="s">
        <v>901</v>
      </c>
      <c r="H496" s="621">
        <f>IF(B496=D496,1,0)</f>
        <v>1</v>
      </c>
      <c r="I496" s="621">
        <f>IF(C496=E496,1,0)</f>
        <v>1</v>
      </c>
      <c r="K496" s="621">
        <v>9.75</v>
      </c>
      <c r="L496" s="621">
        <v>6.5</v>
      </c>
    </row>
    <row r="497" spans="1:12" ht="15.75" x14ac:dyDescent="0.3">
      <c r="A497" s="622">
        <v>21904544</v>
      </c>
      <c r="B497" s="350" t="s">
        <v>902</v>
      </c>
      <c r="C497" s="351" t="s">
        <v>903</v>
      </c>
      <c r="D497" s="440" t="s">
        <v>902</v>
      </c>
      <c r="E497" s="441" t="s">
        <v>903</v>
      </c>
      <c r="H497" s="621">
        <f>IF(B497=D497,1,0)</f>
        <v>1</v>
      </c>
      <c r="I497" s="621">
        <f>IF(C497=E497,1,0)</f>
        <v>1</v>
      </c>
      <c r="K497" s="621">
        <v>13.15</v>
      </c>
      <c r="L497" s="621">
        <v>10</v>
      </c>
    </row>
    <row r="498" spans="1:12" ht="15.75" x14ac:dyDescent="0.3">
      <c r="A498" s="622">
        <v>21813961</v>
      </c>
      <c r="B498" s="350" t="s">
        <v>904</v>
      </c>
      <c r="C498" s="351" t="s">
        <v>756</v>
      </c>
      <c r="D498" s="440" t="s">
        <v>904</v>
      </c>
      <c r="E498" s="441" t="s">
        <v>756</v>
      </c>
      <c r="H498" s="621">
        <f>IF(B498=D498,1,0)</f>
        <v>1</v>
      </c>
      <c r="I498" s="621">
        <f>IF(C498=E498,1,0)</f>
        <v>1</v>
      </c>
      <c r="K498" s="621">
        <v>13.1</v>
      </c>
      <c r="L498" s="621">
        <v>10.5</v>
      </c>
    </row>
    <row r="499" spans="1:12" ht="15.75" x14ac:dyDescent="0.3">
      <c r="A499" s="622">
        <v>21919915</v>
      </c>
      <c r="B499" s="350" t="s">
        <v>905</v>
      </c>
      <c r="C499" s="351" t="s">
        <v>140</v>
      </c>
      <c r="D499" s="434" t="s">
        <v>905</v>
      </c>
      <c r="E499" s="435" t="s">
        <v>140</v>
      </c>
      <c r="H499" s="621">
        <f>IF(B499=D499,1,0)</f>
        <v>1</v>
      </c>
      <c r="I499" s="621">
        <f>IF(C499=E499,1,0)</f>
        <v>1</v>
      </c>
      <c r="K499" s="621">
        <v>11.4</v>
      </c>
      <c r="L499" s="621">
        <v>3</v>
      </c>
    </row>
    <row r="500" spans="1:12" ht="15.75" x14ac:dyDescent="0.3">
      <c r="A500" s="622">
        <v>21903686</v>
      </c>
      <c r="B500" s="350" t="s">
        <v>906</v>
      </c>
      <c r="C500" s="351" t="s">
        <v>154</v>
      </c>
      <c r="D500" s="440" t="s">
        <v>906</v>
      </c>
      <c r="E500" s="441" t="s">
        <v>154</v>
      </c>
      <c r="H500" s="621">
        <f>IF(B500=D500,1,0)</f>
        <v>1</v>
      </c>
      <c r="I500" s="621">
        <f>IF(C500=E500,1,0)</f>
        <v>1</v>
      </c>
      <c r="K500" s="621">
        <v>11.8125</v>
      </c>
      <c r="L500" s="621">
        <v>7</v>
      </c>
    </row>
    <row r="501" spans="1:12" ht="15.75" x14ac:dyDescent="0.3">
      <c r="A501" s="622">
        <v>21909221</v>
      </c>
      <c r="B501" s="350" t="s">
        <v>907</v>
      </c>
      <c r="C501" s="351" t="s">
        <v>908</v>
      </c>
      <c r="D501" s="434" t="s">
        <v>907</v>
      </c>
      <c r="E501" s="435" t="s">
        <v>908</v>
      </c>
      <c r="H501" s="621">
        <f>IF(B501=D501,1,0)</f>
        <v>1</v>
      </c>
      <c r="I501" s="621">
        <f>IF(C501=E501,1,0)</f>
        <v>1</v>
      </c>
      <c r="K501" s="621">
        <v>12.1</v>
      </c>
      <c r="L501" s="621">
        <v>7.5</v>
      </c>
    </row>
    <row r="502" spans="1:12" ht="15.75" x14ac:dyDescent="0.3">
      <c r="A502" s="622">
        <v>21907237</v>
      </c>
      <c r="B502" s="350" t="s">
        <v>52</v>
      </c>
      <c r="C502" s="351" t="s">
        <v>229</v>
      </c>
      <c r="D502" s="434" t="s">
        <v>52</v>
      </c>
      <c r="E502" s="435" t="s">
        <v>229</v>
      </c>
      <c r="H502" s="621">
        <f>IF(B502=D502,1,0)</f>
        <v>1</v>
      </c>
      <c r="I502" s="621">
        <f>IF(C502=E502,1,0)</f>
        <v>1</v>
      </c>
      <c r="K502" s="621">
        <v>11.8</v>
      </c>
      <c r="L502" s="621">
        <v>11</v>
      </c>
    </row>
    <row r="503" spans="1:12" ht="15.75" x14ac:dyDescent="0.3">
      <c r="A503" s="622">
        <v>21905904</v>
      </c>
      <c r="B503" s="350" t="s">
        <v>909</v>
      </c>
      <c r="C503" s="351" t="s">
        <v>910</v>
      </c>
      <c r="D503" s="440" t="s">
        <v>909</v>
      </c>
      <c r="E503" s="441" t="s">
        <v>910</v>
      </c>
      <c r="H503" s="621">
        <f>IF(B503=D503,1,0)</f>
        <v>1</v>
      </c>
      <c r="I503" s="621">
        <f>IF(C503=E503,1,0)</f>
        <v>1</v>
      </c>
      <c r="K503" s="621">
        <v>11.55</v>
      </c>
      <c r="L503" s="621">
        <v>8.5</v>
      </c>
    </row>
    <row r="504" spans="1:12" ht="15.75" x14ac:dyDescent="0.3">
      <c r="A504" s="622">
        <v>21905110</v>
      </c>
      <c r="B504" s="350" t="s">
        <v>911</v>
      </c>
      <c r="C504" s="351" t="s">
        <v>100</v>
      </c>
      <c r="D504" s="434" t="s">
        <v>911</v>
      </c>
      <c r="E504" s="435" t="s">
        <v>100</v>
      </c>
      <c r="H504" s="621">
        <f>IF(B504=D504,1,0)</f>
        <v>1</v>
      </c>
      <c r="I504" s="621">
        <f>IF(C504=E504,1,0)</f>
        <v>1</v>
      </c>
      <c r="K504" s="621">
        <v>10.6</v>
      </c>
      <c r="L504" s="621">
        <v>6.5</v>
      </c>
    </row>
    <row r="505" spans="1:12" ht="15.75" x14ac:dyDescent="0.3">
      <c r="A505" s="622">
        <v>21906320</v>
      </c>
      <c r="B505" s="350" t="s">
        <v>912</v>
      </c>
      <c r="C505" s="351" t="s">
        <v>194</v>
      </c>
      <c r="D505" s="434" t="s">
        <v>912</v>
      </c>
      <c r="E505" s="435" t="s">
        <v>194</v>
      </c>
      <c r="H505" s="621">
        <f>IF(B505=D505,1,0)</f>
        <v>1</v>
      </c>
      <c r="I505" s="621">
        <f>IF(C505=E505,1,0)</f>
        <v>1</v>
      </c>
      <c r="K505" s="621">
        <v>13.9</v>
      </c>
      <c r="L505" s="621">
        <v>9.5</v>
      </c>
    </row>
    <row r="506" spans="1:12" ht="15.75" x14ac:dyDescent="0.3">
      <c r="A506" s="622">
        <v>21808734</v>
      </c>
      <c r="B506" s="350" t="s">
        <v>913</v>
      </c>
      <c r="C506" s="351" t="s">
        <v>291</v>
      </c>
      <c r="D506" s="434" t="s">
        <v>913</v>
      </c>
      <c r="E506" s="435" t="s">
        <v>291</v>
      </c>
      <c r="H506" s="621">
        <f>IF(B506=D506,1,0)</f>
        <v>1</v>
      </c>
      <c r="I506" s="621">
        <f>IF(C506=E506,1,0)</f>
        <v>1</v>
      </c>
      <c r="K506" s="621">
        <v>9.0500000000000007</v>
      </c>
      <c r="L506" s="621">
        <v>5.5</v>
      </c>
    </row>
    <row r="507" spans="1:12" ht="15.75" x14ac:dyDescent="0.3">
      <c r="A507" s="622">
        <v>21904048</v>
      </c>
      <c r="B507" s="350" t="s">
        <v>914</v>
      </c>
      <c r="C507" s="351" t="s">
        <v>915</v>
      </c>
      <c r="D507" s="434" t="s">
        <v>914</v>
      </c>
      <c r="E507" s="435" t="s">
        <v>915</v>
      </c>
      <c r="H507" s="621">
        <f>IF(B507=D507,1,0)</f>
        <v>1</v>
      </c>
      <c r="I507" s="621">
        <f>IF(C507=E507,1,0)</f>
        <v>1</v>
      </c>
      <c r="K507" s="621">
        <v>11.55</v>
      </c>
      <c r="L507" s="621">
        <v>9.5</v>
      </c>
    </row>
    <row r="508" spans="1:12" ht="15.75" x14ac:dyDescent="0.3">
      <c r="A508" s="622">
        <v>21804952</v>
      </c>
      <c r="B508" s="350" t="s">
        <v>298</v>
      </c>
      <c r="C508" s="351" t="s">
        <v>32</v>
      </c>
      <c r="D508" s="434" t="s">
        <v>298</v>
      </c>
      <c r="E508" s="435" t="s">
        <v>32</v>
      </c>
      <c r="H508" s="621">
        <f>IF(B508=D508,1,0)</f>
        <v>1</v>
      </c>
      <c r="I508" s="621">
        <f>IF(C508=E508,1,0)</f>
        <v>1</v>
      </c>
      <c r="K508" s="621">
        <v>0</v>
      </c>
      <c r="L508" s="621" t="s">
        <v>329</v>
      </c>
    </row>
    <row r="509" spans="1:12" ht="15.75" x14ac:dyDescent="0.3">
      <c r="A509" s="622">
        <v>21912170</v>
      </c>
      <c r="B509" s="350" t="s">
        <v>916</v>
      </c>
      <c r="C509" s="351" t="s">
        <v>307</v>
      </c>
      <c r="D509" s="434" t="s">
        <v>916</v>
      </c>
      <c r="E509" s="435" t="s">
        <v>307</v>
      </c>
      <c r="H509" s="621">
        <f>IF(B509=D509,1,0)</f>
        <v>1</v>
      </c>
      <c r="I509" s="621">
        <f>IF(C509=E509,1,0)</f>
        <v>1</v>
      </c>
      <c r="K509" s="621">
        <v>0</v>
      </c>
      <c r="L509" s="621" t="s">
        <v>329</v>
      </c>
    </row>
    <row r="510" spans="1:12" ht="15.75" x14ac:dyDescent="0.3">
      <c r="A510" s="622">
        <v>21904863</v>
      </c>
      <c r="B510" s="350" t="s">
        <v>917</v>
      </c>
      <c r="C510" s="351" t="s">
        <v>147</v>
      </c>
      <c r="D510" s="440" t="s">
        <v>917</v>
      </c>
      <c r="E510" s="441" t="s">
        <v>147</v>
      </c>
      <c r="H510" s="621">
        <f>IF(B510=D510,1,0)</f>
        <v>1</v>
      </c>
      <c r="I510" s="621">
        <f>IF(C510=E510,1,0)</f>
        <v>1</v>
      </c>
      <c r="K510" s="621">
        <v>8.85</v>
      </c>
      <c r="L510" s="621">
        <v>3</v>
      </c>
    </row>
    <row r="511" spans="1:12" ht="15.75" x14ac:dyDescent="0.3">
      <c r="A511" s="622">
        <v>21806775</v>
      </c>
      <c r="B511" s="350" t="s">
        <v>299</v>
      </c>
      <c r="C511" s="351" t="s">
        <v>162</v>
      </c>
      <c r="D511" s="434" t="s">
        <v>299</v>
      </c>
      <c r="E511" s="435" t="s">
        <v>162</v>
      </c>
      <c r="H511" s="621">
        <f>IF(B511=D511,1,0)</f>
        <v>1</v>
      </c>
      <c r="I511" s="621">
        <f>IF(C511=E511,1,0)</f>
        <v>1</v>
      </c>
      <c r="K511" s="621">
        <v>9.8000000000000007</v>
      </c>
      <c r="L511" s="621">
        <v>6</v>
      </c>
    </row>
    <row r="512" spans="1:12" ht="15.75" x14ac:dyDescent="0.3">
      <c r="A512" s="622">
        <v>21910456</v>
      </c>
      <c r="B512" s="350" t="s">
        <v>918</v>
      </c>
      <c r="C512" s="351" t="s">
        <v>100</v>
      </c>
      <c r="D512" s="440" t="s">
        <v>918</v>
      </c>
      <c r="E512" s="441" t="s">
        <v>100</v>
      </c>
      <c r="H512" s="621">
        <f>IF(B512=D512,1,0)</f>
        <v>1</v>
      </c>
      <c r="I512" s="621">
        <f>IF(C512=E512,1,0)</f>
        <v>1</v>
      </c>
      <c r="K512" s="621">
        <v>12.8</v>
      </c>
      <c r="L512" s="621">
        <v>6</v>
      </c>
    </row>
    <row r="513" spans="1:12" ht="15.75" x14ac:dyDescent="0.3">
      <c r="A513" s="622">
        <v>21805843</v>
      </c>
      <c r="B513" s="350" t="s">
        <v>919</v>
      </c>
      <c r="C513" s="351" t="s">
        <v>100</v>
      </c>
      <c r="D513" s="440" t="s">
        <v>919</v>
      </c>
      <c r="E513" s="441" t="s">
        <v>100</v>
      </c>
      <c r="H513" s="621">
        <f>IF(B513=D513,1,0)</f>
        <v>1</v>
      </c>
      <c r="I513" s="621">
        <f>IF(C513=E513,1,0)</f>
        <v>1</v>
      </c>
      <c r="K513" s="621">
        <v>10.35</v>
      </c>
      <c r="L513" s="621">
        <v>5.5</v>
      </c>
    </row>
    <row r="514" spans="1:12" ht="15.75" x14ac:dyDescent="0.3">
      <c r="A514" s="622">
        <v>21907239</v>
      </c>
      <c r="B514" s="350" t="s">
        <v>920</v>
      </c>
      <c r="C514" s="351" t="s">
        <v>507</v>
      </c>
      <c r="D514" s="434" t="s">
        <v>920</v>
      </c>
      <c r="E514" s="435" t="s">
        <v>507</v>
      </c>
      <c r="H514" s="621">
        <f>IF(B514=D514,1,0)</f>
        <v>1</v>
      </c>
      <c r="I514" s="621">
        <f>IF(C514=E514,1,0)</f>
        <v>1</v>
      </c>
      <c r="K514" s="621">
        <v>12.25</v>
      </c>
      <c r="L514" s="621">
        <v>5.5</v>
      </c>
    </row>
    <row r="515" spans="1:12" ht="15.75" x14ac:dyDescent="0.3">
      <c r="A515" s="622">
        <v>21902815</v>
      </c>
      <c r="B515" s="350" t="s">
        <v>921</v>
      </c>
      <c r="C515" s="351" t="s">
        <v>162</v>
      </c>
      <c r="D515" s="434" t="s">
        <v>921</v>
      </c>
      <c r="E515" s="435" t="s">
        <v>162</v>
      </c>
      <c r="H515" s="621">
        <f>IF(B515=D515,1,0)</f>
        <v>1</v>
      </c>
      <c r="I515" s="621">
        <f>IF(C515=E515,1,0)</f>
        <v>1</v>
      </c>
      <c r="K515" s="621">
        <v>9.0500000000000007</v>
      </c>
      <c r="L515" s="621">
        <v>5</v>
      </c>
    </row>
    <row r="516" spans="1:12" ht="15.75" x14ac:dyDescent="0.3">
      <c r="A516" s="622">
        <v>21902576</v>
      </c>
      <c r="B516" s="350" t="s">
        <v>922</v>
      </c>
      <c r="C516" s="351" t="s">
        <v>285</v>
      </c>
      <c r="D516" s="440" t="s">
        <v>922</v>
      </c>
      <c r="E516" s="441" t="s">
        <v>285</v>
      </c>
      <c r="H516" s="621">
        <f>IF(B516=D516,1,0)</f>
        <v>1</v>
      </c>
      <c r="I516" s="621">
        <f>IF(C516=E516,1,0)</f>
        <v>1</v>
      </c>
      <c r="K516" s="621">
        <v>13.45</v>
      </c>
      <c r="L516" s="621">
        <v>5.5</v>
      </c>
    </row>
    <row r="517" spans="1:12" ht="15.75" x14ac:dyDescent="0.3">
      <c r="A517" s="622">
        <v>21908075</v>
      </c>
      <c r="B517" s="350" t="s">
        <v>923</v>
      </c>
      <c r="C517" s="351" t="s">
        <v>924</v>
      </c>
      <c r="D517" s="434" t="s">
        <v>923</v>
      </c>
      <c r="E517" s="435" t="s">
        <v>924</v>
      </c>
      <c r="H517" s="621">
        <f>IF(B517=D517,1,0)</f>
        <v>1</v>
      </c>
      <c r="I517" s="621">
        <f>IF(C517=E517,1,0)</f>
        <v>1</v>
      </c>
      <c r="K517" s="621">
        <v>0</v>
      </c>
      <c r="L517" s="621">
        <v>5.5</v>
      </c>
    </row>
    <row r="518" spans="1:12" ht="15.75" x14ac:dyDescent="0.3">
      <c r="A518" s="622">
        <v>21912772</v>
      </c>
      <c r="B518" s="350" t="s">
        <v>925</v>
      </c>
      <c r="C518" s="351" t="s">
        <v>192</v>
      </c>
      <c r="D518" s="434" t="s">
        <v>925</v>
      </c>
      <c r="E518" s="435" t="s">
        <v>192</v>
      </c>
      <c r="H518" s="621">
        <f>IF(B518=D518,1,0)</f>
        <v>1</v>
      </c>
      <c r="I518" s="621">
        <f>IF(C518=E518,1,0)</f>
        <v>1</v>
      </c>
      <c r="K518" s="621">
        <v>10.6</v>
      </c>
      <c r="L518" s="621">
        <v>3</v>
      </c>
    </row>
    <row r="519" spans="1:12" ht="15.75" x14ac:dyDescent="0.3">
      <c r="A519" s="622">
        <v>21906739</v>
      </c>
      <c r="B519" s="350" t="s">
        <v>926</v>
      </c>
      <c r="C519" s="351" t="s">
        <v>107</v>
      </c>
      <c r="D519" s="434" t="s">
        <v>926</v>
      </c>
      <c r="E519" s="435" t="s">
        <v>107</v>
      </c>
      <c r="H519" s="621">
        <f>IF(B519=D519,1,0)</f>
        <v>1</v>
      </c>
      <c r="I519" s="621">
        <f>IF(C519=E519,1,0)</f>
        <v>1</v>
      </c>
      <c r="K519" s="621">
        <v>11.15</v>
      </c>
      <c r="L519" s="621">
        <v>6.5</v>
      </c>
    </row>
    <row r="520" spans="1:12" ht="15.75" x14ac:dyDescent="0.3">
      <c r="A520" s="622">
        <v>21910725</v>
      </c>
      <c r="B520" s="350" t="s">
        <v>927</v>
      </c>
      <c r="C520" s="351" t="s">
        <v>177</v>
      </c>
      <c r="D520" s="434" t="s">
        <v>927</v>
      </c>
      <c r="E520" s="435" t="s">
        <v>177</v>
      </c>
      <c r="H520" s="621">
        <f>IF(B520=D520,1,0)</f>
        <v>1</v>
      </c>
      <c r="I520" s="621">
        <f>IF(C520=E520,1,0)</f>
        <v>1</v>
      </c>
      <c r="K520" s="621">
        <v>2.6</v>
      </c>
      <c r="L520" s="621" t="s">
        <v>329</v>
      </c>
    </row>
    <row r="521" spans="1:12" ht="15.75" x14ac:dyDescent="0.3">
      <c r="A521" s="622">
        <v>21908570</v>
      </c>
      <c r="B521" s="350" t="s">
        <v>928</v>
      </c>
      <c r="C521" s="351" t="s">
        <v>248</v>
      </c>
      <c r="D521" s="434" t="s">
        <v>928</v>
      </c>
      <c r="E521" s="435" t="s">
        <v>248</v>
      </c>
      <c r="H521" s="621">
        <f>IF(B521=D521,1,0)</f>
        <v>1</v>
      </c>
      <c r="I521" s="621">
        <f>IF(C521=E521,1,0)</f>
        <v>1</v>
      </c>
      <c r="K521" s="621">
        <v>10.6</v>
      </c>
      <c r="L521" s="621">
        <v>5.5</v>
      </c>
    </row>
    <row r="522" spans="1:12" ht="15.75" x14ac:dyDescent="0.3">
      <c r="A522" s="622">
        <v>21911417</v>
      </c>
      <c r="B522" s="350" t="s">
        <v>929</v>
      </c>
      <c r="C522" s="351" t="s">
        <v>156</v>
      </c>
      <c r="D522" s="434" t="s">
        <v>929</v>
      </c>
      <c r="E522" s="435" t="s">
        <v>156</v>
      </c>
      <c r="H522" s="621">
        <f>IF(B522=D522,1,0)</f>
        <v>1</v>
      </c>
      <c r="I522" s="621">
        <f>IF(C522=E522,1,0)</f>
        <v>1</v>
      </c>
      <c r="K522" s="621">
        <v>9.35</v>
      </c>
      <c r="L522" s="621">
        <v>7.5</v>
      </c>
    </row>
    <row r="523" spans="1:12" ht="15.75" x14ac:dyDescent="0.3">
      <c r="A523" s="622">
        <v>21812346</v>
      </c>
      <c r="B523" s="350" t="s">
        <v>301</v>
      </c>
      <c r="C523" s="351" t="s">
        <v>187</v>
      </c>
      <c r="D523" s="434" t="s">
        <v>301</v>
      </c>
      <c r="E523" s="435" t="s">
        <v>187</v>
      </c>
      <c r="H523" s="621">
        <f>IF(B523=D523,1,0)</f>
        <v>1</v>
      </c>
      <c r="I523" s="621">
        <f>IF(C523=E523,1,0)</f>
        <v>1</v>
      </c>
      <c r="K523" s="621">
        <v>9.65</v>
      </c>
      <c r="L523" s="621">
        <v>8.5</v>
      </c>
    </row>
    <row r="524" spans="1:12" ht="15.75" x14ac:dyDescent="0.3">
      <c r="A524" s="622">
        <v>21912748</v>
      </c>
      <c r="B524" s="350" t="s">
        <v>930</v>
      </c>
      <c r="C524" s="351" t="s">
        <v>737</v>
      </c>
      <c r="D524" s="434" t="s">
        <v>930</v>
      </c>
      <c r="E524" s="435" t="s">
        <v>737</v>
      </c>
      <c r="H524" s="621">
        <f>IF(B524=D524,1,0)</f>
        <v>1</v>
      </c>
      <c r="I524" s="621">
        <f>IF(C524=E524,1,0)</f>
        <v>1</v>
      </c>
      <c r="K524" s="621">
        <v>10.875</v>
      </c>
      <c r="L524" s="621">
        <v>8</v>
      </c>
    </row>
    <row r="525" spans="1:12" ht="15.75" x14ac:dyDescent="0.3">
      <c r="A525" s="622">
        <v>21902128</v>
      </c>
      <c r="B525" s="350" t="s">
        <v>931</v>
      </c>
      <c r="C525" s="351" t="s">
        <v>199</v>
      </c>
      <c r="D525" s="434" t="s">
        <v>931</v>
      </c>
      <c r="E525" s="435" t="s">
        <v>199</v>
      </c>
      <c r="H525" s="621">
        <f>IF(B525=D525,1,0)</f>
        <v>1</v>
      </c>
      <c r="I525" s="621">
        <f>IF(C525=E525,1,0)</f>
        <v>1</v>
      </c>
      <c r="K525" s="621">
        <v>9.6</v>
      </c>
      <c r="L525" s="621">
        <v>7.5</v>
      </c>
    </row>
    <row r="526" spans="1:12" ht="15.75" x14ac:dyDescent="0.3">
      <c r="A526" s="622">
        <v>21911853</v>
      </c>
      <c r="B526" s="350" t="s">
        <v>302</v>
      </c>
      <c r="C526" s="351" t="s">
        <v>932</v>
      </c>
      <c r="D526" s="434" t="s">
        <v>302</v>
      </c>
      <c r="E526" s="435" t="s">
        <v>932</v>
      </c>
      <c r="H526" s="621">
        <f>IF(B526=D526,1,0)</f>
        <v>1</v>
      </c>
      <c r="I526" s="621">
        <f>IF(C526=E526,1,0)</f>
        <v>1</v>
      </c>
      <c r="K526" s="621">
        <v>0</v>
      </c>
      <c r="L526" s="621">
        <v>6</v>
      </c>
    </row>
    <row r="527" spans="1:12" ht="15.75" x14ac:dyDescent="0.3">
      <c r="A527" s="622">
        <v>21910480</v>
      </c>
      <c r="B527" s="350" t="s">
        <v>933</v>
      </c>
      <c r="C527" s="351" t="s">
        <v>165</v>
      </c>
      <c r="D527" s="434" t="s">
        <v>933</v>
      </c>
      <c r="E527" s="435" t="s">
        <v>165</v>
      </c>
      <c r="H527" s="621">
        <f>IF(B527=D527,1,0)</f>
        <v>1</v>
      </c>
      <c r="I527" s="621">
        <f>IF(C527=E527,1,0)</f>
        <v>1</v>
      </c>
      <c r="K527" s="621" t="s">
        <v>1025</v>
      </c>
      <c r="L527" s="621">
        <v>6</v>
      </c>
    </row>
    <row r="528" spans="1:12" ht="15.75" x14ac:dyDescent="0.3">
      <c r="A528" s="622">
        <v>21909938</v>
      </c>
      <c r="B528" s="350" t="s">
        <v>934</v>
      </c>
      <c r="C528" s="351" t="s">
        <v>269</v>
      </c>
      <c r="D528" s="434" t="s">
        <v>934</v>
      </c>
      <c r="E528" s="435" t="s">
        <v>269</v>
      </c>
      <c r="H528" s="621">
        <f>IF(B528=D528,1,0)</f>
        <v>1</v>
      </c>
      <c r="I528" s="621">
        <f>IF(C528=E528,1,0)</f>
        <v>1</v>
      </c>
      <c r="K528" s="621">
        <v>11.65</v>
      </c>
      <c r="L528" s="621">
        <v>4</v>
      </c>
    </row>
    <row r="529" spans="1:14" ht="15.75" x14ac:dyDescent="0.3">
      <c r="A529" s="622">
        <v>21909612</v>
      </c>
      <c r="B529" s="350" t="s">
        <v>935</v>
      </c>
      <c r="C529" s="351" t="s">
        <v>288</v>
      </c>
      <c r="D529" s="440" t="s">
        <v>935</v>
      </c>
      <c r="E529" s="441" t="s">
        <v>288</v>
      </c>
      <c r="H529" s="621">
        <f>IF(B529=D529,1,0)</f>
        <v>1</v>
      </c>
      <c r="I529" s="621">
        <f>IF(C529=E529,1,0)</f>
        <v>1</v>
      </c>
      <c r="K529" s="621">
        <v>14</v>
      </c>
      <c r="L529" s="621">
        <v>7</v>
      </c>
    </row>
    <row r="530" spans="1:14" ht="15.75" x14ac:dyDescent="0.3">
      <c r="A530" s="622">
        <v>21905202</v>
      </c>
      <c r="B530" s="350" t="s">
        <v>936</v>
      </c>
      <c r="C530" s="351" t="s">
        <v>500</v>
      </c>
      <c r="D530" s="434" t="s">
        <v>936</v>
      </c>
      <c r="E530" s="435" t="s">
        <v>500</v>
      </c>
      <c r="H530" s="621">
        <f>IF(B530=D530,1,0)</f>
        <v>1</v>
      </c>
      <c r="I530" s="621">
        <f>IF(C530=E530,1,0)</f>
        <v>1</v>
      </c>
      <c r="K530" s="621">
        <v>11.8</v>
      </c>
      <c r="L530" s="621">
        <v>9</v>
      </c>
    </row>
    <row r="531" spans="1:14" ht="15.75" x14ac:dyDescent="0.3">
      <c r="A531" s="622">
        <v>21901931</v>
      </c>
      <c r="B531" s="350" t="s">
        <v>937</v>
      </c>
      <c r="C531" s="351" t="s">
        <v>30</v>
      </c>
      <c r="D531" s="458" t="s">
        <v>937</v>
      </c>
      <c r="E531" s="435" t="s">
        <v>30</v>
      </c>
      <c r="H531" s="621">
        <f>IF(B531=D531,1,0)</f>
        <v>1</v>
      </c>
      <c r="I531" s="621">
        <f>IF(C531=E531,1,0)</f>
        <v>1</v>
      </c>
      <c r="K531" s="621">
        <v>10.6</v>
      </c>
      <c r="L531" s="621">
        <v>9</v>
      </c>
    </row>
    <row r="532" spans="1:14" ht="15.75" x14ac:dyDescent="0.3">
      <c r="A532" s="622">
        <v>21900697</v>
      </c>
      <c r="B532" s="350" t="s">
        <v>938</v>
      </c>
      <c r="C532" s="351" t="s">
        <v>291</v>
      </c>
      <c r="D532" s="434" t="s">
        <v>938</v>
      </c>
      <c r="E532" s="435" t="s">
        <v>291</v>
      </c>
      <c r="H532" s="621">
        <f>IF(B532=D532,1,0)</f>
        <v>1</v>
      </c>
      <c r="I532" s="621">
        <f>IF(C532=E532,1,0)</f>
        <v>1</v>
      </c>
      <c r="K532" s="621">
        <v>11.05</v>
      </c>
      <c r="L532" s="621">
        <v>6.5</v>
      </c>
    </row>
    <row r="533" spans="1:14" ht="15.75" x14ac:dyDescent="0.3">
      <c r="A533" s="622">
        <v>21908622</v>
      </c>
      <c r="B533" s="350" t="s">
        <v>939</v>
      </c>
      <c r="C533" s="351" t="s">
        <v>940</v>
      </c>
      <c r="D533" s="434" t="s">
        <v>939</v>
      </c>
      <c r="E533" s="435" t="s">
        <v>940</v>
      </c>
      <c r="H533" s="621">
        <f>IF(B533=D533,1,0)</f>
        <v>1</v>
      </c>
      <c r="I533" s="621">
        <f>IF(C533=E533,1,0)</f>
        <v>1</v>
      </c>
      <c r="K533" s="621">
        <v>0</v>
      </c>
      <c r="L533" s="621" t="s">
        <v>329</v>
      </c>
    </row>
    <row r="534" spans="1:14" ht="15.75" x14ac:dyDescent="0.3">
      <c r="A534" s="622">
        <v>21913651</v>
      </c>
      <c r="B534" s="350" t="s">
        <v>41</v>
      </c>
      <c r="C534" s="351" t="s">
        <v>165</v>
      </c>
      <c r="D534" s="434" t="s">
        <v>41</v>
      </c>
      <c r="E534" s="435" t="s">
        <v>165</v>
      </c>
      <c r="H534" s="621">
        <f>IF(B534=D534,1,0)</f>
        <v>1</v>
      </c>
      <c r="I534" s="621">
        <f>IF(C534=E534,1,0)</f>
        <v>1</v>
      </c>
      <c r="K534" s="621">
        <v>12</v>
      </c>
      <c r="L534" s="621">
        <v>7</v>
      </c>
    </row>
    <row r="535" spans="1:14" ht="15.75" x14ac:dyDescent="0.3">
      <c r="A535" s="622">
        <v>21717031</v>
      </c>
      <c r="B535" s="350" t="s">
        <v>41</v>
      </c>
      <c r="C535" s="351" t="s">
        <v>303</v>
      </c>
      <c r="D535" s="440" t="s">
        <v>41</v>
      </c>
      <c r="E535" s="441" t="s">
        <v>303</v>
      </c>
      <c r="H535" s="621">
        <f>IF(B535=D535,1,0)</f>
        <v>1</v>
      </c>
      <c r="I535" s="621">
        <f>IF(C535=E535,1,0)</f>
        <v>1</v>
      </c>
      <c r="K535" s="621">
        <v>11.95</v>
      </c>
      <c r="L535" s="621">
        <v>7</v>
      </c>
    </row>
    <row r="536" spans="1:14" ht="15.75" x14ac:dyDescent="0.3">
      <c r="A536" s="622">
        <v>21904158</v>
      </c>
      <c r="B536" s="350" t="s">
        <v>41</v>
      </c>
      <c r="C536" s="351" t="s">
        <v>213</v>
      </c>
      <c r="D536" s="434" t="s">
        <v>41</v>
      </c>
      <c r="E536" s="435" t="s">
        <v>213</v>
      </c>
      <c r="H536" s="621">
        <f>IF(B536=D536,1,0)</f>
        <v>1</v>
      </c>
      <c r="I536" s="621">
        <f>IF(C536=E536,1,0)</f>
        <v>1</v>
      </c>
      <c r="K536" s="621">
        <v>12.95</v>
      </c>
      <c r="L536" s="621">
        <v>11</v>
      </c>
    </row>
    <row r="537" spans="1:14" ht="15.75" x14ac:dyDescent="0.3">
      <c r="A537" s="622">
        <v>21909459</v>
      </c>
      <c r="B537" s="350" t="s">
        <v>41</v>
      </c>
      <c r="C537" s="351" t="s">
        <v>210</v>
      </c>
      <c r="D537" s="440" t="s">
        <v>41</v>
      </c>
      <c r="E537" s="441" t="s">
        <v>210</v>
      </c>
      <c r="H537" s="621">
        <f>IF(B537=D537,1,0)</f>
        <v>1</v>
      </c>
      <c r="I537" s="621">
        <f>IF(C537=E537,1,0)</f>
        <v>1</v>
      </c>
      <c r="K537" s="621">
        <v>0</v>
      </c>
      <c r="L537" s="621" t="s">
        <v>329</v>
      </c>
    </row>
    <row r="538" spans="1:14" ht="15.75" x14ac:dyDescent="0.3">
      <c r="A538" s="622">
        <v>21907614</v>
      </c>
      <c r="B538" s="350" t="s">
        <v>41</v>
      </c>
      <c r="C538" s="351" t="s">
        <v>798</v>
      </c>
      <c r="D538" s="440" t="s">
        <v>41</v>
      </c>
      <c r="E538" s="441" t="s">
        <v>798</v>
      </c>
      <c r="H538" s="621">
        <f>IF(B538=D538,1,0)</f>
        <v>1</v>
      </c>
      <c r="I538" s="621">
        <f>IF(C538=E538,1,0)</f>
        <v>1</v>
      </c>
      <c r="K538" s="621">
        <v>10.7</v>
      </c>
      <c r="L538" s="621">
        <v>6.5</v>
      </c>
    </row>
    <row r="539" spans="1:14" ht="15.75" x14ac:dyDescent="0.3">
      <c r="A539" s="622">
        <v>21910338</v>
      </c>
      <c r="B539" s="350" t="s">
        <v>42</v>
      </c>
      <c r="C539" s="351" t="s">
        <v>98</v>
      </c>
      <c r="D539" s="440" t="s">
        <v>42</v>
      </c>
      <c r="E539" s="441" t="s">
        <v>98</v>
      </c>
      <c r="H539" s="621">
        <f>IF(B539=D539,1,0)</f>
        <v>1</v>
      </c>
      <c r="I539" s="621">
        <f>IF(C539=E539,1,0)</f>
        <v>1</v>
      </c>
      <c r="K539" s="621">
        <v>13.95</v>
      </c>
      <c r="L539" s="621">
        <v>9.5</v>
      </c>
    </row>
    <row r="540" spans="1:14" ht="15.75" x14ac:dyDescent="0.3">
      <c r="A540" s="622">
        <v>21908179</v>
      </c>
      <c r="B540" s="350" t="s">
        <v>941</v>
      </c>
      <c r="C540" s="351" t="s">
        <v>148</v>
      </c>
      <c r="D540" s="440" t="s">
        <v>941</v>
      </c>
      <c r="E540" s="441" t="s">
        <v>148</v>
      </c>
      <c r="F540" s="440" t="s">
        <v>42</v>
      </c>
      <c r="G540" s="441" t="s">
        <v>92</v>
      </c>
      <c r="H540" s="621">
        <f>IF(B540=D540,1,0)</f>
        <v>1</v>
      </c>
      <c r="I540" s="621">
        <f>IF(C540=E540,1,0)</f>
        <v>1</v>
      </c>
      <c r="K540" s="621">
        <v>11.6</v>
      </c>
      <c r="L540" s="621">
        <v>7</v>
      </c>
      <c r="M540" s="621">
        <v>0</v>
      </c>
      <c r="N540" s="621" t="s">
        <v>329</v>
      </c>
    </row>
    <row r="541" spans="1:14" ht="15.75" x14ac:dyDescent="0.3">
      <c r="A541" s="622">
        <v>21909693</v>
      </c>
      <c r="B541" s="350" t="s">
        <v>53</v>
      </c>
      <c r="C541" s="351" t="s">
        <v>98</v>
      </c>
      <c r="D541" s="440" t="s">
        <v>53</v>
      </c>
      <c r="E541" s="441" t="s">
        <v>98</v>
      </c>
      <c r="H541" s="621">
        <f>IF(B541=D541,1,0)</f>
        <v>1</v>
      </c>
      <c r="I541" s="621">
        <f>IF(C541=E541,1,0)</f>
        <v>1</v>
      </c>
      <c r="K541" s="621">
        <v>8.6</v>
      </c>
      <c r="L541" s="621">
        <v>4.5</v>
      </c>
    </row>
    <row r="542" spans="1:14" x14ac:dyDescent="0.25">
      <c r="A542" s="622">
        <v>21803522</v>
      </c>
      <c r="B542" s="350" t="s">
        <v>53</v>
      </c>
      <c r="C542" s="351" t="s">
        <v>208</v>
      </c>
      <c r="D542" s="432" t="s">
        <v>53</v>
      </c>
      <c r="E542" s="433" t="s">
        <v>208</v>
      </c>
      <c r="H542" s="621">
        <f>IF(B542=D542,1,0)</f>
        <v>1</v>
      </c>
      <c r="I542" s="621">
        <f>IF(C542=E542,1,0)</f>
        <v>1</v>
      </c>
      <c r="K542" s="621">
        <v>12.85</v>
      </c>
      <c r="L542" s="621">
        <v>6</v>
      </c>
    </row>
    <row r="543" spans="1:14" ht="15.75" x14ac:dyDescent="0.3">
      <c r="A543" s="622">
        <v>21912757</v>
      </c>
      <c r="B543" s="350" t="s">
        <v>942</v>
      </c>
      <c r="C543" s="351" t="s">
        <v>943</v>
      </c>
      <c r="D543" s="440" t="s">
        <v>942</v>
      </c>
      <c r="E543" s="441" t="s">
        <v>943</v>
      </c>
      <c r="H543" s="621">
        <f>IF(B543=D543,1,0)</f>
        <v>1</v>
      </c>
      <c r="I543" s="621">
        <f>IF(C543=E543,1,0)</f>
        <v>1</v>
      </c>
      <c r="K543" s="621">
        <v>0</v>
      </c>
      <c r="L543" s="621" t="s">
        <v>329</v>
      </c>
    </row>
    <row r="544" spans="1:14" ht="15.75" x14ac:dyDescent="0.3">
      <c r="A544" s="622">
        <v>21907511</v>
      </c>
      <c r="B544" s="350" t="s">
        <v>305</v>
      </c>
      <c r="C544" s="351" t="s">
        <v>364</v>
      </c>
      <c r="D544" s="440" t="s">
        <v>305</v>
      </c>
      <c r="E544" s="441" t="s">
        <v>364</v>
      </c>
      <c r="H544" s="621">
        <f>IF(B544=D544,1,0)</f>
        <v>1</v>
      </c>
      <c r="I544" s="621">
        <f>IF(C544=E544,1,0)</f>
        <v>1</v>
      </c>
      <c r="K544" s="621">
        <v>11.35</v>
      </c>
      <c r="L544" s="621">
        <v>3.5</v>
      </c>
    </row>
    <row r="545" spans="1:12" ht="15.75" x14ac:dyDescent="0.3">
      <c r="A545" s="622">
        <v>21905248</v>
      </c>
      <c r="B545" s="350" t="s">
        <v>944</v>
      </c>
      <c r="C545" s="351" t="s">
        <v>153</v>
      </c>
      <c r="D545" s="440" t="s">
        <v>944</v>
      </c>
      <c r="E545" s="441" t="s">
        <v>153</v>
      </c>
      <c r="H545" s="621">
        <f>IF(B545=D545,1,0)</f>
        <v>1</v>
      </c>
      <c r="I545" s="621">
        <f>IF(C545=E545,1,0)</f>
        <v>1</v>
      </c>
      <c r="K545" s="621">
        <v>13.9</v>
      </c>
      <c r="L545" s="621">
        <v>5</v>
      </c>
    </row>
    <row r="546" spans="1:12" ht="15.75" x14ac:dyDescent="0.3">
      <c r="A546" s="622">
        <v>21909323</v>
      </c>
      <c r="B546" s="350" t="s">
        <v>945</v>
      </c>
      <c r="C546" s="351" t="s">
        <v>30</v>
      </c>
      <c r="D546" s="440" t="s">
        <v>945</v>
      </c>
      <c r="E546" s="441" t="s">
        <v>30</v>
      </c>
      <c r="H546" s="621">
        <f>IF(B546=D546,1,0)</f>
        <v>1</v>
      </c>
      <c r="I546" s="621">
        <f>IF(C546=E546,1,0)</f>
        <v>1</v>
      </c>
      <c r="K546" s="621">
        <v>12.5</v>
      </c>
      <c r="L546" s="621">
        <v>7</v>
      </c>
    </row>
    <row r="547" spans="1:12" ht="15.75" x14ac:dyDescent="0.3">
      <c r="A547" s="622">
        <v>21903102</v>
      </c>
      <c r="B547" s="350" t="s">
        <v>946</v>
      </c>
      <c r="C547" s="351" t="s">
        <v>473</v>
      </c>
      <c r="D547" s="440" t="s">
        <v>946</v>
      </c>
      <c r="E547" s="441" t="s">
        <v>473</v>
      </c>
      <c r="H547" s="621">
        <f>IF(B547=D547,1,0)</f>
        <v>1</v>
      </c>
      <c r="I547" s="621">
        <f>IF(C547=E547,1,0)</f>
        <v>1</v>
      </c>
      <c r="K547" s="621">
        <v>9.8000000000000007</v>
      </c>
      <c r="L547" s="621">
        <v>9</v>
      </c>
    </row>
    <row r="548" spans="1:12" ht="15.75" x14ac:dyDescent="0.3">
      <c r="A548" s="622">
        <v>21902583</v>
      </c>
      <c r="B548" s="350" t="s">
        <v>947</v>
      </c>
      <c r="C548" s="351" t="s">
        <v>32</v>
      </c>
      <c r="D548" s="440" t="s">
        <v>947</v>
      </c>
      <c r="E548" s="441" t="s">
        <v>32</v>
      </c>
      <c r="H548" s="621">
        <f>IF(B548=D548,1,0)</f>
        <v>1</v>
      </c>
      <c r="I548" s="621">
        <f>IF(C548=E548,1,0)</f>
        <v>1</v>
      </c>
      <c r="K548" s="621">
        <v>13</v>
      </c>
      <c r="L548" s="621">
        <v>5.5</v>
      </c>
    </row>
    <row r="549" spans="1:12" ht="15.75" x14ac:dyDescent="0.3">
      <c r="A549" s="622">
        <v>21906369</v>
      </c>
      <c r="B549" s="350" t="s">
        <v>948</v>
      </c>
      <c r="C549" s="351" t="s">
        <v>949</v>
      </c>
      <c r="D549" s="440" t="s">
        <v>948</v>
      </c>
      <c r="E549" s="441" t="s">
        <v>949</v>
      </c>
      <c r="H549" s="621">
        <f>IF(B549=D549,1,0)</f>
        <v>1</v>
      </c>
      <c r="I549" s="621">
        <f>IF(C549=E549,1,0)</f>
        <v>1</v>
      </c>
      <c r="K549" s="621">
        <v>8.8000000000000007</v>
      </c>
      <c r="L549" s="621">
        <v>4.5</v>
      </c>
    </row>
    <row r="550" spans="1:12" x14ac:dyDescent="0.25">
      <c r="A550" s="622">
        <v>21815464</v>
      </c>
      <c r="B550" s="350" t="s">
        <v>1621</v>
      </c>
      <c r="C550" s="351" t="s">
        <v>1622</v>
      </c>
      <c r="D550" s="432" t="s">
        <v>1621</v>
      </c>
      <c r="E550" s="433" t="s">
        <v>1622</v>
      </c>
      <c r="H550" s="621">
        <f>IF(B550=D550,1,0)</f>
        <v>1</v>
      </c>
      <c r="I550" s="621">
        <f>IF(C550=E550,1,0)</f>
        <v>1</v>
      </c>
      <c r="K550" s="621">
        <v>12.45</v>
      </c>
      <c r="L550" s="621">
        <v>2.5</v>
      </c>
    </row>
    <row r="551" spans="1:12" ht="15.75" x14ac:dyDescent="0.3">
      <c r="A551" s="622">
        <v>21915770</v>
      </c>
      <c r="B551" s="350" t="s">
        <v>950</v>
      </c>
      <c r="C551" s="351" t="s">
        <v>156</v>
      </c>
      <c r="D551" s="440" t="s">
        <v>950</v>
      </c>
      <c r="E551" s="441" t="s">
        <v>156</v>
      </c>
      <c r="H551" s="621">
        <f>IF(B551=D551,1,0)</f>
        <v>1</v>
      </c>
      <c r="I551" s="621">
        <f>IF(C551=E551,1,0)</f>
        <v>1</v>
      </c>
      <c r="K551" s="621">
        <v>8.8000000000000007</v>
      </c>
      <c r="L551" s="621">
        <v>6</v>
      </c>
    </row>
    <row r="552" spans="1:12" ht="15.75" x14ac:dyDescent="0.3">
      <c r="A552" s="622">
        <v>21910710</v>
      </c>
      <c r="B552" s="350" t="s">
        <v>951</v>
      </c>
      <c r="C552" s="351" t="s">
        <v>163</v>
      </c>
      <c r="D552" s="440" t="s">
        <v>951</v>
      </c>
      <c r="E552" s="441" t="s">
        <v>163</v>
      </c>
      <c r="H552" s="621">
        <f>IF(B552=D552,1,0)</f>
        <v>1</v>
      </c>
      <c r="I552" s="621">
        <f>IF(C552=E552,1,0)</f>
        <v>1</v>
      </c>
      <c r="K552" s="621">
        <v>9.4499999999999993</v>
      </c>
      <c r="L552" s="621">
        <v>7.5</v>
      </c>
    </row>
    <row r="553" spans="1:12" ht="15.75" x14ac:dyDescent="0.3">
      <c r="A553" s="622">
        <v>21905890</v>
      </c>
      <c r="B553" s="350" t="s">
        <v>952</v>
      </c>
      <c r="C553" s="351" t="s">
        <v>156</v>
      </c>
      <c r="D553" s="440" t="s">
        <v>952</v>
      </c>
      <c r="E553" s="441" t="s">
        <v>156</v>
      </c>
      <c r="H553" s="621">
        <f>IF(B553=D553,1,0)</f>
        <v>1</v>
      </c>
      <c r="I553" s="621">
        <f>IF(C553=E553,1,0)</f>
        <v>1</v>
      </c>
      <c r="K553" s="621">
        <v>10.95</v>
      </c>
      <c r="L553" s="621">
        <v>3.5</v>
      </c>
    </row>
    <row r="554" spans="1:12" ht="15.75" x14ac:dyDescent="0.3">
      <c r="A554" s="622">
        <v>21916700</v>
      </c>
      <c r="B554" s="350" t="s">
        <v>306</v>
      </c>
      <c r="C554" s="351" t="s">
        <v>953</v>
      </c>
      <c r="D554" s="440" t="s">
        <v>306</v>
      </c>
      <c r="E554" s="441" t="s">
        <v>953</v>
      </c>
      <c r="H554" s="621">
        <f>IF(B554=D554,1,0)</f>
        <v>1</v>
      </c>
      <c r="I554" s="621">
        <f>IF(C554=E554,1,0)</f>
        <v>1</v>
      </c>
      <c r="K554" s="621">
        <v>10.3</v>
      </c>
      <c r="L554" s="621">
        <v>3</v>
      </c>
    </row>
    <row r="555" spans="1:12" ht="15.75" x14ac:dyDescent="0.3">
      <c r="A555" s="622">
        <v>21700564</v>
      </c>
      <c r="B555" s="350" t="s">
        <v>54</v>
      </c>
      <c r="C555" s="351" t="s">
        <v>103</v>
      </c>
      <c r="D555" s="440" t="s">
        <v>54</v>
      </c>
      <c r="E555" s="441" t="s">
        <v>103</v>
      </c>
      <c r="H555" s="621">
        <f>IF(B555=D555,1,0)</f>
        <v>1</v>
      </c>
      <c r="I555" s="621">
        <f>IF(C555=E555,1,0)</f>
        <v>1</v>
      </c>
      <c r="K555" s="621" t="s">
        <v>1025</v>
      </c>
      <c r="L555" s="621">
        <v>4.5</v>
      </c>
    </row>
    <row r="556" spans="1:12" ht="15.75" x14ac:dyDescent="0.3">
      <c r="A556" s="622">
        <v>21916286</v>
      </c>
      <c r="B556" s="350" t="s">
        <v>954</v>
      </c>
      <c r="C556" s="351" t="s">
        <v>955</v>
      </c>
      <c r="D556" s="464" t="s">
        <v>954</v>
      </c>
      <c r="E556" s="465" t="s">
        <v>955</v>
      </c>
      <c r="H556" s="621">
        <f>IF(B556=D556,1,0)</f>
        <v>1</v>
      </c>
      <c r="I556" s="621">
        <f>IF(C556=E556,1,0)</f>
        <v>1</v>
      </c>
      <c r="K556" s="621">
        <v>0</v>
      </c>
      <c r="L556" s="621" t="s">
        <v>329</v>
      </c>
    </row>
    <row r="557" spans="1:12" ht="15.75" x14ac:dyDescent="0.3">
      <c r="A557" s="622">
        <v>21813516</v>
      </c>
      <c r="B557" s="350" t="s">
        <v>308</v>
      </c>
      <c r="C557" s="351" t="s">
        <v>309</v>
      </c>
      <c r="D557" s="440" t="s">
        <v>308</v>
      </c>
      <c r="E557" s="441" t="s">
        <v>309</v>
      </c>
      <c r="H557" s="621">
        <f>IF(B557=D557,1,0)</f>
        <v>1</v>
      </c>
      <c r="I557" s="621">
        <f>IF(C557=E557,1,0)</f>
        <v>1</v>
      </c>
      <c r="K557" s="621">
        <v>4.95</v>
      </c>
      <c r="L557" s="621">
        <v>7</v>
      </c>
    </row>
    <row r="558" spans="1:12" ht="15.75" x14ac:dyDescent="0.3">
      <c r="A558" s="622">
        <v>21909345</v>
      </c>
      <c r="B558" s="350" t="s">
        <v>956</v>
      </c>
      <c r="C558" s="351" t="s">
        <v>957</v>
      </c>
      <c r="D558" s="440" t="s">
        <v>956</v>
      </c>
      <c r="E558" s="441" t="s">
        <v>957</v>
      </c>
      <c r="H558" s="621">
        <f>IF(B558=D558,1,0)</f>
        <v>1</v>
      </c>
      <c r="I558" s="621">
        <f>IF(C558=E558,1,0)</f>
        <v>1</v>
      </c>
      <c r="K558" s="621">
        <v>14.15</v>
      </c>
      <c r="L558" s="621">
        <v>4.5</v>
      </c>
    </row>
    <row r="559" spans="1:12" ht="15.75" x14ac:dyDescent="0.3">
      <c r="A559" s="622">
        <v>21908948</v>
      </c>
      <c r="B559" s="350" t="s">
        <v>958</v>
      </c>
      <c r="C559" s="351" t="s">
        <v>697</v>
      </c>
      <c r="D559" s="440" t="s">
        <v>958</v>
      </c>
      <c r="E559" s="441" t="s">
        <v>697</v>
      </c>
      <c r="H559" s="621">
        <f>IF(B559=D559,1,0)</f>
        <v>1</v>
      </c>
      <c r="I559" s="621">
        <f>IF(C559=E559,1,0)</f>
        <v>1</v>
      </c>
      <c r="K559" s="621">
        <v>8.625</v>
      </c>
      <c r="L559" s="621">
        <v>5.5</v>
      </c>
    </row>
    <row r="560" spans="1:12" ht="15.75" x14ac:dyDescent="0.3">
      <c r="A560" s="622">
        <v>21604034</v>
      </c>
      <c r="B560" s="350" t="s">
        <v>959</v>
      </c>
      <c r="C560" s="351" t="s">
        <v>142</v>
      </c>
      <c r="D560" s="440" t="s">
        <v>959</v>
      </c>
      <c r="E560" s="441" t="s">
        <v>142</v>
      </c>
      <c r="H560" s="621">
        <f>IF(B560=D560,1,0)</f>
        <v>1</v>
      </c>
      <c r="I560" s="621">
        <f>IF(C560=E560,1,0)</f>
        <v>1</v>
      </c>
      <c r="K560" s="621" t="s">
        <v>1025</v>
      </c>
      <c r="L560" s="621">
        <v>5.5</v>
      </c>
    </row>
    <row r="561" spans="1:12" ht="15.75" x14ac:dyDescent="0.3">
      <c r="A561" s="622">
        <v>21912440</v>
      </c>
      <c r="B561" s="350" t="s">
        <v>960</v>
      </c>
      <c r="C561" s="351" t="s">
        <v>961</v>
      </c>
      <c r="D561" s="440" t="s">
        <v>960</v>
      </c>
      <c r="E561" s="441" t="s">
        <v>961</v>
      </c>
      <c r="H561" s="621">
        <f>IF(B561=D561,1,0)</f>
        <v>1</v>
      </c>
      <c r="I561" s="621">
        <f>IF(C561=E561,1,0)</f>
        <v>1</v>
      </c>
      <c r="K561" s="621">
        <v>13.25</v>
      </c>
      <c r="L561" s="621">
        <v>11.5</v>
      </c>
    </row>
    <row r="562" spans="1:12" ht="15.75" x14ac:dyDescent="0.3">
      <c r="A562" s="622">
        <v>21901789</v>
      </c>
      <c r="B562" s="350" t="s">
        <v>962</v>
      </c>
      <c r="C562" s="351" t="s">
        <v>120</v>
      </c>
      <c r="D562" s="440" t="s">
        <v>962</v>
      </c>
      <c r="E562" s="441" t="s">
        <v>120</v>
      </c>
      <c r="H562" s="621">
        <f>IF(B562=D562,1,0)</f>
        <v>1</v>
      </c>
      <c r="I562" s="621">
        <f>IF(C562=E562,1,0)</f>
        <v>1</v>
      </c>
      <c r="K562" s="621">
        <v>10.9</v>
      </c>
      <c r="L562" s="621">
        <v>6.5</v>
      </c>
    </row>
    <row r="563" spans="1:12" ht="15.75" x14ac:dyDescent="0.3">
      <c r="A563" s="622">
        <v>21904002</v>
      </c>
      <c r="B563" s="350" t="s">
        <v>963</v>
      </c>
      <c r="C563" s="351" t="s">
        <v>180</v>
      </c>
      <c r="D563" s="440" t="s">
        <v>963</v>
      </c>
      <c r="E563" s="441" t="s">
        <v>180</v>
      </c>
      <c r="H563" s="621">
        <f>IF(B563=D563,1,0)</f>
        <v>1</v>
      </c>
      <c r="I563" s="621">
        <f>IF(C563=E563,1,0)</f>
        <v>1</v>
      </c>
      <c r="K563" s="621">
        <v>11.1</v>
      </c>
      <c r="L563" s="621">
        <v>5</v>
      </c>
    </row>
    <row r="564" spans="1:12" ht="15.75" x14ac:dyDescent="0.3">
      <c r="A564" s="622">
        <v>21912971</v>
      </c>
      <c r="B564" s="350" t="s">
        <v>964</v>
      </c>
      <c r="C564" s="351" t="s">
        <v>163</v>
      </c>
      <c r="D564" s="440" t="s">
        <v>964</v>
      </c>
      <c r="E564" s="441" t="s">
        <v>163</v>
      </c>
      <c r="H564" s="621">
        <f>IF(B564=D564,1,0)</f>
        <v>1</v>
      </c>
      <c r="I564" s="621">
        <f>IF(C564=E564,1,0)</f>
        <v>1</v>
      </c>
      <c r="K564" s="621">
        <v>0</v>
      </c>
      <c r="L564" s="621" t="s">
        <v>329</v>
      </c>
    </row>
    <row r="565" spans="1:12" ht="15.75" x14ac:dyDescent="0.3">
      <c r="A565" s="622">
        <v>21907847</v>
      </c>
      <c r="B565" s="350" t="s">
        <v>965</v>
      </c>
      <c r="C565" s="351" t="s">
        <v>232</v>
      </c>
      <c r="D565" s="440" t="s">
        <v>965</v>
      </c>
      <c r="E565" s="441" t="s">
        <v>232</v>
      </c>
      <c r="H565" s="621">
        <f>IF(B565=D565,1,0)</f>
        <v>1</v>
      </c>
      <c r="I565" s="621">
        <f>IF(C565=E565,1,0)</f>
        <v>1</v>
      </c>
      <c r="K565" s="621">
        <v>12</v>
      </c>
      <c r="L565" s="621">
        <v>6.5</v>
      </c>
    </row>
    <row r="566" spans="1:12" ht="15.75" x14ac:dyDescent="0.3">
      <c r="A566" s="622">
        <v>21900628</v>
      </c>
      <c r="B566" s="350" t="s">
        <v>965</v>
      </c>
      <c r="C566" s="351" t="s">
        <v>168</v>
      </c>
      <c r="D566" s="440" t="s">
        <v>965</v>
      </c>
      <c r="E566" s="441" t="s">
        <v>168</v>
      </c>
      <c r="H566" s="621">
        <f>IF(B566=D566,1,0)</f>
        <v>1</v>
      </c>
      <c r="I566" s="621">
        <f>IF(C566=E566,1,0)</f>
        <v>1</v>
      </c>
      <c r="K566" s="621">
        <v>8.5</v>
      </c>
      <c r="L566" s="621">
        <v>11</v>
      </c>
    </row>
    <row r="567" spans="1:12" ht="15.75" x14ac:dyDescent="0.3">
      <c r="A567" s="622">
        <v>21812029</v>
      </c>
      <c r="B567" s="350" t="s">
        <v>313</v>
      </c>
      <c r="C567" s="351" t="s">
        <v>201</v>
      </c>
      <c r="D567" s="440" t="s">
        <v>313</v>
      </c>
      <c r="E567" s="441" t="s">
        <v>201</v>
      </c>
      <c r="H567" s="621">
        <f>IF(B567=D567,1,0)</f>
        <v>1</v>
      </c>
      <c r="I567" s="621">
        <f>IF(C567=E567,1,0)</f>
        <v>1</v>
      </c>
      <c r="K567" s="621">
        <v>10.199999999999999</v>
      </c>
      <c r="L567" s="621">
        <v>5.5</v>
      </c>
    </row>
    <row r="568" spans="1:12" ht="15.75" x14ac:dyDescent="0.3">
      <c r="A568" s="622">
        <v>21803419</v>
      </c>
      <c r="B568" s="350" t="s">
        <v>314</v>
      </c>
      <c r="C568" s="351" t="s">
        <v>315</v>
      </c>
      <c r="D568" s="440" t="s">
        <v>314</v>
      </c>
      <c r="E568" s="441" t="s">
        <v>315</v>
      </c>
      <c r="H568" s="621">
        <f>IF(B568=D568,1,0)</f>
        <v>1</v>
      </c>
      <c r="I568" s="621">
        <f>IF(C568=E568,1,0)</f>
        <v>1</v>
      </c>
      <c r="K568" s="621">
        <v>10.35</v>
      </c>
      <c r="L568" s="621">
        <v>7.5</v>
      </c>
    </row>
    <row r="569" spans="1:12" ht="15.75" x14ac:dyDescent="0.3">
      <c r="A569" s="622">
        <v>21813637</v>
      </c>
      <c r="B569" s="350" t="s">
        <v>966</v>
      </c>
      <c r="C569" s="351" t="s">
        <v>200</v>
      </c>
      <c r="D569" s="440" t="s">
        <v>966</v>
      </c>
      <c r="E569" s="441" t="s">
        <v>200</v>
      </c>
      <c r="H569" s="621">
        <f>IF(B569=D569,1,0)</f>
        <v>1</v>
      </c>
      <c r="I569" s="621">
        <f>IF(C569=E569,1,0)</f>
        <v>1</v>
      </c>
      <c r="K569" s="621">
        <v>13.95</v>
      </c>
      <c r="L569" s="621">
        <v>7</v>
      </c>
    </row>
    <row r="570" spans="1:12" ht="15.75" x14ac:dyDescent="0.3">
      <c r="A570" s="622">
        <v>21911480</v>
      </c>
      <c r="B570" s="350" t="s">
        <v>967</v>
      </c>
      <c r="C570" s="351" t="s">
        <v>968</v>
      </c>
      <c r="D570" s="440" t="s">
        <v>967</v>
      </c>
      <c r="E570" s="441" t="s">
        <v>968</v>
      </c>
      <c r="H570" s="621">
        <f>IF(B570=D570,1,0)</f>
        <v>1</v>
      </c>
      <c r="I570" s="621">
        <f>IF(C570=E570,1,0)</f>
        <v>1</v>
      </c>
      <c r="K570" s="621">
        <v>10.050000000000001</v>
      </c>
      <c r="L570" s="621">
        <v>7</v>
      </c>
    </row>
    <row r="571" spans="1:12" ht="15.75" x14ac:dyDescent="0.3">
      <c r="A571" s="622">
        <v>21805506</v>
      </c>
      <c r="B571" s="350" t="s">
        <v>316</v>
      </c>
      <c r="C571" s="351" t="s">
        <v>183</v>
      </c>
      <c r="D571" s="440" t="s">
        <v>316</v>
      </c>
      <c r="E571" s="441" t="s">
        <v>183</v>
      </c>
      <c r="H571" s="621">
        <f>IF(B571=D571,1,0)</f>
        <v>1</v>
      </c>
      <c r="I571" s="621">
        <f>IF(C571=E571,1,0)</f>
        <v>1</v>
      </c>
      <c r="K571" s="621">
        <v>10.9</v>
      </c>
      <c r="L571" s="621">
        <v>8</v>
      </c>
    </row>
    <row r="572" spans="1:12" ht="15.75" x14ac:dyDescent="0.3">
      <c r="A572" s="622">
        <v>21917714</v>
      </c>
      <c r="B572" s="350" t="s">
        <v>969</v>
      </c>
      <c r="C572" s="351" t="s">
        <v>152</v>
      </c>
      <c r="D572" s="440" t="s">
        <v>969</v>
      </c>
      <c r="E572" s="441" t="s">
        <v>152</v>
      </c>
      <c r="H572" s="621">
        <f>IF(B572=D572,1,0)</f>
        <v>1</v>
      </c>
      <c r="I572" s="621">
        <f>IF(C572=E572,1,0)</f>
        <v>1</v>
      </c>
      <c r="K572" s="621" t="s">
        <v>1025</v>
      </c>
      <c r="L572" s="621">
        <v>5</v>
      </c>
    </row>
    <row r="573" spans="1:12" ht="15.75" x14ac:dyDescent="0.3">
      <c r="A573" s="622">
        <v>21913934</v>
      </c>
      <c r="B573" s="350" t="s">
        <v>970</v>
      </c>
      <c r="C573" s="351" t="s">
        <v>136</v>
      </c>
      <c r="D573" s="440" t="s">
        <v>970</v>
      </c>
      <c r="E573" s="441" t="s">
        <v>136</v>
      </c>
      <c r="H573" s="621">
        <f>IF(B573=D573,1,0)</f>
        <v>1</v>
      </c>
      <c r="I573" s="621">
        <f>IF(C573=E573,1,0)</f>
        <v>1</v>
      </c>
      <c r="K573" s="621">
        <v>11.45</v>
      </c>
      <c r="L573" s="621">
        <v>2.5</v>
      </c>
    </row>
    <row r="574" spans="1:12" ht="15.75" x14ac:dyDescent="0.3">
      <c r="A574" s="622">
        <v>21904070</v>
      </c>
      <c r="B574" s="350" t="s">
        <v>971</v>
      </c>
      <c r="C574" s="351" t="s">
        <v>30</v>
      </c>
      <c r="D574" s="440" t="s">
        <v>971</v>
      </c>
      <c r="E574" s="441" t="s">
        <v>30</v>
      </c>
      <c r="H574" s="621">
        <f>IF(B574=D574,1,0)</f>
        <v>1</v>
      </c>
      <c r="I574" s="621">
        <f>IF(C574=E574,1,0)</f>
        <v>1</v>
      </c>
      <c r="K574" s="621">
        <v>8.6999999999999993</v>
      </c>
      <c r="L574" s="621">
        <v>6.5</v>
      </c>
    </row>
    <row r="575" spans="1:12" ht="15.75" x14ac:dyDescent="0.3">
      <c r="A575" s="622">
        <v>21915551</v>
      </c>
      <c r="B575" s="350" t="s">
        <v>972</v>
      </c>
      <c r="C575" s="351" t="s">
        <v>189</v>
      </c>
      <c r="D575" s="440" t="s">
        <v>972</v>
      </c>
      <c r="E575" s="441" t="s">
        <v>189</v>
      </c>
      <c r="H575" s="621">
        <f>IF(B575=D575,1,0)</f>
        <v>1</v>
      </c>
      <c r="I575" s="621">
        <f>IF(C575=E575,1,0)</f>
        <v>1</v>
      </c>
      <c r="K575" s="621">
        <v>0</v>
      </c>
      <c r="L575" s="621" t="s">
        <v>329</v>
      </c>
    </row>
    <row r="576" spans="1:12" ht="15.75" x14ac:dyDescent="0.3">
      <c r="A576" s="622">
        <v>21910806</v>
      </c>
      <c r="B576" s="350" t="s">
        <v>973</v>
      </c>
      <c r="C576" s="351" t="s">
        <v>974</v>
      </c>
      <c r="D576" s="440" t="s">
        <v>973</v>
      </c>
      <c r="E576" s="441" t="s">
        <v>974</v>
      </c>
      <c r="H576" s="621">
        <f>IF(B576=D576,1,0)</f>
        <v>1</v>
      </c>
      <c r="I576" s="621">
        <f>IF(C576=E576,1,0)</f>
        <v>1</v>
      </c>
      <c r="K576" s="621">
        <v>9.1999999999999993</v>
      </c>
      <c r="L576" s="621">
        <v>6</v>
      </c>
    </row>
    <row r="577" spans="1:14" ht="15.75" x14ac:dyDescent="0.3">
      <c r="A577" s="622">
        <v>21803548</v>
      </c>
      <c r="B577" s="350" t="s">
        <v>130</v>
      </c>
      <c r="C577" s="351" t="s">
        <v>184</v>
      </c>
      <c r="D577" s="446" t="s">
        <v>130</v>
      </c>
      <c r="E577" s="447" t="s">
        <v>184</v>
      </c>
      <c r="H577" s="621">
        <f>IF(B577=D577,1,0)</f>
        <v>1</v>
      </c>
      <c r="I577" s="621">
        <f>IF(C577=E577,1,0)</f>
        <v>1</v>
      </c>
      <c r="K577" s="621">
        <v>12.9</v>
      </c>
      <c r="L577" s="621">
        <v>8</v>
      </c>
    </row>
    <row r="578" spans="1:14" ht="15.75" x14ac:dyDescent="0.3">
      <c r="A578" s="622">
        <v>21914750</v>
      </c>
      <c r="B578" s="350" t="s">
        <v>976</v>
      </c>
      <c r="C578" s="351" t="s">
        <v>164</v>
      </c>
      <c r="D578" s="446" t="s">
        <v>976</v>
      </c>
      <c r="E578" s="447" t="s">
        <v>164</v>
      </c>
      <c r="F578" s="446" t="s">
        <v>975</v>
      </c>
      <c r="G578" s="447" t="s">
        <v>95</v>
      </c>
      <c r="H578" s="621">
        <f>IF(B578=D578,1,0)</f>
        <v>1</v>
      </c>
      <c r="I578" s="621">
        <f>IF(C578=E578,1,0)</f>
        <v>1</v>
      </c>
      <c r="K578" s="621">
        <v>0</v>
      </c>
      <c r="L578" s="621" t="s">
        <v>329</v>
      </c>
      <c r="M578" s="621">
        <v>0</v>
      </c>
      <c r="N578" s="621" t="s">
        <v>329</v>
      </c>
    </row>
    <row r="579" spans="1:14" ht="15.75" x14ac:dyDescent="0.3">
      <c r="A579" s="622">
        <v>21717185</v>
      </c>
      <c r="B579" s="350" t="s">
        <v>55</v>
      </c>
      <c r="C579" s="351" t="s">
        <v>125</v>
      </c>
      <c r="D579" s="446" t="s">
        <v>55</v>
      </c>
      <c r="E579" s="447" t="s">
        <v>125</v>
      </c>
      <c r="H579" s="621">
        <f>IF(B579=D579,1,0)</f>
        <v>1</v>
      </c>
      <c r="I579" s="621">
        <f>IF(C579=E579,1,0)</f>
        <v>1</v>
      </c>
      <c r="K579" s="621">
        <v>11.4375</v>
      </c>
      <c r="L579" s="621">
        <v>5.5</v>
      </c>
    </row>
    <row r="580" spans="1:14" ht="15.75" x14ac:dyDescent="0.3">
      <c r="A580" s="622">
        <v>21908157</v>
      </c>
      <c r="B580" s="350" t="s">
        <v>977</v>
      </c>
      <c r="C580" s="351" t="s">
        <v>746</v>
      </c>
      <c r="D580" s="446" t="s">
        <v>977</v>
      </c>
      <c r="E580" s="447" t="s">
        <v>746</v>
      </c>
      <c r="H580" s="621">
        <f>IF(B580=D580,1,0)</f>
        <v>1</v>
      </c>
      <c r="I580" s="621">
        <f>IF(C580=E580,1,0)</f>
        <v>1</v>
      </c>
      <c r="K580" s="621">
        <v>0</v>
      </c>
      <c r="L580" s="621" t="s">
        <v>329</v>
      </c>
    </row>
    <row r="581" spans="1:14" ht="15.75" x14ac:dyDescent="0.3">
      <c r="A581" s="622">
        <v>21810952</v>
      </c>
      <c r="B581" s="350" t="s">
        <v>978</v>
      </c>
      <c r="C581" s="351" t="s">
        <v>979</v>
      </c>
      <c r="D581" s="446" t="s">
        <v>978</v>
      </c>
      <c r="E581" s="447" t="s">
        <v>979</v>
      </c>
      <c r="H581" s="621">
        <f>IF(B581=D581,1,0)</f>
        <v>1</v>
      </c>
      <c r="I581" s="621">
        <f>IF(C581=E581,1,0)</f>
        <v>1</v>
      </c>
      <c r="K581" s="621">
        <v>9.25</v>
      </c>
      <c r="L581" s="621">
        <v>5</v>
      </c>
    </row>
    <row r="582" spans="1:14" ht="15.75" x14ac:dyDescent="0.3">
      <c r="A582" s="622">
        <v>21907954</v>
      </c>
      <c r="B582" s="350" t="s">
        <v>980</v>
      </c>
      <c r="C582" s="351" t="s">
        <v>269</v>
      </c>
      <c r="D582" s="446" t="s">
        <v>980</v>
      </c>
      <c r="E582" s="447" t="s">
        <v>269</v>
      </c>
      <c r="H582" s="621">
        <f>IF(B582=D582,1,0)</f>
        <v>1</v>
      </c>
      <c r="I582" s="621">
        <f>IF(C582=E582,1,0)</f>
        <v>1</v>
      </c>
      <c r="K582" s="621">
        <v>13.6</v>
      </c>
      <c r="L582" s="621">
        <v>6</v>
      </c>
    </row>
    <row r="583" spans="1:14" ht="15.75" x14ac:dyDescent="0.3">
      <c r="A583" s="622">
        <v>21905457</v>
      </c>
      <c r="B583" s="350" t="s">
        <v>981</v>
      </c>
      <c r="C583" s="351" t="s">
        <v>288</v>
      </c>
      <c r="D583" s="446" t="s">
        <v>981</v>
      </c>
      <c r="E583" s="447" t="s">
        <v>288</v>
      </c>
      <c r="H583" s="621">
        <f>IF(B583=D583,1,0)</f>
        <v>1</v>
      </c>
      <c r="I583" s="621">
        <f>IF(C583=E583,1,0)</f>
        <v>1</v>
      </c>
      <c r="K583" s="621">
        <v>11.45</v>
      </c>
      <c r="L583" s="621">
        <v>6.5</v>
      </c>
    </row>
    <row r="584" spans="1:14" ht="15.75" x14ac:dyDescent="0.3">
      <c r="A584" s="622">
        <v>21905742</v>
      </c>
      <c r="B584" s="350" t="s">
        <v>982</v>
      </c>
      <c r="C584" s="351" t="s">
        <v>983</v>
      </c>
      <c r="D584" s="446" t="s">
        <v>982</v>
      </c>
      <c r="E584" s="447" t="s">
        <v>983</v>
      </c>
      <c r="H584" s="621">
        <f>IF(B584=D584,1,0)</f>
        <v>1</v>
      </c>
      <c r="I584" s="621">
        <f>IF(C584=E584,1,0)</f>
        <v>1</v>
      </c>
      <c r="K584" s="621">
        <v>9.4499999999999993</v>
      </c>
      <c r="L584" s="621">
        <v>5</v>
      </c>
    </row>
    <row r="585" spans="1:14" ht="15.75" x14ac:dyDescent="0.3">
      <c r="A585" s="622">
        <v>21907926</v>
      </c>
      <c r="B585" s="350" t="s">
        <v>984</v>
      </c>
      <c r="C585" s="351" t="s">
        <v>143</v>
      </c>
      <c r="D585" s="446" t="s">
        <v>984</v>
      </c>
      <c r="E585" s="447" t="s">
        <v>143</v>
      </c>
      <c r="H585" s="621">
        <f>IF(B585=D585,1,0)</f>
        <v>1</v>
      </c>
      <c r="I585" s="621">
        <f>IF(C585=E585,1,0)</f>
        <v>1</v>
      </c>
      <c r="K585" s="621">
        <v>11.65</v>
      </c>
      <c r="L585" s="621">
        <v>4</v>
      </c>
    </row>
    <row r="586" spans="1:14" ht="15.75" x14ac:dyDescent="0.3">
      <c r="A586" s="622">
        <v>21903347</v>
      </c>
      <c r="B586" s="350" t="s">
        <v>317</v>
      </c>
      <c r="C586" s="351" t="s">
        <v>132</v>
      </c>
      <c r="D586" s="446" t="s">
        <v>317</v>
      </c>
      <c r="E586" s="447" t="s">
        <v>132</v>
      </c>
      <c r="H586" s="621">
        <f>IF(B586=D586,1,0)</f>
        <v>1</v>
      </c>
      <c r="I586" s="621">
        <f>IF(C586=E586,1,0)</f>
        <v>1</v>
      </c>
      <c r="K586" s="621">
        <v>11.5625</v>
      </c>
      <c r="L586" s="621">
        <v>8.5</v>
      </c>
    </row>
    <row r="587" spans="1:14" ht="15.75" x14ac:dyDescent="0.3">
      <c r="A587" s="622">
        <v>21909263</v>
      </c>
      <c r="B587" s="350" t="s">
        <v>985</v>
      </c>
      <c r="C587" s="351" t="s">
        <v>986</v>
      </c>
      <c r="D587" s="446" t="s">
        <v>985</v>
      </c>
      <c r="E587" s="447" t="s">
        <v>986</v>
      </c>
      <c r="H587" s="621">
        <f>IF(B587=D587,1,0)</f>
        <v>1</v>
      </c>
      <c r="I587" s="621">
        <f>IF(C587=E587,1,0)</f>
        <v>1</v>
      </c>
      <c r="K587" s="621">
        <v>12.25</v>
      </c>
      <c r="L587" s="621">
        <v>5.5</v>
      </c>
    </row>
    <row r="588" spans="1:14" ht="15.75" x14ac:dyDescent="0.3">
      <c r="A588" s="622">
        <v>21905247</v>
      </c>
      <c r="B588" s="350" t="s">
        <v>987</v>
      </c>
      <c r="C588" s="351" t="s">
        <v>988</v>
      </c>
      <c r="D588" s="446" t="s">
        <v>987</v>
      </c>
      <c r="E588" s="447" t="s">
        <v>988</v>
      </c>
      <c r="H588" s="621">
        <f>IF(B588=D588,1,0)</f>
        <v>1</v>
      </c>
      <c r="I588" s="621">
        <f>IF(C588=E588,1,0)</f>
        <v>1</v>
      </c>
      <c r="K588" s="621">
        <v>7.9</v>
      </c>
      <c r="L588" s="621">
        <v>4.5</v>
      </c>
    </row>
    <row r="589" spans="1:14" x14ac:dyDescent="0.25">
      <c r="A589" s="622">
        <v>21815924</v>
      </c>
      <c r="B589" s="350" t="s">
        <v>1645</v>
      </c>
      <c r="C589" s="351" t="s">
        <v>100</v>
      </c>
      <c r="D589" s="432" t="s">
        <v>1645</v>
      </c>
      <c r="E589" s="433" t="s">
        <v>100</v>
      </c>
      <c r="H589" s="621">
        <f>IF(B589=D589,1,0)</f>
        <v>1</v>
      </c>
      <c r="I589" s="621">
        <f>IF(C589=E589,1,0)</f>
        <v>1</v>
      </c>
      <c r="K589" s="621">
        <v>10.050000000000001</v>
      </c>
      <c r="L589" s="621">
        <v>6</v>
      </c>
    </row>
    <row r="590" spans="1:14" ht="15.75" x14ac:dyDescent="0.3">
      <c r="A590" s="622">
        <v>21903877</v>
      </c>
      <c r="B590" s="350" t="s">
        <v>989</v>
      </c>
      <c r="C590" s="351" t="s">
        <v>114</v>
      </c>
      <c r="D590" s="446" t="s">
        <v>989</v>
      </c>
      <c r="E590" s="447" t="s">
        <v>114</v>
      </c>
      <c r="H590" s="621">
        <f>IF(B590=D590,1,0)</f>
        <v>1</v>
      </c>
      <c r="I590" s="621">
        <f>IF(C590=E590,1,0)</f>
        <v>1</v>
      </c>
      <c r="K590" s="621">
        <v>12.65</v>
      </c>
      <c r="L590" s="621">
        <v>7</v>
      </c>
    </row>
    <row r="591" spans="1:14" ht="15.75" x14ac:dyDescent="0.3">
      <c r="A591" s="622">
        <v>21817253</v>
      </c>
      <c r="B591" s="350" t="s">
        <v>320</v>
      </c>
      <c r="C591" s="351" t="s">
        <v>229</v>
      </c>
      <c r="D591" s="446" t="s">
        <v>320</v>
      </c>
      <c r="E591" s="447" t="s">
        <v>229</v>
      </c>
      <c r="H591" s="621">
        <f>IF(B591=D591,1,0)</f>
        <v>1</v>
      </c>
      <c r="I591" s="621">
        <f>IF(C591=E591,1,0)</f>
        <v>1</v>
      </c>
      <c r="K591" s="621">
        <v>9.25</v>
      </c>
      <c r="L591" s="621">
        <v>4.5</v>
      </c>
    </row>
    <row r="592" spans="1:14" ht="15.75" x14ac:dyDescent="0.3">
      <c r="A592" s="622">
        <v>21705758</v>
      </c>
      <c r="B592" s="350" t="s">
        <v>33</v>
      </c>
      <c r="C592" s="351" t="s">
        <v>280</v>
      </c>
      <c r="D592" s="446" t="s">
        <v>33</v>
      </c>
      <c r="E592" s="447" t="s">
        <v>280</v>
      </c>
      <c r="H592" s="621">
        <f>IF(B592=D592,1,0)</f>
        <v>1</v>
      </c>
      <c r="I592" s="621">
        <f>IF(C592=E592,1,0)</f>
        <v>1</v>
      </c>
      <c r="K592" s="621">
        <v>11</v>
      </c>
      <c r="L592" s="621">
        <v>5.5</v>
      </c>
    </row>
    <row r="593" spans="1:14" ht="15.75" x14ac:dyDescent="0.3">
      <c r="A593" s="622">
        <v>21802210</v>
      </c>
      <c r="B593" s="350" t="s">
        <v>990</v>
      </c>
      <c r="C593" s="351" t="s">
        <v>507</v>
      </c>
      <c r="D593" s="446" t="s">
        <v>990</v>
      </c>
      <c r="E593" s="447" t="s">
        <v>507</v>
      </c>
      <c r="H593" s="621">
        <f>IF(B593=D593,1,0)</f>
        <v>1</v>
      </c>
      <c r="I593" s="621">
        <f>IF(C593=E593,1,0)</f>
        <v>1</v>
      </c>
      <c r="K593" s="621">
        <v>10.875</v>
      </c>
      <c r="L593" s="621">
        <v>10</v>
      </c>
    </row>
    <row r="594" spans="1:14" ht="15.75" x14ac:dyDescent="0.3">
      <c r="A594" s="622">
        <v>21903150</v>
      </c>
      <c r="B594" s="350" t="s">
        <v>991</v>
      </c>
      <c r="C594" s="351" t="s">
        <v>114</v>
      </c>
      <c r="D594" s="446" t="s">
        <v>991</v>
      </c>
      <c r="E594" s="447" t="s">
        <v>114</v>
      </c>
      <c r="H594" s="621">
        <f>IF(B594=D594,1,0)</f>
        <v>1</v>
      </c>
      <c r="I594" s="621">
        <f>IF(C594=E594,1,0)</f>
        <v>1</v>
      </c>
      <c r="K594" s="621">
        <v>13.15</v>
      </c>
      <c r="L594" s="621">
        <v>4.5</v>
      </c>
    </row>
    <row r="595" spans="1:14" ht="15.75" x14ac:dyDescent="0.3">
      <c r="A595" s="622">
        <v>21907904</v>
      </c>
      <c r="B595" s="350" t="s">
        <v>992</v>
      </c>
      <c r="C595" s="351" t="s">
        <v>124</v>
      </c>
      <c r="D595" s="446" t="s">
        <v>992</v>
      </c>
      <c r="E595" s="447" t="s">
        <v>124</v>
      </c>
      <c r="H595" s="621">
        <f>IF(B595=D595,1,0)</f>
        <v>1</v>
      </c>
      <c r="I595" s="621">
        <f>IF(C595=E595,1,0)</f>
        <v>1</v>
      </c>
      <c r="K595" s="621">
        <v>11.8</v>
      </c>
      <c r="L595" s="621">
        <v>6</v>
      </c>
    </row>
    <row r="596" spans="1:14" ht="15.75" x14ac:dyDescent="0.3">
      <c r="A596" s="622">
        <v>21905647</v>
      </c>
      <c r="B596" s="350" t="s">
        <v>993</v>
      </c>
      <c r="C596" s="351" t="s">
        <v>120</v>
      </c>
      <c r="D596" s="446" t="s">
        <v>993</v>
      </c>
      <c r="E596" s="447" t="s">
        <v>120</v>
      </c>
      <c r="H596" s="621">
        <f>IF(B596=D596,1,0)</f>
        <v>1</v>
      </c>
      <c r="I596" s="621">
        <f>IF(C596=E596,1,0)</f>
        <v>1</v>
      </c>
      <c r="K596" s="621">
        <v>12.3</v>
      </c>
      <c r="L596" s="621">
        <v>4</v>
      </c>
    </row>
    <row r="597" spans="1:14" ht="15.75" x14ac:dyDescent="0.3">
      <c r="A597" s="622">
        <v>21901020</v>
      </c>
      <c r="B597" s="350" t="s">
        <v>995</v>
      </c>
      <c r="C597" s="351" t="s">
        <v>32</v>
      </c>
      <c r="D597" s="446" t="s">
        <v>995</v>
      </c>
      <c r="E597" s="447" t="s">
        <v>32</v>
      </c>
      <c r="H597" s="621">
        <f>IF(B597=D597,1,0)</f>
        <v>1</v>
      </c>
      <c r="I597" s="621">
        <f>IF(C597=E597,1,0)</f>
        <v>1</v>
      </c>
      <c r="K597" s="621">
        <v>11.4375</v>
      </c>
      <c r="L597" s="621">
        <v>9</v>
      </c>
    </row>
    <row r="598" spans="1:14" ht="15.75" x14ac:dyDescent="0.3">
      <c r="A598" s="622">
        <v>21901515</v>
      </c>
      <c r="B598" s="350" t="s">
        <v>996</v>
      </c>
      <c r="C598" s="351" t="s">
        <v>285</v>
      </c>
      <c r="D598" s="446" t="s">
        <v>996</v>
      </c>
      <c r="E598" s="447" t="s">
        <v>285</v>
      </c>
      <c r="H598" s="621">
        <f>IF(B598=D598,1,0)</f>
        <v>1</v>
      </c>
      <c r="I598" s="621">
        <f>IF(C598=E598,1,0)</f>
        <v>1</v>
      </c>
      <c r="K598" s="621">
        <v>11.9</v>
      </c>
      <c r="L598" s="621">
        <v>7</v>
      </c>
    </row>
    <row r="599" spans="1:14" ht="15.75" x14ac:dyDescent="0.3">
      <c r="A599" s="622">
        <v>21903464</v>
      </c>
      <c r="B599" s="350" t="s">
        <v>994</v>
      </c>
      <c r="C599" s="351" t="s">
        <v>264</v>
      </c>
      <c r="D599" s="446" t="s">
        <v>994</v>
      </c>
      <c r="E599" s="447" t="s">
        <v>264</v>
      </c>
      <c r="H599" s="621">
        <f>IF(B599=D599,1,0)</f>
        <v>1</v>
      </c>
      <c r="I599" s="621">
        <f>IF(C599=E599,1,0)</f>
        <v>1</v>
      </c>
      <c r="K599" s="621">
        <v>10.9</v>
      </c>
      <c r="L599" s="621">
        <v>5.5</v>
      </c>
    </row>
    <row r="600" spans="1:14" ht="15.75" x14ac:dyDescent="0.3">
      <c r="A600" s="622">
        <v>21905124</v>
      </c>
      <c r="B600" s="350" t="s">
        <v>998</v>
      </c>
      <c r="C600" s="351" t="s">
        <v>175</v>
      </c>
      <c r="D600" s="446" t="s">
        <v>998</v>
      </c>
      <c r="E600" s="447" t="s">
        <v>175</v>
      </c>
      <c r="H600" s="621">
        <f>IF(B600=D600,1,0)</f>
        <v>1</v>
      </c>
      <c r="I600" s="621">
        <f>IF(C600=E600,1,0)</f>
        <v>1</v>
      </c>
      <c r="K600" s="621">
        <v>9.9499999999999993</v>
      </c>
      <c r="L600" s="621">
        <v>5</v>
      </c>
    </row>
    <row r="601" spans="1:14" ht="15.75" x14ac:dyDescent="0.3">
      <c r="A601" s="622">
        <v>21909342</v>
      </c>
      <c r="B601" s="350" t="s">
        <v>999</v>
      </c>
      <c r="C601" s="351" t="s">
        <v>113</v>
      </c>
      <c r="D601" s="446" t="s">
        <v>999</v>
      </c>
      <c r="E601" s="447" t="s">
        <v>113</v>
      </c>
      <c r="F601" s="446" t="s">
        <v>997</v>
      </c>
      <c r="G601" s="447" t="s">
        <v>156</v>
      </c>
      <c r="H601" s="621">
        <f>IF(B601=D601,1,0)</f>
        <v>1</v>
      </c>
      <c r="I601" s="621">
        <f>IF(C601=E601,1,0)</f>
        <v>1</v>
      </c>
      <c r="K601" s="621">
        <v>13.3</v>
      </c>
      <c r="L601" s="621">
        <v>6.5</v>
      </c>
      <c r="M601" s="621">
        <v>0</v>
      </c>
      <c r="N601" s="621" t="s">
        <v>329</v>
      </c>
    </row>
    <row r="602" spans="1:14" ht="15.75" x14ac:dyDescent="0.3">
      <c r="A602" s="622">
        <v>21804448</v>
      </c>
      <c r="B602" s="350" t="s">
        <v>321</v>
      </c>
      <c r="C602" s="351" t="s">
        <v>131</v>
      </c>
      <c r="D602" s="446" t="s">
        <v>321</v>
      </c>
      <c r="E602" s="447" t="s">
        <v>131</v>
      </c>
      <c r="H602" s="621">
        <f>IF(B602=D602,1,0)</f>
        <v>1</v>
      </c>
      <c r="I602" s="621">
        <f>IF(C602=E602,1,0)</f>
        <v>1</v>
      </c>
      <c r="K602" s="621">
        <v>11.05</v>
      </c>
      <c r="L602" s="621">
        <v>5</v>
      </c>
    </row>
    <row r="603" spans="1:14" ht="15.75" x14ac:dyDescent="0.3">
      <c r="A603" s="622">
        <v>21912107</v>
      </c>
      <c r="B603" s="350" t="s">
        <v>57</v>
      </c>
      <c r="C603" s="351" t="s">
        <v>310</v>
      </c>
      <c r="D603" s="446" t="s">
        <v>57</v>
      </c>
      <c r="E603" s="447" t="s">
        <v>310</v>
      </c>
      <c r="H603" s="621">
        <f>IF(B603=D603,1,0)</f>
        <v>1</v>
      </c>
      <c r="I603" s="621">
        <f>IF(C603=E603,1,0)</f>
        <v>1</v>
      </c>
      <c r="K603" s="621">
        <v>13.9</v>
      </c>
      <c r="L603" s="621">
        <v>8.5</v>
      </c>
    </row>
    <row r="604" spans="1:14" ht="15.75" x14ac:dyDescent="0.3">
      <c r="A604" s="622">
        <v>21908468</v>
      </c>
      <c r="B604" s="350" t="s">
        <v>57</v>
      </c>
      <c r="C604" s="351" t="s">
        <v>141</v>
      </c>
      <c r="D604" s="446" t="s">
        <v>57</v>
      </c>
      <c r="E604" s="447" t="s">
        <v>141</v>
      </c>
      <c r="F604" s="446" t="s">
        <v>56</v>
      </c>
      <c r="G604" s="447" t="s">
        <v>153</v>
      </c>
      <c r="H604" s="621">
        <f>IF(B604=D604,1,0)</f>
        <v>1</v>
      </c>
      <c r="I604" s="621">
        <f>IF(C604=E604,1,0)</f>
        <v>1</v>
      </c>
      <c r="K604" s="621">
        <v>12.1</v>
      </c>
      <c r="L604" s="621">
        <v>5.5</v>
      </c>
      <c r="M604" s="621">
        <v>0</v>
      </c>
      <c r="N604" s="621" t="s">
        <v>329</v>
      </c>
    </row>
    <row r="605" spans="1:14" ht="15.75" x14ac:dyDescent="0.3">
      <c r="A605" s="622">
        <v>21903829</v>
      </c>
      <c r="B605" s="350" t="s">
        <v>1000</v>
      </c>
      <c r="C605" s="351" t="s">
        <v>197</v>
      </c>
      <c r="D605" s="446" t="s">
        <v>1000</v>
      </c>
      <c r="E605" s="447" t="s">
        <v>197</v>
      </c>
      <c r="H605" s="621">
        <f>IF(B605=D605,1,0)</f>
        <v>1</v>
      </c>
      <c r="I605" s="621">
        <f>IF(C605=E605,1,0)</f>
        <v>1</v>
      </c>
      <c r="K605" s="621">
        <v>12.05</v>
      </c>
      <c r="L605" s="621">
        <v>8.5</v>
      </c>
    </row>
    <row r="606" spans="1:14" ht="15.75" x14ac:dyDescent="0.3">
      <c r="A606" s="622">
        <v>21909024</v>
      </c>
      <c r="B606" s="350" t="s">
        <v>1001</v>
      </c>
      <c r="C606" s="351" t="s">
        <v>518</v>
      </c>
      <c r="D606" s="446" t="s">
        <v>1001</v>
      </c>
      <c r="E606" s="447" t="s">
        <v>518</v>
      </c>
      <c r="H606" s="621">
        <f>IF(B606=D606,1,0)</f>
        <v>1</v>
      </c>
      <c r="I606" s="621">
        <f>IF(C606=E606,1,0)</f>
        <v>1</v>
      </c>
      <c r="K606" s="621">
        <v>9.3000000000000007</v>
      </c>
      <c r="L606" s="621" t="s">
        <v>329</v>
      </c>
    </row>
    <row r="607" spans="1:14" ht="15.75" x14ac:dyDescent="0.3">
      <c r="A607" s="622">
        <v>21906298</v>
      </c>
      <c r="B607" s="350" t="s">
        <v>1002</v>
      </c>
      <c r="C607" s="351" t="s">
        <v>231</v>
      </c>
      <c r="D607" s="446" t="s">
        <v>1002</v>
      </c>
      <c r="E607" s="447" t="s">
        <v>231</v>
      </c>
      <c r="H607" s="621">
        <f>IF(B607=D607,1,0)</f>
        <v>1</v>
      </c>
      <c r="I607" s="621">
        <f>IF(C607=E607,1,0)</f>
        <v>1</v>
      </c>
      <c r="K607" s="621">
        <v>12.5</v>
      </c>
      <c r="L607" s="621">
        <v>11</v>
      </c>
    </row>
    <row r="608" spans="1:14" ht="15.75" x14ac:dyDescent="0.3">
      <c r="A608" s="622">
        <v>21904448</v>
      </c>
      <c r="B608" s="350" t="s">
        <v>58</v>
      </c>
      <c r="C608" s="351" t="s">
        <v>213</v>
      </c>
      <c r="D608" s="446" t="s">
        <v>58</v>
      </c>
      <c r="E608" s="447" t="s">
        <v>213</v>
      </c>
      <c r="H608" s="621">
        <f>IF(B608=D608,1,0)</f>
        <v>1</v>
      </c>
      <c r="I608" s="621">
        <f>IF(C608=E608,1,0)</f>
        <v>1</v>
      </c>
      <c r="K608" s="621">
        <v>16.149999999999999</v>
      </c>
      <c r="L608" s="621">
        <v>6.5</v>
      </c>
    </row>
    <row r="609" spans="1:12" ht="15.75" x14ac:dyDescent="0.3">
      <c r="A609" s="622">
        <v>21905060</v>
      </c>
      <c r="B609" s="350" t="s">
        <v>58</v>
      </c>
      <c r="C609" s="351" t="s">
        <v>105</v>
      </c>
      <c r="D609" s="446" t="s">
        <v>58</v>
      </c>
      <c r="E609" s="447" t="s">
        <v>105</v>
      </c>
      <c r="H609" s="621">
        <f>IF(B609=D609,1,0)</f>
        <v>1</v>
      </c>
      <c r="I609" s="621">
        <f>IF(C609=E609,1,0)</f>
        <v>1</v>
      </c>
      <c r="K609" s="621">
        <v>12.5</v>
      </c>
      <c r="L609" s="621">
        <v>5.5</v>
      </c>
    </row>
    <row r="610" spans="1:12" ht="15.75" x14ac:dyDescent="0.3">
      <c r="A610" s="622">
        <v>21908766</v>
      </c>
      <c r="B610" s="350" t="s">
        <v>1003</v>
      </c>
      <c r="C610" s="351" t="s">
        <v>32</v>
      </c>
      <c r="D610" s="446" t="s">
        <v>1003</v>
      </c>
      <c r="E610" s="447" t="s">
        <v>32</v>
      </c>
      <c r="H610" s="621">
        <f>IF(B610=D610,1,0)</f>
        <v>1</v>
      </c>
      <c r="I610" s="621">
        <f>IF(C610=E610,1,0)</f>
        <v>1</v>
      </c>
      <c r="K610" s="621">
        <v>13.2</v>
      </c>
      <c r="L610" s="621">
        <v>4</v>
      </c>
    </row>
    <row r="611" spans="1:12" ht="15.75" x14ac:dyDescent="0.3">
      <c r="A611" s="622">
        <v>21919706</v>
      </c>
      <c r="B611" s="350" t="s">
        <v>1004</v>
      </c>
      <c r="C611" s="351" t="s">
        <v>318</v>
      </c>
      <c r="D611" s="446" t="s">
        <v>1004</v>
      </c>
      <c r="E611" s="447" t="s">
        <v>318</v>
      </c>
      <c r="H611" s="621">
        <f>IF(B611=D611,1,0)</f>
        <v>1</v>
      </c>
      <c r="I611" s="621">
        <f>IF(C611=E611,1,0)</f>
        <v>1</v>
      </c>
      <c r="K611" s="621">
        <v>8.85</v>
      </c>
      <c r="L611" s="621">
        <v>5.5</v>
      </c>
    </row>
    <row r="612" spans="1:12" ht="15.75" x14ac:dyDescent="0.3">
      <c r="A612" s="622">
        <v>21905218</v>
      </c>
      <c r="B612" s="350" t="s">
        <v>1005</v>
      </c>
      <c r="C612" s="351" t="s">
        <v>113</v>
      </c>
      <c r="D612" s="446" t="s">
        <v>1005</v>
      </c>
      <c r="E612" s="447" t="s">
        <v>113</v>
      </c>
      <c r="H612" s="621">
        <f>IF(B612=D612,1,0)</f>
        <v>1</v>
      </c>
      <c r="I612" s="621">
        <f>IF(C612=E612,1,0)</f>
        <v>1</v>
      </c>
      <c r="K612" s="621">
        <v>13.6</v>
      </c>
      <c r="L612" s="621" t="s">
        <v>329</v>
      </c>
    </row>
    <row r="613" spans="1:12" ht="15.75" x14ac:dyDescent="0.3">
      <c r="A613" s="622">
        <v>21910208</v>
      </c>
      <c r="B613" s="350" t="s">
        <v>1006</v>
      </c>
      <c r="C613" s="351" t="s">
        <v>319</v>
      </c>
      <c r="D613" s="446" t="s">
        <v>1006</v>
      </c>
      <c r="E613" s="447" t="s">
        <v>319</v>
      </c>
      <c r="H613" s="621">
        <f>IF(B613=D613,1,0)</f>
        <v>1</v>
      </c>
      <c r="I613" s="621">
        <f>IF(C613=E613,1,0)</f>
        <v>1</v>
      </c>
      <c r="K613" s="621">
        <v>12.15</v>
      </c>
      <c r="L613" s="621">
        <v>9.5</v>
      </c>
    </row>
    <row r="614" spans="1:12" ht="15.75" x14ac:dyDescent="0.3">
      <c r="A614" s="622">
        <v>21902472</v>
      </c>
      <c r="B614" s="350" t="s">
        <v>59</v>
      </c>
      <c r="C614" s="351" t="s">
        <v>141</v>
      </c>
      <c r="D614" s="446" t="s">
        <v>59</v>
      </c>
      <c r="E614" s="447" t="s">
        <v>141</v>
      </c>
      <c r="H614" s="621">
        <f>IF(B614=D614,1,0)</f>
        <v>1</v>
      </c>
      <c r="I614" s="621">
        <f>IF(C614=E614,1,0)</f>
        <v>1</v>
      </c>
      <c r="K614" s="621">
        <v>13.6</v>
      </c>
      <c r="L614" s="621">
        <v>7.5</v>
      </c>
    </row>
    <row r="615" spans="1:12" ht="15.75" x14ac:dyDescent="0.3">
      <c r="A615" s="622">
        <v>21912607</v>
      </c>
      <c r="B615" s="350" t="s">
        <v>1007</v>
      </c>
      <c r="C615" s="351" t="s">
        <v>29</v>
      </c>
      <c r="D615" s="446" t="s">
        <v>1007</v>
      </c>
      <c r="E615" s="447" t="s">
        <v>29</v>
      </c>
      <c r="H615" s="621">
        <f>IF(B615=D615,1,0)</f>
        <v>1</v>
      </c>
      <c r="I615" s="621">
        <f>IF(C615=E615,1,0)</f>
        <v>1</v>
      </c>
      <c r="K615" s="621">
        <v>12.55</v>
      </c>
      <c r="L615" s="621">
        <v>7.5</v>
      </c>
    </row>
    <row r="616" spans="1:12" ht="15.75" x14ac:dyDescent="0.3">
      <c r="A616" s="622">
        <v>21911104</v>
      </c>
      <c r="B616" s="350" t="s">
        <v>1007</v>
      </c>
      <c r="C616" s="351" t="s">
        <v>207</v>
      </c>
      <c r="D616" s="446" t="s">
        <v>1007</v>
      </c>
      <c r="E616" s="447" t="s">
        <v>207</v>
      </c>
      <c r="H616" s="621">
        <f>IF(B616=D616,1,0)</f>
        <v>1</v>
      </c>
      <c r="I616" s="621">
        <f>IF(C616=E616,1,0)</f>
        <v>1</v>
      </c>
      <c r="K616" s="621">
        <v>13.15</v>
      </c>
      <c r="L616" s="621">
        <v>4</v>
      </c>
    </row>
    <row r="617" spans="1:12" ht="15.75" x14ac:dyDescent="0.3">
      <c r="A617" s="622">
        <v>21910946</v>
      </c>
      <c r="B617" s="350" t="s">
        <v>1007</v>
      </c>
      <c r="C617" s="351" t="s">
        <v>103</v>
      </c>
      <c r="D617" s="446" t="s">
        <v>1007</v>
      </c>
      <c r="E617" s="447" t="s">
        <v>103</v>
      </c>
      <c r="H617" s="621">
        <f>IF(B617=D617,1,0)</f>
        <v>1</v>
      </c>
      <c r="I617" s="621">
        <f>IF(C617=E617,1,0)</f>
        <v>1</v>
      </c>
      <c r="K617" s="621">
        <v>12.15</v>
      </c>
      <c r="L617" s="621">
        <v>9</v>
      </c>
    </row>
    <row r="618" spans="1:12" ht="15.75" x14ac:dyDescent="0.3">
      <c r="A618" s="622">
        <v>21911245</v>
      </c>
      <c r="B618" s="350" t="s">
        <v>75</v>
      </c>
      <c r="C618" s="351" t="s">
        <v>1008</v>
      </c>
      <c r="D618" s="446" t="s">
        <v>75</v>
      </c>
      <c r="E618" s="447" t="s">
        <v>1008</v>
      </c>
      <c r="H618" s="621">
        <f>IF(B618=D618,1,0)</f>
        <v>1</v>
      </c>
      <c r="I618" s="621">
        <f>IF(C618=E618,1,0)</f>
        <v>1</v>
      </c>
      <c r="K618" s="621">
        <v>9.85</v>
      </c>
      <c r="L618" s="621">
        <v>4</v>
      </c>
    </row>
    <row r="619" spans="1:12" ht="15.75" x14ac:dyDescent="0.3">
      <c r="A619" s="622">
        <v>21907437</v>
      </c>
      <c r="B619" s="350" t="s">
        <v>75</v>
      </c>
      <c r="C619" s="351" t="s">
        <v>284</v>
      </c>
      <c r="D619" s="446" t="s">
        <v>75</v>
      </c>
      <c r="E619" s="447" t="s">
        <v>284</v>
      </c>
      <c r="H619" s="621">
        <f>IF(B619=D619,1,0)</f>
        <v>1</v>
      </c>
      <c r="I619" s="621">
        <f>IF(C619=E619,1,0)</f>
        <v>1</v>
      </c>
      <c r="K619" s="621">
        <v>10.75</v>
      </c>
      <c r="L619" s="621">
        <v>6</v>
      </c>
    </row>
    <row r="620" spans="1:12" ht="15.75" x14ac:dyDescent="0.3">
      <c r="A620" s="622">
        <v>21911463</v>
      </c>
      <c r="B620" s="350" t="s">
        <v>1009</v>
      </c>
      <c r="C620" s="351" t="s">
        <v>141</v>
      </c>
      <c r="D620" s="446" t="s">
        <v>1009</v>
      </c>
      <c r="E620" s="447" t="s">
        <v>141</v>
      </c>
      <c r="H620" s="621">
        <f>IF(B620=D620,1,0)</f>
        <v>1</v>
      </c>
      <c r="I620" s="621">
        <f>IF(C620=E620,1,0)</f>
        <v>1</v>
      </c>
      <c r="K620" s="621">
        <v>0</v>
      </c>
      <c r="L620" s="621" t="s">
        <v>329</v>
      </c>
    </row>
    <row r="621" spans="1:12" ht="15.75" x14ac:dyDescent="0.3">
      <c r="A621" s="622">
        <v>21811587</v>
      </c>
      <c r="B621" s="350" t="s">
        <v>60</v>
      </c>
      <c r="C621" s="351" t="s">
        <v>212</v>
      </c>
      <c r="D621" s="446" t="s">
        <v>60</v>
      </c>
      <c r="E621" s="447" t="s">
        <v>212</v>
      </c>
      <c r="H621" s="621">
        <f>IF(B621=D621,1,0)</f>
        <v>1</v>
      </c>
      <c r="I621" s="621">
        <f>IF(C621=E621,1,0)</f>
        <v>1</v>
      </c>
      <c r="K621" s="621">
        <v>9.1</v>
      </c>
      <c r="L621" s="621">
        <v>6</v>
      </c>
    </row>
    <row r="622" spans="1:12" ht="15.75" x14ac:dyDescent="0.3">
      <c r="A622" s="622">
        <v>21909931</v>
      </c>
      <c r="B622" s="350" t="s">
        <v>1010</v>
      </c>
      <c r="C622" s="351" t="s">
        <v>171</v>
      </c>
      <c r="D622" s="446" t="s">
        <v>1010</v>
      </c>
      <c r="E622" s="447" t="s">
        <v>171</v>
      </c>
      <c r="H622" s="621">
        <f>IF(B622=D622,1,0)</f>
        <v>1</v>
      </c>
      <c r="I622" s="621">
        <f>IF(C622=E622,1,0)</f>
        <v>1</v>
      </c>
      <c r="K622" s="621">
        <v>9.9</v>
      </c>
      <c r="L622" s="621">
        <v>5.5</v>
      </c>
    </row>
    <row r="623" spans="1:12" ht="15.75" x14ac:dyDescent="0.3">
      <c r="A623" s="622">
        <v>21903566</v>
      </c>
      <c r="B623" s="350" t="s">
        <v>61</v>
      </c>
      <c r="C623" s="351" t="s">
        <v>1011</v>
      </c>
      <c r="D623" s="446" t="s">
        <v>61</v>
      </c>
      <c r="E623" s="447" t="s">
        <v>1011</v>
      </c>
      <c r="H623" s="621">
        <f>IF(B623=D623,1,0)</f>
        <v>1</v>
      </c>
      <c r="I623" s="621">
        <f>IF(C623=E623,1,0)</f>
        <v>1</v>
      </c>
      <c r="K623" s="621">
        <v>6.85</v>
      </c>
      <c r="L623" s="621">
        <v>6.5</v>
      </c>
    </row>
    <row r="624" spans="1:12" x14ac:dyDescent="0.25">
      <c r="A624" s="622">
        <v>21813090</v>
      </c>
      <c r="B624" s="350" t="s">
        <v>1665</v>
      </c>
      <c r="C624" s="351" t="s">
        <v>29</v>
      </c>
      <c r="D624" s="432" t="s">
        <v>1665</v>
      </c>
      <c r="E624" s="433" t="s">
        <v>29</v>
      </c>
      <c r="H624" s="621">
        <f>IF(B624=D624,1,0)</f>
        <v>1</v>
      </c>
      <c r="I624" s="621">
        <f>IF(C624=E624,1,0)</f>
        <v>1</v>
      </c>
      <c r="K624" s="621">
        <v>11.7</v>
      </c>
      <c r="L624" s="621">
        <v>6</v>
      </c>
    </row>
    <row r="625" spans="1:14" ht="15.75" x14ac:dyDescent="0.3">
      <c r="A625" s="622">
        <v>21911722</v>
      </c>
      <c r="B625" s="350" t="s">
        <v>1012</v>
      </c>
      <c r="C625" s="351" t="s">
        <v>255</v>
      </c>
      <c r="D625" s="446" t="s">
        <v>1012</v>
      </c>
      <c r="E625" s="447" t="s">
        <v>255</v>
      </c>
      <c r="H625" s="621">
        <f>IF(B625=D625,1,0)</f>
        <v>1</v>
      </c>
      <c r="I625" s="621">
        <f>IF(C625=E625,1,0)</f>
        <v>1</v>
      </c>
      <c r="K625" s="621">
        <v>9.4499999999999993</v>
      </c>
      <c r="L625" s="621">
        <v>7.5</v>
      </c>
    </row>
    <row r="626" spans="1:14" ht="15.75" x14ac:dyDescent="0.3">
      <c r="A626" s="622">
        <v>21905413</v>
      </c>
      <c r="B626" s="350" t="s">
        <v>1013</v>
      </c>
      <c r="C626" s="351" t="s">
        <v>176</v>
      </c>
      <c r="D626" s="446" t="s">
        <v>1013</v>
      </c>
      <c r="E626" s="447" t="s">
        <v>176</v>
      </c>
      <c r="H626" s="621">
        <f>IF(B626=D626,1,0)</f>
        <v>1</v>
      </c>
      <c r="I626" s="621">
        <f>IF(C626=E626,1,0)</f>
        <v>1</v>
      </c>
      <c r="K626" s="621">
        <v>13.35</v>
      </c>
      <c r="L626" s="621">
        <v>5.5</v>
      </c>
    </row>
    <row r="627" spans="1:14" ht="15.75" x14ac:dyDescent="0.3">
      <c r="A627" s="622">
        <v>21905839</v>
      </c>
      <c r="B627" s="350" t="s">
        <v>1015</v>
      </c>
      <c r="C627" s="351" t="s">
        <v>492</v>
      </c>
      <c r="D627" s="446" t="s">
        <v>1015</v>
      </c>
      <c r="E627" s="447" t="s">
        <v>492</v>
      </c>
      <c r="F627" s="446" t="s">
        <v>1014</v>
      </c>
      <c r="G627" s="447" t="s">
        <v>116</v>
      </c>
      <c r="H627" s="621">
        <f>IF(B627=D627,1,0)</f>
        <v>1</v>
      </c>
      <c r="I627" s="621">
        <f>IF(C627=E627,1,0)</f>
        <v>1</v>
      </c>
      <c r="K627" s="621">
        <v>12.7</v>
      </c>
      <c r="L627" s="621">
        <v>4</v>
      </c>
      <c r="M627" s="621">
        <v>0</v>
      </c>
      <c r="N627" s="621" t="s">
        <v>329</v>
      </c>
    </row>
    <row r="628" spans="1:14" ht="15.75" x14ac:dyDescent="0.3">
      <c r="A628" s="622">
        <v>21709649</v>
      </c>
      <c r="B628" s="350" t="s">
        <v>324</v>
      </c>
      <c r="C628" s="351" t="s">
        <v>282</v>
      </c>
      <c r="D628" s="446" t="s">
        <v>324</v>
      </c>
      <c r="E628" s="447" t="s">
        <v>282</v>
      </c>
      <c r="H628" s="621">
        <f>IF(B628=D628,1,0)</f>
        <v>1</v>
      </c>
      <c r="I628" s="621">
        <f>IF(C628=E628,1,0)</f>
        <v>1</v>
      </c>
      <c r="K628" s="621" t="s">
        <v>1025</v>
      </c>
      <c r="L628" s="621">
        <v>2.5</v>
      </c>
    </row>
    <row r="629" spans="1:14" ht="15.75" x14ac:dyDescent="0.3">
      <c r="A629" s="622">
        <v>21906389</v>
      </c>
      <c r="B629" s="350" t="s">
        <v>1016</v>
      </c>
      <c r="C629" s="351" t="s">
        <v>208</v>
      </c>
      <c r="D629" s="446" t="s">
        <v>1016</v>
      </c>
      <c r="E629" s="447" t="s">
        <v>208</v>
      </c>
      <c r="H629" s="621">
        <f>IF(B629=D629,1,0)</f>
        <v>1</v>
      </c>
      <c r="I629" s="621">
        <f>IF(C629=E629,1,0)</f>
        <v>1</v>
      </c>
      <c r="K629" s="621">
        <v>10.3</v>
      </c>
      <c r="L629" s="621">
        <v>8.5</v>
      </c>
    </row>
    <row r="630" spans="1:14" ht="15.75" x14ac:dyDescent="0.3">
      <c r="A630" s="622">
        <v>21917644</v>
      </c>
      <c r="B630" s="350" t="s">
        <v>1017</v>
      </c>
      <c r="C630" s="351" t="s">
        <v>1018</v>
      </c>
      <c r="D630" s="446" t="s">
        <v>1017</v>
      </c>
      <c r="E630" s="447" t="s">
        <v>1018</v>
      </c>
      <c r="H630" s="621">
        <f>IF(B630=D630,1,0)</f>
        <v>1</v>
      </c>
      <c r="I630" s="621">
        <f>IF(C630=E630,1,0)</f>
        <v>1</v>
      </c>
      <c r="K630" s="621">
        <v>0</v>
      </c>
      <c r="L630" s="621" t="s">
        <v>329</v>
      </c>
    </row>
    <row r="631" spans="1:14" ht="15.75" x14ac:dyDescent="0.3">
      <c r="A631" s="622">
        <v>21903971</v>
      </c>
      <c r="B631" s="350" t="s">
        <v>1019</v>
      </c>
      <c r="C631" s="351" t="s">
        <v>187</v>
      </c>
      <c r="D631" s="446" t="s">
        <v>1019</v>
      </c>
      <c r="E631" s="447" t="s">
        <v>187</v>
      </c>
      <c r="H631" s="621">
        <f>IF(B631=D631,1,0)</f>
        <v>1</v>
      </c>
      <c r="I631" s="621">
        <f>IF(C631=E631,1,0)</f>
        <v>1</v>
      </c>
      <c r="K631" s="621">
        <v>11.7</v>
      </c>
      <c r="L631" s="621">
        <v>5.5</v>
      </c>
    </row>
    <row r="632" spans="1:14" ht="15.75" x14ac:dyDescent="0.3">
      <c r="A632" s="622">
        <v>21905266</v>
      </c>
      <c r="B632" s="350" t="s">
        <v>1020</v>
      </c>
      <c r="C632" s="351" t="s">
        <v>91</v>
      </c>
      <c r="D632" s="446" t="s">
        <v>1020</v>
      </c>
      <c r="E632" s="447" t="s">
        <v>91</v>
      </c>
      <c r="H632" s="621">
        <f>IF(B632=D632,1,0)</f>
        <v>1</v>
      </c>
      <c r="I632" s="621">
        <f>IF(C632=E632,1,0)</f>
        <v>1</v>
      </c>
      <c r="K632" s="621">
        <v>10.5</v>
      </c>
      <c r="L632" s="621">
        <v>4</v>
      </c>
    </row>
    <row r="633" spans="1:14" ht="15.75" x14ac:dyDescent="0.3">
      <c r="A633" s="622">
        <v>21721994</v>
      </c>
      <c r="B633" s="350" t="s">
        <v>1021</v>
      </c>
      <c r="C633" s="351" t="s">
        <v>1022</v>
      </c>
      <c r="D633" s="446" t="s">
        <v>1021</v>
      </c>
      <c r="E633" s="447" t="s">
        <v>1022</v>
      </c>
      <c r="H633" s="621">
        <f>IF(B633=D633,1,0)</f>
        <v>1</v>
      </c>
      <c r="I633" s="621">
        <f>IF(C633=E633,1,0)</f>
        <v>1</v>
      </c>
      <c r="K633" s="621">
        <v>10.55</v>
      </c>
      <c r="L633" s="621">
        <v>9</v>
      </c>
    </row>
    <row r="634" spans="1:14" ht="15.75" x14ac:dyDescent="0.3">
      <c r="A634" s="622">
        <v>21915786</v>
      </c>
      <c r="B634" s="350" t="s">
        <v>1023</v>
      </c>
      <c r="C634" s="351" t="s">
        <v>404</v>
      </c>
      <c r="D634" s="446" t="s">
        <v>1023</v>
      </c>
      <c r="E634" s="447" t="s">
        <v>404</v>
      </c>
      <c r="H634" s="621">
        <f>IF(B634=D634,1,0)</f>
        <v>1</v>
      </c>
      <c r="I634" s="621">
        <f>IF(C634=E634,1,0)</f>
        <v>1</v>
      </c>
      <c r="K634" s="621">
        <v>8.85</v>
      </c>
      <c r="L634" s="621">
        <v>4</v>
      </c>
    </row>
    <row r="635" spans="1:14" ht="15.75" x14ac:dyDescent="0.3">
      <c r="A635" s="622">
        <v>21904531</v>
      </c>
      <c r="B635" s="350" t="s">
        <v>1024</v>
      </c>
      <c r="C635" s="351" t="s">
        <v>161</v>
      </c>
      <c r="D635" s="610" t="s">
        <v>1024</v>
      </c>
      <c r="E635" s="617" t="s">
        <v>161</v>
      </c>
      <c r="H635" s="621">
        <f>IF(B635=D635,1,0)</f>
        <v>1</v>
      </c>
      <c r="I635" s="621">
        <f>IF(C635=E635,1,0)</f>
        <v>1</v>
      </c>
      <c r="K635" s="621">
        <v>12.3</v>
      </c>
      <c r="L635" s="621">
        <v>3.5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26"/>
  <sheetViews>
    <sheetView zoomScaleNormal="100" workbookViewId="0">
      <selection activeCell="J6" sqref="J6:K26"/>
    </sheetView>
  </sheetViews>
  <sheetFormatPr baseColWidth="10" defaultRowHeight="12.75" x14ac:dyDescent="0.2"/>
  <cols>
    <col min="1" max="1" width="10.28515625" bestFit="1" customWidth="1"/>
    <col min="2" max="2" width="8.5703125" bestFit="1" customWidth="1"/>
    <col min="3" max="3" width="5.42578125" customWidth="1"/>
    <col min="4" max="4" width="7.42578125" bestFit="1" customWidth="1"/>
    <col min="5" max="5" width="8.5703125" bestFit="1" customWidth="1"/>
    <col min="6" max="6" width="7.140625" customWidth="1"/>
    <col min="7" max="7" width="10.28515625" bestFit="1" customWidth="1"/>
    <col min="8" max="8" width="8.5703125" bestFit="1" customWidth="1"/>
    <col min="9" max="9" width="4.7109375" customWidth="1"/>
    <col min="10" max="10" width="7.42578125" bestFit="1" customWidth="1"/>
    <col min="11" max="11" width="8.5703125" bestFit="1" customWidth="1"/>
    <col min="12" max="12" width="6.28515625" customWidth="1"/>
    <col min="13" max="13" width="10.28515625" bestFit="1" customWidth="1"/>
    <col min="14" max="14" width="8.5703125" bestFit="1" customWidth="1"/>
    <col min="15" max="15" width="5.5703125" customWidth="1"/>
    <col min="16" max="16" width="7.42578125" bestFit="1" customWidth="1"/>
    <col min="17" max="17" width="8.5703125" bestFit="1" customWidth="1"/>
  </cols>
  <sheetData>
    <row r="1" spans="1:17" ht="13.5" thickBot="1" x14ac:dyDescent="0.25"/>
    <row r="2" spans="1:17" ht="13.5" thickBot="1" x14ac:dyDescent="0.25">
      <c r="A2" s="597" t="s">
        <v>20</v>
      </c>
      <c r="B2" s="598"/>
      <c r="C2" s="595"/>
      <c r="D2" s="598"/>
      <c r="E2" s="599"/>
      <c r="G2" s="597" t="s">
        <v>21</v>
      </c>
      <c r="H2" s="598"/>
      <c r="I2" s="595"/>
      <c r="J2" s="598"/>
      <c r="K2" s="599"/>
      <c r="M2" s="597" t="s">
        <v>22</v>
      </c>
      <c r="N2" s="598"/>
      <c r="O2" s="595"/>
      <c r="P2" s="598"/>
      <c r="Q2" s="599"/>
    </row>
    <row r="3" spans="1:17" ht="13.5" thickBot="1" x14ac:dyDescent="0.25">
      <c r="A3" s="39" t="s">
        <v>13</v>
      </c>
      <c r="B3" s="40" t="s">
        <v>2</v>
      </c>
      <c r="C3" s="12"/>
      <c r="D3" s="39" t="s">
        <v>14</v>
      </c>
      <c r="E3" s="40" t="s">
        <v>2</v>
      </c>
      <c r="G3" s="13" t="s">
        <v>13</v>
      </c>
      <c r="H3" s="14" t="s">
        <v>2</v>
      </c>
      <c r="I3" s="12"/>
      <c r="J3" s="13" t="s">
        <v>14</v>
      </c>
      <c r="K3" s="14" t="s">
        <v>2</v>
      </c>
      <c r="M3" s="13" t="s">
        <v>13</v>
      </c>
      <c r="N3" s="14" t="s">
        <v>2</v>
      </c>
      <c r="O3" s="12"/>
      <c r="P3" s="13" t="s">
        <v>14</v>
      </c>
      <c r="Q3" s="14" t="s">
        <v>2</v>
      </c>
    </row>
    <row r="4" spans="1:17" ht="13.5" thickBot="1" x14ac:dyDescent="0.25">
      <c r="A4" s="39">
        <v>0</v>
      </c>
      <c r="B4" s="40">
        <v>0</v>
      </c>
      <c r="C4" s="16"/>
      <c r="D4" s="39">
        <v>0</v>
      </c>
      <c r="E4" s="40">
        <v>0</v>
      </c>
      <c r="G4" s="39">
        <v>0</v>
      </c>
      <c r="H4" s="40">
        <v>0</v>
      </c>
      <c r="I4" s="16"/>
      <c r="J4" s="39">
        <v>0</v>
      </c>
      <c r="K4" s="40">
        <v>0</v>
      </c>
      <c r="M4" s="39">
        <v>0</v>
      </c>
      <c r="N4" s="40">
        <v>0</v>
      </c>
      <c r="O4" s="16"/>
      <c r="P4" s="39">
        <v>0</v>
      </c>
      <c r="Q4" s="40">
        <v>0</v>
      </c>
    </row>
    <row r="5" spans="1:17" ht="13.5" thickBot="1" x14ac:dyDescent="0.25">
      <c r="A5" s="39">
        <v>2.5</v>
      </c>
      <c r="B5" s="40">
        <v>20</v>
      </c>
      <c r="C5" s="16"/>
      <c r="D5" s="39">
        <v>2.5</v>
      </c>
      <c r="E5" s="40">
        <v>20</v>
      </c>
      <c r="G5" s="39">
        <v>5</v>
      </c>
      <c r="H5" s="40">
        <v>20</v>
      </c>
      <c r="I5" s="16"/>
      <c r="J5" s="39">
        <v>6</v>
      </c>
      <c r="K5" s="40">
        <v>20</v>
      </c>
      <c r="M5" s="39">
        <v>2.5</v>
      </c>
      <c r="N5" s="40">
        <v>20</v>
      </c>
      <c r="O5" s="16"/>
      <c r="P5" s="39">
        <v>3</v>
      </c>
      <c r="Q5" s="40">
        <v>20</v>
      </c>
    </row>
    <row r="6" spans="1:17" ht="13.5" x14ac:dyDescent="0.2">
      <c r="A6" s="291">
        <v>2.99</v>
      </c>
      <c r="B6" s="292">
        <v>20</v>
      </c>
      <c r="C6" s="16"/>
      <c r="D6" s="291">
        <v>3.26</v>
      </c>
      <c r="E6" s="292">
        <v>20</v>
      </c>
      <c r="G6" s="291">
        <v>5.5</v>
      </c>
      <c r="H6" s="292">
        <v>20</v>
      </c>
      <c r="I6" s="16"/>
      <c r="J6" s="291">
        <v>6.37</v>
      </c>
      <c r="K6" s="292">
        <v>20</v>
      </c>
      <c r="M6" s="8">
        <v>2.95</v>
      </c>
      <c r="N6" s="4">
        <v>20</v>
      </c>
      <c r="O6" s="16"/>
      <c r="P6" s="8">
        <v>3.38</v>
      </c>
      <c r="Q6" s="4">
        <v>20</v>
      </c>
    </row>
    <row r="7" spans="1:17" ht="13.5" x14ac:dyDescent="0.2">
      <c r="A7" s="293">
        <v>3.05</v>
      </c>
      <c r="B7" s="294">
        <v>19</v>
      </c>
      <c r="C7" s="16"/>
      <c r="D7" s="293">
        <v>3.32</v>
      </c>
      <c r="E7" s="294">
        <v>19</v>
      </c>
      <c r="G7" s="293">
        <v>5.63</v>
      </c>
      <c r="H7" s="294">
        <v>19</v>
      </c>
      <c r="I7" s="16"/>
      <c r="J7" s="293">
        <v>6.51</v>
      </c>
      <c r="K7" s="294">
        <v>19</v>
      </c>
      <c r="M7" s="9">
        <v>3.04</v>
      </c>
      <c r="N7" s="5">
        <v>19</v>
      </c>
      <c r="O7" s="16"/>
      <c r="P7" s="9">
        <v>3.47</v>
      </c>
      <c r="Q7" s="5">
        <v>19</v>
      </c>
    </row>
    <row r="8" spans="1:17" ht="13.5" x14ac:dyDescent="0.2">
      <c r="A8" s="293">
        <v>3.11</v>
      </c>
      <c r="B8" s="294">
        <v>18</v>
      </c>
      <c r="C8" s="16"/>
      <c r="D8" s="293">
        <v>3.38</v>
      </c>
      <c r="E8" s="294">
        <v>18</v>
      </c>
      <c r="G8" s="293">
        <v>5.78</v>
      </c>
      <c r="H8" s="294">
        <v>18</v>
      </c>
      <c r="I8" s="16"/>
      <c r="J8" s="293">
        <v>6.65</v>
      </c>
      <c r="K8" s="294">
        <v>18</v>
      </c>
      <c r="M8" s="9">
        <v>3.12</v>
      </c>
      <c r="N8" s="5">
        <v>18</v>
      </c>
      <c r="O8" s="16"/>
      <c r="P8" s="9">
        <v>3.55</v>
      </c>
      <c r="Q8" s="5">
        <v>18</v>
      </c>
    </row>
    <row r="9" spans="1:17" ht="13.5" x14ac:dyDescent="0.2">
      <c r="A9" s="293">
        <v>3.17</v>
      </c>
      <c r="B9" s="294">
        <v>17</v>
      </c>
      <c r="C9" s="16"/>
      <c r="D9" s="293">
        <v>3.44</v>
      </c>
      <c r="E9" s="294">
        <v>17</v>
      </c>
      <c r="G9" s="293">
        <v>5.92</v>
      </c>
      <c r="H9" s="294">
        <v>17</v>
      </c>
      <c r="I9" s="16"/>
      <c r="J9" s="293">
        <v>6.79</v>
      </c>
      <c r="K9" s="294">
        <v>17</v>
      </c>
      <c r="M9" s="9">
        <v>3.2</v>
      </c>
      <c r="N9" s="5">
        <v>17</v>
      </c>
      <c r="O9" s="16"/>
      <c r="P9" s="9">
        <v>3.63</v>
      </c>
      <c r="Q9" s="5">
        <v>17</v>
      </c>
    </row>
    <row r="10" spans="1:17" ht="13.5" x14ac:dyDescent="0.2">
      <c r="A10" s="293">
        <v>3.23</v>
      </c>
      <c r="B10" s="294">
        <v>16</v>
      </c>
      <c r="C10" s="16"/>
      <c r="D10" s="293">
        <v>3.5</v>
      </c>
      <c r="E10" s="294">
        <v>16</v>
      </c>
      <c r="G10" s="293">
        <v>6.06</v>
      </c>
      <c r="H10" s="294">
        <v>16</v>
      </c>
      <c r="I10" s="16"/>
      <c r="J10" s="293">
        <v>6.93</v>
      </c>
      <c r="K10" s="294">
        <v>16</v>
      </c>
      <c r="M10" s="9">
        <v>3.28</v>
      </c>
      <c r="N10" s="5">
        <v>16</v>
      </c>
      <c r="O10" s="16"/>
      <c r="P10" s="9">
        <v>3.71</v>
      </c>
      <c r="Q10" s="5">
        <v>16</v>
      </c>
    </row>
    <row r="11" spans="1:17" ht="13.5" x14ac:dyDescent="0.2">
      <c r="A11" s="293">
        <v>3.29</v>
      </c>
      <c r="B11" s="294">
        <v>15</v>
      </c>
      <c r="C11" s="16"/>
      <c r="D11" s="293">
        <v>3.56</v>
      </c>
      <c r="E11" s="294">
        <v>15</v>
      </c>
      <c r="G11" s="293">
        <v>6.2</v>
      </c>
      <c r="H11" s="294">
        <v>15</v>
      </c>
      <c r="I11" s="16"/>
      <c r="J11" s="293">
        <v>7.07</v>
      </c>
      <c r="K11" s="294">
        <v>15</v>
      </c>
      <c r="M11" s="9">
        <v>3.36</v>
      </c>
      <c r="N11" s="5">
        <v>15</v>
      </c>
      <c r="O11" s="16"/>
      <c r="P11" s="9">
        <v>3.79</v>
      </c>
      <c r="Q11" s="5">
        <v>15</v>
      </c>
    </row>
    <row r="12" spans="1:17" ht="13.5" x14ac:dyDescent="0.2">
      <c r="A12" s="293">
        <v>3.35</v>
      </c>
      <c r="B12" s="294">
        <v>14</v>
      </c>
      <c r="C12" s="16"/>
      <c r="D12" s="293">
        <v>3.62</v>
      </c>
      <c r="E12" s="294">
        <v>14</v>
      </c>
      <c r="G12" s="293">
        <v>6.34</v>
      </c>
      <c r="H12" s="294">
        <v>14</v>
      </c>
      <c r="I12" s="16"/>
      <c r="J12" s="293">
        <v>7.21</v>
      </c>
      <c r="K12" s="294">
        <v>14</v>
      </c>
      <c r="M12" s="9">
        <v>3.44</v>
      </c>
      <c r="N12" s="5">
        <v>14</v>
      </c>
      <c r="O12" s="16"/>
      <c r="P12" s="9">
        <v>3.87</v>
      </c>
      <c r="Q12" s="5">
        <v>14</v>
      </c>
    </row>
    <row r="13" spans="1:17" ht="13.5" x14ac:dyDescent="0.2">
      <c r="A13" s="293">
        <v>3.41</v>
      </c>
      <c r="B13" s="294">
        <v>13</v>
      </c>
      <c r="C13" s="16"/>
      <c r="D13" s="293">
        <v>3.68</v>
      </c>
      <c r="E13" s="294">
        <v>13</v>
      </c>
      <c r="G13" s="293">
        <v>6.48</v>
      </c>
      <c r="H13" s="294">
        <v>13</v>
      </c>
      <c r="I13" s="16"/>
      <c r="J13" s="293">
        <v>7.35</v>
      </c>
      <c r="K13" s="294">
        <v>13</v>
      </c>
      <c r="M13" s="9">
        <v>3.52</v>
      </c>
      <c r="N13" s="5">
        <v>13</v>
      </c>
      <c r="O13" s="16"/>
      <c r="P13" s="9">
        <v>3.95</v>
      </c>
      <c r="Q13" s="5">
        <v>13</v>
      </c>
    </row>
    <row r="14" spans="1:17" ht="13.5" x14ac:dyDescent="0.2">
      <c r="A14" s="293">
        <v>3.47</v>
      </c>
      <c r="B14" s="294">
        <v>12</v>
      </c>
      <c r="C14" s="16"/>
      <c r="D14" s="293">
        <v>3.74</v>
      </c>
      <c r="E14" s="294">
        <v>12</v>
      </c>
      <c r="G14" s="293">
        <v>6.62</v>
      </c>
      <c r="H14" s="294">
        <v>12</v>
      </c>
      <c r="I14" s="16"/>
      <c r="J14" s="293">
        <v>7.49</v>
      </c>
      <c r="K14" s="294">
        <v>12</v>
      </c>
      <c r="M14" s="9">
        <v>3.6</v>
      </c>
      <c r="N14" s="5">
        <v>12</v>
      </c>
      <c r="O14" s="16"/>
      <c r="P14" s="9">
        <v>4.03</v>
      </c>
      <c r="Q14" s="5">
        <v>12</v>
      </c>
    </row>
    <row r="15" spans="1:17" ht="13.5" x14ac:dyDescent="0.2">
      <c r="A15" s="293">
        <v>3.52</v>
      </c>
      <c r="B15" s="294">
        <v>11</v>
      </c>
      <c r="C15" s="16"/>
      <c r="D15" s="293">
        <v>3.8</v>
      </c>
      <c r="E15" s="294">
        <v>11</v>
      </c>
      <c r="G15" s="293">
        <v>6.76</v>
      </c>
      <c r="H15" s="294">
        <v>11</v>
      </c>
      <c r="I15" s="16"/>
      <c r="J15" s="293">
        <v>7.63</v>
      </c>
      <c r="K15" s="294">
        <v>11</v>
      </c>
      <c r="M15" s="9">
        <v>3.68</v>
      </c>
      <c r="N15" s="5">
        <v>11</v>
      </c>
      <c r="O15" s="16"/>
      <c r="P15" s="9">
        <v>4.1100000000000003</v>
      </c>
      <c r="Q15" s="5">
        <v>11</v>
      </c>
    </row>
    <row r="16" spans="1:17" ht="13.5" x14ac:dyDescent="0.2">
      <c r="A16" s="293">
        <v>3.59</v>
      </c>
      <c r="B16" s="294">
        <v>10</v>
      </c>
      <c r="C16" s="16"/>
      <c r="D16" s="293">
        <v>3.86</v>
      </c>
      <c r="E16" s="294">
        <v>10</v>
      </c>
      <c r="G16" s="293">
        <v>6.9</v>
      </c>
      <c r="H16" s="294">
        <v>10</v>
      </c>
      <c r="I16" s="16"/>
      <c r="J16" s="293">
        <v>7.7700000000000102</v>
      </c>
      <c r="K16" s="294">
        <v>10</v>
      </c>
      <c r="M16" s="9">
        <v>3.76</v>
      </c>
      <c r="N16" s="5">
        <v>10</v>
      </c>
      <c r="O16" s="16"/>
      <c r="P16" s="9">
        <v>4.1900000000000004</v>
      </c>
      <c r="Q16" s="5">
        <v>10</v>
      </c>
    </row>
    <row r="17" spans="1:17" ht="13.5" x14ac:dyDescent="0.2">
      <c r="A17" s="293">
        <v>3.65</v>
      </c>
      <c r="B17" s="294">
        <v>9</v>
      </c>
      <c r="C17" s="16"/>
      <c r="D17" s="293">
        <v>3.92</v>
      </c>
      <c r="E17" s="294">
        <v>9</v>
      </c>
      <c r="G17" s="293">
        <v>7.04</v>
      </c>
      <c r="H17" s="294">
        <v>9</v>
      </c>
      <c r="I17" s="16"/>
      <c r="J17" s="293">
        <v>7.9100000000000099</v>
      </c>
      <c r="K17" s="294">
        <v>9</v>
      </c>
      <c r="M17" s="9">
        <v>3.84</v>
      </c>
      <c r="N17" s="5">
        <v>9</v>
      </c>
      <c r="O17" s="16"/>
      <c r="P17" s="9">
        <v>4.2699999999999996</v>
      </c>
      <c r="Q17" s="5">
        <v>9</v>
      </c>
    </row>
    <row r="18" spans="1:17" ht="13.5" x14ac:dyDescent="0.2">
      <c r="A18" s="293">
        <v>3.71</v>
      </c>
      <c r="B18" s="294">
        <v>8</v>
      </c>
      <c r="C18" s="16"/>
      <c r="D18" s="293">
        <v>3.98</v>
      </c>
      <c r="E18" s="294">
        <v>8</v>
      </c>
      <c r="G18" s="293">
        <v>7.18</v>
      </c>
      <c r="H18" s="294">
        <v>8</v>
      </c>
      <c r="I18" s="16"/>
      <c r="J18" s="293">
        <v>8.0500000000000096</v>
      </c>
      <c r="K18" s="294">
        <v>8</v>
      </c>
      <c r="M18" s="9">
        <v>3.92</v>
      </c>
      <c r="N18" s="5">
        <v>8</v>
      </c>
      <c r="O18" s="16"/>
      <c r="P18" s="9">
        <v>4.3499999999999996</v>
      </c>
      <c r="Q18" s="5">
        <v>8</v>
      </c>
    </row>
    <row r="19" spans="1:17" ht="13.5" x14ac:dyDescent="0.2">
      <c r="A19" s="293">
        <v>3.77</v>
      </c>
      <c r="B19" s="294">
        <v>7</v>
      </c>
      <c r="C19" s="16"/>
      <c r="D19" s="293">
        <v>4.04</v>
      </c>
      <c r="E19" s="294">
        <v>7</v>
      </c>
      <c r="G19" s="293">
        <v>7.32</v>
      </c>
      <c r="H19" s="294">
        <v>7</v>
      </c>
      <c r="I19" s="16"/>
      <c r="J19" s="293">
        <v>8.1900000000000102</v>
      </c>
      <c r="K19" s="294">
        <v>7</v>
      </c>
      <c r="M19" s="9">
        <v>4</v>
      </c>
      <c r="N19" s="5">
        <v>7</v>
      </c>
      <c r="O19" s="16"/>
      <c r="P19" s="9">
        <v>4.43</v>
      </c>
      <c r="Q19" s="5">
        <v>7</v>
      </c>
    </row>
    <row r="20" spans="1:17" ht="13.5" x14ac:dyDescent="0.2">
      <c r="A20" s="293">
        <v>3.83</v>
      </c>
      <c r="B20" s="294">
        <v>6</v>
      </c>
      <c r="C20" s="16"/>
      <c r="D20" s="293">
        <v>4.0999999999999996</v>
      </c>
      <c r="E20" s="294">
        <v>6</v>
      </c>
      <c r="G20" s="293">
        <v>7.46</v>
      </c>
      <c r="H20" s="294">
        <v>6</v>
      </c>
      <c r="I20" s="16"/>
      <c r="J20" s="293">
        <v>8.3300000000000107</v>
      </c>
      <c r="K20" s="294">
        <v>6</v>
      </c>
      <c r="M20" s="9">
        <v>4.08</v>
      </c>
      <c r="N20" s="5">
        <v>6</v>
      </c>
      <c r="O20" s="16"/>
      <c r="P20" s="9">
        <v>4.51</v>
      </c>
      <c r="Q20" s="5">
        <v>6</v>
      </c>
    </row>
    <row r="21" spans="1:17" ht="13.5" x14ac:dyDescent="0.2">
      <c r="A21" s="293">
        <v>3.89</v>
      </c>
      <c r="B21" s="294">
        <v>5</v>
      </c>
      <c r="C21" s="16"/>
      <c r="D21" s="293">
        <v>4.16</v>
      </c>
      <c r="E21" s="294">
        <v>5</v>
      </c>
      <c r="G21" s="293">
        <v>7.6</v>
      </c>
      <c r="H21" s="294">
        <v>5</v>
      </c>
      <c r="I21" s="16"/>
      <c r="J21" s="293">
        <v>8.4700000000000095</v>
      </c>
      <c r="K21" s="294">
        <v>5</v>
      </c>
      <c r="M21" s="9">
        <v>4.16</v>
      </c>
      <c r="N21" s="5">
        <v>5</v>
      </c>
      <c r="O21" s="16"/>
      <c r="P21" s="9">
        <v>4.5899999999999901</v>
      </c>
      <c r="Q21" s="5">
        <v>5</v>
      </c>
    </row>
    <row r="22" spans="1:17" ht="13.5" x14ac:dyDescent="0.2">
      <c r="A22" s="293">
        <v>3.95</v>
      </c>
      <c r="B22" s="294">
        <v>4</v>
      </c>
      <c r="C22" s="16"/>
      <c r="D22" s="293">
        <v>4.22</v>
      </c>
      <c r="E22" s="294">
        <v>4</v>
      </c>
      <c r="G22" s="293">
        <v>7.74</v>
      </c>
      <c r="H22" s="294">
        <v>4</v>
      </c>
      <c r="I22" s="16"/>
      <c r="J22" s="293">
        <v>8.6100000000000101</v>
      </c>
      <c r="K22" s="294">
        <v>4</v>
      </c>
      <c r="M22" s="9">
        <v>4.24</v>
      </c>
      <c r="N22" s="5">
        <v>4</v>
      </c>
      <c r="O22" s="16"/>
      <c r="P22" s="9">
        <v>4.6699999999999902</v>
      </c>
      <c r="Q22" s="5">
        <v>4</v>
      </c>
    </row>
    <row r="23" spans="1:17" ht="13.5" x14ac:dyDescent="0.2">
      <c r="A23" s="293">
        <v>4.01</v>
      </c>
      <c r="B23" s="294">
        <v>3</v>
      </c>
      <c r="C23" s="16"/>
      <c r="D23" s="293">
        <v>4.28</v>
      </c>
      <c r="E23" s="294">
        <v>3</v>
      </c>
      <c r="G23" s="293">
        <v>7.88</v>
      </c>
      <c r="H23" s="294">
        <v>3</v>
      </c>
      <c r="I23" s="16"/>
      <c r="J23" s="293">
        <v>8.7500000000000107</v>
      </c>
      <c r="K23" s="294">
        <v>3</v>
      </c>
      <c r="M23" s="9">
        <v>4.32</v>
      </c>
      <c r="N23" s="5">
        <v>3</v>
      </c>
      <c r="O23" s="16"/>
      <c r="P23" s="9">
        <v>4.7499999999999902</v>
      </c>
      <c r="Q23" s="5">
        <v>3</v>
      </c>
    </row>
    <row r="24" spans="1:17" ht="13.5" x14ac:dyDescent="0.2">
      <c r="A24" s="293">
        <v>4.07</v>
      </c>
      <c r="B24" s="294">
        <v>2</v>
      </c>
      <c r="C24" s="16"/>
      <c r="D24" s="293">
        <v>4.34</v>
      </c>
      <c r="E24" s="294">
        <v>2</v>
      </c>
      <c r="G24" s="293">
        <v>8.0199999999999907</v>
      </c>
      <c r="H24" s="294">
        <v>2</v>
      </c>
      <c r="I24" s="16"/>
      <c r="J24" s="293">
        <v>8.8900000000000095</v>
      </c>
      <c r="K24" s="294">
        <v>2</v>
      </c>
      <c r="M24" s="9">
        <v>4.4000000000000004</v>
      </c>
      <c r="N24" s="5">
        <v>2</v>
      </c>
      <c r="O24" s="16"/>
      <c r="P24" s="9">
        <v>4.8299999999999903</v>
      </c>
      <c r="Q24" s="5">
        <v>2</v>
      </c>
    </row>
    <row r="25" spans="1:17" ht="13.5" x14ac:dyDescent="0.2">
      <c r="A25" s="293">
        <v>4.12</v>
      </c>
      <c r="B25" s="294">
        <v>1</v>
      </c>
      <c r="C25" s="16"/>
      <c r="D25" s="293">
        <v>4.3899999999999997</v>
      </c>
      <c r="E25" s="294">
        <v>1</v>
      </c>
      <c r="G25" s="293">
        <v>8.1599999999999895</v>
      </c>
      <c r="H25" s="294">
        <v>1</v>
      </c>
      <c r="I25" s="16"/>
      <c r="J25" s="293">
        <v>9.02</v>
      </c>
      <c r="K25" s="294">
        <v>1</v>
      </c>
      <c r="M25" s="9">
        <v>4.4800000000000004</v>
      </c>
      <c r="N25" s="5">
        <v>1</v>
      </c>
      <c r="O25" s="16"/>
      <c r="P25" s="9">
        <v>4.9099999999999904</v>
      </c>
      <c r="Q25" s="5">
        <v>1</v>
      </c>
    </row>
    <row r="26" spans="1:17" ht="14.25" thickBot="1" x14ac:dyDescent="0.25">
      <c r="A26" s="295">
        <v>10</v>
      </c>
      <c r="B26" s="296">
        <v>0</v>
      </c>
      <c r="C26" s="16"/>
      <c r="D26" s="295">
        <v>10</v>
      </c>
      <c r="E26" s="296">
        <v>0</v>
      </c>
      <c r="G26" s="297">
        <v>20</v>
      </c>
      <c r="H26" s="296">
        <v>0</v>
      </c>
      <c r="I26" s="16"/>
      <c r="J26" s="295">
        <v>20</v>
      </c>
      <c r="K26" s="296">
        <v>0</v>
      </c>
      <c r="M26" s="7">
        <v>10</v>
      </c>
      <c r="N26" s="6">
        <v>0</v>
      </c>
      <c r="O26" s="16"/>
      <c r="P26" s="7">
        <v>10</v>
      </c>
      <c r="Q26" s="6">
        <v>0</v>
      </c>
    </row>
  </sheetData>
  <mergeCells count="3">
    <mergeCell ref="A2:E2"/>
    <mergeCell ref="G2:K2"/>
    <mergeCell ref="M2:Q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G45"/>
  <sheetViews>
    <sheetView workbookViewId="0">
      <selection activeCell="D5" sqref="D5:E45"/>
    </sheetView>
  </sheetViews>
  <sheetFormatPr baseColWidth="10" defaultRowHeight="12.75" x14ac:dyDescent="0.2"/>
  <cols>
    <col min="1" max="1" width="10.28515625" style="2" customWidth="1"/>
    <col min="2" max="2" width="8.7109375" style="2" customWidth="1"/>
    <col min="3" max="3" width="6.7109375" style="2" customWidth="1"/>
    <col min="4" max="4" width="10.28515625" style="2" customWidth="1"/>
    <col min="5" max="5" width="8.7109375" style="2" customWidth="1"/>
  </cols>
  <sheetData>
    <row r="1" spans="1:7" ht="13.5" thickBot="1" x14ac:dyDescent="0.25"/>
    <row r="2" spans="1:7" ht="13.5" thickBot="1" x14ac:dyDescent="0.25">
      <c r="A2" s="597" t="s">
        <v>19</v>
      </c>
      <c r="B2" s="598"/>
      <c r="C2" s="595"/>
      <c r="D2" s="598"/>
      <c r="E2" s="599"/>
    </row>
    <row r="3" spans="1:7" ht="13.5" thickBot="1" x14ac:dyDescent="0.25">
      <c r="A3" s="39" t="s">
        <v>13</v>
      </c>
      <c r="B3" s="40" t="s">
        <v>2</v>
      </c>
      <c r="C3" s="12"/>
      <c r="D3" s="39" t="s">
        <v>14</v>
      </c>
      <c r="E3" s="40" t="s">
        <v>2</v>
      </c>
    </row>
    <row r="4" spans="1:7" ht="13.5" thickBot="1" x14ac:dyDescent="0.25">
      <c r="A4" s="39">
        <v>0</v>
      </c>
      <c r="B4" s="40">
        <v>0</v>
      </c>
      <c r="C4" s="16"/>
      <c r="D4" s="39">
        <v>0</v>
      </c>
      <c r="E4" s="40">
        <v>0</v>
      </c>
    </row>
    <row r="5" spans="1:7" ht="13.5" x14ac:dyDescent="0.2">
      <c r="A5" s="291"/>
      <c r="B5" s="298">
        <v>10</v>
      </c>
      <c r="C5" s="41"/>
      <c r="D5" s="291"/>
      <c r="E5" s="298">
        <v>10</v>
      </c>
    </row>
    <row r="6" spans="1:7" ht="13.5" x14ac:dyDescent="0.2">
      <c r="A6" s="299">
        <v>18.25</v>
      </c>
      <c r="B6" s="300">
        <v>10</v>
      </c>
      <c r="C6" s="41"/>
      <c r="D6" s="293">
        <v>19.25</v>
      </c>
      <c r="E6" s="300">
        <v>10</v>
      </c>
    </row>
    <row r="7" spans="1:7" ht="13.5" x14ac:dyDescent="0.2">
      <c r="A7" s="299">
        <v>18.5</v>
      </c>
      <c r="B7" s="300">
        <v>9.75</v>
      </c>
      <c r="C7" s="41"/>
      <c r="D7" s="293">
        <v>19.5</v>
      </c>
      <c r="E7" s="300">
        <v>9.75</v>
      </c>
    </row>
    <row r="8" spans="1:7" ht="13.5" x14ac:dyDescent="0.2">
      <c r="A8" s="299">
        <v>18.75</v>
      </c>
      <c r="B8" s="300">
        <v>9.25</v>
      </c>
      <c r="C8" s="41"/>
      <c r="D8" s="293">
        <v>19.75</v>
      </c>
      <c r="E8" s="300">
        <v>9.25</v>
      </c>
      <c r="G8" s="15"/>
    </row>
    <row r="9" spans="1:7" ht="13.5" x14ac:dyDescent="0.2">
      <c r="A9" s="299">
        <v>19</v>
      </c>
      <c r="B9" s="300">
        <v>9</v>
      </c>
      <c r="C9" s="41"/>
      <c r="D9" s="293">
        <v>20</v>
      </c>
      <c r="E9" s="300">
        <v>9</v>
      </c>
    </row>
    <row r="10" spans="1:7" ht="13.5" x14ac:dyDescent="0.2">
      <c r="A10" s="299">
        <v>19.25</v>
      </c>
      <c r="B10" s="300">
        <v>8.75</v>
      </c>
      <c r="C10" s="41"/>
      <c r="D10" s="293">
        <v>20.25</v>
      </c>
      <c r="E10" s="300">
        <v>8.75</v>
      </c>
    </row>
    <row r="11" spans="1:7" ht="13.5" x14ac:dyDescent="0.2">
      <c r="A11" s="299">
        <v>19.5</v>
      </c>
      <c r="B11" s="300">
        <v>8.5</v>
      </c>
      <c r="C11" s="41"/>
      <c r="D11" s="299">
        <v>20.5</v>
      </c>
      <c r="E11" s="300">
        <v>8.5</v>
      </c>
    </row>
    <row r="12" spans="1:7" ht="13.5" x14ac:dyDescent="0.2">
      <c r="A12" s="299">
        <v>19.75</v>
      </c>
      <c r="B12" s="300">
        <v>8.25</v>
      </c>
      <c r="C12" s="41"/>
      <c r="D12" s="299">
        <v>20.75</v>
      </c>
      <c r="E12" s="300">
        <v>8.25</v>
      </c>
    </row>
    <row r="13" spans="1:7" ht="13.5" x14ac:dyDescent="0.2">
      <c r="A13" s="299">
        <v>20</v>
      </c>
      <c r="B13" s="300">
        <v>8</v>
      </c>
      <c r="C13" s="41"/>
      <c r="D13" s="299">
        <v>21.5</v>
      </c>
      <c r="E13" s="300">
        <v>8</v>
      </c>
    </row>
    <row r="14" spans="1:7" ht="13.5" x14ac:dyDescent="0.2">
      <c r="A14" s="301">
        <v>20.25</v>
      </c>
      <c r="B14" s="300">
        <v>7.75</v>
      </c>
      <c r="C14" s="41"/>
      <c r="D14" s="299">
        <v>22</v>
      </c>
      <c r="E14" s="300">
        <v>7.75</v>
      </c>
    </row>
    <row r="15" spans="1:7" ht="13.5" x14ac:dyDescent="0.2">
      <c r="A15" s="299">
        <v>20.5</v>
      </c>
      <c r="B15" s="300">
        <v>7.5</v>
      </c>
      <c r="C15" s="41"/>
      <c r="D15" s="299">
        <v>22.5</v>
      </c>
      <c r="E15" s="300">
        <v>7.5</v>
      </c>
    </row>
    <row r="16" spans="1:7" ht="13.5" x14ac:dyDescent="0.2">
      <c r="A16" s="299">
        <v>21</v>
      </c>
      <c r="B16" s="300">
        <v>7.25</v>
      </c>
      <c r="C16" s="41"/>
      <c r="D16" s="299">
        <v>23</v>
      </c>
      <c r="E16" s="300">
        <v>7.25</v>
      </c>
    </row>
    <row r="17" spans="1:5" ht="13.5" x14ac:dyDescent="0.2">
      <c r="A17" s="299">
        <v>21.5</v>
      </c>
      <c r="B17" s="300">
        <v>7</v>
      </c>
      <c r="C17" s="41"/>
      <c r="D17" s="299">
        <v>23.5</v>
      </c>
      <c r="E17" s="300">
        <v>7</v>
      </c>
    </row>
    <row r="18" spans="1:5" ht="13.5" x14ac:dyDescent="0.2">
      <c r="A18" s="299">
        <v>22</v>
      </c>
      <c r="B18" s="300">
        <v>6.75</v>
      </c>
      <c r="C18" s="41"/>
      <c r="D18" s="299">
        <v>24</v>
      </c>
      <c r="E18" s="300">
        <v>6.75</v>
      </c>
    </row>
    <row r="19" spans="1:5" ht="13.5" x14ac:dyDescent="0.2">
      <c r="A19" s="299">
        <v>22.5</v>
      </c>
      <c r="B19" s="300">
        <v>6.5</v>
      </c>
      <c r="C19" s="41"/>
      <c r="D19" s="299">
        <v>24.5</v>
      </c>
      <c r="E19" s="300">
        <v>6.5</v>
      </c>
    </row>
    <row r="20" spans="1:5" ht="13.5" x14ac:dyDescent="0.2">
      <c r="A20" s="299">
        <v>23</v>
      </c>
      <c r="B20" s="300">
        <v>6.25</v>
      </c>
      <c r="C20" s="41"/>
      <c r="D20" s="299">
        <v>25</v>
      </c>
      <c r="E20" s="300">
        <v>6.25</v>
      </c>
    </row>
    <row r="21" spans="1:5" ht="13.5" x14ac:dyDescent="0.2">
      <c r="A21" s="299">
        <v>23.5</v>
      </c>
      <c r="B21" s="300">
        <v>6</v>
      </c>
      <c r="C21" s="41"/>
      <c r="D21" s="293">
        <v>25.5</v>
      </c>
      <c r="E21" s="300">
        <v>6</v>
      </c>
    </row>
    <row r="22" spans="1:5" ht="13.5" x14ac:dyDescent="0.2">
      <c r="A22" s="299">
        <v>24</v>
      </c>
      <c r="B22" s="300">
        <v>5.75</v>
      </c>
      <c r="C22" s="41"/>
      <c r="D22" s="293">
        <v>26</v>
      </c>
      <c r="E22" s="300">
        <v>5.75</v>
      </c>
    </row>
    <row r="23" spans="1:5" ht="13.5" x14ac:dyDescent="0.2">
      <c r="A23" s="299">
        <v>24.5</v>
      </c>
      <c r="B23" s="300">
        <v>5.5</v>
      </c>
      <c r="C23" s="41"/>
      <c r="D23" s="293">
        <v>26.5</v>
      </c>
      <c r="E23" s="300">
        <v>5.5</v>
      </c>
    </row>
    <row r="24" spans="1:5" ht="13.5" x14ac:dyDescent="0.2">
      <c r="A24" s="299">
        <v>25</v>
      </c>
      <c r="B24" s="300">
        <v>5.25</v>
      </c>
      <c r="C24" s="41"/>
      <c r="D24" s="293">
        <v>27</v>
      </c>
      <c r="E24" s="300">
        <v>5.25</v>
      </c>
    </row>
    <row r="25" spans="1:5" ht="13.5" x14ac:dyDescent="0.2">
      <c r="A25" s="293">
        <v>25.5</v>
      </c>
      <c r="B25" s="300">
        <v>5</v>
      </c>
      <c r="C25" s="41"/>
      <c r="D25" s="293">
        <v>27.5</v>
      </c>
      <c r="E25" s="300">
        <v>5</v>
      </c>
    </row>
    <row r="26" spans="1:5" ht="13.5" x14ac:dyDescent="0.2">
      <c r="A26" s="293">
        <v>26</v>
      </c>
      <c r="B26" s="300">
        <v>4.75</v>
      </c>
      <c r="C26" s="42"/>
      <c r="D26" s="293">
        <v>28</v>
      </c>
      <c r="E26" s="300">
        <v>4.75</v>
      </c>
    </row>
    <row r="27" spans="1:5" ht="13.5" x14ac:dyDescent="0.2">
      <c r="A27" s="293">
        <v>26.5</v>
      </c>
      <c r="B27" s="300">
        <v>4.5</v>
      </c>
      <c r="C27" s="42"/>
      <c r="D27" s="293">
        <v>28.5</v>
      </c>
      <c r="E27" s="300">
        <v>4.5</v>
      </c>
    </row>
    <row r="28" spans="1:5" ht="13.5" x14ac:dyDescent="0.2">
      <c r="A28" s="293">
        <v>27</v>
      </c>
      <c r="B28" s="300">
        <v>4.25</v>
      </c>
      <c r="C28" s="42"/>
      <c r="D28" s="293">
        <v>29</v>
      </c>
      <c r="E28" s="300">
        <v>4.25</v>
      </c>
    </row>
    <row r="29" spans="1:5" ht="13.5" x14ac:dyDescent="0.2">
      <c r="A29" s="293">
        <v>27.5</v>
      </c>
      <c r="B29" s="300">
        <v>4</v>
      </c>
      <c r="C29" s="42"/>
      <c r="D29" s="293">
        <v>29.5</v>
      </c>
      <c r="E29" s="300">
        <v>4</v>
      </c>
    </row>
    <row r="30" spans="1:5" ht="13.5" x14ac:dyDescent="0.2">
      <c r="A30" s="293">
        <v>28</v>
      </c>
      <c r="B30" s="300">
        <v>3.75</v>
      </c>
      <c r="C30" s="42"/>
      <c r="D30" s="293">
        <v>30</v>
      </c>
      <c r="E30" s="300">
        <v>3.75</v>
      </c>
    </row>
    <row r="31" spans="1:5" ht="13.5" x14ac:dyDescent="0.2">
      <c r="A31" s="293">
        <v>28.5</v>
      </c>
      <c r="B31" s="300">
        <v>3.5</v>
      </c>
      <c r="C31" s="42"/>
      <c r="D31" s="293">
        <v>30.5</v>
      </c>
      <c r="E31" s="300">
        <v>3.5</v>
      </c>
    </row>
    <row r="32" spans="1:5" ht="13.5" x14ac:dyDescent="0.2">
      <c r="A32" s="293">
        <v>29</v>
      </c>
      <c r="B32" s="300">
        <v>3.25</v>
      </c>
      <c r="C32" s="42"/>
      <c r="D32" s="293">
        <v>31</v>
      </c>
      <c r="E32" s="300">
        <v>3.25</v>
      </c>
    </row>
    <row r="33" spans="1:5" ht="13.5" x14ac:dyDescent="0.2">
      <c r="A33" s="293">
        <v>29.5</v>
      </c>
      <c r="B33" s="300">
        <v>3</v>
      </c>
      <c r="C33" s="42"/>
      <c r="D33" s="293">
        <v>31.5</v>
      </c>
      <c r="E33" s="300">
        <v>3</v>
      </c>
    </row>
    <row r="34" spans="1:5" ht="13.5" x14ac:dyDescent="0.2">
      <c r="A34" s="293">
        <v>30</v>
      </c>
      <c r="B34" s="300">
        <v>2.75</v>
      </c>
      <c r="C34" s="42"/>
      <c r="D34" s="293">
        <v>32</v>
      </c>
      <c r="E34" s="300">
        <v>2.75</v>
      </c>
    </row>
    <row r="35" spans="1:5" ht="13.5" x14ac:dyDescent="0.2">
      <c r="A35" s="293">
        <v>30.5</v>
      </c>
      <c r="B35" s="300">
        <v>2.5</v>
      </c>
      <c r="C35" s="42"/>
      <c r="D35" s="293">
        <v>32.5</v>
      </c>
      <c r="E35" s="300">
        <v>2.5</v>
      </c>
    </row>
    <row r="36" spans="1:5" ht="13.5" x14ac:dyDescent="0.2">
      <c r="A36" s="293">
        <v>31</v>
      </c>
      <c r="B36" s="300">
        <v>2.25</v>
      </c>
      <c r="C36" s="42"/>
      <c r="D36" s="293">
        <v>33</v>
      </c>
      <c r="E36" s="300">
        <v>2.25</v>
      </c>
    </row>
    <row r="37" spans="1:5" ht="13.5" x14ac:dyDescent="0.2">
      <c r="A37" s="293">
        <v>31.5</v>
      </c>
      <c r="B37" s="300">
        <v>2</v>
      </c>
      <c r="C37" s="42"/>
      <c r="D37" s="293">
        <v>33.5</v>
      </c>
      <c r="E37" s="300">
        <v>2</v>
      </c>
    </row>
    <row r="38" spans="1:5" ht="13.5" x14ac:dyDescent="0.2">
      <c r="A38" s="293">
        <v>32</v>
      </c>
      <c r="B38" s="300">
        <v>1.75</v>
      </c>
      <c r="C38" s="42"/>
      <c r="D38" s="293">
        <v>34</v>
      </c>
      <c r="E38" s="300">
        <v>1.75</v>
      </c>
    </row>
    <row r="39" spans="1:5" ht="13.5" x14ac:dyDescent="0.2">
      <c r="A39" s="293">
        <v>32.5</v>
      </c>
      <c r="B39" s="300">
        <v>1.5</v>
      </c>
      <c r="C39" s="42"/>
      <c r="D39" s="293">
        <v>34.5</v>
      </c>
      <c r="E39" s="300">
        <v>1.5</v>
      </c>
    </row>
    <row r="40" spans="1:5" ht="13.5" x14ac:dyDescent="0.2">
      <c r="A40" s="293">
        <v>33</v>
      </c>
      <c r="B40" s="300">
        <v>1.25</v>
      </c>
      <c r="C40" s="42"/>
      <c r="D40" s="293">
        <v>35</v>
      </c>
      <c r="E40" s="300">
        <v>1.25</v>
      </c>
    </row>
    <row r="41" spans="1:5" ht="13.5" x14ac:dyDescent="0.2">
      <c r="A41" s="293">
        <v>33.5</v>
      </c>
      <c r="B41" s="300">
        <v>1</v>
      </c>
      <c r="C41" s="42"/>
      <c r="D41" s="293">
        <v>35.5</v>
      </c>
      <c r="E41" s="300">
        <v>1</v>
      </c>
    </row>
    <row r="42" spans="1:5" ht="13.5" x14ac:dyDescent="0.2">
      <c r="A42" s="293">
        <v>34</v>
      </c>
      <c r="B42" s="300">
        <v>0.75</v>
      </c>
      <c r="C42" s="42"/>
      <c r="D42" s="293">
        <v>36</v>
      </c>
      <c r="E42" s="300">
        <v>0.75</v>
      </c>
    </row>
    <row r="43" spans="1:5" ht="13.5" x14ac:dyDescent="0.2">
      <c r="A43" s="293">
        <v>34.5</v>
      </c>
      <c r="B43" s="300">
        <v>0.5</v>
      </c>
      <c r="C43" s="42"/>
      <c r="D43" s="293">
        <v>36.5</v>
      </c>
      <c r="E43" s="300">
        <v>0.5</v>
      </c>
    </row>
    <row r="44" spans="1:5" ht="13.5" x14ac:dyDescent="0.2">
      <c r="A44" s="293">
        <v>35</v>
      </c>
      <c r="B44" s="300">
        <v>0.25</v>
      </c>
      <c r="C44" s="42"/>
      <c r="D44" s="293">
        <v>37</v>
      </c>
      <c r="E44" s="300">
        <v>0.25</v>
      </c>
    </row>
    <row r="45" spans="1:5" ht="14.25" thickBot="1" x14ac:dyDescent="0.25">
      <c r="A45" s="295">
        <v>45</v>
      </c>
      <c r="B45" s="302">
        <v>0</v>
      </c>
      <c r="C45" s="42"/>
      <c r="D45" s="295">
        <v>45</v>
      </c>
      <c r="E45" s="302">
        <v>0</v>
      </c>
    </row>
  </sheetData>
  <mergeCells count="1">
    <mergeCell ref="A2:E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H24"/>
  <sheetViews>
    <sheetView workbookViewId="0">
      <selection activeCell="A5" sqref="A5:B24"/>
    </sheetView>
  </sheetViews>
  <sheetFormatPr baseColWidth="10" defaultRowHeight="12.75" x14ac:dyDescent="0.2"/>
  <sheetData>
    <row r="1" spans="1:5" ht="14.25" customHeight="1" thickBot="1" x14ac:dyDescent="0.25">
      <c r="A1" s="600" t="s">
        <v>23</v>
      </c>
      <c r="B1" s="601"/>
      <c r="C1" s="601"/>
      <c r="D1" s="601"/>
      <c r="E1" s="602"/>
    </row>
    <row r="2" spans="1:5" ht="13.5" thickBot="1" x14ac:dyDescent="0.25">
      <c r="A2" s="39" t="s">
        <v>13</v>
      </c>
      <c r="B2" s="40" t="s">
        <v>72</v>
      </c>
      <c r="C2" s="16"/>
      <c r="D2" s="13" t="s">
        <v>14</v>
      </c>
      <c r="E2" s="14" t="s">
        <v>72</v>
      </c>
    </row>
    <row r="3" spans="1:5" ht="13.5" thickBot="1" x14ac:dyDescent="0.25">
      <c r="A3" s="39">
        <v>-50</v>
      </c>
      <c r="B3" s="40">
        <v>0</v>
      </c>
      <c r="C3" s="16"/>
      <c r="D3" s="39">
        <v>-50</v>
      </c>
      <c r="E3" s="40">
        <v>0</v>
      </c>
    </row>
    <row r="4" spans="1:5" x14ac:dyDescent="0.2">
      <c r="A4" s="8">
        <v>-23</v>
      </c>
      <c r="B4" s="4">
        <v>0</v>
      </c>
      <c r="D4" s="8">
        <v>-23</v>
      </c>
      <c r="E4" s="4">
        <v>0</v>
      </c>
    </row>
    <row r="5" spans="1:5" ht="15.75" x14ac:dyDescent="0.2">
      <c r="A5" s="303">
        <v>-15</v>
      </c>
      <c r="B5" s="304">
        <v>0.25</v>
      </c>
      <c r="D5" s="303">
        <v>-15</v>
      </c>
      <c r="E5" s="304">
        <v>0.25</v>
      </c>
    </row>
    <row r="6" spans="1:5" ht="15.75" x14ac:dyDescent="0.2">
      <c r="A6" s="303">
        <v>-13</v>
      </c>
      <c r="B6" s="304">
        <v>0.5</v>
      </c>
      <c r="D6" s="303">
        <v>-13</v>
      </c>
      <c r="E6" s="304">
        <v>0.5</v>
      </c>
    </row>
    <row r="7" spans="1:5" ht="15.75" x14ac:dyDescent="0.2">
      <c r="A7" s="303">
        <v>-11</v>
      </c>
      <c r="B7" s="304">
        <v>0.75</v>
      </c>
      <c r="D7" s="303">
        <v>-11</v>
      </c>
      <c r="E7" s="304">
        <v>0.75</v>
      </c>
    </row>
    <row r="8" spans="1:5" ht="15.75" x14ac:dyDescent="0.2">
      <c r="A8" s="303">
        <v>-9</v>
      </c>
      <c r="B8" s="304">
        <v>1</v>
      </c>
      <c r="D8" s="303">
        <v>-9</v>
      </c>
      <c r="E8" s="304">
        <v>1</v>
      </c>
    </row>
    <row r="9" spans="1:5" ht="15.75" x14ac:dyDescent="0.2">
      <c r="A9" s="303">
        <v>-7</v>
      </c>
      <c r="B9" s="304">
        <v>1.25</v>
      </c>
      <c r="D9" s="303">
        <v>-7</v>
      </c>
      <c r="E9" s="304">
        <v>1.25</v>
      </c>
    </row>
    <row r="10" spans="1:5" ht="15.75" x14ac:dyDescent="0.2">
      <c r="A10" s="303">
        <v>-5</v>
      </c>
      <c r="B10" s="304">
        <v>1.5</v>
      </c>
      <c r="D10" s="303">
        <v>-5</v>
      </c>
      <c r="E10" s="304">
        <v>1.5</v>
      </c>
    </row>
    <row r="11" spans="1:5" ht="15.75" x14ac:dyDescent="0.2">
      <c r="A11" s="303">
        <v>-3</v>
      </c>
      <c r="B11" s="304">
        <v>1.75</v>
      </c>
      <c r="D11" s="303">
        <v>-3</v>
      </c>
      <c r="E11" s="304">
        <v>1.75</v>
      </c>
    </row>
    <row r="12" spans="1:5" ht="15.75" x14ac:dyDescent="0.2">
      <c r="A12" s="303">
        <v>-2</v>
      </c>
      <c r="B12" s="304">
        <v>2</v>
      </c>
      <c r="D12" s="303">
        <v>-2</v>
      </c>
      <c r="E12" s="304">
        <v>2</v>
      </c>
    </row>
    <row r="13" spans="1:5" ht="15.75" x14ac:dyDescent="0.2">
      <c r="A13" s="303">
        <v>-1</v>
      </c>
      <c r="B13" s="304">
        <v>2.25</v>
      </c>
      <c r="D13" s="303">
        <v>-1</v>
      </c>
      <c r="E13" s="304">
        <v>2.25</v>
      </c>
    </row>
    <row r="14" spans="1:5" ht="15.75" x14ac:dyDescent="0.2">
      <c r="A14" s="303">
        <v>0</v>
      </c>
      <c r="B14" s="304">
        <v>2.5</v>
      </c>
      <c r="D14" s="303">
        <v>0</v>
      </c>
      <c r="E14" s="304">
        <v>2.5</v>
      </c>
    </row>
    <row r="15" spans="1:5" ht="15.75" x14ac:dyDescent="0.2">
      <c r="A15" s="303">
        <v>1</v>
      </c>
      <c r="B15" s="304">
        <v>2.75</v>
      </c>
      <c r="D15" s="303">
        <v>1</v>
      </c>
      <c r="E15" s="304">
        <v>2.75</v>
      </c>
    </row>
    <row r="16" spans="1:5" ht="15.75" x14ac:dyDescent="0.2">
      <c r="A16" s="303">
        <v>2</v>
      </c>
      <c r="B16" s="304">
        <v>3</v>
      </c>
      <c r="D16" s="303">
        <v>2</v>
      </c>
      <c r="E16" s="304">
        <v>3</v>
      </c>
    </row>
    <row r="17" spans="1:8" ht="15.75" x14ac:dyDescent="0.2">
      <c r="A17" s="303">
        <v>3</v>
      </c>
      <c r="B17" s="304">
        <v>3.25</v>
      </c>
      <c r="D17" s="303">
        <v>3</v>
      </c>
      <c r="E17" s="304">
        <v>3.25</v>
      </c>
    </row>
    <row r="18" spans="1:8" ht="15.75" x14ac:dyDescent="0.2">
      <c r="A18" s="303">
        <v>5</v>
      </c>
      <c r="B18" s="304">
        <v>3.5</v>
      </c>
      <c r="D18" s="303">
        <v>5</v>
      </c>
      <c r="E18" s="304">
        <v>3.5</v>
      </c>
      <c r="H18" t="s">
        <v>328</v>
      </c>
    </row>
    <row r="19" spans="1:8" ht="15.75" x14ac:dyDescent="0.2">
      <c r="A19" s="303">
        <v>7</v>
      </c>
      <c r="B19" s="304">
        <v>3.75</v>
      </c>
      <c r="D19" s="303">
        <v>7</v>
      </c>
      <c r="E19" s="304">
        <v>3.75</v>
      </c>
    </row>
    <row r="20" spans="1:8" ht="15.75" x14ac:dyDescent="0.2">
      <c r="A20" s="303">
        <v>9</v>
      </c>
      <c r="B20" s="304">
        <v>4</v>
      </c>
      <c r="D20" s="303">
        <v>9</v>
      </c>
      <c r="E20" s="304">
        <v>4</v>
      </c>
    </row>
    <row r="21" spans="1:8" ht="15.75" x14ac:dyDescent="0.2">
      <c r="A21" s="303">
        <v>11</v>
      </c>
      <c r="B21" s="304">
        <v>4.25</v>
      </c>
      <c r="D21" s="303">
        <v>11</v>
      </c>
      <c r="E21" s="304">
        <v>4.25</v>
      </c>
    </row>
    <row r="22" spans="1:8" ht="15.75" x14ac:dyDescent="0.2">
      <c r="A22" s="303">
        <v>13</v>
      </c>
      <c r="B22" s="304">
        <v>4.5</v>
      </c>
      <c r="D22" s="303">
        <v>13</v>
      </c>
      <c r="E22" s="304">
        <v>4.5</v>
      </c>
      <c r="H22" t="s">
        <v>327</v>
      </c>
    </row>
    <row r="23" spans="1:8" ht="15.75" x14ac:dyDescent="0.2">
      <c r="A23" s="303">
        <v>15</v>
      </c>
      <c r="B23" s="304">
        <v>4.75</v>
      </c>
      <c r="D23" s="303">
        <v>15</v>
      </c>
      <c r="E23" s="304">
        <v>4.75</v>
      </c>
    </row>
    <row r="24" spans="1:8" ht="16.5" thickBot="1" x14ac:dyDescent="0.25">
      <c r="A24" s="305">
        <v>17</v>
      </c>
      <c r="B24" s="306">
        <v>5</v>
      </c>
      <c r="D24" s="305">
        <v>17</v>
      </c>
      <c r="E24" s="306">
        <v>5</v>
      </c>
    </row>
  </sheetData>
  <mergeCells count="1">
    <mergeCell ref="A1:E1"/>
  </mergeCells>
  <phoneticPr fontId="4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E14"/>
  <sheetViews>
    <sheetView workbookViewId="0">
      <selection activeCell="C17" sqref="C17"/>
    </sheetView>
  </sheetViews>
  <sheetFormatPr baseColWidth="10" defaultRowHeight="12.75" x14ac:dyDescent="0.2"/>
  <sheetData>
    <row r="1" spans="1:5" ht="13.5" thickBot="1" x14ac:dyDescent="0.25"/>
    <row r="2" spans="1:5" ht="13.5" thickBot="1" x14ac:dyDescent="0.25">
      <c r="A2" s="603" t="s">
        <v>24</v>
      </c>
      <c r="B2" s="604"/>
      <c r="C2" s="604"/>
      <c r="D2" s="604"/>
      <c r="E2" s="605"/>
    </row>
    <row r="3" spans="1:5" ht="13.5" thickBot="1" x14ac:dyDescent="0.25">
      <c r="A3" s="23" t="s">
        <v>13</v>
      </c>
      <c r="B3" s="22" t="s">
        <v>72</v>
      </c>
      <c r="D3" s="23" t="s">
        <v>14</v>
      </c>
      <c r="E3" s="22" t="s">
        <v>72</v>
      </c>
    </row>
    <row r="4" spans="1:5" x14ac:dyDescent="0.2">
      <c r="A4" s="17">
        <v>0</v>
      </c>
      <c r="B4" s="20">
        <v>5</v>
      </c>
      <c r="D4" s="17">
        <v>0</v>
      </c>
      <c r="E4" s="20">
        <v>5</v>
      </c>
    </row>
    <row r="5" spans="1:5" x14ac:dyDescent="0.2">
      <c r="A5" s="17">
        <v>1</v>
      </c>
      <c r="B5" s="21">
        <v>4.5</v>
      </c>
      <c r="D5" s="17">
        <v>1</v>
      </c>
      <c r="E5" s="21">
        <v>4.5</v>
      </c>
    </row>
    <row r="6" spans="1:5" x14ac:dyDescent="0.2">
      <c r="A6" s="17">
        <v>2</v>
      </c>
      <c r="B6" s="21">
        <v>4</v>
      </c>
      <c r="D6" s="17">
        <v>2</v>
      </c>
      <c r="E6" s="21">
        <v>4</v>
      </c>
    </row>
    <row r="7" spans="1:5" x14ac:dyDescent="0.2">
      <c r="A7" s="17">
        <v>3</v>
      </c>
      <c r="B7" s="21">
        <v>3.5</v>
      </c>
      <c r="D7" s="17">
        <v>3</v>
      </c>
      <c r="E7" s="21">
        <v>3.5</v>
      </c>
    </row>
    <row r="8" spans="1:5" x14ac:dyDescent="0.2">
      <c r="A8" s="17">
        <v>4</v>
      </c>
      <c r="B8" s="21">
        <v>3</v>
      </c>
      <c r="D8" s="17">
        <v>4</v>
      </c>
      <c r="E8" s="21">
        <v>3</v>
      </c>
    </row>
    <row r="9" spans="1:5" x14ac:dyDescent="0.2">
      <c r="A9" s="17">
        <v>5</v>
      </c>
      <c r="B9" s="21">
        <v>2.5</v>
      </c>
      <c r="D9" s="17">
        <v>5</v>
      </c>
      <c r="E9" s="21">
        <v>2.5</v>
      </c>
    </row>
    <row r="10" spans="1:5" x14ac:dyDescent="0.2">
      <c r="A10" s="17">
        <v>6</v>
      </c>
      <c r="B10" s="21">
        <v>2</v>
      </c>
      <c r="D10" s="17">
        <v>6</v>
      </c>
      <c r="E10" s="21">
        <v>2</v>
      </c>
    </row>
    <row r="11" spans="1:5" x14ac:dyDescent="0.2">
      <c r="A11" s="17">
        <v>7</v>
      </c>
      <c r="B11" s="21">
        <v>1.5</v>
      </c>
      <c r="D11" s="17">
        <v>7</v>
      </c>
      <c r="E11" s="21">
        <v>1.5</v>
      </c>
    </row>
    <row r="12" spans="1:5" x14ac:dyDescent="0.2">
      <c r="A12" s="17">
        <v>8</v>
      </c>
      <c r="B12" s="21">
        <v>1</v>
      </c>
      <c r="D12" s="17">
        <v>8</v>
      </c>
      <c r="E12" s="21">
        <v>1</v>
      </c>
    </row>
    <row r="13" spans="1:5" x14ac:dyDescent="0.2">
      <c r="A13" s="18">
        <v>9</v>
      </c>
      <c r="B13" s="21">
        <v>0.5</v>
      </c>
      <c r="D13" s="18">
        <v>9</v>
      </c>
      <c r="E13" s="21">
        <v>0.5</v>
      </c>
    </row>
    <row r="14" spans="1:5" ht="13.5" thickBot="1" x14ac:dyDescent="0.25">
      <c r="A14" s="19">
        <v>10</v>
      </c>
      <c r="B14" s="22">
        <v>0</v>
      </c>
      <c r="D14" s="19">
        <v>10</v>
      </c>
      <c r="E14" s="22">
        <v>0</v>
      </c>
    </row>
  </sheetData>
  <mergeCells count="1">
    <mergeCell ref="A2:E2"/>
  </mergeCells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Q26"/>
  <sheetViews>
    <sheetView workbookViewId="0">
      <selection activeCell="I7" sqref="I7"/>
    </sheetView>
  </sheetViews>
  <sheetFormatPr baseColWidth="10" defaultRowHeight="12.75" x14ac:dyDescent="0.2"/>
  <cols>
    <col min="1" max="1" width="10.28515625" bestFit="1" customWidth="1"/>
    <col min="2" max="2" width="8.7109375" customWidth="1"/>
    <col min="3" max="3" width="6.7109375" customWidth="1"/>
    <col min="4" max="4" width="10.28515625" customWidth="1"/>
    <col min="5" max="5" width="8.7109375" customWidth="1"/>
    <col min="6" max="6" width="7.7109375" customWidth="1"/>
    <col min="7" max="7" width="10.28515625" bestFit="1" customWidth="1"/>
    <col min="8" max="8" width="8.7109375" customWidth="1"/>
    <col min="9" max="9" width="6.7109375" customWidth="1"/>
    <col min="10" max="10" width="10.28515625" customWidth="1"/>
    <col min="11" max="11" width="8.7109375" customWidth="1"/>
    <col min="12" max="12" width="7.7109375" customWidth="1"/>
  </cols>
  <sheetData>
    <row r="1" spans="1:17" ht="13.5" thickBot="1" x14ac:dyDescent="0.25"/>
    <row r="2" spans="1:17" ht="13.5" thickBot="1" x14ac:dyDescent="0.25">
      <c r="A2" s="597" t="s">
        <v>12</v>
      </c>
      <c r="B2" s="598"/>
      <c r="C2" s="595"/>
      <c r="D2" s="598"/>
      <c r="E2" s="606"/>
      <c r="G2" s="597" t="s">
        <v>15</v>
      </c>
      <c r="H2" s="598"/>
      <c r="I2" s="595"/>
      <c r="J2" s="598"/>
      <c r="K2" s="599"/>
    </row>
    <row r="3" spans="1:17" ht="13.5" thickBot="1" x14ac:dyDescent="0.25">
      <c r="A3" s="13" t="s">
        <v>13</v>
      </c>
      <c r="B3" s="14" t="s">
        <v>71</v>
      </c>
      <c r="C3" s="16"/>
      <c r="D3" s="13" t="s">
        <v>14</v>
      </c>
      <c r="E3" s="14" t="s">
        <v>71</v>
      </c>
      <c r="G3" s="13" t="s">
        <v>13</v>
      </c>
      <c r="H3" s="14" t="s">
        <v>71</v>
      </c>
      <c r="I3" s="16"/>
      <c r="J3" s="13" t="s">
        <v>14</v>
      </c>
      <c r="K3" s="14" t="s">
        <v>71</v>
      </c>
    </row>
    <row r="4" spans="1:17" ht="13.5" x14ac:dyDescent="0.2">
      <c r="A4" s="291">
        <v>0</v>
      </c>
      <c r="B4" s="292">
        <v>0</v>
      </c>
      <c r="C4" s="16"/>
      <c r="D4" s="291">
        <v>0</v>
      </c>
      <c r="E4" s="292">
        <v>0</v>
      </c>
      <c r="G4" s="291">
        <v>0</v>
      </c>
      <c r="H4" s="292">
        <v>0</v>
      </c>
      <c r="I4" s="388"/>
      <c r="J4" s="291">
        <v>0</v>
      </c>
      <c r="K4" s="292">
        <v>0</v>
      </c>
    </row>
    <row r="5" spans="1:17" ht="13.5" x14ac:dyDescent="0.25">
      <c r="A5" s="293">
        <v>29</v>
      </c>
      <c r="B5" s="294">
        <v>0.5</v>
      </c>
      <c r="C5" s="16"/>
      <c r="D5" s="293">
        <v>13</v>
      </c>
      <c r="E5" s="294">
        <v>0.5</v>
      </c>
      <c r="G5" s="293"/>
      <c r="H5" s="294">
        <v>0.5</v>
      </c>
      <c r="I5" s="388"/>
      <c r="J5" s="293">
        <v>0.05</v>
      </c>
      <c r="K5" s="294">
        <v>0.5</v>
      </c>
      <c r="O5" s="46" t="s">
        <v>9</v>
      </c>
      <c r="P5" s="46" t="s">
        <v>78</v>
      </c>
      <c r="Q5" s="59" t="s">
        <v>79</v>
      </c>
    </row>
    <row r="6" spans="1:17" ht="13.5" x14ac:dyDescent="0.25">
      <c r="A6" s="293">
        <v>31</v>
      </c>
      <c r="B6" s="294">
        <v>1</v>
      </c>
      <c r="C6" s="16"/>
      <c r="D6" s="293">
        <v>14</v>
      </c>
      <c r="E6" s="294">
        <v>1</v>
      </c>
      <c r="G6" s="293">
        <v>0.1</v>
      </c>
      <c r="H6" s="294">
        <v>1</v>
      </c>
      <c r="I6" s="388"/>
      <c r="J6" s="293">
        <v>0.1</v>
      </c>
      <c r="K6" s="294">
        <v>1</v>
      </c>
      <c r="O6" s="30">
        <v>20</v>
      </c>
      <c r="P6" s="43">
        <v>1.5</v>
      </c>
      <c r="Q6" s="30">
        <v>2</v>
      </c>
    </row>
    <row r="7" spans="1:17" ht="13.5" x14ac:dyDescent="0.25">
      <c r="A7" s="293">
        <v>33</v>
      </c>
      <c r="B7" s="294">
        <v>1.5</v>
      </c>
      <c r="C7" s="16"/>
      <c r="D7" s="293">
        <v>16</v>
      </c>
      <c r="E7" s="294">
        <v>1.5</v>
      </c>
      <c r="G7" s="293">
        <v>0.2</v>
      </c>
      <c r="H7" s="294">
        <v>1.5</v>
      </c>
      <c r="I7" s="388"/>
      <c r="J7" s="293">
        <v>0.15</v>
      </c>
      <c r="K7" s="294">
        <v>1.5</v>
      </c>
      <c r="O7" s="30">
        <v>19</v>
      </c>
      <c r="P7" s="43">
        <v>1.4</v>
      </c>
      <c r="Q7" s="30">
        <v>1.9</v>
      </c>
    </row>
    <row r="8" spans="1:17" ht="13.5" x14ac:dyDescent="0.25">
      <c r="A8" s="293">
        <v>35</v>
      </c>
      <c r="B8" s="294">
        <v>2</v>
      </c>
      <c r="C8" s="16"/>
      <c r="D8" s="293">
        <v>18</v>
      </c>
      <c r="E8" s="294">
        <v>2</v>
      </c>
      <c r="G8" s="293">
        <v>0.3</v>
      </c>
      <c r="H8" s="294">
        <v>2</v>
      </c>
      <c r="I8" s="388"/>
      <c r="J8" s="293">
        <v>0.2</v>
      </c>
      <c r="K8" s="294">
        <v>2</v>
      </c>
      <c r="O8" s="30">
        <v>18</v>
      </c>
      <c r="P8" s="44">
        <v>1.3</v>
      </c>
      <c r="Q8" s="30">
        <v>1.8</v>
      </c>
    </row>
    <row r="9" spans="1:17" ht="13.5" x14ac:dyDescent="0.25">
      <c r="A9" s="293">
        <v>37</v>
      </c>
      <c r="B9" s="294">
        <v>2.5</v>
      </c>
      <c r="C9" s="16"/>
      <c r="D9" s="293">
        <v>20</v>
      </c>
      <c r="E9" s="294">
        <v>2.5</v>
      </c>
      <c r="G9" s="293">
        <v>0.4</v>
      </c>
      <c r="H9" s="294">
        <v>2.5</v>
      </c>
      <c r="I9" s="388"/>
      <c r="J9" s="293">
        <v>0.25</v>
      </c>
      <c r="K9" s="294">
        <v>2.5</v>
      </c>
      <c r="O9" s="30">
        <v>17</v>
      </c>
      <c r="P9" s="43">
        <v>1.2</v>
      </c>
      <c r="Q9" s="55">
        <v>1.7</v>
      </c>
    </row>
    <row r="10" spans="1:17" ht="13.5" x14ac:dyDescent="0.25">
      <c r="A10" s="293">
        <v>39</v>
      </c>
      <c r="B10" s="294">
        <v>3</v>
      </c>
      <c r="C10" s="16"/>
      <c r="D10" s="293">
        <v>22</v>
      </c>
      <c r="E10" s="294">
        <v>3</v>
      </c>
      <c r="G10" s="293">
        <v>0.5</v>
      </c>
      <c r="H10" s="294">
        <v>3</v>
      </c>
      <c r="I10" s="388"/>
      <c r="J10" s="293">
        <v>0.3</v>
      </c>
      <c r="K10" s="294">
        <v>3</v>
      </c>
      <c r="O10" s="30">
        <v>16</v>
      </c>
      <c r="P10" s="43">
        <v>1.1000000000000001</v>
      </c>
      <c r="Q10" s="30">
        <v>1.6</v>
      </c>
    </row>
    <row r="11" spans="1:17" ht="13.5" x14ac:dyDescent="0.25">
      <c r="A11" s="293">
        <v>41</v>
      </c>
      <c r="B11" s="294">
        <v>3.5</v>
      </c>
      <c r="C11" s="16"/>
      <c r="D11" s="293">
        <v>24</v>
      </c>
      <c r="E11" s="294">
        <v>3.5</v>
      </c>
      <c r="G11" s="293">
        <v>0.6</v>
      </c>
      <c r="H11" s="294">
        <v>3.5</v>
      </c>
      <c r="I11" s="388"/>
      <c r="J11" s="293">
        <v>0.35</v>
      </c>
      <c r="K11" s="294">
        <v>3.5</v>
      </c>
      <c r="O11" s="30">
        <v>15</v>
      </c>
      <c r="P11" s="45">
        <v>1</v>
      </c>
      <c r="Q11" s="30">
        <v>1.5</v>
      </c>
    </row>
    <row r="12" spans="1:17" ht="13.5" x14ac:dyDescent="0.25">
      <c r="A12" s="293">
        <v>43</v>
      </c>
      <c r="B12" s="294">
        <v>4</v>
      </c>
      <c r="C12" s="16"/>
      <c r="D12" s="293">
        <v>26</v>
      </c>
      <c r="E12" s="294">
        <v>4</v>
      </c>
      <c r="G12" s="293">
        <v>0.7</v>
      </c>
      <c r="H12" s="294">
        <v>4</v>
      </c>
      <c r="I12" s="388"/>
      <c r="J12" s="293">
        <v>0.4</v>
      </c>
      <c r="K12" s="294">
        <v>4</v>
      </c>
      <c r="O12" s="30">
        <v>14</v>
      </c>
      <c r="P12" s="43">
        <v>0.9</v>
      </c>
      <c r="Q12" s="30">
        <v>1.4</v>
      </c>
    </row>
    <row r="13" spans="1:17" ht="13.5" x14ac:dyDescent="0.25">
      <c r="A13" s="293">
        <v>45</v>
      </c>
      <c r="B13" s="294">
        <v>4.5</v>
      </c>
      <c r="C13" s="16"/>
      <c r="D13" s="293">
        <v>28</v>
      </c>
      <c r="E13" s="294">
        <v>4.5</v>
      </c>
      <c r="G13" s="293">
        <v>0.8</v>
      </c>
      <c r="H13" s="294">
        <v>4.5</v>
      </c>
      <c r="I13" s="388"/>
      <c r="J13" s="293">
        <v>0.45</v>
      </c>
      <c r="K13" s="294">
        <v>4.5</v>
      </c>
      <c r="O13" s="30">
        <v>13</v>
      </c>
      <c r="P13" s="43">
        <v>0.8</v>
      </c>
      <c r="Q13" s="30">
        <v>1.3</v>
      </c>
    </row>
    <row r="14" spans="1:17" ht="13.5" x14ac:dyDescent="0.25">
      <c r="A14" s="293">
        <v>47</v>
      </c>
      <c r="B14" s="294">
        <v>5</v>
      </c>
      <c r="C14" s="16"/>
      <c r="D14" s="293">
        <v>30</v>
      </c>
      <c r="E14" s="294">
        <v>5</v>
      </c>
      <c r="G14" s="293">
        <v>0.9</v>
      </c>
      <c r="H14" s="294">
        <v>5</v>
      </c>
      <c r="I14" s="388"/>
      <c r="J14" s="293">
        <v>0.5</v>
      </c>
      <c r="K14" s="294">
        <v>5</v>
      </c>
      <c r="O14" s="30">
        <v>12</v>
      </c>
      <c r="P14" s="45">
        <v>0.7</v>
      </c>
      <c r="Q14" s="30">
        <v>1.2</v>
      </c>
    </row>
    <row r="15" spans="1:17" ht="13.5" x14ac:dyDescent="0.25">
      <c r="A15" s="293">
        <v>49</v>
      </c>
      <c r="B15" s="294">
        <v>5.5</v>
      </c>
      <c r="C15" s="16"/>
      <c r="D15" s="293">
        <v>32</v>
      </c>
      <c r="E15" s="294">
        <v>5.5</v>
      </c>
      <c r="G15" s="293">
        <v>1</v>
      </c>
      <c r="H15" s="294">
        <v>5.5</v>
      </c>
      <c r="I15" s="388"/>
      <c r="J15" s="293">
        <v>0.55000000000000004</v>
      </c>
      <c r="K15" s="294">
        <v>5.5</v>
      </c>
      <c r="O15" s="46">
        <v>11</v>
      </c>
      <c r="P15" s="43">
        <v>0.6</v>
      </c>
      <c r="Q15" s="56">
        <v>1.1000000000000001</v>
      </c>
    </row>
    <row r="16" spans="1:17" ht="13.5" x14ac:dyDescent="0.25">
      <c r="A16" s="293">
        <v>51</v>
      </c>
      <c r="B16" s="294">
        <v>6</v>
      </c>
      <c r="C16" s="16"/>
      <c r="D16" s="293">
        <v>34</v>
      </c>
      <c r="E16" s="294">
        <v>6</v>
      </c>
      <c r="G16" s="293">
        <v>1.1000000000000001</v>
      </c>
      <c r="H16" s="294">
        <v>6</v>
      </c>
      <c r="I16" s="388"/>
      <c r="J16" s="293">
        <v>0.6</v>
      </c>
      <c r="K16" s="294">
        <v>6</v>
      </c>
      <c r="O16" s="47">
        <v>10</v>
      </c>
      <c r="P16" s="43">
        <v>0.5</v>
      </c>
      <c r="Q16" s="56">
        <v>1</v>
      </c>
    </row>
    <row r="17" spans="1:17" ht="13.5" x14ac:dyDescent="0.25">
      <c r="A17" s="293">
        <v>53</v>
      </c>
      <c r="B17" s="294">
        <v>6.5</v>
      </c>
      <c r="C17" s="16"/>
      <c r="D17" s="293">
        <v>36</v>
      </c>
      <c r="E17" s="294">
        <v>6.5</v>
      </c>
      <c r="G17" s="293">
        <v>1.2</v>
      </c>
      <c r="H17" s="294">
        <v>6.5</v>
      </c>
      <c r="I17" s="388"/>
      <c r="J17" s="293">
        <v>0.7</v>
      </c>
      <c r="K17" s="294">
        <v>6.5</v>
      </c>
      <c r="O17" s="48">
        <v>9</v>
      </c>
      <c r="P17" s="49">
        <v>0.45</v>
      </c>
      <c r="Q17" s="48">
        <v>0.9</v>
      </c>
    </row>
    <row r="18" spans="1:17" ht="13.5" x14ac:dyDescent="0.25">
      <c r="A18" s="293">
        <v>55</v>
      </c>
      <c r="B18" s="294">
        <v>7</v>
      </c>
      <c r="C18" s="16"/>
      <c r="D18" s="293">
        <v>38</v>
      </c>
      <c r="E18" s="294">
        <v>7</v>
      </c>
      <c r="G18" s="293">
        <v>1.3</v>
      </c>
      <c r="H18" s="294">
        <v>7</v>
      </c>
      <c r="I18" s="388"/>
      <c r="J18" s="293">
        <v>0.8</v>
      </c>
      <c r="K18" s="294">
        <v>7</v>
      </c>
      <c r="O18" s="50">
        <v>8</v>
      </c>
      <c r="P18" s="51">
        <v>0.4</v>
      </c>
      <c r="Q18" s="57">
        <v>0.8</v>
      </c>
    </row>
    <row r="19" spans="1:17" ht="13.5" x14ac:dyDescent="0.25">
      <c r="A19" s="293">
        <v>57</v>
      </c>
      <c r="B19" s="294">
        <v>7.5</v>
      </c>
      <c r="C19" s="16"/>
      <c r="D19" s="293">
        <v>40</v>
      </c>
      <c r="E19" s="294">
        <v>7.5</v>
      </c>
      <c r="G19" s="293">
        <v>1.4</v>
      </c>
      <c r="H19" s="294">
        <v>7.5</v>
      </c>
      <c r="I19" s="388"/>
      <c r="J19" s="293">
        <v>0.9</v>
      </c>
      <c r="K19" s="294">
        <v>7.5</v>
      </c>
      <c r="O19" s="52">
        <v>7</v>
      </c>
      <c r="P19" s="53">
        <v>0.35</v>
      </c>
      <c r="Q19" s="48">
        <v>0.7</v>
      </c>
    </row>
    <row r="20" spans="1:17" ht="13.5" x14ac:dyDescent="0.25">
      <c r="A20" s="293">
        <v>59</v>
      </c>
      <c r="B20" s="294">
        <v>8</v>
      </c>
      <c r="C20" s="16"/>
      <c r="D20" s="293">
        <v>42</v>
      </c>
      <c r="E20" s="294">
        <v>8</v>
      </c>
      <c r="G20" s="293">
        <v>1.5</v>
      </c>
      <c r="H20" s="294">
        <v>8</v>
      </c>
      <c r="I20" s="388"/>
      <c r="J20" s="293">
        <v>1</v>
      </c>
      <c r="K20" s="294">
        <v>8</v>
      </c>
      <c r="O20" s="52">
        <v>6</v>
      </c>
      <c r="P20" s="54">
        <v>0.3</v>
      </c>
      <c r="Q20" s="57">
        <v>0.6</v>
      </c>
    </row>
    <row r="21" spans="1:17" ht="13.5" x14ac:dyDescent="0.25">
      <c r="A21" s="293">
        <v>61</v>
      </c>
      <c r="B21" s="294">
        <v>8.8000000000000007</v>
      </c>
      <c r="C21" s="16"/>
      <c r="D21" s="293">
        <v>44</v>
      </c>
      <c r="E21" s="294">
        <v>8.5</v>
      </c>
      <c r="G21" s="293">
        <v>1.6</v>
      </c>
      <c r="H21" s="294">
        <v>8.5</v>
      </c>
      <c r="I21" s="388"/>
      <c r="J21" s="293">
        <v>1.1000000000000001</v>
      </c>
      <c r="K21" s="294">
        <v>5.8</v>
      </c>
      <c r="O21" s="48">
        <v>5</v>
      </c>
      <c r="P21" s="51">
        <v>0.25</v>
      </c>
      <c r="Q21" s="48">
        <v>0.5</v>
      </c>
    </row>
    <row r="22" spans="1:17" ht="13.5" x14ac:dyDescent="0.25">
      <c r="A22" s="293">
        <v>63</v>
      </c>
      <c r="B22" s="294">
        <v>9</v>
      </c>
      <c r="C22" s="16"/>
      <c r="D22" s="293">
        <v>46</v>
      </c>
      <c r="E22" s="294">
        <v>9</v>
      </c>
      <c r="G22" s="293">
        <v>1.7</v>
      </c>
      <c r="H22" s="294">
        <v>9</v>
      </c>
      <c r="I22" s="388"/>
      <c r="J22" s="293">
        <v>1.2</v>
      </c>
      <c r="K22" s="294">
        <v>9</v>
      </c>
      <c r="O22" s="48">
        <v>4</v>
      </c>
      <c r="P22" s="51">
        <v>0.2</v>
      </c>
      <c r="Q22" s="58">
        <v>0.4</v>
      </c>
    </row>
    <row r="23" spans="1:17" ht="13.5" x14ac:dyDescent="0.25">
      <c r="A23" s="293">
        <v>65</v>
      </c>
      <c r="B23" s="294">
        <v>9.5</v>
      </c>
      <c r="C23" s="16"/>
      <c r="D23" s="293">
        <v>48</v>
      </c>
      <c r="E23" s="294">
        <v>9.5</v>
      </c>
      <c r="G23" s="293">
        <v>1.8</v>
      </c>
      <c r="H23" s="294">
        <v>9.5</v>
      </c>
      <c r="I23" s="388"/>
      <c r="J23" s="293">
        <v>1.3</v>
      </c>
      <c r="K23" s="294">
        <v>9.5</v>
      </c>
      <c r="O23" s="52">
        <v>3</v>
      </c>
      <c r="P23" s="49">
        <v>0.15</v>
      </c>
      <c r="Q23" s="48">
        <v>0.3</v>
      </c>
    </row>
    <row r="24" spans="1:17" ht="14.25" thickBot="1" x14ac:dyDescent="0.3">
      <c r="A24" s="295">
        <v>67</v>
      </c>
      <c r="B24" s="296">
        <v>10</v>
      </c>
      <c r="C24" s="16"/>
      <c r="D24" s="295">
        <v>50</v>
      </c>
      <c r="E24" s="296">
        <v>10</v>
      </c>
      <c r="G24" s="295">
        <v>1.9</v>
      </c>
      <c r="H24" s="296">
        <v>10</v>
      </c>
      <c r="I24" s="388"/>
      <c r="J24" s="295">
        <v>1.4</v>
      </c>
      <c r="K24" s="296">
        <v>10</v>
      </c>
      <c r="O24" s="52">
        <v>2</v>
      </c>
      <c r="P24" s="51">
        <v>0.1</v>
      </c>
      <c r="Q24" s="48">
        <v>0.2</v>
      </c>
    </row>
    <row r="25" spans="1:17" ht="13.5" x14ac:dyDescent="0.25">
      <c r="O25" s="48">
        <v>1</v>
      </c>
      <c r="P25" s="51">
        <v>0.5</v>
      </c>
      <c r="Q25" s="48">
        <v>0.1</v>
      </c>
    </row>
    <row r="26" spans="1:17" ht="13.5" x14ac:dyDescent="0.25">
      <c r="B26" s="1"/>
      <c r="C26" s="1"/>
      <c r="E26" s="1"/>
      <c r="H26" s="1"/>
      <c r="I26" s="1"/>
      <c r="K26" s="1"/>
      <c r="O26" s="52">
        <v>0</v>
      </c>
      <c r="P26" s="51">
        <v>0</v>
      </c>
      <c r="Q26" s="48">
        <v>0</v>
      </c>
    </row>
  </sheetData>
  <mergeCells count="2">
    <mergeCell ref="A2:E2"/>
    <mergeCell ref="G2:K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H27"/>
  <sheetViews>
    <sheetView workbookViewId="0">
      <selection activeCell="H13" sqref="H13"/>
    </sheetView>
  </sheetViews>
  <sheetFormatPr baseColWidth="10" defaultRowHeight="12.75" x14ac:dyDescent="0.2"/>
  <cols>
    <col min="1" max="1" width="10.28515625" customWidth="1"/>
    <col min="2" max="2" width="8.7109375" customWidth="1"/>
    <col min="3" max="3" width="6.7109375" customWidth="1"/>
    <col min="4" max="4" width="10.28515625" customWidth="1"/>
    <col min="5" max="5" width="8.7109375" customWidth="1"/>
    <col min="7" max="8" width="10.28515625" customWidth="1"/>
  </cols>
  <sheetData>
    <row r="1" spans="1:8" ht="13.5" thickBot="1" x14ac:dyDescent="0.25"/>
    <row r="2" spans="1:8" ht="13.5" thickBot="1" x14ac:dyDescent="0.25">
      <c r="A2" s="598" t="s">
        <v>16</v>
      </c>
      <c r="B2" s="598"/>
      <c r="C2" s="595"/>
      <c r="D2" s="598"/>
      <c r="E2" s="599"/>
      <c r="G2" s="33" t="s">
        <v>17</v>
      </c>
      <c r="H2" s="14" t="s">
        <v>18</v>
      </c>
    </row>
    <row r="3" spans="1:8" ht="13.5" thickBot="1" x14ac:dyDescent="0.25">
      <c r="A3" s="13" t="s">
        <v>13</v>
      </c>
      <c r="B3" s="14" t="s">
        <v>2</v>
      </c>
      <c r="C3" s="12"/>
      <c r="D3" s="13" t="s">
        <v>14</v>
      </c>
      <c r="E3" s="14" t="s">
        <v>2</v>
      </c>
      <c r="G3" s="8">
        <v>0</v>
      </c>
      <c r="H3" s="10">
        <v>0</v>
      </c>
    </row>
    <row r="4" spans="1:8" x14ac:dyDescent="0.2">
      <c r="A4" s="8">
        <v>0</v>
      </c>
      <c r="B4" s="4">
        <v>0</v>
      </c>
      <c r="C4" s="16"/>
      <c r="D4" s="8">
        <v>0</v>
      </c>
      <c r="E4" s="4">
        <v>0</v>
      </c>
      <c r="G4" s="9">
        <v>1</v>
      </c>
      <c r="H4" s="11">
        <v>10</v>
      </c>
    </row>
    <row r="5" spans="1:8" x14ac:dyDescent="0.2">
      <c r="A5" s="9">
        <v>12</v>
      </c>
      <c r="B5" s="5">
        <v>1</v>
      </c>
      <c r="C5" s="16"/>
      <c r="D5" s="9">
        <v>10</v>
      </c>
      <c r="E5" s="5">
        <v>1</v>
      </c>
      <c r="G5" s="9">
        <v>2</v>
      </c>
      <c r="H5" s="11">
        <v>10.5</v>
      </c>
    </row>
    <row r="6" spans="1:8" x14ac:dyDescent="0.2">
      <c r="A6" s="9">
        <v>12.5</v>
      </c>
      <c r="B6" s="5">
        <v>2</v>
      </c>
      <c r="C6" s="16"/>
      <c r="D6" s="9">
        <v>10.5</v>
      </c>
      <c r="E6" s="5">
        <v>2</v>
      </c>
      <c r="G6" s="9">
        <v>3</v>
      </c>
      <c r="H6" s="11">
        <v>11</v>
      </c>
    </row>
    <row r="7" spans="1:8" x14ac:dyDescent="0.2">
      <c r="A7" s="9">
        <v>13</v>
      </c>
      <c r="B7" s="5">
        <v>3</v>
      </c>
      <c r="C7" s="16"/>
      <c r="D7" s="9">
        <v>11</v>
      </c>
      <c r="E7" s="5">
        <v>3</v>
      </c>
      <c r="G7" s="9">
        <v>4</v>
      </c>
      <c r="H7" s="11">
        <v>11.5</v>
      </c>
    </row>
    <row r="8" spans="1:8" x14ac:dyDescent="0.2">
      <c r="A8" s="9">
        <v>13</v>
      </c>
      <c r="B8" s="5">
        <v>4</v>
      </c>
      <c r="C8" s="16"/>
      <c r="D8" s="9">
        <v>11.5</v>
      </c>
      <c r="E8" s="5">
        <v>4</v>
      </c>
      <c r="G8" s="9">
        <v>5</v>
      </c>
      <c r="H8" s="11">
        <v>12</v>
      </c>
    </row>
    <row r="9" spans="1:8" x14ac:dyDescent="0.2">
      <c r="A9" s="9">
        <v>13.5</v>
      </c>
      <c r="B9" s="5">
        <v>5</v>
      </c>
      <c r="C9" s="16"/>
      <c r="D9" s="9">
        <v>12</v>
      </c>
      <c r="E9" s="5">
        <v>5</v>
      </c>
      <c r="G9" s="9">
        <v>6</v>
      </c>
      <c r="H9" s="11">
        <v>12.5</v>
      </c>
    </row>
    <row r="10" spans="1:8" x14ac:dyDescent="0.2">
      <c r="A10" s="9">
        <v>14</v>
      </c>
      <c r="B10" s="5">
        <v>6</v>
      </c>
      <c r="C10" s="16"/>
      <c r="D10" s="9">
        <v>12.5</v>
      </c>
      <c r="E10" s="5">
        <v>6</v>
      </c>
      <c r="G10" s="9">
        <v>7</v>
      </c>
      <c r="H10" s="11">
        <v>13</v>
      </c>
    </row>
    <row r="11" spans="1:8" x14ac:dyDescent="0.2">
      <c r="A11" s="9">
        <v>14.5</v>
      </c>
      <c r="B11" s="5">
        <v>7</v>
      </c>
      <c r="C11" s="16"/>
      <c r="D11" s="9">
        <v>13</v>
      </c>
      <c r="E11" s="5">
        <v>7</v>
      </c>
      <c r="G11" s="9">
        <v>8</v>
      </c>
      <c r="H11" s="11">
        <v>13.5</v>
      </c>
    </row>
    <row r="12" spans="1:8" x14ac:dyDescent="0.2">
      <c r="A12" s="9">
        <v>15</v>
      </c>
      <c r="B12" s="5">
        <v>8</v>
      </c>
      <c r="C12" s="16"/>
      <c r="D12" s="9">
        <v>13.5</v>
      </c>
      <c r="E12" s="5">
        <v>8</v>
      </c>
      <c r="G12" s="9">
        <v>9</v>
      </c>
      <c r="H12" s="11">
        <v>14</v>
      </c>
    </row>
    <row r="13" spans="1:8" x14ac:dyDescent="0.2">
      <c r="A13" s="9">
        <v>15.5</v>
      </c>
      <c r="B13" s="5">
        <v>9</v>
      </c>
      <c r="C13" s="16"/>
      <c r="D13" s="9">
        <v>14</v>
      </c>
      <c r="E13" s="5">
        <v>9</v>
      </c>
      <c r="G13" s="9">
        <v>10</v>
      </c>
      <c r="H13" s="11">
        <v>14.5</v>
      </c>
    </row>
    <row r="14" spans="1:8" x14ac:dyDescent="0.2">
      <c r="A14" s="9">
        <v>16</v>
      </c>
      <c r="B14" s="5">
        <v>10</v>
      </c>
      <c r="C14" s="16"/>
      <c r="D14" s="9">
        <v>14.5</v>
      </c>
      <c r="E14" s="5">
        <v>10</v>
      </c>
      <c r="G14" s="9">
        <v>11</v>
      </c>
      <c r="H14" s="11">
        <v>15</v>
      </c>
    </row>
    <row r="15" spans="1:8" x14ac:dyDescent="0.2">
      <c r="A15" s="9">
        <v>16.5</v>
      </c>
      <c r="B15" s="5">
        <v>11</v>
      </c>
      <c r="C15" s="16"/>
      <c r="D15" s="9">
        <v>15</v>
      </c>
      <c r="E15" s="5">
        <v>11</v>
      </c>
      <c r="G15" s="9">
        <v>12</v>
      </c>
      <c r="H15" s="11">
        <v>15.5</v>
      </c>
    </row>
    <row r="16" spans="1:8" x14ac:dyDescent="0.2">
      <c r="A16" s="9">
        <v>17</v>
      </c>
      <c r="B16" s="5">
        <v>12</v>
      </c>
      <c r="C16" s="16"/>
      <c r="D16" s="9">
        <v>15.5</v>
      </c>
      <c r="E16" s="5">
        <v>12</v>
      </c>
      <c r="G16" s="9">
        <v>13</v>
      </c>
      <c r="H16" s="11">
        <v>16</v>
      </c>
    </row>
    <row r="17" spans="1:8" x14ac:dyDescent="0.2">
      <c r="A17" s="9">
        <v>17.5</v>
      </c>
      <c r="B17" s="5">
        <v>13</v>
      </c>
      <c r="C17" s="16"/>
      <c r="D17" s="9">
        <v>16</v>
      </c>
      <c r="E17" s="5">
        <v>13</v>
      </c>
      <c r="G17" s="9">
        <v>14</v>
      </c>
      <c r="H17" s="11">
        <v>16.5</v>
      </c>
    </row>
    <row r="18" spans="1:8" x14ac:dyDescent="0.2">
      <c r="A18" s="9">
        <v>18</v>
      </c>
      <c r="B18" s="5">
        <v>14</v>
      </c>
      <c r="C18" s="16"/>
      <c r="D18" s="9">
        <v>16.5</v>
      </c>
      <c r="E18" s="5">
        <v>14</v>
      </c>
      <c r="G18" s="9">
        <v>15</v>
      </c>
      <c r="H18" s="11">
        <v>17</v>
      </c>
    </row>
    <row r="19" spans="1:8" x14ac:dyDescent="0.2">
      <c r="A19" s="9">
        <v>18.5</v>
      </c>
      <c r="B19" s="5">
        <v>15</v>
      </c>
      <c r="C19" s="16"/>
      <c r="D19" s="9">
        <v>17</v>
      </c>
      <c r="E19" s="5">
        <v>15</v>
      </c>
      <c r="G19" s="9">
        <v>16</v>
      </c>
      <c r="H19" s="11">
        <v>17.5</v>
      </c>
    </row>
    <row r="20" spans="1:8" x14ac:dyDescent="0.2">
      <c r="A20" s="9">
        <v>19</v>
      </c>
      <c r="B20" s="5">
        <v>16</v>
      </c>
      <c r="C20" s="16"/>
      <c r="D20" s="9">
        <v>17.5</v>
      </c>
      <c r="E20" s="5">
        <v>16</v>
      </c>
      <c r="G20" s="9">
        <v>17</v>
      </c>
      <c r="H20" s="11">
        <v>18</v>
      </c>
    </row>
    <row r="21" spans="1:8" x14ac:dyDescent="0.2">
      <c r="A21" s="9">
        <v>19.5</v>
      </c>
      <c r="B21" s="5">
        <v>17</v>
      </c>
      <c r="C21" s="16"/>
      <c r="D21" s="9">
        <v>18</v>
      </c>
      <c r="E21" s="5">
        <v>17</v>
      </c>
      <c r="G21" s="9">
        <v>18</v>
      </c>
      <c r="H21" s="11">
        <v>18.5</v>
      </c>
    </row>
    <row r="22" spans="1:8" x14ac:dyDescent="0.2">
      <c r="A22" s="9">
        <v>20</v>
      </c>
      <c r="B22" s="5">
        <v>18</v>
      </c>
      <c r="C22" s="16"/>
      <c r="D22" s="9">
        <v>18.5</v>
      </c>
      <c r="E22" s="5">
        <v>18</v>
      </c>
      <c r="G22" s="9">
        <v>19</v>
      </c>
      <c r="H22" s="11">
        <v>19</v>
      </c>
    </row>
    <row r="23" spans="1:8" x14ac:dyDescent="0.2">
      <c r="A23" s="9">
        <v>20.5</v>
      </c>
      <c r="B23" s="5">
        <v>19</v>
      </c>
      <c r="C23" s="16"/>
      <c r="D23" s="9">
        <v>19</v>
      </c>
      <c r="E23" s="5">
        <v>19</v>
      </c>
      <c r="G23" s="9">
        <v>20</v>
      </c>
      <c r="H23" s="11">
        <v>19.5</v>
      </c>
    </row>
    <row r="24" spans="1:8" ht="13.5" thickBot="1" x14ac:dyDescent="0.25">
      <c r="A24" s="7">
        <v>21</v>
      </c>
      <c r="B24" s="6">
        <v>20</v>
      </c>
      <c r="C24" s="16"/>
      <c r="D24" s="36">
        <v>19.5</v>
      </c>
      <c r="E24" s="6">
        <v>20</v>
      </c>
      <c r="G24" s="9">
        <v>21</v>
      </c>
      <c r="H24" s="11">
        <v>20</v>
      </c>
    </row>
    <row r="25" spans="1:8" x14ac:dyDescent="0.2">
      <c r="G25" s="9">
        <v>22</v>
      </c>
      <c r="H25" s="11">
        <v>20.5</v>
      </c>
    </row>
    <row r="26" spans="1:8" x14ac:dyDescent="0.2">
      <c r="G26" s="9">
        <v>23</v>
      </c>
      <c r="H26" s="11">
        <v>21</v>
      </c>
    </row>
    <row r="27" spans="1:8" ht="13.5" thickBot="1" x14ac:dyDescent="0.25">
      <c r="G27" s="7">
        <v>24</v>
      </c>
      <c r="H27" s="34">
        <v>21.5</v>
      </c>
    </row>
  </sheetData>
  <mergeCells count="1">
    <mergeCell ref="A2:E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663"/>
  <sheetViews>
    <sheetView showWhiteSpace="0" view="pageLayout" topLeftCell="E1" zoomScale="80" zoomScaleNormal="80" zoomScalePageLayoutView="80" workbookViewId="0">
      <selection activeCell="AH652" sqref="AH4:AH652"/>
    </sheetView>
  </sheetViews>
  <sheetFormatPr baseColWidth="10" defaultRowHeight="13.5" x14ac:dyDescent="0.25"/>
  <cols>
    <col min="1" max="1" width="8.7109375" customWidth="1"/>
    <col min="2" max="2" width="8.7109375" style="26" customWidth="1"/>
    <col min="3" max="11" width="8.7109375" customWidth="1"/>
    <col min="12" max="12" width="6.85546875" customWidth="1"/>
    <col min="13" max="16" width="12.28515625" customWidth="1"/>
    <col min="17" max="17" width="6.85546875" customWidth="1"/>
    <col min="18" max="18" width="12.28515625" customWidth="1"/>
    <col min="19" max="19" width="6.85546875" customWidth="1"/>
    <col min="20" max="21" width="12.28515625" customWidth="1"/>
    <col min="22" max="22" width="6.85546875" customWidth="1"/>
    <col min="23" max="23" width="12.28515625" customWidth="1"/>
    <col min="24" max="24" width="6.85546875" customWidth="1"/>
    <col min="25" max="25" width="12.28515625" customWidth="1"/>
    <col min="26" max="26" width="6.85546875" customWidth="1"/>
    <col min="27" max="28" width="12.28515625" customWidth="1"/>
    <col min="29" max="29" width="6.85546875" customWidth="1"/>
    <col min="30" max="31" width="12.28515625" customWidth="1"/>
    <col min="32" max="32" width="0" hidden="1" customWidth="1"/>
    <col min="33" max="33" width="9.140625" style="2" bestFit="1" customWidth="1"/>
    <col min="34" max="34" width="12.28515625" customWidth="1"/>
    <col min="35" max="35" width="0" hidden="1" customWidth="1"/>
    <col min="36" max="36" width="9.140625" style="2" bestFit="1" customWidth="1"/>
    <col min="37" max="37" width="12.28515625" customWidth="1"/>
  </cols>
  <sheetData>
    <row r="1" spans="1:37" ht="48.75" thickBot="1" x14ac:dyDescent="0.25">
      <c r="A1" s="580" t="s">
        <v>357</v>
      </c>
      <c r="B1" s="580"/>
      <c r="C1" s="580"/>
      <c r="D1" s="580"/>
      <c r="E1" s="580"/>
      <c r="F1" s="580"/>
      <c r="G1" s="580"/>
      <c r="H1" s="580"/>
      <c r="I1" s="580"/>
      <c r="J1" s="580"/>
      <c r="K1" s="580"/>
      <c r="L1" s="580"/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B1" s="580"/>
      <c r="AC1" s="580"/>
      <c r="AD1" s="580"/>
      <c r="AE1" s="580"/>
      <c r="AF1" s="580"/>
      <c r="AG1" s="580"/>
      <c r="AH1" s="580"/>
      <c r="AI1" s="580"/>
      <c r="AJ1" s="580"/>
      <c r="AK1" s="580"/>
    </row>
    <row r="2" spans="1:37" ht="45" customHeight="1" x14ac:dyDescent="0.2">
      <c r="A2" s="570" t="s">
        <v>27</v>
      </c>
      <c r="B2" s="571" t="s">
        <v>83</v>
      </c>
      <c r="C2" s="330"/>
      <c r="D2" s="330"/>
      <c r="E2" s="309" t="s">
        <v>3</v>
      </c>
      <c r="F2" s="310" t="s">
        <v>4</v>
      </c>
      <c r="G2" s="566" t="s">
        <v>0</v>
      </c>
      <c r="H2" s="311" t="s">
        <v>16</v>
      </c>
      <c r="I2" s="312" t="s">
        <v>326</v>
      </c>
      <c r="J2" s="566" t="s">
        <v>0</v>
      </c>
      <c r="K2" s="312" t="s">
        <v>10</v>
      </c>
      <c r="L2" s="566" t="s">
        <v>0</v>
      </c>
      <c r="M2" s="311" t="s">
        <v>67</v>
      </c>
      <c r="N2" s="313" t="s">
        <v>332</v>
      </c>
      <c r="O2" s="314" t="s">
        <v>76</v>
      </c>
      <c r="P2" s="578" t="s">
        <v>77</v>
      </c>
      <c r="Q2" s="566" t="s">
        <v>65</v>
      </c>
      <c r="R2" s="313" t="s">
        <v>70</v>
      </c>
      <c r="S2" s="566" t="s">
        <v>65</v>
      </c>
      <c r="T2" s="311" t="s">
        <v>5</v>
      </c>
      <c r="U2" s="312" t="s">
        <v>19</v>
      </c>
      <c r="V2" s="566" t="s">
        <v>63</v>
      </c>
      <c r="W2" s="312" t="s">
        <v>23</v>
      </c>
      <c r="X2" s="566" t="s">
        <v>62</v>
      </c>
      <c r="Y2" s="312" t="s">
        <v>1144</v>
      </c>
      <c r="Z2" s="566" t="s">
        <v>62</v>
      </c>
      <c r="AA2" s="311" t="s">
        <v>68</v>
      </c>
      <c r="AB2" s="312" t="s">
        <v>26</v>
      </c>
      <c r="AC2" s="566" t="s">
        <v>0</v>
      </c>
      <c r="AD2" s="315" t="s">
        <v>25</v>
      </c>
      <c r="AE2" s="316" t="s">
        <v>84</v>
      </c>
      <c r="AF2" s="317"/>
      <c r="AG2" s="568" t="s">
        <v>28</v>
      </c>
      <c r="AH2" s="316" t="s">
        <v>87</v>
      </c>
      <c r="AI2" s="317"/>
      <c r="AJ2" s="568" t="s">
        <v>28</v>
      </c>
      <c r="AK2" s="318" t="s">
        <v>88</v>
      </c>
    </row>
    <row r="3" spans="1:37" ht="17.25" thickBot="1" x14ac:dyDescent="0.25">
      <c r="A3" s="570"/>
      <c r="B3" s="572"/>
      <c r="C3" s="319" t="s">
        <v>330</v>
      </c>
      <c r="D3" s="320" t="s">
        <v>66</v>
      </c>
      <c r="E3" s="321" t="s">
        <v>1147</v>
      </c>
      <c r="F3" s="322" t="s">
        <v>86</v>
      </c>
      <c r="G3" s="567"/>
      <c r="H3" s="323" t="s">
        <v>0</v>
      </c>
      <c r="I3" s="324" t="s">
        <v>11</v>
      </c>
      <c r="J3" s="567"/>
      <c r="K3" s="324" t="s">
        <v>11</v>
      </c>
      <c r="L3" s="567"/>
      <c r="M3" s="323" t="s">
        <v>0</v>
      </c>
      <c r="N3" s="324" t="s">
        <v>6</v>
      </c>
      <c r="O3" s="325" t="s">
        <v>6</v>
      </c>
      <c r="P3" s="579"/>
      <c r="Q3" s="567"/>
      <c r="R3" s="324" t="s">
        <v>7</v>
      </c>
      <c r="S3" s="567"/>
      <c r="T3" s="323" t="s">
        <v>0</v>
      </c>
      <c r="U3" s="324" t="s">
        <v>11</v>
      </c>
      <c r="V3" s="567"/>
      <c r="W3" s="324" t="s">
        <v>7</v>
      </c>
      <c r="X3" s="567"/>
      <c r="Y3" s="324" t="s">
        <v>1148</v>
      </c>
      <c r="Z3" s="567"/>
      <c r="AA3" s="323" t="s">
        <v>64</v>
      </c>
      <c r="AB3" s="324" t="s">
        <v>11</v>
      </c>
      <c r="AC3" s="567"/>
      <c r="AD3" s="323" t="s">
        <v>64</v>
      </c>
      <c r="AE3" s="326" t="s">
        <v>9</v>
      </c>
      <c r="AF3" s="327"/>
      <c r="AG3" s="569"/>
      <c r="AH3" s="326" t="s">
        <v>9</v>
      </c>
      <c r="AI3" s="327"/>
      <c r="AJ3" s="569"/>
      <c r="AK3" s="328" t="s">
        <v>9</v>
      </c>
    </row>
    <row r="4" spans="1:37" ht="15.75" customHeight="1" thickBot="1" x14ac:dyDescent="0.35">
      <c r="A4" s="414" t="s">
        <v>1026</v>
      </c>
      <c r="B4" s="415">
        <v>21817022</v>
      </c>
      <c r="C4" s="436" t="s">
        <v>89</v>
      </c>
      <c r="D4" s="437" t="s">
        <v>90</v>
      </c>
      <c r="E4" s="418">
        <v>24</v>
      </c>
      <c r="F4" s="419">
        <f>IF(E4="ABI","ABI",IF(E4="DSP","DSP",IF(E4="VAL","VAL",(VLOOKUP(E4,tpstest,2)))))</f>
        <v>21.5</v>
      </c>
      <c r="G4" s="420">
        <f>IF(F4="ABI",0,IF(F4="DSP","DSP",IF(F4="VAL","VAL",(IF(A4="F",VLOOKUP(F4,endurfille,2),VLOOKUP(F4,endurgarçon,2))))))</f>
        <v>20</v>
      </c>
      <c r="H4" s="421">
        <f>IF(G4="VAL","VALIDÉ",G4)</f>
        <v>20</v>
      </c>
      <c r="I4" s="418">
        <v>3.33</v>
      </c>
      <c r="J4" s="420">
        <f>IF(I4="ABI",0,IF(I4="DSP","DSP",IF(I4="VAL","VAL",(IF(A4="F",VLOOKUP(I4,VIT20MF,2),VLOOKUP(I4,Vit20MG,2))))))</f>
        <v>15</v>
      </c>
      <c r="K4" s="418">
        <v>6.96</v>
      </c>
      <c r="L4" s="420">
        <f>IF(K4="ABI",0,IF(K4="DSP","DSP",IF(K4="VAL","VAL",(IF(A4="F",VLOOKUP(K4,vit50mf,2),VLOOKUP(K4,vit50mg,2))))))</f>
        <v>10</v>
      </c>
      <c r="M4" s="421">
        <f>IF(OR(J4="DSP",L4="DSP"),"DSP",IF(L4="VAL","VALIDÉ",(J4+L4)/2))</f>
        <v>12.5</v>
      </c>
      <c r="N4" s="418">
        <v>65</v>
      </c>
      <c r="O4" s="418">
        <v>74</v>
      </c>
      <c r="P4" s="422">
        <f>IF(OR(N4="DSP",N4="ABI",N4="VAL"),0,N4/O4)</f>
        <v>0.8783783783783784</v>
      </c>
      <c r="Q4" s="420">
        <f>IF(N4="ABI",0,IF(N4="DSP","DSP",IF(N4="VAL","VAL",IF(A4="F",VLOOKUP(P4,forcefille,2),VLOOKUP(P4,forcegarçon,2)))))</f>
        <v>4.5</v>
      </c>
      <c r="R4" s="418">
        <v>47.4</v>
      </c>
      <c r="S4" s="420">
        <f>IF(R4="ABI",0,IF(R4="DSP","DSP",IF(R4="VAL","VAL",IF(A4="F",VLOOKUP(R4,détfille,2),VLOOKUP(R4,détgarçon,2)))))</f>
        <v>5</v>
      </c>
      <c r="T4" s="421">
        <f>IF(OR(Q4="VAL",S4="VAL"),"VALIDÉ",IF(AND(Q4="DSP",S4="DSP"),"DSP",IF(Q4="DSP",S4*2,IF(S4="DSP",Q4*2,(Q4+S4)))))</f>
        <v>9.5</v>
      </c>
      <c r="U4" s="418">
        <v>27.48</v>
      </c>
      <c r="V4" s="420">
        <f>IF(U4="ABI",0,IF(U4="DSP","DSP",IF(U4="VAL","VAL",IF(A4="F",VLOOKUP(U4,coorfille,2),VLOOKUP(U4,coorgarçon,2)))))</f>
        <v>4.25</v>
      </c>
      <c r="W4" s="418">
        <v>-17</v>
      </c>
      <c r="X4" s="420">
        <f>IF(W4="ABI",0,IF(W4="DSP","DSP",IF(W4="VAL","VAL",IF(A4="F",VLOOKUP(W4,SouplesseFille,2),VLOOKUP(W4,SouplesseGarçon,2)))))</f>
        <v>0</v>
      </c>
      <c r="Y4" s="418">
        <v>3</v>
      </c>
      <c r="Z4" s="420">
        <f>IF(Y4="ABI",0,IF(Y4="DSP","DSP",IF(Y4="VAL","VAL",IF(A4="F",VLOOKUP(Y4,eqfille,2),VLOOKUP(Y4,eqgarçon,2)))))</f>
        <v>3.5</v>
      </c>
      <c r="AA4" s="421">
        <f>IF(AND(V4="DSP",X4="DSP",Z4="DSP"),"DSP",IF(AND(V4="DSP",X4="DSP"),Z4*4,IF(AND(V4="DSP",Z4="DSP"),X4*4,IF(AND(X4="DSP",Z4="DSP"),V4*2,IF(V4="DSP",(X4+Z4)*2,IF(X4="DSP",V4+Z4*2,IF(Z4="DSP",V4+X4*2,IF(Z4="VAL","VALIDÉ",V4+X4+Z4))))))))</f>
        <v>7.75</v>
      </c>
      <c r="AB4" s="418">
        <v>81.67</v>
      </c>
      <c r="AC4" s="420">
        <f>IF(AB4="ABI",0,IF(AB4="DNF",0,IF(AB4="DSP","DSP",IF(AB4="VAL","VAL",(IF(A4="F",VLOOKUP(AB4,nagefille,2),VLOOKUP(AB4,nagegarçon,2)))))))</f>
        <v>1</v>
      </c>
      <c r="AD4" s="423">
        <f>IF(AC4="VAL","VALIDÉ",AC4)</f>
        <v>1</v>
      </c>
      <c r="AE4" s="424">
        <f>IF(AND(H4="DSP",M4="DSP",T4="DSP",AA4="DSP",AD4="DSP"),"DSP",IF(AND(H4="DSP",M4="DSP",T4="DSP",AA4="DSP"),AD4,IF(AND(H4="DSP",M4="DSP",T4="DSP",AD4="DSP"),AA4,IF(AND(H4="DSP",M4="DSP",AA4="DSP",AD4="DSP"),T4,IF(AND(H4="DSP",T4="DSP",AA4="DSP",AD4="DSP"),M4,IF(AND(M4="DSP",T4="DSP",AA4="DSP",AD4="DSP"),H4,IF(AND(T4="DSP",AA4="DSP",AD4="DSP"),(H4+M4)/2,IF(AND(M4="DSP",AA4="DSP",AD4="DSP"),(H4+T4)/2,IF(AND(H4="DSP",AA4="DSP",AD4="DSP"),(M4+T4)/2,IF(AND(M4="DSP",T4="DSP",AD4="DSP"),(H4+AA4)/2,IF(AND(H4="DSP",T4="DSP",AD4="DSP"),(M4+AA4)/2,IF(AND(H4="DSP",M4="DSP",AD4="DSP"),(T4+AA4)/2,IF(AND(M4="DSP",T4="DSP",AA4="DSP"),(H4+AD4)/2,IF(AND(H4="DSP",T4="DSP",AA4="DSP"),(M4+AD4)/2,IF(AND(H4="DSP",M4="DSP",AA4="DSP"),(T4+AD4)/2,IF(AND(H4="DSP",M4="DSP",T4="DSP"),(AA4+AD4)/2,IF(AND(H4="DSP",M4="DSP"),(T4+AA4+AD4)/3,IF(AND(H4="DSP",T4="DSP"),(M4+AA4+AD4)/3,IF(AND(M4="DSP",T4="DSP"),(H4+AA4+AD4)/3,IF(AND(H4="DSP",AA4="DSP"),(M4+T4+AD4)/3,IF(AND(M4="DSP",AA4="DSP"),(H4+T4+AD4)/3,IF(AND(T4="DSP",AA4="DSP"),(H4+M4+AD4)/3,IF(AND(H4="DSP",AD4="DSP"),(M4+T4+AA4)/3,IF(AND(M4="DSP",AD4="DSP"),(H4+T4+AA4)/3,IF(AND(T4="DSP",AD4="DSP"),(H4+M4+AA4)/3,IF(AND(AA4="DSP",AD4="DSP"),(H4+M4+T4)/3,IF(H4="DSP",(M4+T4+AA4+AD4)/4,IF(M4="DSP",(H4+T4+AA4+AD4)/4,IF(T4="DSP",(H4+M4+AA4+AD4)/4,IF(AA4="DSP",(H4+M4+T4+AD4)/4,IF(AD4="DSP",(H4+M4+T4+AA4)/4,SUM(H4+M4+T4+AA4+AD4)/5)))))))))))))))))))))))))))))))</f>
        <v>10.15</v>
      </c>
      <c r="AF4" s="425">
        <f>IF(AE4="DSP",0,AE4)</f>
        <v>10.15</v>
      </c>
      <c r="AG4" s="484">
        <f>RANK(AF4,$AF$3:$AF$651,0)</f>
        <v>416</v>
      </c>
      <c r="AH4" s="426">
        <f>IF(ISERROR(VLOOKUP(B4,'Notes Ecrit'!$A$2:$B$650,2,FALSE)),"ABI",(VLOOKUP(B4,'Notes Ecrit'!$A$2:$B$650,2,FALSE)))</f>
        <v>7.5</v>
      </c>
      <c r="AI4" s="425">
        <f>IF(OR(AH4="ABI",AH4="VALIDÉ"),0,AH4)</f>
        <v>7.5</v>
      </c>
      <c r="AJ4" s="488">
        <f>RANK(AI4,$AI$3:$AI$651,0)</f>
        <v>137</v>
      </c>
      <c r="AK4" s="427">
        <f>IF(AH4="ABI","DEF",IF(AE4="DSP",AH4,(AE4*0.5+AH4*0.5)))</f>
        <v>8.8249999999999993</v>
      </c>
    </row>
    <row r="5" spans="1:37" ht="15.75" customHeight="1" thickBot="1" x14ac:dyDescent="0.35">
      <c r="A5" s="414" t="s">
        <v>1026</v>
      </c>
      <c r="B5" s="415">
        <v>21819964</v>
      </c>
      <c r="C5" s="436" t="s">
        <v>358</v>
      </c>
      <c r="D5" s="437" t="s">
        <v>359</v>
      </c>
      <c r="E5" s="418">
        <v>21</v>
      </c>
      <c r="F5" s="419">
        <f>IF(E5="ABI","ABI",IF(E5="DSP","DSP",IF(E5="VAL","VAL",(VLOOKUP(E5,tpstest,2)))))</f>
        <v>20</v>
      </c>
      <c r="G5" s="420">
        <f>IF(F5="ABI",0,IF(F5="DSP","DSP",IF(F5="VAL","VAL",(IF(A5="F",VLOOKUP(F5,endurfille,2),VLOOKUP(F5,endurgarçon,2))))))</f>
        <v>18</v>
      </c>
      <c r="H5" s="421">
        <f>IF(G5="VAL","VALIDÉ",G5)</f>
        <v>18</v>
      </c>
      <c r="I5" s="418">
        <v>3.11</v>
      </c>
      <c r="J5" s="420">
        <f>IF(I5="ABI",0,IF(I5="DSP","DSP",IF(I5="VAL","VAL",(IF(A5="F",VLOOKUP(I5,VIT20MF,2),VLOOKUP(I5,Vit20MG,2))))))</f>
        <v>18</v>
      </c>
      <c r="K5" s="418">
        <v>6.64</v>
      </c>
      <c r="L5" s="420">
        <f>IF(K5="ABI",0,IF(K5="DSP","DSP",IF(K5="VAL","VAL",(IF(A5="F",VLOOKUP(K5,vit50mf,2),VLOOKUP(K5,vit50mg,2))))))</f>
        <v>12</v>
      </c>
      <c r="M5" s="421">
        <f>IF(OR(J5="DSP",L5="DSP"),"DSP",IF(L5="VAL","VALIDÉ",(J5+L5)/2))</f>
        <v>15</v>
      </c>
      <c r="N5" s="418">
        <v>58</v>
      </c>
      <c r="O5" s="418">
        <v>63</v>
      </c>
      <c r="P5" s="422">
        <f>IF(OR(N5="DSP",N5="ABI",N5="VAL"),0,N5/O5)</f>
        <v>0.92063492063492058</v>
      </c>
      <c r="Q5" s="420">
        <f>IF(N5="ABI",0,IF(N5="DSP","DSP",IF(N5="VAL","VAL",IF(A5="F",VLOOKUP(P5,forcefille,2),VLOOKUP(P5,forcegarçon,2)))))</f>
        <v>5</v>
      </c>
      <c r="R5" s="418">
        <v>41.8</v>
      </c>
      <c r="S5" s="420">
        <f>IF(R5="ABI",0,IF(R5="DSP","DSP",IF(R5="VAL","VAL",IF(A5="F",VLOOKUP(R5,détfille,2),VLOOKUP(R5,détgarçon,2)))))</f>
        <v>3.5</v>
      </c>
      <c r="T5" s="421">
        <f>IF(OR(Q5="VAL",S5="VAL"),"VALIDÉ",IF(AND(Q5="DSP",S5="DSP"),"DSP",IF(Q5="DSP",S5*2,IF(S5="DSP",Q5*2,(Q5+S5)))))</f>
        <v>8.5</v>
      </c>
      <c r="U5" s="418">
        <v>27.13</v>
      </c>
      <c r="V5" s="420">
        <f>IF(U5="ABI",0,IF(U5="DSP","DSP",IF(U5="VAL","VAL",IF(A5="F",VLOOKUP(U5,coorfille,2),VLOOKUP(U5,coorgarçon,2)))))</f>
        <v>4.25</v>
      </c>
      <c r="W5" s="418">
        <v>-13</v>
      </c>
      <c r="X5" s="420">
        <f>IF(W5="ABI",0,IF(W5="DSP","DSP",IF(W5="VAL","VAL",IF(A5="F",VLOOKUP(W5,SouplesseFille,2),VLOOKUP(W5,SouplesseGarçon,2)))))</f>
        <v>0.5</v>
      </c>
      <c r="Y5" s="418">
        <v>7</v>
      </c>
      <c r="Z5" s="420">
        <f>IF(Y5="ABI",0,IF(Y5="DSP","DSP",IF(Y5="VAL","VAL",IF(A5="F",VLOOKUP(Y5,eqfille,2),VLOOKUP(Y5,eqgarçon,2)))))</f>
        <v>1.5</v>
      </c>
      <c r="AA5" s="421">
        <f>IF(AND(V5="DSP",X5="DSP",Z5="DSP"),"DSP",IF(AND(V5="DSP",X5="DSP"),Z5*4,IF(AND(V5="DSP",Z5="DSP"),X5*4,IF(AND(X5="DSP",Z5="DSP"),V5*2,IF(V5="DSP",(X5+Z5)*2,IF(X5="DSP",V5+Z5*2,IF(Z5="DSP",V5+X5*2,IF(Z5="VAL","VALIDÉ",V5+X5+Z5))))))))</f>
        <v>6.25</v>
      </c>
      <c r="AB5" s="418">
        <v>35.090000000000003</v>
      </c>
      <c r="AC5" s="420">
        <f>IF(AB5="ABI",0,IF(AB5="DNF",0,IF(AB5="DSP","DSP",IF(AB5="VAL","VAL",(IF(A5="F",VLOOKUP(AB5,nagefille,2),VLOOKUP(AB5,nagegarçon,2)))))))</f>
        <v>13</v>
      </c>
      <c r="AD5" s="423">
        <f>IF(AC5="VAL","VALIDÉ",AC5)</f>
        <v>13</v>
      </c>
      <c r="AE5" s="424">
        <f>IF(AND(H5="DSP",M5="DSP",T5="DSP",AA5="DSP",AD5="DSP"),"DSP",IF(AND(H5="DSP",M5="DSP",T5="DSP",AA5="DSP"),AD5,IF(AND(H5="DSP",M5="DSP",T5="DSP",AD5="DSP"),AA5,IF(AND(H5="DSP",M5="DSP",AA5="DSP",AD5="DSP"),T5,IF(AND(H5="DSP",T5="DSP",AA5="DSP",AD5="DSP"),M5,IF(AND(M5="DSP",T5="DSP",AA5="DSP",AD5="DSP"),H5,IF(AND(T5="DSP",AA5="DSP",AD5="DSP"),(H5+M5)/2,IF(AND(M5="DSP",AA5="DSP",AD5="DSP"),(H5+T5)/2,IF(AND(H5="DSP",AA5="DSP",AD5="DSP"),(M5+T5)/2,IF(AND(M5="DSP",T5="DSP",AD5="DSP"),(H5+AA5)/2,IF(AND(H5="DSP",T5="DSP",AD5="DSP"),(M5+AA5)/2,IF(AND(H5="DSP",M5="DSP",AD5="DSP"),(T5+AA5)/2,IF(AND(M5="DSP",T5="DSP",AA5="DSP"),(H5+AD5)/2,IF(AND(H5="DSP",T5="DSP",AA5="DSP"),(M5+AD5)/2,IF(AND(H5="DSP",M5="DSP",AA5="DSP"),(T5+AD5)/2,IF(AND(H5="DSP",M5="DSP",T5="DSP"),(AA5+AD5)/2,IF(AND(H5="DSP",M5="DSP"),(T5+AA5+AD5)/3,IF(AND(H5="DSP",T5="DSP"),(M5+AA5+AD5)/3,IF(AND(M5="DSP",T5="DSP"),(H5+AA5+AD5)/3,IF(AND(H5="DSP",AA5="DSP"),(M5+T5+AD5)/3,IF(AND(M5="DSP",AA5="DSP"),(H5+T5+AD5)/3,IF(AND(T5="DSP",AA5="DSP"),(H5+M5+AD5)/3,IF(AND(H5="DSP",AD5="DSP"),(M5+T5+AA5)/3,IF(AND(M5="DSP",AD5="DSP"),(H5+T5+AA5)/3,IF(AND(T5="DSP",AD5="DSP"),(H5+M5+AA5)/3,IF(AND(AA5="DSP",AD5="DSP"),(H5+M5+T5)/3,IF(H5="DSP",(M5+T5+AA5+AD5)/4,IF(M5="DSP",(H5+T5+AA5+AD5)/4,IF(T5="DSP",(H5+M5+AA5+AD5)/4,IF(AA5="DSP",(H5+M5+T5+AD5)/4,IF(AD5="DSP",(H5+M5+T5+AA5)/4,SUM(H5+M5+T5+AA5+AD5)/5)))))))))))))))))))))))))))))))</f>
        <v>12.15</v>
      </c>
      <c r="AF5" s="425">
        <f>IF(AE5="DSP",0,AE5)</f>
        <v>12.15</v>
      </c>
      <c r="AG5" s="484">
        <f>RANK(AF5,$AF$3:$AF$651,0)</f>
        <v>171</v>
      </c>
      <c r="AH5" s="426">
        <f>IF(ISERROR(VLOOKUP(B5,'Notes Ecrit'!$A$2:$B$650,2,FALSE)),"ABI",(VLOOKUP(B5,'Notes Ecrit'!$A$2:$B$650,2,FALSE)))</f>
        <v>7</v>
      </c>
      <c r="AI5" s="425">
        <f>IF(OR(AH5="ABI",AH5="VALIDÉ"),0,AH5)</f>
        <v>7</v>
      </c>
      <c r="AJ5" s="488">
        <f>RANK(AI5,$AI$3:$AI$651,0)</f>
        <v>183</v>
      </c>
      <c r="AK5" s="427">
        <f>IF(AH5="ABI","DEF",IF(AE5="DSP",AH5,(AE5*0.5+AH5*0.5)))</f>
        <v>9.5749999999999993</v>
      </c>
    </row>
    <row r="6" spans="1:37" ht="15.75" customHeight="1" thickBot="1" x14ac:dyDescent="0.35">
      <c r="A6" s="414" t="s">
        <v>1026</v>
      </c>
      <c r="B6" s="415">
        <v>21808085</v>
      </c>
      <c r="C6" s="453" t="s">
        <v>93</v>
      </c>
      <c r="D6" s="454" t="s">
        <v>94</v>
      </c>
      <c r="E6" s="418">
        <v>21</v>
      </c>
      <c r="F6" s="419">
        <f>IF(E6="ABI","ABI",IF(E6="DSP","DSP",IF(E6="VAL","VAL",(VLOOKUP(E6,tpstest,2)))))</f>
        <v>20</v>
      </c>
      <c r="G6" s="420">
        <f>IF(F6="ABI",0,IF(F6="DSP","DSP",IF(F6="VAL","VAL",(IF(A6="F",VLOOKUP(F6,endurfille,2),VLOOKUP(F6,endurgarçon,2))))))</f>
        <v>18</v>
      </c>
      <c r="H6" s="421">
        <f>IF(G6="VAL","VALIDÉ",G6)</f>
        <v>18</v>
      </c>
      <c r="I6" s="418">
        <v>3.19</v>
      </c>
      <c r="J6" s="420">
        <f>IF(I6="ABI",0,IF(I6="DSP","DSP",IF(I6="VAL","VAL",(IF(A6="F",VLOOKUP(I6,VIT20MF,2),VLOOKUP(I6,Vit20MG,2))))))</f>
        <v>17</v>
      </c>
      <c r="K6" s="418">
        <v>6.89</v>
      </c>
      <c r="L6" s="420">
        <f>IF(K6="ABI",0,IF(K6="DSP","DSP",IF(K6="VAL","VAL",(IF(A6="F",VLOOKUP(K6,vit50mf,2),VLOOKUP(K6,vit50mg,2))))))</f>
        <v>11</v>
      </c>
      <c r="M6" s="421">
        <f>IF(OR(J6="DSP",L6="DSP"),"DSP",IF(L6="VAL","VALIDÉ",(J6+L6)/2))</f>
        <v>14</v>
      </c>
      <c r="N6" s="418">
        <v>52</v>
      </c>
      <c r="O6" s="418">
        <v>70</v>
      </c>
      <c r="P6" s="422">
        <f>IF(OR(N6="DSP",N6="ABI",N6="VAL"),0,N6/O6)</f>
        <v>0.74285714285714288</v>
      </c>
      <c r="Q6" s="420">
        <f>IF(N6="ABI",0,IF(N6="DSP","DSP",IF(N6="VAL","VAL",IF(A6="F",VLOOKUP(P6,forcefille,2),VLOOKUP(P6,forcegarçon,2)))))</f>
        <v>4</v>
      </c>
      <c r="R6" s="418" t="s">
        <v>329</v>
      </c>
      <c r="S6" s="420">
        <f>IF(R6="ABI",0,IF(R6="DSP","DSP",IF(R6="VAL","VAL",IF(A6="F",VLOOKUP(R6,détfille,2),VLOOKUP(R6,détgarçon,2)))))</f>
        <v>0</v>
      </c>
      <c r="T6" s="421">
        <f>IF(OR(Q6="VAL",S6="VAL"),"VALIDÉ",IF(AND(Q6="DSP",S6="DSP"),"DSP",IF(Q6="DSP",S6*2,IF(S6="DSP",Q6*2,(Q6+S6)))))</f>
        <v>4</v>
      </c>
      <c r="U6" s="418">
        <v>30.6</v>
      </c>
      <c r="V6" s="420">
        <f>IF(U6="ABI",0,IF(U6="DSP","DSP",IF(U6="VAL","VAL",IF(A6="F",VLOOKUP(U6,coorfille,2),VLOOKUP(U6,coorgarçon,2)))))</f>
        <v>2.5</v>
      </c>
      <c r="W6" s="418">
        <v>-10</v>
      </c>
      <c r="X6" s="420">
        <f>IF(W6="ABI",0,IF(W6="DSP","DSP",IF(W6="VAL","VAL",IF(A6="F",VLOOKUP(W6,SouplesseFille,2),VLOOKUP(W6,SouplesseGarçon,2)))))</f>
        <v>0.75</v>
      </c>
      <c r="Y6" s="418">
        <v>5</v>
      </c>
      <c r="Z6" s="420">
        <f>IF(Y6="ABI",0,IF(Y6="DSP","DSP",IF(Y6="VAL","VAL",IF(A6="F",VLOOKUP(Y6,eqfille,2),VLOOKUP(Y6,eqgarçon,2)))))</f>
        <v>2.5</v>
      </c>
      <c r="AA6" s="421">
        <f>IF(AND(V6="DSP",X6="DSP",Z6="DSP"),"DSP",IF(AND(V6="DSP",X6="DSP"),Z6*4,IF(AND(V6="DSP",Z6="DSP"),X6*4,IF(AND(X6="DSP",Z6="DSP"),V6*2,IF(V6="DSP",(X6+Z6)*2,IF(X6="DSP",V6+Z6*2,IF(Z6="DSP",V6+X6*2,IF(Z6="VAL","VALIDÉ",V6+X6+Z6))))))))</f>
        <v>5.75</v>
      </c>
      <c r="AB6" s="418">
        <v>38.450000000000003</v>
      </c>
      <c r="AC6" s="420">
        <f>IF(AB6="ABI",0,IF(AB6="DNF",0,IF(AB6="DSP","DSP",IF(AB6="VAL","VAL",(IF(A6="F",VLOOKUP(AB6,nagefille,2),VLOOKUP(AB6,nagegarçon,2)))))))</f>
        <v>11</v>
      </c>
      <c r="AD6" s="423">
        <f>IF(AC6="VAL","VALIDÉ",AC6)</f>
        <v>11</v>
      </c>
      <c r="AE6" s="424">
        <f>IF(AND(H6="DSP",M6="DSP",T6="DSP",AA6="DSP",AD6="DSP"),"DSP",IF(AND(H6="DSP",M6="DSP",T6="DSP",AA6="DSP"),AD6,IF(AND(H6="DSP",M6="DSP",T6="DSP",AD6="DSP"),AA6,IF(AND(H6="DSP",M6="DSP",AA6="DSP",AD6="DSP"),T6,IF(AND(H6="DSP",T6="DSP",AA6="DSP",AD6="DSP"),M6,IF(AND(M6="DSP",T6="DSP",AA6="DSP",AD6="DSP"),H6,IF(AND(T6="DSP",AA6="DSP",AD6="DSP"),(H6+M6)/2,IF(AND(M6="DSP",AA6="DSP",AD6="DSP"),(H6+T6)/2,IF(AND(H6="DSP",AA6="DSP",AD6="DSP"),(M6+T6)/2,IF(AND(M6="DSP",T6="DSP",AD6="DSP"),(H6+AA6)/2,IF(AND(H6="DSP",T6="DSP",AD6="DSP"),(M6+AA6)/2,IF(AND(H6="DSP",M6="DSP",AD6="DSP"),(T6+AA6)/2,IF(AND(M6="DSP",T6="DSP",AA6="DSP"),(H6+AD6)/2,IF(AND(H6="DSP",T6="DSP",AA6="DSP"),(M6+AD6)/2,IF(AND(H6="DSP",M6="DSP",AA6="DSP"),(T6+AD6)/2,IF(AND(H6="DSP",M6="DSP",T6="DSP"),(AA6+AD6)/2,IF(AND(H6="DSP",M6="DSP"),(T6+AA6+AD6)/3,IF(AND(H6="DSP",T6="DSP"),(M6+AA6+AD6)/3,IF(AND(M6="DSP",T6="DSP"),(H6+AA6+AD6)/3,IF(AND(H6="DSP",AA6="DSP"),(M6+T6+AD6)/3,IF(AND(M6="DSP",AA6="DSP"),(H6+T6+AD6)/3,IF(AND(T6="DSP",AA6="DSP"),(H6+M6+AD6)/3,IF(AND(H6="DSP",AD6="DSP"),(M6+T6+AA6)/3,IF(AND(M6="DSP",AD6="DSP"),(H6+T6+AA6)/3,IF(AND(T6="DSP",AD6="DSP"),(H6+M6+AA6)/3,IF(AND(AA6="DSP",AD6="DSP"),(H6+M6+T6)/3,IF(H6="DSP",(M6+T6+AA6+AD6)/4,IF(M6="DSP",(H6+T6+AA6+AD6)/4,IF(T6="DSP",(H6+M6+AA6+AD6)/4,IF(AA6="DSP",(H6+M6+T6+AD6)/4,IF(AD6="DSP",(H6+M6+T6+AA6)/4,SUM(H6+M6+T6+AA6+AD6)/5)))))))))))))))))))))))))))))))</f>
        <v>10.55</v>
      </c>
      <c r="AF6" s="425">
        <f>IF(AE6="DSP",0,AE6)</f>
        <v>10.55</v>
      </c>
      <c r="AG6" s="484">
        <f>RANK(AF6,$AF$3:$AF$651,0)</f>
        <v>381</v>
      </c>
      <c r="AH6" s="426">
        <f>IF(ISERROR(VLOOKUP(B6,'Notes Ecrit'!$A$2:$B$650,2,FALSE)),"ABI",(VLOOKUP(B6,'Notes Ecrit'!$A$2:$B$650,2,FALSE)))</f>
        <v>6</v>
      </c>
      <c r="AI6" s="425">
        <f>IF(OR(AH6="ABI",AH6="VALIDÉ"),0,AH6)</f>
        <v>6</v>
      </c>
      <c r="AJ6" s="488">
        <f>RANK(AI6,$AI$3:$AI$651,0)</f>
        <v>288</v>
      </c>
      <c r="AK6" s="427">
        <f>IF(AH6="ABI","DEF",IF(AE6="DSP",AH6,(AE6*0.5+AH6*0.5)))</f>
        <v>8.2750000000000004</v>
      </c>
    </row>
    <row r="7" spans="1:37" ht="15.75" customHeight="1" thickBot="1" x14ac:dyDescent="0.35">
      <c r="A7" s="414" t="s">
        <v>1026</v>
      </c>
      <c r="B7" s="415">
        <v>21904455</v>
      </c>
      <c r="C7" s="453" t="s">
        <v>360</v>
      </c>
      <c r="D7" s="454" t="s">
        <v>267</v>
      </c>
      <c r="E7" s="418">
        <v>19</v>
      </c>
      <c r="F7" s="419">
        <f>IF(E7="ABI","ABI",IF(E7="DSP","DSP",IF(E7="VAL","VAL",(VLOOKUP(E7,tpstest,2)))))</f>
        <v>19</v>
      </c>
      <c r="G7" s="420">
        <f>IF(F7="ABI",0,IF(F7="DSP","DSP",IF(F7="VAL","VAL",(IF(A7="F",VLOOKUP(F7,endurfille,2),VLOOKUP(F7,endurgarçon,2))))))</f>
        <v>16</v>
      </c>
      <c r="H7" s="421">
        <f>IF(G7="VAL","VALIDÉ",G7)</f>
        <v>16</v>
      </c>
      <c r="I7" s="418" t="s">
        <v>1025</v>
      </c>
      <c r="J7" s="420" t="str">
        <f>IF(I7="ABI",0,IF(I7="DSP","DSP",IF(I7="VAL","VAL",(IF(A7="F",VLOOKUP(I7,VIT20MF,2),VLOOKUP(I7,Vit20MG,2))))))</f>
        <v>DSP</v>
      </c>
      <c r="K7" s="418" t="s">
        <v>1025</v>
      </c>
      <c r="L7" s="420" t="str">
        <f>IF(K7="ABI",0,IF(K7="DSP","DSP",IF(K7="VAL","VAL",(IF(A7="F",VLOOKUP(K7,vit50mf,2),VLOOKUP(K7,vit50mg,2))))))</f>
        <v>DSP</v>
      </c>
      <c r="M7" s="421" t="str">
        <f>IF(OR(J7="DSP",L7="DSP"),"DSP",IF(L7="VAL","VALIDÉ",(J7+L7)/2))</f>
        <v>DSP</v>
      </c>
      <c r="N7" s="418">
        <v>81</v>
      </c>
      <c r="O7" s="418">
        <v>69</v>
      </c>
      <c r="P7" s="422">
        <f>IF(OR(N7="DSP",N7="ABI",N7="VAL"),0,N7/O7)</f>
        <v>1.173913043478261</v>
      </c>
      <c r="Q7" s="420">
        <f>IF(N7="ABI",0,IF(N7="DSP","DSP",IF(N7="VAL","VAL",IF(A7="F",VLOOKUP(P7,forcefille,2),VLOOKUP(P7,forcegarçon,2)))))</f>
        <v>6</v>
      </c>
      <c r="R7" s="418">
        <v>51.8</v>
      </c>
      <c r="S7" s="420">
        <f>IF(R7="ABI",0,IF(R7="DSP","DSP",IF(R7="VAL","VAL",IF(A7="F",VLOOKUP(R7,détfille,2),VLOOKUP(R7,détgarçon,2)))))</f>
        <v>6</v>
      </c>
      <c r="T7" s="421">
        <f>IF(OR(Q7="VAL",S7="VAL"),"VALIDÉ",IF(AND(Q7="DSP",S7="DSP"),"DSP",IF(Q7="DSP",S7*2,IF(S7="DSP",Q7*2,(Q7+S7)))))</f>
        <v>12</v>
      </c>
      <c r="U7" s="418">
        <v>26.25</v>
      </c>
      <c r="V7" s="420">
        <f>IF(U7="ABI",0,IF(U7="DSP","DSP",IF(U7="VAL","VAL",IF(A7="F",VLOOKUP(U7,coorfille,2),VLOOKUP(U7,coorgarçon,2)))))</f>
        <v>4.75</v>
      </c>
      <c r="W7" s="418">
        <v>1</v>
      </c>
      <c r="X7" s="420">
        <f>IF(W7="ABI",0,IF(W7="DSP","DSP",IF(W7="VAL","VAL",IF(A7="F",VLOOKUP(W7,SouplesseFille,2),VLOOKUP(W7,SouplesseGarçon,2)))))</f>
        <v>2.75</v>
      </c>
      <c r="Y7" s="418">
        <v>0</v>
      </c>
      <c r="Z7" s="420">
        <f>IF(Y7="ABI",0,IF(Y7="DSP","DSP",IF(Y7="VAL","VAL",IF(A7="F",VLOOKUP(Y7,eqfille,2),VLOOKUP(Y7,eqgarçon,2)))))</f>
        <v>5</v>
      </c>
      <c r="AA7" s="421">
        <f>IF(AND(V7="DSP",X7="DSP",Z7="DSP"),"DSP",IF(AND(V7="DSP",X7="DSP"),Z7*4,IF(AND(V7="DSP",Z7="DSP"),X7*4,IF(AND(X7="DSP",Z7="DSP"),V7*2,IF(V7="DSP",(X7+Z7)*2,IF(X7="DSP",V7+Z7*2,IF(Z7="DSP",V7+X7*2,IF(Z7="VAL","VALIDÉ",V7+X7+Z7))))))))</f>
        <v>12.5</v>
      </c>
      <c r="AB7" s="418" t="s">
        <v>1025</v>
      </c>
      <c r="AC7" s="420" t="str">
        <f>IF(AB7="ABI",0,IF(AB7="DNF",0,IF(AB7="DSP","DSP",IF(AB7="VAL","VAL",(IF(A7="F",VLOOKUP(AB7,nagefille,2),VLOOKUP(AB7,nagegarçon,2)))))))</f>
        <v>DSP</v>
      </c>
      <c r="AD7" s="423" t="str">
        <f>IF(AC7="VAL","VALIDÉ",AC7)</f>
        <v>DSP</v>
      </c>
      <c r="AE7" s="424">
        <f>IF(AND(H7="DSP",M7="DSP",T7="DSP",AA7="DSP",AD7="DSP"),"DSP",IF(AND(H7="DSP",M7="DSP",T7="DSP",AA7="DSP"),AD7,IF(AND(H7="DSP",M7="DSP",T7="DSP",AD7="DSP"),AA7,IF(AND(H7="DSP",M7="DSP",AA7="DSP",AD7="DSP"),T7,IF(AND(H7="DSP",T7="DSP",AA7="DSP",AD7="DSP"),M7,IF(AND(M7="DSP",T7="DSP",AA7="DSP",AD7="DSP"),H7,IF(AND(T7="DSP",AA7="DSP",AD7="DSP"),(H7+M7)/2,IF(AND(M7="DSP",AA7="DSP",AD7="DSP"),(H7+T7)/2,IF(AND(H7="DSP",AA7="DSP",AD7="DSP"),(M7+T7)/2,IF(AND(M7="DSP",T7="DSP",AD7="DSP"),(H7+AA7)/2,IF(AND(H7="DSP",T7="DSP",AD7="DSP"),(M7+AA7)/2,IF(AND(H7="DSP",M7="DSP",AD7="DSP"),(T7+AA7)/2,IF(AND(M7="DSP",T7="DSP",AA7="DSP"),(H7+AD7)/2,IF(AND(H7="DSP",T7="DSP",AA7="DSP"),(M7+AD7)/2,IF(AND(H7="DSP",M7="DSP",AA7="DSP"),(T7+AD7)/2,IF(AND(H7="DSP",M7="DSP",T7="DSP"),(AA7+AD7)/2,IF(AND(H7="DSP",M7="DSP"),(T7+AA7+AD7)/3,IF(AND(H7="DSP",T7="DSP"),(M7+AA7+AD7)/3,IF(AND(M7="DSP",T7="DSP"),(H7+AA7+AD7)/3,IF(AND(H7="DSP",AA7="DSP"),(M7+T7+AD7)/3,IF(AND(M7="DSP",AA7="DSP"),(H7+T7+AD7)/3,IF(AND(T7="DSP",AA7="DSP"),(H7+M7+AD7)/3,IF(AND(H7="DSP",AD7="DSP"),(M7+T7+AA7)/3,IF(AND(M7="DSP",AD7="DSP"),(H7+T7+AA7)/3,IF(AND(T7="DSP",AD7="DSP"),(H7+M7+AA7)/3,IF(AND(AA7="DSP",AD7="DSP"),(H7+M7+T7)/3,IF(H7="DSP",(M7+T7+AA7+AD7)/4,IF(M7="DSP",(H7+T7+AA7+AD7)/4,IF(T7="DSP",(H7+M7+AA7+AD7)/4,IF(AA7="DSP",(H7+M7+T7+AD7)/4,IF(AD7="DSP",(H7+M7+T7+AA7)/4,SUM(H7+M7+T7+AA7+AD7)/5)))))))))))))))))))))))))))))))</f>
        <v>13.5</v>
      </c>
      <c r="AF7" s="425">
        <f>IF(AE7="DSP",0,AE7)</f>
        <v>13.5</v>
      </c>
      <c r="AG7" s="484">
        <f>RANK(AF7,$AF$3:$AF$651,0)</f>
        <v>47</v>
      </c>
      <c r="AH7" s="426">
        <f>IF(ISERROR(VLOOKUP(B7,'Notes Ecrit'!$A$2:$B$650,2,FALSE)),"ABI",(VLOOKUP(B7,'Notes Ecrit'!$A$2:$B$650,2,FALSE)))</f>
        <v>8</v>
      </c>
      <c r="AI7" s="425">
        <f>IF(OR(AH7="ABI",AH7="VALIDÉ"),0,AH7)</f>
        <v>8</v>
      </c>
      <c r="AJ7" s="488">
        <f>RANK(AI7,$AI$3:$AI$651,0)</f>
        <v>109</v>
      </c>
      <c r="AK7" s="427">
        <f>IF(AH7="ABI","DEF",IF(AE7="DSP",AH7,(AE7*0.5+AH7*0.5)))</f>
        <v>10.75</v>
      </c>
    </row>
    <row r="8" spans="1:37" ht="15.75" customHeight="1" thickBot="1" x14ac:dyDescent="0.35">
      <c r="A8" s="414" t="s">
        <v>1026</v>
      </c>
      <c r="B8" s="415">
        <v>21814491</v>
      </c>
      <c r="C8" s="436" t="s">
        <v>96</v>
      </c>
      <c r="D8" s="437" t="s">
        <v>97</v>
      </c>
      <c r="E8" s="418">
        <v>11</v>
      </c>
      <c r="F8" s="419">
        <f>IF(E8="ABI","ABI",IF(E8="DSP","DSP",IF(E8="VAL","VAL",(VLOOKUP(E8,tpstest,2)))))</f>
        <v>15</v>
      </c>
      <c r="G8" s="420">
        <f>IF(F8="ABI",0,IF(F8="DSP","DSP",IF(F8="VAL","VAL",(IF(A8="F",VLOOKUP(F8,endurfille,2),VLOOKUP(F8,endurgarçon,2))))))</f>
        <v>8</v>
      </c>
      <c r="H8" s="421">
        <f>IF(G8="VAL","VALIDÉ",G8)</f>
        <v>8</v>
      </c>
      <c r="I8" s="418">
        <v>3.19</v>
      </c>
      <c r="J8" s="420">
        <f>IF(I8="ABI",0,IF(I8="DSP","DSP",IF(I8="VAL","VAL",(IF(A8="F",VLOOKUP(I8,VIT20MF,2),VLOOKUP(I8,Vit20MG,2))))))</f>
        <v>17</v>
      </c>
      <c r="K8" s="418">
        <v>6.89</v>
      </c>
      <c r="L8" s="420">
        <f>IF(K8="ABI",0,IF(K8="DSP","DSP",IF(K8="VAL","VAL",(IF(A8="F",VLOOKUP(K8,vit50mf,2),VLOOKUP(K8,vit50mg,2))))))</f>
        <v>11</v>
      </c>
      <c r="M8" s="421">
        <f>IF(OR(J8="DSP",L8="DSP"),"DSP",IF(L8="VAL","VALIDÉ",(J8+L8)/2))</f>
        <v>14</v>
      </c>
      <c r="N8" s="418">
        <v>73</v>
      </c>
      <c r="O8" s="418">
        <v>98</v>
      </c>
      <c r="P8" s="422">
        <f>IF(OR(N8="DSP",N8="ABI",N8="VAL"),0,N8/O8)</f>
        <v>0.74489795918367352</v>
      </c>
      <c r="Q8" s="420">
        <f>IF(N8="ABI",0,IF(N8="DSP","DSP",IF(N8="VAL","VAL",IF(A8="F",VLOOKUP(P8,forcefille,2),VLOOKUP(P8,forcegarçon,2)))))</f>
        <v>4</v>
      </c>
      <c r="R8" s="418">
        <v>46.2</v>
      </c>
      <c r="S8" s="420">
        <f>IF(R8="ABI",0,IF(R8="DSP","DSP",IF(R8="VAL","VAL",IF(A8="F",VLOOKUP(R8,détfille,2),VLOOKUP(R8,détgarçon,2)))))</f>
        <v>4.5</v>
      </c>
      <c r="T8" s="421">
        <f>IF(OR(Q8="VAL",S8="VAL"),"VALIDÉ",IF(AND(Q8="DSP",S8="DSP"),"DSP",IF(Q8="DSP",S8*2,IF(S8="DSP",Q8*2,(Q8+S8)))))</f>
        <v>8.5</v>
      </c>
      <c r="U8" s="418">
        <v>25</v>
      </c>
      <c r="V8" s="420">
        <f>IF(U8="ABI",0,IF(U8="DSP","DSP",IF(U8="VAL","VAL",IF(A8="F",VLOOKUP(U8,coorfille,2),VLOOKUP(U8,coorgarçon,2)))))</f>
        <v>5.25</v>
      </c>
      <c r="W8" s="418">
        <v>0</v>
      </c>
      <c r="X8" s="420">
        <f>IF(W8="ABI",0,IF(W8="DSP","DSP",IF(W8="VAL","VAL",IF(A8="F",VLOOKUP(W8,SouplesseFille,2),VLOOKUP(W8,SouplesseGarçon,2)))))</f>
        <v>2.5</v>
      </c>
      <c r="Y8" s="418">
        <v>5</v>
      </c>
      <c r="Z8" s="420">
        <f>IF(Y8="ABI",0,IF(Y8="DSP","DSP",IF(Y8="VAL","VAL",IF(A8="F",VLOOKUP(Y8,eqfille,2),VLOOKUP(Y8,eqgarçon,2)))))</f>
        <v>2.5</v>
      </c>
      <c r="AA8" s="421">
        <f>IF(AND(V8="DSP",X8="DSP",Z8="DSP"),"DSP",IF(AND(V8="DSP",X8="DSP"),Z8*4,IF(AND(V8="DSP",Z8="DSP"),X8*4,IF(AND(X8="DSP",Z8="DSP"),V8*2,IF(V8="DSP",(X8+Z8)*2,IF(X8="DSP",V8+Z8*2,IF(Z8="DSP",V8+X8*2,IF(Z8="VAL","VALIDÉ",V8+X8+Z8))))))))</f>
        <v>10.25</v>
      </c>
      <c r="AB8" s="418">
        <v>34.76</v>
      </c>
      <c r="AC8" s="420">
        <f>IF(AB8="ABI",0,IF(AB8="DNF",0,IF(AB8="DSP","DSP",IF(AB8="VAL","VAL",(IF(A8="F",VLOOKUP(AB8,nagefille,2),VLOOKUP(AB8,nagegarçon,2)))))))</f>
        <v>13</v>
      </c>
      <c r="AD8" s="423">
        <f>IF(AC8="VAL","VALIDÉ",AC8)</f>
        <v>13</v>
      </c>
      <c r="AE8" s="424">
        <f>IF(AND(H8="DSP",M8="DSP",T8="DSP",AA8="DSP",AD8="DSP"),"DSP",IF(AND(H8="DSP",M8="DSP",T8="DSP",AA8="DSP"),AD8,IF(AND(H8="DSP",M8="DSP",T8="DSP",AD8="DSP"),AA8,IF(AND(H8="DSP",M8="DSP",AA8="DSP",AD8="DSP"),T8,IF(AND(H8="DSP",T8="DSP",AA8="DSP",AD8="DSP"),M8,IF(AND(M8="DSP",T8="DSP",AA8="DSP",AD8="DSP"),H8,IF(AND(T8="DSP",AA8="DSP",AD8="DSP"),(H8+M8)/2,IF(AND(M8="DSP",AA8="DSP",AD8="DSP"),(H8+T8)/2,IF(AND(H8="DSP",AA8="DSP",AD8="DSP"),(M8+T8)/2,IF(AND(M8="DSP",T8="DSP",AD8="DSP"),(H8+AA8)/2,IF(AND(H8="DSP",T8="DSP",AD8="DSP"),(M8+AA8)/2,IF(AND(H8="DSP",M8="DSP",AD8="DSP"),(T8+AA8)/2,IF(AND(M8="DSP",T8="DSP",AA8="DSP"),(H8+AD8)/2,IF(AND(H8="DSP",T8="DSP",AA8="DSP"),(M8+AD8)/2,IF(AND(H8="DSP",M8="DSP",AA8="DSP"),(T8+AD8)/2,IF(AND(H8="DSP",M8="DSP",T8="DSP"),(AA8+AD8)/2,IF(AND(H8="DSP",M8="DSP"),(T8+AA8+AD8)/3,IF(AND(H8="DSP",T8="DSP"),(M8+AA8+AD8)/3,IF(AND(M8="DSP",T8="DSP"),(H8+AA8+AD8)/3,IF(AND(H8="DSP",AA8="DSP"),(M8+T8+AD8)/3,IF(AND(M8="DSP",AA8="DSP"),(H8+T8+AD8)/3,IF(AND(T8="DSP",AA8="DSP"),(H8+M8+AD8)/3,IF(AND(H8="DSP",AD8="DSP"),(M8+T8+AA8)/3,IF(AND(M8="DSP",AD8="DSP"),(H8+T8+AA8)/3,IF(AND(T8="DSP",AD8="DSP"),(H8+M8+AA8)/3,IF(AND(AA8="DSP",AD8="DSP"),(H8+M8+T8)/3,IF(H8="DSP",(M8+T8+AA8+AD8)/4,IF(M8="DSP",(H8+T8+AA8+AD8)/4,IF(T8="DSP",(H8+M8+AA8+AD8)/4,IF(AA8="DSP",(H8+M8+T8+AD8)/4,IF(AD8="DSP",(H8+M8+T8+AA8)/4,SUM(H8+M8+T8+AA8+AD8)/5)))))))))))))))))))))))))))))))</f>
        <v>10.75</v>
      </c>
      <c r="AF8" s="425">
        <f>IF(AE8="DSP",0,AE8)</f>
        <v>10.75</v>
      </c>
      <c r="AG8" s="484">
        <f>RANK(AF8,$AF$3:$AF$651,0)</f>
        <v>355</v>
      </c>
      <c r="AH8" s="426">
        <f>IF(ISERROR(VLOOKUP(B8,'Notes Ecrit'!$A$2:$B$650,2,FALSE)),"ABI",(VLOOKUP(B8,'Notes Ecrit'!$A$2:$B$650,2,FALSE)))</f>
        <v>6</v>
      </c>
      <c r="AI8" s="425">
        <f>IF(OR(AH8="ABI",AH8="VALIDÉ"),0,AH8)</f>
        <v>6</v>
      </c>
      <c r="AJ8" s="488">
        <f>RANK(AI8,$AI$3:$AI$651,0)</f>
        <v>288</v>
      </c>
      <c r="AK8" s="427">
        <f>IF(AH8="ABI","DEF",IF(AE8="DSP",AH8,(AE8*0.5+AH8*0.5)))</f>
        <v>8.375</v>
      </c>
    </row>
    <row r="9" spans="1:37" ht="15.75" customHeight="1" thickBot="1" x14ac:dyDescent="0.35">
      <c r="A9" s="414" t="s">
        <v>1026</v>
      </c>
      <c r="B9" s="415">
        <v>21515935</v>
      </c>
      <c r="C9" s="436" t="s">
        <v>361</v>
      </c>
      <c r="D9" s="437" t="s">
        <v>248</v>
      </c>
      <c r="E9" s="418">
        <v>18</v>
      </c>
      <c r="F9" s="419">
        <f>IF(E9="ABI","ABI",IF(E9="DSP","DSP",IF(E9="VAL","VAL",(VLOOKUP(E9,tpstest,2)))))</f>
        <v>18.5</v>
      </c>
      <c r="G9" s="420">
        <f>IF(F9="ABI",0,IF(F9="DSP","DSP",IF(F9="VAL","VAL",(IF(A9="F",VLOOKUP(F9,endurfille,2),VLOOKUP(F9,endurgarçon,2))))))</f>
        <v>15</v>
      </c>
      <c r="H9" s="421">
        <f>IF(G9="VAL","VALIDÉ",G9)</f>
        <v>15</v>
      </c>
      <c r="I9" s="418">
        <v>3.02</v>
      </c>
      <c r="J9" s="420">
        <f>IF(I9="ABI",0,IF(I9="DSP","DSP",IF(I9="VAL","VAL",(IF(A9="F",VLOOKUP(I9,VIT20MF,2),VLOOKUP(I9,Vit20MG,2))))))</f>
        <v>20</v>
      </c>
      <c r="K9" s="418">
        <v>6.44</v>
      </c>
      <c r="L9" s="420">
        <f>IF(K9="ABI",0,IF(K9="DSP","DSP",IF(K9="VAL","VAL",(IF(A9="F",VLOOKUP(K9,vit50mf,2),VLOOKUP(K9,vit50mg,2))))))</f>
        <v>14</v>
      </c>
      <c r="M9" s="421">
        <f>IF(OR(J9="DSP",L9="DSP"),"DSP",IF(L9="VAL","VALIDÉ",(J9+L9)/2))</f>
        <v>17</v>
      </c>
      <c r="N9" s="418">
        <v>81</v>
      </c>
      <c r="O9" s="418">
        <v>63</v>
      </c>
      <c r="P9" s="422">
        <f>IF(OR(N9="DSP",N9="ABI",N9="VAL"),0,N9/O9)</f>
        <v>1.2857142857142858</v>
      </c>
      <c r="Q9" s="420">
        <f>IF(N9="ABI",0,IF(N9="DSP","DSP",IF(N9="VAL","VAL",IF(A9="F",VLOOKUP(P9,forcefille,2),VLOOKUP(P9,forcegarçon,2)))))</f>
        <v>6.5</v>
      </c>
      <c r="R9" s="418">
        <v>61.6</v>
      </c>
      <c r="S9" s="420">
        <f>IF(R9="ABI",0,IF(R9="DSP","DSP",IF(R9="VAL","VAL",IF(A9="F",VLOOKUP(R9,détfille,2),VLOOKUP(R9,détgarçon,2)))))</f>
        <v>8.8000000000000007</v>
      </c>
      <c r="T9" s="421">
        <f>IF(OR(Q9="VAL",S9="VAL"),"VALIDÉ",IF(AND(Q9="DSP",S9="DSP"),"DSP",IF(Q9="DSP",S9*2,IF(S9="DSP",Q9*2,(Q9+S9)))))</f>
        <v>15.3</v>
      </c>
      <c r="U9" s="418">
        <v>25.26</v>
      </c>
      <c r="V9" s="420">
        <f>IF(U9="ABI",0,IF(U9="DSP","DSP",IF(U9="VAL","VAL",IF(A9="F",VLOOKUP(U9,coorfille,2),VLOOKUP(U9,coorgarçon,2)))))</f>
        <v>5.25</v>
      </c>
      <c r="W9" s="418">
        <v>-10</v>
      </c>
      <c r="X9" s="420">
        <f>IF(W9="ABI",0,IF(W9="DSP","DSP",IF(W9="VAL","VAL",IF(A9="F",VLOOKUP(W9,SouplesseFille,2),VLOOKUP(W9,SouplesseGarçon,2)))))</f>
        <v>0.75</v>
      </c>
      <c r="Y9" s="418">
        <v>1</v>
      </c>
      <c r="Z9" s="420">
        <f>IF(Y9="ABI",0,IF(Y9="DSP","DSP",IF(Y9="VAL","VAL",IF(A9="F",VLOOKUP(Y9,eqfille,2),VLOOKUP(Y9,eqgarçon,2)))))</f>
        <v>4.5</v>
      </c>
      <c r="AA9" s="421">
        <f>IF(AND(V9="DSP",X9="DSP",Z9="DSP"),"DSP",IF(AND(V9="DSP",X9="DSP"),Z9*4,IF(AND(V9="DSP",Z9="DSP"),X9*4,IF(AND(X9="DSP",Z9="DSP"),V9*2,IF(V9="DSP",(X9+Z9)*2,IF(X9="DSP",V9+Z9*2,IF(Z9="DSP",V9+X9*2,IF(Z9="VAL","VALIDÉ",V9+X9+Z9))))))))</f>
        <v>10.5</v>
      </c>
      <c r="AB9" s="418">
        <v>67.040000000000006</v>
      </c>
      <c r="AC9" s="420">
        <f>IF(AB9="ABI",0,IF(AB9="DNF",0,IF(AB9="DSP","DSP",IF(AB9="VAL","VAL",(IF(A9="F",VLOOKUP(AB9,nagefille,2),VLOOKUP(AB9,nagegarçon,2)))))))</f>
        <v>1</v>
      </c>
      <c r="AD9" s="423">
        <f>IF(AC9="VAL","VALIDÉ",AC9)</f>
        <v>1</v>
      </c>
      <c r="AE9" s="424">
        <f>IF(AND(H9="DSP",M9="DSP",T9="DSP",AA9="DSP",AD9="DSP"),"DSP",IF(AND(H9="DSP",M9="DSP",T9="DSP",AA9="DSP"),AD9,IF(AND(H9="DSP",M9="DSP",T9="DSP",AD9="DSP"),AA9,IF(AND(H9="DSP",M9="DSP",AA9="DSP",AD9="DSP"),T9,IF(AND(H9="DSP",T9="DSP",AA9="DSP",AD9="DSP"),M9,IF(AND(M9="DSP",T9="DSP",AA9="DSP",AD9="DSP"),H9,IF(AND(T9="DSP",AA9="DSP",AD9="DSP"),(H9+M9)/2,IF(AND(M9="DSP",AA9="DSP",AD9="DSP"),(H9+T9)/2,IF(AND(H9="DSP",AA9="DSP",AD9="DSP"),(M9+T9)/2,IF(AND(M9="DSP",T9="DSP",AD9="DSP"),(H9+AA9)/2,IF(AND(H9="DSP",T9="DSP",AD9="DSP"),(M9+AA9)/2,IF(AND(H9="DSP",M9="DSP",AD9="DSP"),(T9+AA9)/2,IF(AND(M9="DSP",T9="DSP",AA9="DSP"),(H9+AD9)/2,IF(AND(H9="DSP",T9="DSP",AA9="DSP"),(M9+AD9)/2,IF(AND(H9="DSP",M9="DSP",AA9="DSP"),(T9+AD9)/2,IF(AND(H9="DSP",M9="DSP",T9="DSP"),(AA9+AD9)/2,IF(AND(H9="DSP",M9="DSP"),(T9+AA9+AD9)/3,IF(AND(H9="DSP",T9="DSP"),(M9+AA9+AD9)/3,IF(AND(M9="DSP",T9="DSP"),(H9+AA9+AD9)/3,IF(AND(H9="DSP",AA9="DSP"),(M9+T9+AD9)/3,IF(AND(M9="DSP",AA9="DSP"),(H9+T9+AD9)/3,IF(AND(T9="DSP",AA9="DSP"),(H9+M9+AD9)/3,IF(AND(H9="DSP",AD9="DSP"),(M9+T9+AA9)/3,IF(AND(M9="DSP",AD9="DSP"),(H9+T9+AA9)/3,IF(AND(T9="DSP",AD9="DSP"),(H9+M9+AA9)/3,IF(AND(AA9="DSP",AD9="DSP"),(H9+M9+T9)/3,IF(H9="DSP",(M9+T9+AA9+AD9)/4,IF(M9="DSP",(H9+T9+AA9+AD9)/4,IF(T9="DSP",(H9+M9+AA9+AD9)/4,IF(AA9="DSP",(H9+M9+T9+AD9)/4,IF(AD9="DSP",(H9+M9+T9+AA9)/4,SUM(H9+M9+T9+AA9+AD9)/5)))))))))))))))))))))))))))))))</f>
        <v>11.76</v>
      </c>
      <c r="AF9" s="425">
        <f>IF(AE9="DSP",0,AE9)</f>
        <v>11.76</v>
      </c>
      <c r="AG9" s="484">
        <f>RANK(AF9,$AF$3:$AF$651,0)</f>
        <v>227</v>
      </c>
      <c r="AH9" s="426" t="str">
        <f>IF(ISERROR(VLOOKUP(B9,'Notes Ecrit'!$A$2:$B$650,2,FALSE)),"ABI",(VLOOKUP(B9,'Notes Ecrit'!$A$2:$B$650,2,FALSE)))</f>
        <v>ABI</v>
      </c>
      <c r="AI9" s="425">
        <f>IF(OR(AH9="ABI",AH9="VALIDÉ"),0,AH9)</f>
        <v>0</v>
      </c>
      <c r="AJ9" s="488">
        <f>RANK(AI9,$AI$3:$AI$651,0)</f>
        <v>592</v>
      </c>
      <c r="AK9" s="427" t="str">
        <f>IF(AH9="ABI","DEF",IF(AE9="DSP",AH9,(AE9*0.5+AH9*0.5)))</f>
        <v>DEF</v>
      </c>
    </row>
    <row r="10" spans="1:37" ht="15.75" customHeight="1" thickBot="1" x14ac:dyDescent="0.35">
      <c r="A10" s="414" t="s">
        <v>74</v>
      </c>
      <c r="B10" s="415">
        <v>21804356</v>
      </c>
      <c r="C10" s="451" t="s">
        <v>101</v>
      </c>
      <c r="D10" s="445" t="s">
        <v>102</v>
      </c>
      <c r="E10" s="418">
        <v>13</v>
      </c>
      <c r="F10" s="419">
        <f>IF(E10="ABI","ABI",IF(E10="DSP","DSP",IF(E10="VAL","VAL",(VLOOKUP(E10,tpstest,2)))))</f>
        <v>16</v>
      </c>
      <c r="G10" s="420">
        <f>IF(F10="ABI",0,IF(F10="DSP","DSP",IF(F10="VAL","VAL",(IF(A10="F",VLOOKUP(F10,endurfille,2),VLOOKUP(F10,endurgarçon,2))))))</f>
        <v>13</v>
      </c>
      <c r="H10" s="421">
        <f>IF(G10="VAL","VALIDÉ",G10)</f>
        <v>13</v>
      </c>
      <c r="I10" s="418">
        <v>3.6</v>
      </c>
      <c r="J10" s="420">
        <f>IF(I10="ABI",0,IF(I10="DSP","DSP",IF(I10="VAL","VAL",(IF(A10="F",VLOOKUP(I10,VIT20MF,2),VLOOKUP(I10,Vit20MG,2))))))</f>
        <v>15</v>
      </c>
      <c r="K10" s="418">
        <v>7.85</v>
      </c>
      <c r="L10" s="420">
        <f>IF(K10="ABI",0,IF(K10="DSP","DSP",IF(K10="VAL","VAL",(IF(A10="F",VLOOKUP(K10,vit50mf,2),VLOOKUP(K10,vit50mg,2))))))</f>
        <v>10</v>
      </c>
      <c r="M10" s="421">
        <f>IF(OR(J10="DSP",L10="DSP"),"DSP",IF(L10="VAL","VALIDÉ",(J10+L10)/2))</f>
        <v>12.5</v>
      </c>
      <c r="N10" s="418">
        <v>37</v>
      </c>
      <c r="O10" s="418">
        <v>63</v>
      </c>
      <c r="P10" s="422">
        <f>IF(OR(N10="DSP",N10="ABI",N10="VAL"),0,N10/O10)</f>
        <v>0.58730158730158732</v>
      </c>
      <c r="Q10" s="420">
        <f>IF(N10="ABI",0,IF(N10="DSP","DSP",IF(N10="VAL","VAL",IF(A10="F",VLOOKUP(P10,forcefille,2),VLOOKUP(P10,forcegarçon,2)))))</f>
        <v>5.5</v>
      </c>
      <c r="R10" s="418">
        <v>35</v>
      </c>
      <c r="S10" s="420">
        <f>IF(R10="ABI",0,IF(R10="DSP","DSP",IF(R10="VAL","VAL",IF(A10="F",VLOOKUP(R10,détfille,2),VLOOKUP(R10,détgarçon,2)))))</f>
        <v>6</v>
      </c>
      <c r="T10" s="421">
        <f>IF(OR(Q10="VAL",S10="VAL"),"VALIDÉ",IF(AND(Q10="DSP",S10="DSP"),"DSP",IF(Q10="DSP",S10*2,IF(S10="DSP",Q10*2,(Q10+S10)))))</f>
        <v>11.5</v>
      </c>
      <c r="U10" s="418">
        <v>28.92</v>
      </c>
      <c r="V10" s="420">
        <f>IF(U10="ABI",0,IF(U10="DSP","DSP",IF(U10="VAL","VAL",IF(A10="F",VLOOKUP(U10,coorfille,2),VLOOKUP(U10,coorgarçon,2)))))</f>
        <v>4.5</v>
      </c>
      <c r="W10" s="418">
        <v>-8</v>
      </c>
      <c r="X10" s="420">
        <f>IF(W10="ABI",0,IF(W10="DSP","DSP",IF(W10="VAL","VAL",IF(A10="F",VLOOKUP(W10,SouplesseFille,2),VLOOKUP(W10,SouplesseGarçon,2)))))</f>
        <v>1</v>
      </c>
      <c r="Y10" s="418">
        <v>3</v>
      </c>
      <c r="Z10" s="420">
        <f>IF(Y10="ABI",0,IF(Y10="DSP","DSP",IF(Y10="VAL","VAL",IF(A10="F",VLOOKUP(Y10,eqfille,2),VLOOKUP(Y10,eqgarçon,2)))))</f>
        <v>3.5</v>
      </c>
      <c r="AA10" s="421">
        <f>IF(AND(V10="DSP",X10="DSP",Z10="DSP"),"DSP",IF(AND(V10="DSP",X10="DSP"),Z10*4,IF(AND(V10="DSP",Z10="DSP"),X10*4,IF(AND(X10="DSP",Z10="DSP"),V10*2,IF(V10="DSP",(X10+Z10)*2,IF(X10="DSP",V10+Z10*2,IF(Z10="DSP",V10+X10*2,IF(Z10="VAL","VALIDÉ",V10+X10+Z10))))))))</f>
        <v>9</v>
      </c>
      <c r="AB10" s="418">
        <v>41.57</v>
      </c>
      <c r="AC10" s="420">
        <f>IF(AB10="ABI",0,IF(AB10="DNF",0,IF(AB10="DSP","DSP",IF(AB10="VAL","VAL",(IF(A10="F",VLOOKUP(AB10,nagefille,2),VLOOKUP(AB10,nagegarçon,2)))))))</f>
        <v>13</v>
      </c>
      <c r="AD10" s="423">
        <f>IF(AC10="VAL","VALIDÉ",AC10)</f>
        <v>13</v>
      </c>
      <c r="AE10" s="424">
        <f>IF(AND(H10="DSP",M10="DSP",T10="DSP",AA10="DSP",AD10="DSP"),"DSP",IF(AND(H10="DSP",M10="DSP",T10="DSP",AA10="DSP"),AD10,IF(AND(H10="DSP",M10="DSP",T10="DSP",AD10="DSP"),AA10,IF(AND(H10="DSP",M10="DSP",AA10="DSP",AD10="DSP"),T10,IF(AND(H10="DSP",T10="DSP",AA10="DSP",AD10="DSP"),M10,IF(AND(M10="DSP",T10="DSP",AA10="DSP",AD10="DSP"),H10,IF(AND(T10="DSP",AA10="DSP",AD10="DSP"),(H10+M10)/2,IF(AND(M10="DSP",AA10="DSP",AD10="DSP"),(H10+T10)/2,IF(AND(H10="DSP",AA10="DSP",AD10="DSP"),(M10+T10)/2,IF(AND(M10="DSP",T10="DSP",AD10="DSP"),(H10+AA10)/2,IF(AND(H10="DSP",T10="DSP",AD10="DSP"),(M10+AA10)/2,IF(AND(H10="DSP",M10="DSP",AD10="DSP"),(T10+AA10)/2,IF(AND(M10="DSP",T10="DSP",AA10="DSP"),(H10+AD10)/2,IF(AND(H10="DSP",T10="DSP",AA10="DSP"),(M10+AD10)/2,IF(AND(H10="DSP",M10="DSP",AA10="DSP"),(T10+AD10)/2,IF(AND(H10="DSP",M10="DSP",T10="DSP"),(AA10+AD10)/2,IF(AND(H10="DSP",M10="DSP"),(T10+AA10+AD10)/3,IF(AND(H10="DSP",T10="DSP"),(M10+AA10+AD10)/3,IF(AND(M10="DSP",T10="DSP"),(H10+AA10+AD10)/3,IF(AND(H10="DSP",AA10="DSP"),(M10+T10+AD10)/3,IF(AND(M10="DSP",AA10="DSP"),(H10+T10+AD10)/3,IF(AND(T10="DSP",AA10="DSP"),(H10+M10+AD10)/3,IF(AND(H10="DSP",AD10="DSP"),(M10+T10+AA10)/3,IF(AND(M10="DSP",AD10="DSP"),(H10+T10+AA10)/3,IF(AND(T10="DSP",AD10="DSP"),(H10+M10+AA10)/3,IF(AND(AA10="DSP",AD10="DSP"),(H10+M10+T10)/3,IF(H10="DSP",(M10+T10+AA10+AD10)/4,IF(M10="DSP",(H10+T10+AA10+AD10)/4,IF(T10="DSP",(H10+M10+AA10+AD10)/4,IF(AA10="DSP",(H10+M10+T10+AD10)/4,IF(AD10="DSP",(H10+M10+T10+AA10)/4,SUM(H10+M10+T10+AA10+AD10)/5)))))))))))))))))))))))))))))))</f>
        <v>11.8</v>
      </c>
      <c r="AF10" s="425">
        <f>IF(AE10="DSP",0,AE10)</f>
        <v>11.8</v>
      </c>
      <c r="AG10" s="484">
        <f>RANK(AF10,$AF$3:$AF$651,0)</f>
        <v>216</v>
      </c>
      <c r="AH10" s="426">
        <f>IF(ISERROR(VLOOKUP(B10,'Notes Ecrit'!$A$2:$B$650,2,FALSE)),"ABI",(VLOOKUP(B10,'Notes Ecrit'!$A$2:$B$650,2,FALSE)))</f>
        <v>8.5</v>
      </c>
      <c r="AI10" s="425">
        <f>IF(OR(AH10="ABI",AH10="VALIDÉ"),0,AH10)</f>
        <v>8.5</v>
      </c>
      <c r="AJ10" s="488">
        <f>RANK(AI10,$AI$3:$AI$651,0)</f>
        <v>83</v>
      </c>
      <c r="AK10" s="427">
        <f>IF(AH10="ABI","DEF",IF(AE10="DSP",AH10,(AE10*0.5+AH10*0.5)))</f>
        <v>10.15</v>
      </c>
    </row>
    <row r="11" spans="1:37" ht="15.75" customHeight="1" thickBot="1" x14ac:dyDescent="0.35">
      <c r="A11" s="414" t="s">
        <v>1026</v>
      </c>
      <c r="B11" s="415">
        <v>21914069</v>
      </c>
      <c r="C11" s="438" t="s">
        <v>362</v>
      </c>
      <c r="D11" s="439" t="s">
        <v>190</v>
      </c>
      <c r="E11" s="418">
        <v>22</v>
      </c>
      <c r="F11" s="419">
        <f>IF(E11="ABI","ABI",IF(E11="DSP","DSP",IF(E11="VAL","VAL",(VLOOKUP(E11,tpstest,2)))))</f>
        <v>20.5</v>
      </c>
      <c r="G11" s="420">
        <f>IF(F11="ABI",0,IF(F11="DSP","DSP",IF(F11="VAL","VAL",(IF(A11="F",VLOOKUP(F11,endurfille,2),VLOOKUP(F11,endurgarçon,2))))))</f>
        <v>19</v>
      </c>
      <c r="H11" s="421">
        <f>IF(G11="VAL","VALIDÉ",G11)</f>
        <v>19</v>
      </c>
      <c r="I11" s="418">
        <v>3.03</v>
      </c>
      <c r="J11" s="420">
        <f>IF(I11="ABI",0,IF(I11="DSP","DSP",IF(I11="VAL","VAL",(IF(A11="F",VLOOKUP(I11,VIT20MF,2),VLOOKUP(I11,Vit20MG,2))))))</f>
        <v>20</v>
      </c>
      <c r="K11" s="418">
        <v>6.44</v>
      </c>
      <c r="L11" s="420">
        <f>IF(K11="ABI",0,IF(K11="DSP","DSP",IF(K11="VAL","VAL",(IF(A11="F",VLOOKUP(K11,vit50mf,2),VLOOKUP(K11,vit50mg,2))))))</f>
        <v>14</v>
      </c>
      <c r="M11" s="421">
        <f>IF(OR(J11="DSP",L11="DSP"),"DSP",IF(L11="VAL","VALIDÉ",(J11+L11)/2))</f>
        <v>17</v>
      </c>
      <c r="N11" s="418">
        <v>64</v>
      </c>
      <c r="O11" s="418">
        <v>75</v>
      </c>
      <c r="P11" s="422">
        <f>IF(OR(N11="DSP",N11="ABI",N11="VAL"),0,N11/O11)</f>
        <v>0.85333333333333339</v>
      </c>
      <c r="Q11" s="420">
        <f>IF(N11="ABI",0,IF(N11="DSP","DSP",IF(N11="VAL","VAL",IF(A11="F",VLOOKUP(P11,forcefille,2),VLOOKUP(P11,forcegarçon,2)))))</f>
        <v>4.5</v>
      </c>
      <c r="R11" s="418">
        <v>42.6</v>
      </c>
      <c r="S11" s="420">
        <f>IF(R11="ABI",0,IF(R11="DSP","DSP",IF(R11="VAL","VAL",IF(A11="F",VLOOKUP(R11,détfille,2),VLOOKUP(R11,détgarçon,2)))))</f>
        <v>3.5</v>
      </c>
      <c r="T11" s="421">
        <f>IF(OR(Q11="VAL",S11="VAL"),"VALIDÉ",IF(AND(Q11="DSP",S11="DSP"),"DSP",IF(Q11="DSP",S11*2,IF(S11="DSP",Q11*2,(Q11+S11)))))</f>
        <v>8</v>
      </c>
      <c r="U11" s="418">
        <v>25.29</v>
      </c>
      <c r="V11" s="420">
        <f>IF(U11="ABI",0,IF(U11="DSP","DSP",IF(U11="VAL","VAL",IF(A11="F",VLOOKUP(U11,coorfille,2),VLOOKUP(U11,coorgarçon,2)))))</f>
        <v>5.25</v>
      </c>
      <c r="W11" s="418">
        <v>-16</v>
      </c>
      <c r="X11" s="420">
        <f>IF(W11="ABI",0,IF(W11="DSP","DSP",IF(W11="VAL","VAL",IF(A11="F",VLOOKUP(W11,SouplesseFille,2),VLOOKUP(W11,SouplesseGarçon,2)))))</f>
        <v>0</v>
      </c>
      <c r="Y11" s="418">
        <v>6</v>
      </c>
      <c r="Z11" s="420">
        <f>IF(Y11="ABI",0,IF(Y11="DSP","DSP",IF(Y11="VAL","VAL",IF(A11="F",VLOOKUP(Y11,eqfille,2),VLOOKUP(Y11,eqgarçon,2)))))</f>
        <v>2</v>
      </c>
      <c r="AA11" s="421">
        <f>IF(AND(V11="DSP",X11="DSP",Z11="DSP"),"DSP",IF(AND(V11="DSP",X11="DSP"),Z11*4,IF(AND(V11="DSP",Z11="DSP"),X11*4,IF(AND(X11="DSP",Z11="DSP"),V11*2,IF(V11="DSP",(X11+Z11)*2,IF(X11="DSP",V11+Z11*2,IF(Z11="DSP",V11+X11*2,IF(Z11="VAL","VALIDÉ",V11+X11+Z11))))))))</f>
        <v>7.25</v>
      </c>
      <c r="AB11" s="418">
        <v>36.22</v>
      </c>
      <c r="AC11" s="420">
        <f>IF(AB11="ABI",0,IF(AB11="DNF",0,IF(AB11="DSP","DSP",IF(AB11="VAL","VAL",(IF(A11="F",VLOOKUP(AB11,nagefille,2),VLOOKUP(AB11,nagegarçon,2)))))))</f>
        <v>12</v>
      </c>
      <c r="AD11" s="423">
        <f>IF(AC11="VAL","VALIDÉ",AC11)</f>
        <v>12</v>
      </c>
      <c r="AE11" s="424">
        <f>IF(AND(H11="DSP",M11="DSP",T11="DSP",AA11="DSP",AD11="DSP"),"DSP",IF(AND(H11="DSP",M11="DSP",T11="DSP",AA11="DSP"),AD11,IF(AND(H11="DSP",M11="DSP",T11="DSP",AD11="DSP"),AA11,IF(AND(H11="DSP",M11="DSP",AA11="DSP",AD11="DSP"),T11,IF(AND(H11="DSP",T11="DSP",AA11="DSP",AD11="DSP"),M11,IF(AND(M11="DSP",T11="DSP",AA11="DSP",AD11="DSP"),H11,IF(AND(T11="DSP",AA11="DSP",AD11="DSP"),(H11+M11)/2,IF(AND(M11="DSP",AA11="DSP",AD11="DSP"),(H11+T11)/2,IF(AND(H11="DSP",AA11="DSP",AD11="DSP"),(M11+T11)/2,IF(AND(M11="DSP",T11="DSP",AD11="DSP"),(H11+AA11)/2,IF(AND(H11="DSP",T11="DSP",AD11="DSP"),(M11+AA11)/2,IF(AND(H11="DSP",M11="DSP",AD11="DSP"),(T11+AA11)/2,IF(AND(M11="DSP",T11="DSP",AA11="DSP"),(H11+AD11)/2,IF(AND(H11="DSP",T11="DSP",AA11="DSP"),(M11+AD11)/2,IF(AND(H11="DSP",M11="DSP",AA11="DSP"),(T11+AD11)/2,IF(AND(H11="DSP",M11="DSP",T11="DSP"),(AA11+AD11)/2,IF(AND(H11="DSP",M11="DSP"),(T11+AA11+AD11)/3,IF(AND(H11="DSP",T11="DSP"),(M11+AA11+AD11)/3,IF(AND(M11="DSP",T11="DSP"),(H11+AA11+AD11)/3,IF(AND(H11="DSP",AA11="DSP"),(M11+T11+AD11)/3,IF(AND(M11="DSP",AA11="DSP"),(H11+T11+AD11)/3,IF(AND(T11="DSP",AA11="DSP"),(H11+M11+AD11)/3,IF(AND(H11="DSP",AD11="DSP"),(M11+T11+AA11)/3,IF(AND(M11="DSP",AD11="DSP"),(H11+T11+AA11)/3,IF(AND(T11="DSP",AD11="DSP"),(H11+M11+AA11)/3,IF(AND(AA11="DSP",AD11="DSP"),(H11+M11+T11)/3,IF(H11="DSP",(M11+T11+AA11+AD11)/4,IF(M11="DSP",(H11+T11+AA11+AD11)/4,IF(T11="DSP",(H11+M11+AA11+AD11)/4,IF(AA11="DSP",(H11+M11+T11+AD11)/4,IF(AD11="DSP",(H11+M11+T11+AA11)/4,SUM(H11+M11+T11+AA11+AD11)/5)))))))))))))))))))))))))))))))</f>
        <v>12.65</v>
      </c>
      <c r="AF11" s="425">
        <f>IF(AE11="DSP",0,AE11)</f>
        <v>12.65</v>
      </c>
      <c r="AG11" s="484">
        <f>RANK(AF11,$AF$3:$AF$651,0)</f>
        <v>117</v>
      </c>
      <c r="AH11" s="426">
        <f>IF(ISERROR(VLOOKUP(B11,'Notes Ecrit'!$A$2:$B$650,2,FALSE)),"ABI",(VLOOKUP(B11,'Notes Ecrit'!$A$2:$B$650,2,FALSE)))</f>
        <v>5</v>
      </c>
      <c r="AI11" s="425">
        <f>IF(OR(AH11="ABI",AH11="VALIDÉ"),0,AH11)</f>
        <v>5</v>
      </c>
      <c r="AJ11" s="488">
        <f>RANK(AI11,$AI$3:$AI$651,0)</f>
        <v>416</v>
      </c>
      <c r="AK11" s="427">
        <f>IF(AH11="ABI","DEF",IF(AE11="DSP",AH11,(AE11*0.5+AH11*0.5)))</f>
        <v>8.8249999999999993</v>
      </c>
    </row>
    <row r="12" spans="1:37" ht="15.75" customHeight="1" thickBot="1" x14ac:dyDescent="0.35">
      <c r="A12" s="414" t="s">
        <v>1026</v>
      </c>
      <c r="B12" s="415">
        <v>21905377</v>
      </c>
      <c r="C12" s="438" t="s">
        <v>363</v>
      </c>
      <c r="D12" s="439" t="s">
        <v>364</v>
      </c>
      <c r="E12" s="418">
        <v>19</v>
      </c>
      <c r="F12" s="419">
        <f>IF(E12="ABI","ABI",IF(E12="DSP","DSP",IF(E12="VAL","VAL",(VLOOKUP(E12,tpstest,2)))))</f>
        <v>19</v>
      </c>
      <c r="G12" s="420">
        <f>IF(F12="ABI",0,IF(F12="DSP","DSP",IF(F12="VAL","VAL",(IF(A12="F",VLOOKUP(F12,endurfille,2),VLOOKUP(F12,endurgarçon,2))))))</f>
        <v>16</v>
      </c>
      <c r="H12" s="421">
        <f>IF(G12="VAL","VALIDÉ",G12)</f>
        <v>16</v>
      </c>
      <c r="I12" s="418">
        <v>3.01</v>
      </c>
      <c r="J12" s="420">
        <f>IF(I12="ABI",0,IF(I12="DSP","DSP",IF(I12="VAL","VAL",(IF(A12="F",VLOOKUP(I12,VIT20MF,2),VLOOKUP(I12,Vit20MG,2))))))</f>
        <v>20</v>
      </c>
      <c r="K12" s="418">
        <v>6.56</v>
      </c>
      <c r="L12" s="420">
        <f>IF(K12="ABI",0,IF(K12="DSP","DSP",IF(K12="VAL","VAL",(IF(A12="F",VLOOKUP(K12,vit50mf,2),VLOOKUP(K12,vit50mg,2))))))</f>
        <v>13</v>
      </c>
      <c r="M12" s="421">
        <f>IF(OR(J12="DSP",L12="DSP"),"DSP",IF(L12="VAL","VALIDÉ",(J12+L12)/2))</f>
        <v>16.5</v>
      </c>
      <c r="N12" s="418">
        <v>48</v>
      </c>
      <c r="O12" s="418">
        <v>68</v>
      </c>
      <c r="P12" s="422">
        <f>IF(OR(N12="DSP",N12="ABI",N12="VAL"),0,N12/O12)</f>
        <v>0.70588235294117652</v>
      </c>
      <c r="Q12" s="420">
        <f>IF(N12="ABI",0,IF(N12="DSP","DSP",IF(N12="VAL","VAL",IF(A12="F",VLOOKUP(P12,forcefille,2),VLOOKUP(P12,forcegarçon,2)))))</f>
        <v>4</v>
      </c>
      <c r="R12" s="418">
        <v>42.8</v>
      </c>
      <c r="S12" s="420">
        <f>IF(R12="ABI",0,IF(R12="DSP","DSP",IF(R12="VAL","VAL",IF(A12="F",VLOOKUP(R12,détfille,2),VLOOKUP(R12,détgarçon,2)))))</f>
        <v>3.5</v>
      </c>
      <c r="T12" s="421">
        <f>IF(OR(Q12="VAL",S12="VAL"),"VALIDÉ",IF(AND(Q12="DSP",S12="DSP"),"DSP",IF(Q12="DSP",S12*2,IF(S12="DSP",Q12*2,(Q12+S12)))))</f>
        <v>7.5</v>
      </c>
      <c r="U12" s="418">
        <v>27.2</v>
      </c>
      <c r="V12" s="420">
        <f>IF(U12="ABI",0,IF(U12="DSP","DSP",IF(U12="VAL","VAL",IF(A12="F",VLOOKUP(U12,coorfille,2),VLOOKUP(U12,coorgarçon,2)))))</f>
        <v>4.25</v>
      </c>
      <c r="W12" s="418">
        <v>0</v>
      </c>
      <c r="X12" s="420">
        <f>IF(W12="ABI",0,IF(W12="DSP","DSP",IF(W12="VAL","VAL",IF(A12="F",VLOOKUP(W12,SouplesseFille,2),VLOOKUP(W12,SouplesseGarçon,2)))))</f>
        <v>2.5</v>
      </c>
      <c r="Y12" s="418">
        <v>3</v>
      </c>
      <c r="Z12" s="420">
        <f>IF(Y12="ABI",0,IF(Y12="DSP","DSP",IF(Y12="VAL","VAL",IF(A12="F",VLOOKUP(Y12,eqfille,2),VLOOKUP(Y12,eqgarçon,2)))))</f>
        <v>3.5</v>
      </c>
      <c r="AA12" s="421">
        <f>IF(AND(V12="DSP",X12="DSP",Z12="DSP"),"DSP",IF(AND(V12="DSP",X12="DSP"),Z12*4,IF(AND(V12="DSP",Z12="DSP"),X12*4,IF(AND(X12="DSP",Z12="DSP"),V12*2,IF(V12="DSP",(X12+Z12)*2,IF(X12="DSP",V12+Z12*2,IF(Z12="DSP",V12+X12*2,IF(Z12="VAL","VALIDÉ",V12+X12+Z12))))))))</f>
        <v>10.25</v>
      </c>
      <c r="AB12" s="418">
        <v>31.6</v>
      </c>
      <c r="AC12" s="420">
        <f>IF(AB12="ABI",0,IF(AB12="DNF",0,IF(AB12="DSP","DSP",IF(AB12="VAL","VAL",(IF(A12="F",VLOOKUP(AB12,nagefille,2),VLOOKUP(AB12,nagegarçon,2)))))))</f>
        <v>16</v>
      </c>
      <c r="AD12" s="423">
        <f>IF(AC12="VAL","VALIDÉ",AC12)</f>
        <v>16</v>
      </c>
      <c r="AE12" s="424">
        <f>IF(AND(H12="DSP",M12="DSP",T12="DSP",AA12="DSP",AD12="DSP"),"DSP",IF(AND(H12="DSP",M12="DSP",T12="DSP",AA12="DSP"),AD12,IF(AND(H12="DSP",M12="DSP",T12="DSP",AD12="DSP"),AA12,IF(AND(H12="DSP",M12="DSP",AA12="DSP",AD12="DSP"),T12,IF(AND(H12="DSP",T12="DSP",AA12="DSP",AD12="DSP"),M12,IF(AND(M12="DSP",T12="DSP",AA12="DSP",AD12="DSP"),H12,IF(AND(T12="DSP",AA12="DSP",AD12="DSP"),(H12+M12)/2,IF(AND(M12="DSP",AA12="DSP",AD12="DSP"),(H12+T12)/2,IF(AND(H12="DSP",AA12="DSP",AD12="DSP"),(M12+T12)/2,IF(AND(M12="DSP",T12="DSP",AD12="DSP"),(H12+AA12)/2,IF(AND(H12="DSP",T12="DSP",AD12="DSP"),(M12+AA12)/2,IF(AND(H12="DSP",M12="DSP",AD12="DSP"),(T12+AA12)/2,IF(AND(M12="DSP",T12="DSP",AA12="DSP"),(H12+AD12)/2,IF(AND(H12="DSP",T12="DSP",AA12="DSP"),(M12+AD12)/2,IF(AND(H12="DSP",M12="DSP",AA12="DSP"),(T12+AD12)/2,IF(AND(H12="DSP",M12="DSP",T12="DSP"),(AA12+AD12)/2,IF(AND(H12="DSP",M12="DSP"),(T12+AA12+AD12)/3,IF(AND(H12="DSP",T12="DSP"),(M12+AA12+AD12)/3,IF(AND(M12="DSP",T12="DSP"),(H12+AA12+AD12)/3,IF(AND(H12="DSP",AA12="DSP"),(M12+T12+AD12)/3,IF(AND(M12="DSP",AA12="DSP"),(H12+T12+AD12)/3,IF(AND(T12="DSP",AA12="DSP"),(H12+M12+AD12)/3,IF(AND(H12="DSP",AD12="DSP"),(M12+T12+AA12)/3,IF(AND(M12="DSP",AD12="DSP"),(H12+T12+AA12)/3,IF(AND(T12="DSP",AD12="DSP"),(H12+M12+AA12)/3,IF(AND(AA12="DSP",AD12="DSP"),(H12+M12+T12)/3,IF(H12="DSP",(M12+T12+AA12+AD12)/4,IF(M12="DSP",(H12+T12+AA12+AD12)/4,IF(T12="DSP",(H12+M12+AA12+AD12)/4,IF(AA12="DSP",(H12+M12+T12+AD12)/4,IF(AD12="DSP",(H12+M12+T12+AA12)/4,SUM(H12+M12+T12+AA12+AD12)/5)))))))))))))))))))))))))))))))</f>
        <v>13.25</v>
      </c>
      <c r="AF12" s="425">
        <f>IF(AE12="DSP",0,AE12)</f>
        <v>13.25</v>
      </c>
      <c r="AG12" s="484">
        <f>RANK(AF12,$AF$3:$AF$651,0)</f>
        <v>61</v>
      </c>
      <c r="AH12" s="426">
        <f>IF(ISERROR(VLOOKUP(B12,'Notes Ecrit'!$A$2:$B$650,2,FALSE)),"ABI",(VLOOKUP(B12,'Notes Ecrit'!$A$2:$B$650,2,FALSE)))</f>
        <v>7</v>
      </c>
      <c r="AI12" s="425">
        <f>IF(OR(AH12="ABI",AH12="VALIDÉ"),0,AH12)</f>
        <v>7</v>
      </c>
      <c r="AJ12" s="488">
        <f>RANK(AI12,$AI$3:$AI$651,0)</f>
        <v>183</v>
      </c>
      <c r="AK12" s="427">
        <f>IF(AH12="ABI","DEF",IF(AE12="DSP",AH12,(AE12*0.5+AH12*0.5)))</f>
        <v>10.125</v>
      </c>
    </row>
    <row r="13" spans="1:37" ht="15.75" customHeight="1" thickBot="1" x14ac:dyDescent="0.35">
      <c r="A13" s="414" t="s">
        <v>1026</v>
      </c>
      <c r="B13" s="415">
        <v>21906698</v>
      </c>
      <c r="C13" s="438" t="s">
        <v>365</v>
      </c>
      <c r="D13" s="439" t="s">
        <v>136</v>
      </c>
      <c r="E13" s="418">
        <v>19</v>
      </c>
      <c r="F13" s="419">
        <f>IF(E13="ABI","ABI",IF(E13="DSP","DSP",IF(E13="VAL","VAL",(VLOOKUP(E13,tpstest,2)))))</f>
        <v>19</v>
      </c>
      <c r="G13" s="420">
        <f>IF(F13="ABI",0,IF(F13="DSP","DSP",IF(F13="VAL","VAL",(IF(A13="F",VLOOKUP(F13,endurfille,2),VLOOKUP(F13,endurgarçon,2))))))</f>
        <v>16</v>
      </c>
      <c r="H13" s="421">
        <f>IF(G13="VAL","VALIDÉ",G13)</f>
        <v>16</v>
      </c>
      <c r="I13" s="418">
        <v>3.24</v>
      </c>
      <c r="J13" s="420">
        <f>IF(I13="ABI",0,IF(I13="DSP","DSP",IF(I13="VAL","VAL",(IF(A13="F",VLOOKUP(I13,VIT20MF,2),VLOOKUP(I13,Vit20MG,2))))))</f>
        <v>16</v>
      </c>
      <c r="K13" s="418">
        <v>7.05</v>
      </c>
      <c r="L13" s="420">
        <f>IF(K13="ABI",0,IF(K13="DSP","DSP",IF(K13="VAL","VAL",(IF(A13="F",VLOOKUP(K13,vit50mf,2),VLOOKUP(K13,vit50mg,2))))))</f>
        <v>9</v>
      </c>
      <c r="M13" s="421">
        <f>IF(OR(J13="DSP",L13="DSP"),"DSP",IF(L13="VAL","VALIDÉ",(J13+L13)/2))</f>
        <v>12.5</v>
      </c>
      <c r="N13" s="418">
        <v>52</v>
      </c>
      <c r="O13" s="418">
        <v>64</v>
      </c>
      <c r="P13" s="422">
        <f>IF(OR(N13="DSP",N13="ABI",N13="VAL"),0,N13/O13)</f>
        <v>0.8125</v>
      </c>
      <c r="Q13" s="420">
        <f>IF(N13="ABI",0,IF(N13="DSP","DSP",IF(N13="VAL","VAL",IF(A13="F",VLOOKUP(P13,forcefille,2),VLOOKUP(P13,forcegarçon,2)))))</f>
        <v>4.5</v>
      </c>
      <c r="R13" s="418">
        <v>43.8</v>
      </c>
      <c r="S13" s="420">
        <f>IF(R13="ABI",0,IF(R13="DSP","DSP",IF(R13="VAL","VAL",IF(A13="F",VLOOKUP(R13,détfille,2),VLOOKUP(R13,détgarçon,2)))))</f>
        <v>4</v>
      </c>
      <c r="T13" s="421">
        <f>IF(OR(Q13="VAL",S13="VAL"),"VALIDÉ",IF(AND(Q13="DSP",S13="DSP"),"DSP",IF(Q13="DSP",S13*2,IF(S13="DSP",Q13*2,(Q13+S13)))))</f>
        <v>8.5</v>
      </c>
      <c r="U13" s="418">
        <v>28.31</v>
      </c>
      <c r="V13" s="420">
        <f>IF(U13="ABI",0,IF(U13="DSP","DSP",IF(U13="VAL","VAL",IF(A13="F",VLOOKUP(U13,coorfille,2),VLOOKUP(U13,coorgarçon,2)))))</f>
        <v>3.75</v>
      </c>
      <c r="W13" s="418">
        <v>1</v>
      </c>
      <c r="X13" s="420">
        <f>IF(W13="ABI",0,IF(W13="DSP","DSP",IF(W13="VAL","VAL",IF(A13="F",VLOOKUP(W13,SouplesseFille,2),VLOOKUP(W13,SouplesseGarçon,2)))))</f>
        <v>2.75</v>
      </c>
      <c r="Y13" s="418">
        <v>5</v>
      </c>
      <c r="Z13" s="420">
        <f>IF(Y13="ABI",0,IF(Y13="DSP","DSP",IF(Y13="VAL","VAL",IF(A13="F",VLOOKUP(Y13,eqfille,2),VLOOKUP(Y13,eqgarçon,2)))))</f>
        <v>2.5</v>
      </c>
      <c r="AA13" s="421">
        <f>IF(AND(V13="DSP",X13="DSP",Z13="DSP"),"DSP",IF(AND(V13="DSP",X13="DSP"),Z13*4,IF(AND(V13="DSP",Z13="DSP"),X13*4,IF(AND(X13="DSP",Z13="DSP"),V13*2,IF(V13="DSP",(X13+Z13)*2,IF(X13="DSP",V13+Z13*2,IF(Z13="DSP",V13+X13*2,IF(Z13="VAL","VALIDÉ",V13+X13+Z13))))))))</f>
        <v>9</v>
      </c>
      <c r="AB13" s="418">
        <v>27.8</v>
      </c>
      <c r="AC13" s="420">
        <f>IF(AB13="ABI",0,IF(AB13="DNF",0,IF(AB13="DSP","DSP",IF(AB13="VAL","VAL",(IF(A13="F",VLOOKUP(AB13,nagefille,2),VLOOKUP(AB13,nagegarçon,2)))))))</f>
        <v>18</v>
      </c>
      <c r="AD13" s="423">
        <f>IF(AC13="VAL","VALIDÉ",AC13)</f>
        <v>18</v>
      </c>
      <c r="AE13" s="424">
        <f>IF(AND(H13="DSP",M13="DSP",T13="DSP",AA13="DSP",AD13="DSP"),"DSP",IF(AND(H13="DSP",M13="DSP",T13="DSP",AA13="DSP"),AD13,IF(AND(H13="DSP",M13="DSP",T13="DSP",AD13="DSP"),AA13,IF(AND(H13="DSP",M13="DSP",AA13="DSP",AD13="DSP"),T13,IF(AND(H13="DSP",T13="DSP",AA13="DSP",AD13="DSP"),M13,IF(AND(M13="DSP",T13="DSP",AA13="DSP",AD13="DSP"),H13,IF(AND(T13="DSP",AA13="DSP",AD13="DSP"),(H13+M13)/2,IF(AND(M13="DSP",AA13="DSP",AD13="DSP"),(H13+T13)/2,IF(AND(H13="DSP",AA13="DSP",AD13="DSP"),(M13+T13)/2,IF(AND(M13="DSP",T13="DSP",AD13="DSP"),(H13+AA13)/2,IF(AND(H13="DSP",T13="DSP",AD13="DSP"),(M13+AA13)/2,IF(AND(H13="DSP",M13="DSP",AD13="DSP"),(T13+AA13)/2,IF(AND(M13="DSP",T13="DSP",AA13="DSP"),(H13+AD13)/2,IF(AND(H13="DSP",T13="DSP",AA13="DSP"),(M13+AD13)/2,IF(AND(H13="DSP",M13="DSP",AA13="DSP"),(T13+AD13)/2,IF(AND(H13="DSP",M13="DSP",T13="DSP"),(AA13+AD13)/2,IF(AND(H13="DSP",M13="DSP"),(T13+AA13+AD13)/3,IF(AND(H13="DSP",T13="DSP"),(M13+AA13+AD13)/3,IF(AND(M13="DSP",T13="DSP"),(H13+AA13+AD13)/3,IF(AND(H13="DSP",AA13="DSP"),(M13+T13+AD13)/3,IF(AND(M13="DSP",AA13="DSP"),(H13+T13+AD13)/3,IF(AND(T13="DSP",AA13="DSP"),(H13+M13+AD13)/3,IF(AND(H13="DSP",AD13="DSP"),(M13+T13+AA13)/3,IF(AND(M13="DSP",AD13="DSP"),(H13+T13+AA13)/3,IF(AND(T13="DSP",AD13="DSP"),(H13+M13+AA13)/3,IF(AND(AA13="DSP",AD13="DSP"),(H13+M13+T13)/3,IF(H13="DSP",(M13+T13+AA13+AD13)/4,IF(M13="DSP",(H13+T13+AA13+AD13)/4,IF(T13="DSP",(H13+M13+AA13+AD13)/4,IF(AA13="DSP",(H13+M13+T13+AD13)/4,IF(AD13="DSP",(H13+M13+T13+AA13)/4,SUM(H13+M13+T13+AA13+AD13)/5)))))))))))))))))))))))))))))))</f>
        <v>12.8</v>
      </c>
      <c r="AF13" s="425">
        <f>IF(AE13="DSP",0,AE13)</f>
        <v>12.8</v>
      </c>
      <c r="AG13" s="484">
        <f>RANK(AF13,$AF$3:$AF$651,0)</f>
        <v>105</v>
      </c>
      <c r="AH13" s="426">
        <f>IF(ISERROR(VLOOKUP(B13,'Notes Ecrit'!$A$2:$B$650,2,FALSE)),"ABI",(VLOOKUP(B13,'Notes Ecrit'!$A$2:$B$650,2,FALSE)))</f>
        <v>9.5</v>
      </c>
      <c r="AI13" s="425">
        <f>IF(OR(AH13="ABI",AH13="VALIDÉ"),0,AH13)</f>
        <v>9.5</v>
      </c>
      <c r="AJ13" s="488">
        <f>RANK(AI13,$AI$3:$AI$651,0)</f>
        <v>38</v>
      </c>
      <c r="AK13" s="427">
        <f>IF(AH13="ABI","DEF",IF(AE13="DSP",AH13,(AE13*0.5+AH13*0.5)))</f>
        <v>11.15</v>
      </c>
    </row>
    <row r="14" spans="1:37" ht="15.75" customHeight="1" thickBot="1" x14ac:dyDescent="0.35">
      <c r="A14" s="414" t="s">
        <v>1026</v>
      </c>
      <c r="B14" s="415">
        <v>21918194</v>
      </c>
      <c r="C14" s="438" t="s">
        <v>366</v>
      </c>
      <c r="D14" s="439" t="s">
        <v>367</v>
      </c>
      <c r="E14" s="418">
        <v>16</v>
      </c>
      <c r="F14" s="419">
        <f>IF(E14="ABI","ABI",IF(E14="DSP","DSP",IF(E14="VAL","VAL",(VLOOKUP(E14,tpstest,2)))))</f>
        <v>17.5</v>
      </c>
      <c r="G14" s="420">
        <f>IF(F14="ABI",0,IF(F14="DSP","DSP",IF(F14="VAL","VAL",(IF(A14="F",VLOOKUP(F14,endurfille,2),VLOOKUP(F14,endurgarçon,2))))))</f>
        <v>13</v>
      </c>
      <c r="H14" s="421">
        <f>IF(G14="VAL","VALIDÉ",G14)</f>
        <v>13</v>
      </c>
      <c r="I14" s="418">
        <v>3.06</v>
      </c>
      <c r="J14" s="420">
        <f>IF(I14="ABI",0,IF(I14="DSP","DSP",IF(I14="VAL","VAL",(IF(A14="F",VLOOKUP(I14,VIT20MF,2),VLOOKUP(I14,Vit20MG,2))))))</f>
        <v>19</v>
      </c>
      <c r="K14" s="418">
        <v>6.82</v>
      </c>
      <c r="L14" s="420">
        <f>IF(K14="ABI",0,IF(K14="DSP","DSP",IF(K14="VAL","VAL",(IF(A14="F",VLOOKUP(K14,vit50mf,2),VLOOKUP(K14,vit50mg,2))))))</f>
        <v>11</v>
      </c>
      <c r="M14" s="421">
        <f>IF(OR(J14="DSP",L14="DSP"),"DSP",IF(L14="VAL","VALIDÉ",(J14+L14)/2))</f>
        <v>15</v>
      </c>
      <c r="N14" s="418">
        <v>46</v>
      </c>
      <c r="O14" s="418">
        <v>71</v>
      </c>
      <c r="P14" s="422">
        <f>IF(OR(N14="DSP",N14="ABI",N14="VAL"),0,N14/O14)</f>
        <v>0.647887323943662</v>
      </c>
      <c r="Q14" s="420">
        <f>IF(N14="ABI",0,IF(N14="DSP","DSP",IF(N14="VAL","VAL",IF(A14="F",VLOOKUP(P14,forcefille,2),VLOOKUP(P14,forcegarçon,2)))))</f>
        <v>3.5</v>
      </c>
      <c r="R14" s="418">
        <v>52.4</v>
      </c>
      <c r="S14" s="420">
        <f>IF(R14="ABI",0,IF(R14="DSP","DSP",IF(R14="VAL","VAL",IF(A14="F",VLOOKUP(R14,détfille,2),VLOOKUP(R14,détgarçon,2)))))</f>
        <v>6</v>
      </c>
      <c r="T14" s="421">
        <f>IF(OR(Q14="VAL",S14="VAL"),"VALIDÉ",IF(AND(Q14="DSP",S14="DSP"),"DSP",IF(Q14="DSP",S14*2,IF(S14="DSP",Q14*2,(Q14+S14)))))</f>
        <v>9.5</v>
      </c>
      <c r="U14" s="418">
        <v>28.57</v>
      </c>
      <c r="V14" s="420">
        <f>IF(U14="ABI",0,IF(U14="DSP","DSP",IF(U14="VAL","VAL",IF(A14="F",VLOOKUP(U14,coorfille,2),VLOOKUP(U14,coorgarçon,2)))))</f>
        <v>3.5</v>
      </c>
      <c r="W14" s="418">
        <v>-2</v>
      </c>
      <c r="X14" s="420">
        <f>IF(W14="ABI",0,IF(W14="DSP","DSP",IF(W14="VAL","VAL",IF(A14="F",VLOOKUP(W14,SouplesseFille,2),VLOOKUP(W14,SouplesseGarçon,2)))))</f>
        <v>2</v>
      </c>
      <c r="Y14" s="418">
        <v>6</v>
      </c>
      <c r="Z14" s="420">
        <f>IF(Y14="ABI",0,IF(Y14="DSP","DSP",IF(Y14="VAL","VAL",IF(A14="F",VLOOKUP(Y14,eqfille,2),VLOOKUP(Y14,eqgarçon,2)))))</f>
        <v>2</v>
      </c>
      <c r="AA14" s="421">
        <f>IF(AND(V14="DSP",X14="DSP",Z14="DSP"),"DSP",IF(AND(V14="DSP",X14="DSP"),Z14*4,IF(AND(V14="DSP",Z14="DSP"),X14*4,IF(AND(X14="DSP",Z14="DSP"),V14*2,IF(V14="DSP",(X14+Z14)*2,IF(X14="DSP",V14+Z14*2,IF(Z14="DSP",V14+X14*2,IF(Z14="VAL","VALIDÉ",V14+X14+Z14))))))))</f>
        <v>7.5</v>
      </c>
      <c r="AB14" s="418">
        <v>57.59</v>
      </c>
      <c r="AC14" s="420">
        <f>IF(AB14="ABI",0,IF(AB14="DNF",0,IF(AB14="DSP","DSP",IF(AB14="VAL","VAL",(IF(A14="F",VLOOKUP(AB14,nagefille,2),VLOOKUP(AB14,nagegarçon,2)))))))</f>
        <v>2</v>
      </c>
      <c r="AD14" s="423">
        <f>IF(AC14="VAL","VALIDÉ",AC14)</f>
        <v>2</v>
      </c>
      <c r="AE14" s="424">
        <f>IF(AND(H14="DSP",M14="DSP",T14="DSP",AA14="DSP",AD14="DSP"),"DSP",IF(AND(H14="DSP",M14="DSP",T14="DSP",AA14="DSP"),AD14,IF(AND(H14="DSP",M14="DSP",T14="DSP",AD14="DSP"),AA14,IF(AND(H14="DSP",M14="DSP",AA14="DSP",AD14="DSP"),T14,IF(AND(H14="DSP",T14="DSP",AA14="DSP",AD14="DSP"),M14,IF(AND(M14="DSP",T14="DSP",AA14="DSP",AD14="DSP"),H14,IF(AND(T14="DSP",AA14="DSP",AD14="DSP"),(H14+M14)/2,IF(AND(M14="DSP",AA14="DSP",AD14="DSP"),(H14+T14)/2,IF(AND(H14="DSP",AA14="DSP",AD14="DSP"),(M14+T14)/2,IF(AND(M14="DSP",T14="DSP",AD14="DSP"),(H14+AA14)/2,IF(AND(H14="DSP",T14="DSP",AD14="DSP"),(M14+AA14)/2,IF(AND(H14="DSP",M14="DSP",AD14="DSP"),(T14+AA14)/2,IF(AND(M14="DSP",T14="DSP",AA14="DSP"),(H14+AD14)/2,IF(AND(H14="DSP",T14="DSP",AA14="DSP"),(M14+AD14)/2,IF(AND(H14="DSP",M14="DSP",AA14="DSP"),(T14+AD14)/2,IF(AND(H14="DSP",M14="DSP",T14="DSP"),(AA14+AD14)/2,IF(AND(H14="DSP",M14="DSP"),(T14+AA14+AD14)/3,IF(AND(H14="DSP",T14="DSP"),(M14+AA14+AD14)/3,IF(AND(M14="DSP",T14="DSP"),(H14+AA14+AD14)/3,IF(AND(H14="DSP",AA14="DSP"),(M14+T14+AD14)/3,IF(AND(M14="DSP",AA14="DSP"),(H14+T14+AD14)/3,IF(AND(T14="DSP",AA14="DSP"),(H14+M14+AD14)/3,IF(AND(H14="DSP",AD14="DSP"),(M14+T14+AA14)/3,IF(AND(M14="DSP",AD14="DSP"),(H14+T14+AA14)/3,IF(AND(T14="DSP",AD14="DSP"),(H14+M14+AA14)/3,IF(AND(AA14="DSP",AD14="DSP"),(H14+M14+T14)/3,IF(H14="DSP",(M14+T14+AA14+AD14)/4,IF(M14="DSP",(H14+T14+AA14+AD14)/4,IF(T14="DSP",(H14+M14+AA14+AD14)/4,IF(AA14="DSP",(H14+M14+T14+AD14)/4,IF(AD14="DSP",(H14+M14+T14+AA14)/4,SUM(H14+M14+T14+AA14+AD14)/5)))))))))))))))))))))))))))))))</f>
        <v>9.4</v>
      </c>
      <c r="AF14" s="425">
        <f>IF(AE14="DSP",0,AE14)</f>
        <v>9.4</v>
      </c>
      <c r="AG14" s="484">
        <f>RANK(AF14,$AF$3:$AF$651,0)</f>
        <v>473</v>
      </c>
      <c r="AH14" s="426">
        <f>IF(ISERROR(VLOOKUP(B14,'Notes Ecrit'!$A$2:$B$650,2,FALSE)),"ABI",(VLOOKUP(B14,'Notes Ecrit'!$A$2:$B$650,2,FALSE)))</f>
        <v>5</v>
      </c>
      <c r="AI14" s="425">
        <f>IF(OR(AH14="ABI",AH14="VALIDÉ"),0,AH14)</f>
        <v>5</v>
      </c>
      <c r="AJ14" s="488">
        <f>RANK(AI14,$AI$3:$AI$651,0)</f>
        <v>416</v>
      </c>
      <c r="AK14" s="427">
        <f>IF(AH14="ABI","DEF",IF(AE14="DSP",AH14,(AE14*0.5+AH14*0.5)))</f>
        <v>7.2</v>
      </c>
    </row>
    <row r="15" spans="1:37" ht="15.75" customHeight="1" thickBot="1" x14ac:dyDescent="0.35">
      <c r="A15" s="414" t="s">
        <v>1026</v>
      </c>
      <c r="B15" s="415">
        <v>21904955</v>
      </c>
      <c r="C15" s="438" t="s">
        <v>368</v>
      </c>
      <c r="D15" s="439" t="s">
        <v>369</v>
      </c>
      <c r="E15" s="418">
        <v>13</v>
      </c>
      <c r="F15" s="419">
        <f>IF(E15="ABI","ABI",IF(E15="DSP","DSP",IF(E15="VAL","VAL",(VLOOKUP(E15,tpstest,2)))))</f>
        <v>16</v>
      </c>
      <c r="G15" s="420">
        <f>IF(F15="ABI",0,IF(F15="DSP","DSP",IF(F15="VAL","VAL",(IF(A15="F",VLOOKUP(F15,endurfille,2),VLOOKUP(F15,endurgarçon,2))))))</f>
        <v>10</v>
      </c>
      <c r="H15" s="421">
        <f>IF(G15="VAL","VALIDÉ",G15)</f>
        <v>10</v>
      </c>
      <c r="I15" s="418">
        <v>3.4</v>
      </c>
      <c r="J15" s="420">
        <f>IF(I15="ABI",0,IF(I15="DSP","DSP",IF(I15="VAL","VAL",(IF(A15="F",VLOOKUP(I15,VIT20MF,2),VLOOKUP(I15,Vit20MG,2))))))</f>
        <v>14</v>
      </c>
      <c r="K15" s="418">
        <v>7.49</v>
      </c>
      <c r="L15" s="420">
        <f>IF(K15="ABI",0,IF(K15="DSP","DSP",IF(K15="VAL","VAL",(IF(A15="F",VLOOKUP(K15,vit50mf,2),VLOOKUP(K15,vit50mg,2))))))</f>
        <v>6</v>
      </c>
      <c r="M15" s="421">
        <f>IF(OR(J15="DSP",L15="DSP"),"DSP",IF(L15="VAL","VALIDÉ",(J15+L15)/2))</f>
        <v>10</v>
      </c>
      <c r="N15" s="418">
        <v>51</v>
      </c>
      <c r="O15" s="418">
        <v>94</v>
      </c>
      <c r="P15" s="422">
        <f>IF(OR(N15="DSP",N15="ABI",N15="VAL"),0,N15/O15)</f>
        <v>0.54255319148936165</v>
      </c>
      <c r="Q15" s="420">
        <f>IF(N15="ABI",0,IF(N15="DSP","DSP",IF(N15="VAL","VAL",IF(A15="F",VLOOKUP(P15,forcefille,2),VLOOKUP(P15,forcegarçon,2)))))</f>
        <v>3</v>
      </c>
      <c r="R15" s="418">
        <v>31.4</v>
      </c>
      <c r="S15" s="420">
        <f>IF(R15="ABI",0,IF(R15="DSP","DSP",IF(R15="VAL","VAL",IF(A15="F",VLOOKUP(R15,détfille,2),VLOOKUP(R15,détgarçon,2)))))</f>
        <v>1</v>
      </c>
      <c r="T15" s="421">
        <f>IF(OR(Q15="VAL",S15="VAL"),"VALIDÉ",IF(AND(Q15="DSP",S15="DSP"),"DSP",IF(Q15="DSP",S15*2,IF(S15="DSP",Q15*2,(Q15+S15)))))</f>
        <v>4</v>
      </c>
      <c r="U15" s="418">
        <v>33.32</v>
      </c>
      <c r="V15" s="420">
        <f>IF(U15="ABI",0,IF(U15="DSP","DSP",IF(U15="VAL","VAL",IF(A15="F",VLOOKUP(U15,coorfille,2),VLOOKUP(U15,coorgarçon,2)))))</f>
        <v>1.25</v>
      </c>
      <c r="W15" s="418">
        <v>0</v>
      </c>
      <c r="X15" s="420">
        <f>IF(W15="ABI",0,IF(W15="DSP","DSP",IF(W15="VAL","VAL",IF(A15="F",VLOOKUP(W15,SouplesseFille,2),VLOOKUP(W15,SouplesseGarçon,2)))))</f>
        <v>2.5</v>
      </c>
      <c r="Y15" s="418">
        <v>6</v>
      </c>
      <c r="Z15" s="420">
        <f>IF(Y15="ABI",0,IF(Y15="DSP","DSP",IF(Y15="VAL","VAL",IF(A15="F",VLOOKUP(Y15,eqfille,2),VLOOKUP(Y15,eqgarçon,2)))))</f>
        <v>2</v>
      </c>
      <c r="AA15" s="421">
        <f>IF(AND(V15="DSP",X15="DSP",Z15="DSP"),"DSP",IF(AND(V15="DSP",X15="DSP"),Z15*4,IF(AND(V15="DSP",Z15="DSP"),X15*4,IF(AND(X15="DSP",Z15="DSP"),V15*2,IF(V15="DSP",(X15+Z15)*2,IF(X15="DSP",V15+Z15*2,IF(Z15="DSP",V15+X15*2,IF(Z15="VAL","VALIDÉ",V15+X15+Z15))))))))</f>
        <v>5.75</v>
      </c>
      <c r="AB15" s="418">
        <v>55.7</v>
      </c>
      <c r="AC15" s="420">
        <f>IF(AB15="ABI",0,IF(AB15="DNF",0,IF(AB15="DSP","DSP",IF(AB15="VAL","VAL",(IF(A15="F",VLOOKUP(AB15,nagefille,2),VLOOKUP(AB15,nagegarçon,2)))))))</f>
        <v>3</v>
      </c>
      <c r="AD15" s="423">
        <f>IF(AC15="VAL","VALIDÉ",AC15)</f>
        <v>3</v>
      </c>
      <c r="AE15" s="424">
        <f>IF(AND(H15="DSP",M15="DSP",T15="DSP",AA15="DSP",AD15="DSP"),"DSP",IF(AND(H15="DSP",M15="DSP",T15="DSP",AA15="DSP"),AD15,IF(AND(H15="DSP",M15="DSP",T15="DSP",AD15="DSP"),AA15,IF(AND(H15="DSP",M15="DSP",AA15="DSP",AD15="DSP"),T15,IF(AND(H15="DSP",T15="DSP",AA15="DSP",AD15="DSP"),M15,IF(AND(M15="DSP",T15="DSP",AA15="DSP",AD15="DSP"),H15,IF(AND(T15="DSP",AA15="DSP",AD15="DSP"),(H15+M15)/2,IF(AND(M15="DSP",AA15="DSP",AD15="DSP"),(H15+T15)/2,IF(AND(H15="DSP",AA15="DSP",AD15="DSP"),(M15+T15)/2,IF(AND(M15="DSP",T15="DSP",AD15="DSP"),(H15+AA15)/2,IF(AND(H15="DSP",T15="DSP",AD15="DSP"),(M15+AA15)/2,IF(AND(H15="DSP",M15="DSP",AD15="DSP"),(T15+AA15)/2,IF(AND(M15="DSP",T15="DSP",AA15="DSP"),(H15+AD15)/2,IF(AND(H15="DSP",T15="DSP",AA15="DSP"),(M15+AD15)/2,IF(AND(H15="DSP",M15="DSP",AA15="DSP"),(T15+AD15)/2,IF(AND(H15="DSP",M15="DSP",T15="DSP"),(AA15+AD15)/2,IF(AND(H15="DSP",M15="DSP"),(T15+AA15+AD15)/3,IF(AND(H15="DSP",T15="DSP"),(M15+AA15+AD15)/3,IF(AND(M15="DSP",T15="DSP"),(H15+AA15+AD15)/3,IF(AND(H15="DSP",AA15="DSP"),(M15+T15+AD15)/3,IF(AND(M15="DSP",AA15="DSP"),(H15+T15+AD15)/3,IF(AND(T15="DSP",AA15="DSP"),(H15+M15+AD15)/3,IF(AND(H15="DSP",AD15="DSP"),(M15+T15+AA15)/3,IF(AND(M15="DSP",AD15="DSP"),(H15+T15+AA15)/3,IF(AND(T15="DSP",AD15="DSP"),(H15+M15+AA15)/3,IF(AND(AA15="DSP",AD15="DSP"),(H15+M15+T15)/3,IF(H15="DSP",(M15+T15+AA15+AD15)/4,IF(M15="DSP",(H15+T15+AA15+AD15)/4,IF(T15="DSP",(H15+M15+AA15+AD15)/4,IF(AA15="DSP",(H15+M15+T15+AD15)/4,IF(AD15="DSP",(H15+M15+T15+AA15)/4,SUM(H15+M15+T15+AA15+AD15)/5)))))))))))))))))))))))))))))))</f>
        <v>6.55</v>
      </c>
      <c r="AF15" s="425">
        <f>IF(AE15="DSP",0,AE15)</f>
        <v>6.55</v>
      </c>
      <c r="AG15" s="484">
        <f>RANK(AF15,$AF$3:$AF$651,0)</f>
        <v>567</v>
      </c>
      <c r="AH15" s="426">
        <f>IF(ISERROR(VLOOKUP(B15,'Notes Ecrit'!$A$2:$B$650,2,FALSE)),"ABI",(VLOOKUP(B15,'Notes Ecrit'!$A$2:$B$650,2,FALSE)))</f>
        <v>8</v>
      </c>
      <c r="AI15" s="425">
        <f>IF(OR(AH15="ABI",AH15="VALIDÉ"),0,AH15)</f>
        <v>8</v>
      </c>
      <c r="AJ15" s="488">
        <f>RANK(AI15,$AI$3:$AI$651,0)</f>
        <v>109</v>
      </c>
      <c r="AK15" s="427">
        <f>IF(AH15="ABI","DEF",IF(AE15="DSP",AH15,(AE15*0.5+AH15*0.5)))</f>
        <v>7.2750000000000004</v>
      </c>
    </row>
    <row r="16" spans="1:37" ht="15.75" customHeight="1" thickBot="1" x14ac:dyDescent="0.35">
      <c r="A16" s="414" t="s">
        <v>1026</v>
      </c>
      <c r="B16" s="415">
        <v>21821525</v>
      </c>
      <c r="C16" s="438" t="s">
        <v>370</v>
      </c>
      <c r="D16" s="439" t="s">
        <v>250</v>
      </c>
      <c r="E16" s="418">
        <v>19</v>
      </c>
      <c r="F16" s="419">
        <f>IF(E16="ABI","ABI",IF(E16="DSP","DSP",IF(E16="VAL","VAL",(VLOOKUP(E16,tpstest,2)))))</f>
        <v>19</v>
      </c>
      <c r="G16" s="420">
        <f>IF(F16="ABI",0,IF(F16="DSP","DSP",IF(F16="VAL","VAL",(IF(A16="F",VLOOKUP(F16,endurfille,2),VLOOKUP(F16,endurgarçon,2))))))</f>
        <v>16</v>
      </c>
      <c r="H16" s="421">
        <f>IF(G16="VAL","VALIDÉ",G16)</f>
        <v>16</v>
      </c>
      <c r="I16" s="418">
        <v>3.09</v>
      </c>
      <c r="J16" s="420">
        <f>IF(I16="ABI",0,IF(I16="DSP","DSP",IF(I16="VAL","VAL",(IF(A16="F",VLOOKUP(I16,VIT20MF,2),VLOOKUP(I16,Vit20MG,2))))))</f>
        <v>19</v>
      </c>
      <c r="K16" s="418">
        <v>6.64</v>
      </c>
      <c r="L16" s="420">
        <f>IF(K16="ABI",0,IF(K16="DSP","DSP",IF(K16="VAL","VAL",(IF(A16="F",VLOOKUP(K16,vit50mf,2),VLOOKUP(K16,vit50mg,2))))))</f>
        <v>12</v>
      </c>
      <c r="M16" s="421">
        <f>IF(OR(J16="DSP",L16="DSP"),"DSP",IF(L16="VAL","VALIDÉ",(J16+L16)/2))</f>
        <v>15.5</v>
      </c>
      <c r="N16" s="418">
        <v>85</v>
      </c>
      <c r="O16" s="418">
        <v>92</v>
      </c>
      <c r="P16" s="422">
        <f>IF(OR(N16="DSP",N16="ABI",N16="VAL"),0,N16/O16)</f>
        <v>0.92391304347826086</v>
      </c>
      <c r="Q16" s="420">
        <f>IF(N16="ABI",0,IF(N16="DSP","DSP",IF(N16="VAL","VAL",IF(A16="F",VLOOKUP(P16,forcefille,2),VLOOKUP(P16,forcegarçon,2)))))</f>
        <v>5</v>
      </c>
      <c r="R16" s="418">
        <v>56</v>
      </c>
      <c r="S16" s="420">
        <f>IF(R16="ABI",0,IF(R16="DSP","DSP",IF(R16="VAL","VAL",IF(A16="F",VLOOKUP(R16,détfille,2),VLOOKUP(R16,détgarçon,2)))))</f>
        <v>7</v>
      </c>
      <c r="T16" s="421">
        <f>IF(OR(Q16="VAL",S16="VAL"),"VALIDÉ",IF(AND(Q16="DSP",S16="DSP"),"DSP",IF(Q16="DSP",S16*2,IF(S16="DSP",Q16*2,(Q16+S16)))))</f>
        <v>12</v>
      </c>
      <c r="U16" s="418">
        <v>27.78</v>
      </c>
      <c r="V16" s="420">
        <f>IF(U16="ABI",0,IF(U16="DSP","DSP",IF(U16="VAL","VAL",IF(A16="F",VLOOKUP(U16,coorfille,2),VLOOKUP(U16,coorgarçon,2)))))</f>
        <v>4</v>
      </c>
      <c r="W16" s="418">
        <v>0</v>
      </c>
      <c r="X16" s="420">
        <f>IF(W16="ABI",0,IF(W16="DSP","DSP",IF(W16="VAL","VAL",IF(A16="F",VLOOKUP(W16,SouplesseFille,2),VLOOKUP(W16,SouplesseGarçon,2)))))</f>
        <v>2.5</v>
      </c>
      <c r="Y16" s="418">
        <v>5</v>
      </c>
      <c r="Z16" s="420">
        <f>IF(Y16="ABI",0,IF(Y16="DSP","DSP",IF(Y16="VAL","VAL",IF(A16="F",VLOOKUP(Y16,eqfille,2),VLOOKUP(Y16,eqgarçon,2)))))</f>
        <v>2.5</v>
      </c>
      <c r="AA16" s="421">
        <f>IF(AND(V16="DSP",X16="DSP",Z16="DSP"),"DSP",IF(AND(V16="DSP",X16="DSP"),Z16*4,IF(AND(V16="DSP",Z16="DSP"),X16*4,IF(AND(X16="DSP",Z16="DSP"),V16*2,IF(V16="DSP",(X16+Z16)*2,IF(X16="DSP",V16+Z16*2,IF(Z16="DSP",V16+X16*2,IF(Z16="VAL","VALIDÉ",V16+X16+Z16))))))))</f>
        <v>9</v>
      </c>
      <c r="AB16" s="418">
        <v>46.9</v>
      </c>
      <c r="AC16" s="420">
        <f>IF(AB16="ABI",0,IF(AB16="DNF",0,IF(AB16="DSP","DSP",IF(AB16="VAL","VAL",(IF(A16="F",VLOOKUP(AB16,nagefille,2),VLOOKUP(AB16,nagegarçon,2)))))))</f>
        <v>7</v>
      </c>
      <c r="AD16" s="423">
        <f>IF(AC16="VAL","VALIDÉ",AC16)</f>
        <v>7</v>
      </c>
      <c r="AE16" s="424">
        <f>IF(AND(H16="DSP",M16="DSP",T16="DSP",AA16="DSP",AD16="DSP"),"DSP",IF(AND(H16="DSP",M16="DSP",T16="DSP",AA16="DSP"),AD16,IF(AND(H16="DSP",M16="DSP",T16="DSP",AD16="DSP"),AA16,IF(AND(H16="DSP",M16="DSP",AA16="DSP",AD16="DSP"),T16,IF(AND(H16="DSP",T16="DSP",AA16="DSP",AD16="DSP"),M16,IF(AND(M16="DSP",T16="DSP",AA16="DSP",AD16="DSP"),H16,IF(AND(T16="DSP",AA16="DSP",AD16="DSP"),(H16+M16)/2,IF(AND(M16="DSP",AA16="DSP",AD16="DSP"),(H16+T16)/2,IF(AND(H16="DSP",AA16="DSP",AD16="DSP"),(M16+T16)/2,IF(AND(M16="DSP",T16="DSP",AD16="DSP"),(H16+AA16)/2,IF(AND(H16="DSP",T16="DSP",AD16="DSP"),(M16+AA16)/2,IF(AND(H16="DSP",M16="DSP",AD16="DSP"),(T16+AA16)/2,IF(AND(M16="DSP",T16="DSP",AA16="DSP"),(H16+AD16)/2,IF(AND(H16="DSP",T16="DSP",AA16="DSP"),(M16+AD16)/2,IF(AND(H16="DSP",M16="DSP",AA16="DSP"),(T16+AD16)/2,IF(AND(H16="DSP",M16="DSP",T16="DSP"),(AA16+AD16)/2,IF(AND(H16="DSP",M16="DSP"),(T16+AA16+AD16)/3,IF(AND(H16="DSP",T16="DSP"),(M16+AA16+AD16)/3,IF(AND(M16="DSP",T16="DSP"),(H16+AA16+AD16)/3,IF(AND(H16="DSP",AA16="DSP"),(M16+T16+AD16)/3,IF(AND(M16="DSP",AA16="DSP"),(H16+T16+AD16)/3,IF(AND(T16="DSP",AA16="DSP"),(H16+M16+AD16)/3,IF(AND(H16="DSP",AD16="DSP"),(M16+T16+AA16)/3,IF(AND(M16="DSP",AD16="DSP"),(H16+T16+AA16)/3,IF(AND(T16="DSP",AD16="DSP"),(H16+M16+AA16)/3,IF(AND(AA16="DSP",AD16="DSP"),(H16+M16+T16)/3,IF(H16="DSP",(M16+T16+AA16+AD16)/4,IF(M16="DSP",(H16+T16+AA16+AD16)/4,IF(T16="DSP",(H16+M16+AA16+AD16)/4,IF(AA16="DSP",(H16+M16+T16+AD16)/4,IF(AD16="DSP",(H16+M16+T16+AA16)/4,SUM(H16+M16+T16+AA16+AD16)/5)))))))))))))))))))))))))))))))</f>
        <v>11.9</v>
      </c>
      <c r="AF16" s="425">
        <f>IF(AE16="DSP",0,AE16)</f>
        <v>11.9</v>
      </c>
      <c r="AG16" s="484">
        <f>RANK(AF16,$AF$3:$AF$651,0)</f>
        <v>208</v>
      </c>
      <c r="AH16" s="426">
        <f>IF(ISERROR(VLOOKUP(B16,'Notes Ecrit'!$A$2:$B$650,2,FALSE)),"ABI",(VLOOKUP(B16,'Notes Ecrit'!$A$2:$B$650,2,FALSE)))</f>
        <v>5.5</v>
      </c>
      <c r="AI16" s="425">
        <f>IF(OR(AH16="ABI",AH16="VALIDÉ"),0,AH16)</f>
        <v>5.5</v>
      </c>
      <c r="AJ16" s="488">
        <f>RANK(AI16,$AI$3:$AI$651,0)</f>
        <v>353</v>
      </c>
      <c r="AK16" s="427">
        <f>IF(AH16="ABI","DEF",IF(AE16="DSP",AH16,(AE16*0.5+AH16*0.5)))</f>
        <v>8.6999999999999993</v>
      </c>
    </row>
    <row r="17" spans="1:37" ht="15.75" customHeight="1" thickBot="1" x14ac:dyDescent="0.35">
      <c r="A17" s="414" t="s">
        <v>1026</v>
      </c>
      <c r="B17" s="415">
        <v>21905581</v>
      </c>
      <c r="C17" s="444" t="s">
        <v>95</v>
      </c>
      <c r="D17" s="445" t="s">
        <v>325</v>
      </c>
      <c r="E17" s="418">
        <v>22</v>
      </c>
      <c r="F17" s="419">
        <f>IF(E17="ABI","ABI",IF(E17="DSP","DSP",IF(E17="VAL","VAL",(VLOOKUP(E17,tpstest,2)))))</f>
        <v>20.5</v>
      </c>
      <c r="G17" s="420">
        <f>IF(F17="ABI",0,IF(F17="DSP","DSP",IF(F17="VAL","VAL",(IF(A17="F",VLOOKUP(F17,endurfille,2),VLOOKUP(F17,endurgarçon,2))))))</f>
        <v>19</v>
      </c>
      <c r="H17" s="421">
        <f>IF(G17="VAL","VALIDÉ",G17)</f>
        <v>19</v>
      </c>
      <c r="I17" s="418">
        <v>3.03</v>
      </c>
      <c r="J17" s="420">
        <f>IF(I17="ABI",0,IF(I17="DSP","DSP",IF(I17="VAL","VAL",(IF(A17="F",VLOOKUP(I17,VIT20MF,2),VLOOKUP(I17,Vit20MG,2))))))</f>
        <v>20</v>
      </c>
      <c r="K17" s="418">
        <v>6.53</v>
      </c>
      <c r="L17" s="420">
        <f>IF(K17="ABI",0,IF(K17="DSP","DSP",IF(K17="VAL","VAL",(IF(A17="F",VLOOKUP(K17,vit50mf,2),VLOOKUP(K17,vit50mg,2))))))</f>
        <v>13</v>
      </c>
      <c r="M17" s="421">
        <f>IF(OR(J17="DSP",L17="DSP"),"DSP",IF(L17="VAL","VALIDÉ",(J17+L17)/2))</f>
        <v>16.5</v>
      </c>
      <c r="N17" s="418">
        <v>48</v>
      </c>
      <c r="O17" s="418">
        <v>68</v>
      </c>
      <c r="P17" s="422">
        <f>IF(OR(N17="DSP",N17="ABI",N17="VAL"),0,N17/O17)</f>
        <v>0.70588235294117652</v>
      </c>
      <c r="Q17" s="420">
        <f>IF(N17="ABI",0,IF(N17="DSP","DSP",IF(N17="VAL","VAL",IF(A17="F",VLOOKUP(P17,forcefille,2),VLOOKUP(P17,forcegarçon,2)))))</f>
        <v>4</v>
      </c>
      <c r="R17" s="418">
        <v>43.1</v>
      </c>
      <c r="S17" s="420">
        <f>IF(R17="ABI",0,IF(R17="DSP","DSP",IF(R17="VAL","VAL",IF(A17="F",VLOOKUP(R17,détfille,2),VLOOKUP(R17,détgarçon,2)))))</f>
        <v>4</v>
      </c>
      <c r="T17" s="421">
        <f>IF(OR(Q17="VAL",S17="VAL"),"VALIDÉ",IF(AND(Q17="DSP",S17="DSP"),"DSP",IF(Q17="DSP",S17*2,IF(S17="DSP",Q17*2,(Q17+S17)))))</f>
        <v>8</v>
      </c>
      <c r="U17" s="418">
        <v>25.72</v>
      </c>
      <c r="V17" s="420">
        <f>IF(U17="ABI",0,IF(U17="DSP","DSP",IF(U17="VAL","VAL",IF(A17="F",VLOOKUP(U17,coorfille,2),VLOOKUP(U17,coorgarçon,2)))))</f>
        <v>5</v>
      </c>
      <c r="W17" s="418">
        <v>-3</v>
      </c>
      <c r="X17" s="420">
        <f>IF(W17="ABI",0,IF(W17="DSP","DSP",IF(W17="VAL","VAL",IF(A17="F",VLOOKUP(W17,SouplesseFille,2),VLOOKUP(W17,SouplesseGarçon,2)))))</f>
        <v>1.75</v>
      </c>
      <c r="Y17" s="418">
        <v>5</v>
      </c>
      <c r="Z17" s="420">
        <f>IF(Y17="ABI",0,IF(Y17="DSP","DSP",IF(Y17="VAL","VAL",IF(A17="F",VLOOKUP(Y17,eqfille,2),VLOOKUP(Y17,eqgarçon,2)))))</f>
        <v>2.5</v>
      </c>
      <c r="AA17" s="421">
        <f>IF(AND(V17="DSP",X17="DSP",Z17="DSP"),"DSP",IF(AND(V17="DSP",X17="DSP"),Z17*4,IF(AND(V17="DSP",Z17="DSP"),X17*4,IF(AND(X17="DSP",Z17="DSP"),V17*2,IF(V17="DSP",(X17+Z17)*2,IF(X17="DSP",V17+Z17*2,IF(Z17="DSP",V17+X17*2,IF(Z17="VAL","VALIDÉ",V17+X17+Z17))))))))</f>
        <v>9.25</v>
      </c>
      <c r="AB17" s="418">
        <v>35.85</v>
      </c>
      <c r="AC17" s="420">
        <f>IF(AB17="ABI",0,IF(AB17="DNF",0,IF(AB17="DSP","DSP",IF(AB17="VAL","VAL",(IF(A17="F",VLOOKUP(AB17,nagefille,2),VLOOKUP(AB17,nagegarçon,2)))))))</f>
        <v>13</v>
      </c>
      <c r="AD17" s="423">
        <f>IF(AC17="VAL","VALIDÉ",AC17)</f>
        <v>13</v>
      </c>
      <c r="AE17" s="424">
        <f>IF(AND(H17="DSP",M17="DSP",T17="DSP",AA17="DSP",AD17="DSP"),"DSP",IF(AND(H17="DSP",M17="DSP",T17="DSP",AA17="DSP"),AD17,IF(AND(H17="DSP",M17="DSP",T17="DSP",AD17="DSP"),AA17,IF(AND(H17="DSP",M17="DSP",AA17="DSP",AD17="DSP"),T17,IF(AND(H17="DSP",T17="DSP",AA17="DSP",AD17="DSP"),M17,IF(AND(M17="DSP",T17="DSP",AA17="DSP",AD17="DSP"),H17,IF(AND(T17="DSP",AA17="DSP",AD17="DSP"),(H17+M17)/2,IF(AND(M17="DSP",AA17="DSP",AD17="DSP"),(H17+T17)/2,IF(AND(H17="DSP",AA17="DSP",AD17="DSP"),(M17+T17)/2,IF(AND(M17="DSP",T17="DSP",AD17="DSP"),(H17+AA17)/2,IF(AND(H17="DSP",T17="DSP",AD17="DSP"),(M17+AA17)/2,IF(AND(H17="DSP",M17="DSP",AD17="DSP"),(T17+AA17)/2,IF(AND(M17="DSP",T17="DSP",AA17="DSP"),(H17+AD17)/2,IF(AND(H17="DSP",T17="DSP",AA17="DSP"),(M17+AD17)/2,IF(AND(H17="DSP",M17="DSP",AA17="DSP"),(T17+AD17)/2,IF(AND(H17="DSP",M17="DSP",T17="DSP"),(AA17+AD17)/2,IF(AND(H17="DSP",M17="DSP"),(T17+AA17+AD17)/3,IF(AND(H17="DSP",T17="DSP"),(M17+AA17+AD17)/3,IF(AND(M17="DSP",T17="DSP"),(H17+AA17+AD17)/3,IF(AND(H17="DSP",AA17="DSP"),(M17+T17+AD17)/3,IF(AND(M17="DSP",AA17="DSP"),(H17+T17+AD17)/3,IF(AND(T17="DSP",AA17="DSP"),(H17+M17+AD17)/3,IF(AND(H17="DSP",AD17="DSP"),(M17+T17+AA17)/3,IF(AND(M17="DSP",AD17="DSP"),(H17+T17+AA17)/3,IF(AND(T17="DSP",AD17="DSP"),(H17+M17+AA17)/3,IF(AND(AA17="DSP",AD17="DSP"),(H17+M17+T17)/3,IF(H17="DSP",(M17+T17+AA17+AD17)/4,IF(M17="DSP",(H17+T17+AA17+AD17)/4,IF(T17="DSP",(H17+M17+AA17+AD17)/4,IF(AA17="DSP",(H17+M17+T17+AD17)/4,IF(AD17="DSP",(H17+M17+T17+AA17)/4,SUM(H17+M17+T17+AA17+AD17)/5)))))))))))))))))))))))))))))))</f>
        <v>13.15</v>
      </c>
      <c r="AF17" s="425">
        <f>IF(AE17="DSP",0,AE17)</f>
        <v>13.15</v>
      </c>
      <c r="AG17" s="484">
        <f>RANK(AF17,$AF$3:$AF$651,0)</f>
        <v>72</v>
      </c>
      <c r="AH17" s="426">
        <f>IF(ISERROR(VLOOKUP(B17,'Notes Ecrit'!$A$2:$B$650,2,FALSE)),"ABI",(VLOOKUP(B17,'Notes Ecrit'!$A$2:$B$650,2,FALSE)))</f>
        <v>4</v>
      </c>
      <c r="AI17" s="425">
        <f>IF(OR(AH17="ABI",AH17="VALIDÉ"),0,AH17)</f>
        <v>4</v>
      </c>
      <c r="AJ17" s="488">
        <f>RANK(AI17,$AI$3:$AI$651,0)</f>
        <v>490</v>
      </c>
      <c r="AK17" s="427">
        <f>IF(AH17="ABI","DEF",IF(AE17="DSP",AH17,(AE17*0.5+AH17*0.5)))</f>
        <v>8.5749999999999993</v>
      </c>
    </row>
    <row r="18" spans="1:37" ht="15.75" customHeight="1" thickBot="1" x14ac:dyDescent="0.35">
      <c r="A18" s="414" t="s">
        <v>1026</v>
      </c>
      <c r="B18" s="415">
        <v>21909436</v>
      </c>
      <c r="C18" s="438" t="s">
        <v>371</v>
      </c>
      <c r="D18" s="439" t="s">
        <v>145</v>
      </c>
      <c r="E18" s="418" t="s">
        <v>329</v>
      </c>
      <c r="F18" s="419" t="str">
        <f>IF(E18="ABI","ABI",IF(E18="DSP","DSP",IF(E18="VAL","VAL",(VLOOKUP(E18,tpstest,2)))))</f>
        <v>ABI</v>
      </c>
      <c r="G18" s="420">
        <f>IF(F18="ABI",0,IF(F18="DSP","DSP",IF(F18="VAL","VAL",(IF(A18="F",VLOOKUP(F18,endurfille,2),VLOOKUP(F18,endurgarçon,2))))))</f>
        <v>0</v>
      </c>
      <c r="H18" s="421">
        <f>IF(G18="VAL","VALIDÉ",G18)</f>
        <v>0</v>
      </c>
      <c r="I18" s="418" t="s">
        <v>329</v>
      </c>
      <c r="J18" s="420">
        <f>IF(I18="ABI",0,IF(I18="DSP","DSP",IF(I18="VAL","VAL",(IF(A18="F",VLOOKUP(I18,VIT20MF,2),VLOOKUP(I18,Vit20MG,2))))))</f>
        <v>0</v>
      </c>
      <c r="K18" s="418" t="s">
        <v>329</v>
      </c>
      <c r="L18" s="420">
        <f>IF(K18="ABI",0,IF(K18="DSP","DSP",IF(K18="VAL","VAL",(IF(A18="F",VLOOKUP(K18,vit50mf,2),VLOOKUP(K18,vit50mg,2))))))</f>
        <v>0</v>
      </c>
      <c r="M18" s="421">
        <f>IF(OR(J18="DSP",L18="DSP"),"DSP",IF(L18="VAL","VALIDÉ",(J18+L18)/2))</f>
        <v>0</v>
      </c>
      <c r="N18" s="418" t="s">
        <v>329</v>
      </c>
      <c r="O18" s="418"/>
      <c r="P18" s="422">
        <f>IF(OR(N18="DSP",N18="ABI",N18="VAL"),0,N18/O18)</f>
        <v>0</v>
      </c>
      <c r="Q18" s="420">
        <f>IF(N18="ABI",0,IF(N18="DSP","DSP",IF(N18="VAL","VAL",IF(A18="F",VLOOKUP(P18,forcefille,2),VLOOKUP(P18,forcegarçon,2)))))</f>
        <v>0</v>
      </c>
      <c r="R18" s="418" t="s">
        <v>329</v>
      </c>
      <c r="S18" s="420">
        <f>IF(R18="ABI",0,IF(R18="DSP","DSP",IF(R18="VAL","VAL",IF(A18="F",VLOOKUP(R18,détfille,2),VLOOKUP(R18,détgarçon,2)))))</f>
        <v>0</v>
      </c>
      <c r="T18" s="421">
        <f>IF(OR(Q18="VAL",S18="VAL"),"VALIDÉ",IF(AND(Q18="DSP",S18="DSP"),"DSP",IF(Q18="DSP",S18*2,IF(S18="DSP",Q18*2,(Q18+S18)))))</f>
        <v>0</v>
      </c>
      <c r="U18" s="418" t="s">
        <v>329</v>
      </c>
      <c r="V18" s="420">
        <f>IF(U18="ABI",0,IF(U18="DSP","DSP",IF(U18="VAL","VAL",IF(A18="F",VLOOKUP(U18,coorfille,2),VLOOKUP(U18,coorgarçon,2)))))</f>
        <v>0</v>
      </c>
      <c r="W18" s="418" t="s">
        <v>329</v>
      </c>
      <c r="X18" s="420">
        <f>IF(W18="ABI",0,IF(W18="DSP","DSP",IF(W18="VAL","VAL",IF(A18="F",VLOOKUP(W18,SouplesseFille,2),VLOOKUP(W18,SouplesseGarçon,2)))))</f>
        <v>0</v>
      </c>
      <c r="Y18" s="418" t="s">
        <v>329</v>
      </c>
      <c r="Z18" s="420">
        <f>IF(Y18="ABI",0,IF(Y18="DSP","DSP",IF(Y18="VAL","VAL",IF(A18="F",VLOOKUP(Y18,eqfille,2),VLOOKUP(Y18,eqgarçon,2)))))</f>
        <v>0</v>
      </c>
      <c r="AA18" s="421">
        <f>IF(AND(V18="DSP",X18="DSP",Z18="DSP"),"DSP",IF(AND(V18="DSP",X18="DSP"),Z18*4,IF(AND(V18="DSP",Z18="DSP"),X18*4,IF(AND(X18="DSP",Z18="DSP"),V18*2,IF(V18="DSP",(X18+Z18)*2,IF(X18="DSP",V18+Z18*2,IF(Z18="DSP",V18+X18*2,IF(Z18="VAL","VALIDÉ",V18+X18+Z18))))))))</f>
        <v>0</v>
      </c>
      <c r="AB18" s="418" t="s">
        <v>329</v>
      </c>
      <c r="AC18" s="420">
        <f>IF(AB18="ABI",0,IF(AB18="DNF",0,IF(AB18="DSP","DSP",IF(AB18="VAL","VAL",(IF(A18="F",VLOOKUP(AB18,nagefille,2),VLOOKUP(AB18,nagegarçon,2)))))))</f>
        <v>0</v>
      </c>
      <c r="AD18" s="423">
        <f>IF(AC18="VAL","VALIDÉ",AC18)</f>
        <v>0</v>
      </c>
      <c r="AE18" s="424">
        <f>IF(AND(H18="DSP",M18="DSP",T18="DSP",AA18="DSP",AD18="DSP"),"DSP",IF(AND(H18="DSP",M18="DSP",T18="DSP",AA18="DSP"),AD18,IF(AND(H18="DSP",M18="DSP",T18="DSP",AD18="DSP"),AA18,IF(AND(H18="DSP",M18="DSP",AA18="DSP",AD18="DSP"),T18,IF(AND(H18="DSP",T18="DSP",AA18="DSP",AD18="DSP"),M18,IF(AND(M18="DSP",T18="DSP",AA18="DSP",AD18="DSP"),H18,IF(AND(T18="DSP",AA18="DSP",AD18="DSP"),(H18+M18)/2,IF(AND(M18="DSP",AA18="DSP",AD18="DSP"),(H18+T18)/2,IF(AND(H18="DSP",AA18="DSP",AD18="DSP"),(M18+T18)/2,IF(AND(M18="DSP",T18="DSP",AD18="DSP"),(H18+AA18)/2,IF(AND(H18="DSP",T18="DSP",AD18="DSP"),(M18+AA18)/2,IF(AND(H18="DSP",M18="DSP",AD18="DSP"),(T18+AA18)/2,IF(AND(M18="DSP",T18="DSP",AA18="DSP"),(H18+AD18)/2,IF(AND(H18="DSP",T18="DSP",AA18="DSP"),(M18+AD18)/2,IF(AND(H18="DSP",M18="DSP",AA18="DSP"),(T18+AD18)/2,IF(AND(H18="DSP",M18="DSP",T18="DSP"),(AA18+AD18)/2,IF(AND(H18="DSP",M18="DSP"),(T18+AA18+AD18)/3,IF(AND(H18="DSP",T18="DSP"),(M18+AA18+AD18)/3,IF(AND(M18="DSP",T18="DSP"),(H18+AA18+AD18)/3,IF(AND(H18="DSP",AA18="DSP"),(M18+T18+AD18)/3,IF(AND(M18="DSP",AA18="DSP"),(H18+T18+AD18)/3,IF(AND(T18="DSP",AA18="DSP"),(H18+M18+AD18)/3,IF(AND(H18="DSP",AD18="DSP"),(M18+T18+AA18)/3,IF(AND(M18="DSP",AD18="DSP"),(H18+T18+AA18)/3,IF(AND(T18="DSP",AD18="DSP"),(H18+M18+AA18)/3,IF(AND(AA18="DSP",AD18="DSP"),(H18+M18+T18)/3,IF(H18="DSP",(M18+T18+AA18+AD18)/4,IF(M18="DSP",(H18+T18+AA18+AD18)/4,IF(T18="DSP",(H18+M18+AA18+AD18)/4,IF(AA18="DSP",(H18+M18+T18+AD18)/4,IF(AD18="DSP",(H18+M18+T18+AA18)/4,SUM(H18+M18+T18+AA18+AD18)/5)))))))))))))))))))))))))))))))</f>
        <v>0</v>
      </c>
      <c r="AF18" s="425">
        <f>IF(AE18="DSP",0,AE18)</f>
        <v>0</v>
      </c>
      <c r="AG18" s="484">
        <f>RANK(AF18,$AF$3:$AF$651,0)</f>
        <v>584</v>
      </c>
      <c r="AH18" s="426" t="str">
        <f>IF(ISERROR(VLOOKUP(B18,'Notes Ecrit'!$A$2:$B$650,2,FALSE)),"ABI",(VLOOKUP(B18,'Notes Ecrit'!$A$2:$B$650,2,FALSE)))</f>
        <v>ABI</v>
      </c>
      <c r="AI18" s="425">
        <f>IF(OR(AH18="ABI",AH18="VALIDÉ"),0,AH18)</f>
        <v>0</v>
      </c>
      <c r="AJ18" s="488">
        <f>RANK(AI18,$AI$3:$AI$651,0)</f>
        <v>592</v>
      </c>
      <c r="AK18" s="427" t="str">
        <f>IF(AH18="ABI","DEF",IF(AE18="DSP",AH18,(AE18*0.5+AH18*0.5)))</f>
        <v>DEF</v>
      </c>
    </row>
    <row r="19" spans="1:37" ht="15.75" customHeight="1" thickBot="1" x14ac:dyDescent="0.35">
      <c r="A19" s="414" t="s">
        <v>1026</v>
      </c>
      <c r="B19" s="415">
        <v>21911419</v>
      </c>
      <c r="C19" s="438" t="s">
        <v>372</v>
      </c>
      <c r="D19" s="439" t="s">
        <v>95</v>
      </c>
      <c r="E19" s="418">
        <v>22</v>
      </c>
      <c r="F19" s="419">
        <f>IF(E19="ABI","ABI",IF(E19="DSP","DSP",IF(E19="VAL","VAL",(VLOOKUP(E19,tpstest,2)))))</f>
        <v>20.5</v>
      </c>
      <c r="G19" s="420">
        <f>IF(F19="ABI",0,IF(F19="DSP","DSP",IF(F19="VAL","VAL",(IF(A19="F",VLOOKUP(F19,endurfille,2),VLOOKUP(F19,endurgarçon,2))))))</f>
        <v>19</v>
      </c>
      <c r="H19" s="421">
        <f>IF(G19="VAL","VALIDÉ",G19)</f>
        <v>19</v>
      </c>
      <c r="I19" s="418">
        <v>3.14</v>
      </c>
      <c r="J19" s="420">
        <f>IF(I19="ABI",0,IF(I19="DSP","DSP",IF(I19="VAL","VAL",(IF(A19="F",VLOOKUP(I19,VIT20MF,2),VLOOKUP(I19,Vit20MG,2))))))</f>
        <v>18</v>
      </c>
      <c r="K19" s="418">
        <v>6.7</v>
      </c>
      <c r="L19" s="420">
        <f>IF(K19="ABI",0,IF(K19="DSP","DSP",IF(K19="VAL","VAL",(IF(A19="F",VLOOKUP(K19,vit50mf,2),VLOOKUP(K19,vit50mg,2))))))</f>
        <v>12</v>
      </c>
      <c r="M19" s="421">
        <f>IF(OR(J19="DSP",L19="DSP"),"DSP",IF(L19="VAL","VALIDÉ",(J19+L19)/2))</f>
        <v>15</v>
      </c>
      <c r="N19" s="418">
        <v>52</v>
      </c>
      <c r="O19" s="418">
        <v>63</v>
      </c>
      <c r="P19" s="422">
        <f>IF(OR(N19="DSP",N19="ABI",N19="VAL"),0,N19/O19)</f>
        <v>0.82539682539682535</v>
      </c>
      <c r="Q19" s="420">
        <f>IF(N19="ABI",0,IF(N19="DSP","DSP",IF(N19="VAL","VAL",IF(A19="F",VLOOKUP(P19,forcefille,2),VLOOKUP(P19,forcegarçon,2)))))</f>
        <v>4.5</v>
      </c>
      <c r="R19" s="418">
        <v>42</v>
      </c>
      <c r="S19" s="420">
        <f>IF(R19="ABI",0,IF(R19="DSP","DSP",IF(R19="VAL","VAL",IF(A19="F",VLOOKUP(R19,détfille,2),VLOOKUP(R19,détgarçon,2)))))</f>
        <v>3.5</v>
      </c>
      <c r="T19" s="421">
        <f>IF(OR(Q19="VAL",S19="VAL"),"VALIDÉ",IF(AND(Q19="DSP",S19="DSP"),"DSP",IF(Q19="DSP",S19*2,IF(S19="DSP",Q19*2,(Q19+S19)))))</f>
        <v>8</v>
      </c>
      <c r="U19" s="418">
        <v>27.3</v>
      </c>
      <c r="V19" s="420">
        <f>IF(U19="ABI",0,IF(U19="DSP","DSP",IF(U19="VAL","VAL",IF(A19="F",VLOOKUP(U19,coorfille,2),VLOOKUP(U19,coorgarçon,2)))))</f>
        <v>4.25</v>
      </c>
      <c r="W19" s="418">
        <v>-5</v>
      </c>
      <c r="X19" s="420">
        <f>IF(W19="ABI",0,IF(W19="DSP","DSP",IF(W19="VAL","VAL",IF(A19="F",VLOOKUP(W19,SouplesseFille,2),VLOOKUP(W19,SouplesseGarçon,2)))))</f>
        <v>1.5</v>
      </c>
      <c r="Y19" s="418">
        <v>2</v>
      </c>
      <c r="Z19" s="420">
        <f>IF(Y19="ABI",0,IF(Y19="DSP","DSP",IF(Y19="VAL","VAL",IF(A19="F",VLOOKUP(Y19,eqfille,2),VLOOKUP(Y19,eqgarçon,2)))))</f>
        <v>4</v>
      </c>
      <c r="AA19" s="421">
        <f>IF(AND(V19="DSP",X19="DSP",Z19="DSP"),"DSP",IF(AND(V19="DSP",X19="DSP"),Z19*4,IF(AND(V19="DSP",Z19="DSP"),X19*4,IF(AND(X19="DSP",Z19="DSP"),V19*2,IF(V19="DSP",(X19+Z19)*2,IF(X19="DSP",V19+Z19*2,IF(Z19="DSP",V19+X19*2,IF(Z19="VAL","VALIDÉ",V19+X19+Z19))))))))</f>
        <v>9.75</v>
      </c>
      <c r="AB19" s="418">
        <v>45.8</v>
      </c>
      <c r="AC19" s="420">
        <f>IF(AB19="ABI",0,IF(AB19="DNF",0,IF(AB19="DSP","DSP",IF(AB19="VAL","VAL",(IF(A19="F",VLOOKUP(AB19,nagefille,2),VLOOKUP(AB19,nagegarçon,2)))))))</f>
        <v>7</v>
      </c>
      <c r="AD19" s="423">
        <f>IF(AC19="VAL","VALIDÉ",AC19)</f>
        <v>7</v>
      </c>
      <c r="AE19" s="424">
        <f>IF(AND(H19="DSP",M19="DSP",T19="DSP",AA19="DSP",AD19="DSP"),"DSP",IF(AND(H19="DSP",M19="DSP",T19="DSP",AA19="DSP"),AD19,IF(AND(H19="DSP",M19="DSP",T19="DSP",AD19="DSP"),AA19,IF(AND(H19="DSP",M19="DSP",AA19="DSP",AD19="DSP"),T19,IF(AND(H19="DSP",T19="DSP",AA19="DSP",AD19="DSP"),M19,IF(AND(M19="DSP",T19="DSP",AA19="DSP",AD19="DSP"),H19,IF(AND(T19="DSP",AA19="DSP",AD19="DSP"),(H19+M19)/2,IF(AND(M19="DSP",AA19="DSP",AD19="DSP"),(H19+T19)/2,IF(AND(H19="DSP",AA19="DSP",AD19="DSP"),(M19+T19)/2,IF(AND(M19="DSP",T19="DSP",AD19="DSP"),(H19+AA19)/2,IF(AND(H19="DSP",T19="DSP",AD19="DSP"),(M19+AA19)/2,IF(AND(H19="DSP",M19="DSP",AD19="DSP"),(T19+AA19)/2,IF(AND(M19="DSP",T19="DSP",AA19="DSP"),(H19+AD19)/2,IF(AND(H19="DSP",T19="DSP",AA19="DSP"),(M19+AD19)/2,IF(AND(H19="DSP",M19="DSP",AA19="DSP"),(T19+AD19)/2,IF(AND(H19="DSP",M19="DSP",T19="DSP"),(AA19+AD19)/2,IF(AND(H19="DSP",M19="DSP"),(T19+AA19+AD19)/3,IF(AND(H19="DSP",T19="DSP"),(M19+AA19+AD19)/3,IF(AND(M19="DSP",T19="DSP"),(H19+AA19+AD19)/3,IF(AND(H19="DSP",AA19="DSP"),(M19+T19+AD19)/3,IF(AND(M19="DSP",AA19="DSP"),(H19+T19+AD19)/3,IF(AND(T19="DSP",AA19="DSP"),(H19+M19+AD19)/3,IF(AND(H19="DSP",AD19="DSP"),(M19+T19+AA19)/3,IF(AND(M19="DSP",AD19="DSP"),(H19+T19+AA19)/3,IF(AND(T19="DSP",AD19="DSP"),(H19+M19+AA19)/3,IF(AND(AA19="DSP",AD19="DSP"),(H19+M19+T19)/3,IF(H19="DSP",(M19+T19+AA19+AD19)/4,IF(M19="DSP",(H19+T19+AA19+AD19)/4,IF(T19="DSP",(H19+M19+AA19+AD19)/4,IF(AA19="DSP",(H19+M19+T19+AD19)/4,IF(AD19="DSP",(H19+M19+T19+AA19)/4,SUM(H19+M19+T19+AA19+AD19)/5)))))))))))))))))))))))))))))))</f>
        <v>11.75</v>
      </c>
      <c r="AF19" s="425">
        <f>IF(AE19="DSP",0,AE19)</f>
        <v>11.75</v>
      </c>
      <c r="AG19" s="484">
        <f>RANK(AF19,$AF$3:$AF$651,0)</f>
        <v>228</v>
      </c>
      <c r="AH19" s="426">
        <f>IF(ISERROR(VLOOKUP(B19,'Notes Ecrit'!$A$2:$B$650,2,FALSE)),"ABI",(VLOOKUP(B19,'Notes Ecrit'!$A$2:$B$650,2,FALSE)))</f>
        <v>8</v>
      </c>
      <c r="AI19" s="425">
        <f>IF(OR(AH19="ABI",AH19="VALIDÉ"),0,AH19)</f>
        <v>8</v>
      </c>
      <c r="AJ19" s="488">
        <f>RANK(AI19,$AI$3:$AI$651,0)</f>
        <v>109</v>
      </c>
      <c r="AK19" s="427">
        <f>IF(AH19="ABI","DEF",IF(AE19="DSP",AH19,(AE19*0.5+AH19*0.5)))</f>
        <v>9.875</v>
      </c>
    </row>
    <row r="20" spans="1:37" ht="15.75" customHeight="1" thickBot="1" x14ac:dyDescent="0.35">
      <c r="A20" s="414" t="s">
        <v>1026</v>
      </c>
      <c r="B20" s="415">
        <v>21907960</v>
      </c>
      <c r="C20" s="444" t="s">
        <v>372</v>
      </c>
      <c r="D20" s="445" t="s">
        <v>185</v>
      </c>
      <c r="E20" s="418">
        <v>18</v>
      </c>
      <c r="F20" s="419">
        <f>IF(E20="ABI","ABI",IF(E20="DSP","DSP",IF(E20="VAL","VAL",(VLOOKUP(E20,tpstest,2)))))</f>
        <v>18.5</v>
      </c>
      <c r="G20" s="420">
        <f>IF(F20="ABI",0,IF(F20="DSP","DSP",IF(F20="VAL","VAL",(IF(A20="F",VLOOKUP(F20,endurfille,2),VLOOKUP(F20,endurgarçon,2))))))</f>
        <v>15</v>
      </c>
      <c r="H20" s="421">
        <f>IF(G20="VAL","VALIDÉ",G20)</f>
        <v>15</v>
      </c>
      <c r="I20" s="418">
        <v>3.06</v>
      </c>
      <c r="J20" s="420">
        <f>IF(I20="ABI",0,IF(I20="DSP","DSP",IF(I20="VAL","VAL",(IF(A20="F",VLOOKUP(I20,VIT20MF,2),VLOOKUP(I20,Vit20MG,2))))))</f>
        <v>19</v>
      </c>
      <c r="K20" s="418">
        <v>6.63</v>
      </c>
      <c r="L20" s="420">
        <f>IF(K20="ABI",0,IF(K20="DSP","DSP",IF(K20="VAL","VAL",(IF(A20="F",VLOOKUP(K20,vit50mf,2),VLOOKUP(K20,vit50mg,2))))))</f>
        <v>12</v>
      </c>
      <c r="M20" s="421">
        <f>IF(OR(J20="DSP",L20="DSP"),"DSP",IF(L20="VAL","VALIDÉ",(J20+L20)/2))</f>
        <v>15.5</v>
      </c>
      <c r="N20" s="418">
        <v>0</v>
      </c>
      <c r="O20" s="418">
        <v>82</v>
      </c>
      <c r="P20" s="422">
        <f>IF(OR(N20="DSP",N20="ABI",N20="VAL"),0,N20/O20)</f>
        <v>0</v>
      </c>
      <c r="Q20" s="420">
        <f>IF(N20="ABI",0,IF(N20="DSP","DSP",IF(N20="VAL","VAL",IF(A20="F",VLOOKUP(P20,forcefille,2),VLOOKUP(P20,forcegarçon,2)))))</f>
        <v>0</v>
      </c>
      <c r="R20" s="418">
        <v>43.8</v>
      </c>
      <c r="S20" s="420">
        <f>IF(R20="ABI",0,IF(R20="DSP","DSP",IF(R20="VAL","VAL",IF(A20="F",VLOOKUP(R20,détfille,2),VLOOKUP(R20,détgarçon,2)))))</f>
        <v>4</v>
      </c>
      <c r="T20" s="421">
        <f>IF(OR(Q20="VAL",S20="VAL"),"VALIDÉ",IF(AND(Q20="DSP",S20="DSP"),"DSP",IF(Q20="DSP",S20*2,IF(S20="DSP",Q20*2,(Q20+S20)))))</f>
        <v>4</v>
      </c>
      <c r="U20" s="418">
        <v>26.21</v>
      </c>
      <c r="V20" s="420">
        <f>IF(U20="ABI",0,IF(U20="DSP","DSP",IF(U20="VAL","VAL",IF(A20="F",VLOOKUP(U20,coorfille,2),VLOOKUP(U20,coorgarçon,2)))))</f>
        <v>4.75</v>
      </c>
      <c r="W20" s="418">
        <v>0</v>
      </c>
      <c r="X20" s="420">
        <f>IF(W20="ABI",0,IF(W20="DSP","DSP",IF(W20="VAL","VAL",IF(A20="F",VLOOKUP(W20,SouplesseFille,2),VLOOKUP(W20,SouplesseGarçon,2)))))</f>
        <v>2.5</v>
      </c>
      <c r="Y20" s="418">
        <v>2</v>
      </c>
      <c r="Z20" s="420">
        <f>IF(Y20="ABI",0,IF(Y20="DSP","DSP",IF(Y20="VAL","VAL",IF(A20="F",VLOOKUP(Y20,eqfille,2),VLOOKUP(Y20,eqgarçon,2)))))</f>
        <v>4</v>
      </c>
      <c r="AA20" s="421">
        <f>IF(AND(V20="DSP",X20="DSP",Z20="DSP"),"DSP",IF(AND(V20="DSP",X20="DSP"),Z20*4,IF(AND(V20="DSP",Z20="DSP"),X20*4,IF(AND(X20="DSP",Z20="DSP"),V20*2,IF(V20="DSP",(X20+Z20)*2,IF(X20="DSP",V20+Z20*2,IF(Z20="DSP",V20+X20*2,IF(Z20="VAL","VALIDÉ",V20+X20+Z20))))))))</f>
        <v>11.25</v>
      </c>
      <c r="AB20" s="418">
        <v>38.15</v>
      </c>
      <c r="AC20" s="420">
        <f>IF(AB20="ABI",0,IF(AB20="DNF",0,IF(AB20="DSP","DSP",IF(AB20="VAL","VAL",(IF(A20="F",VLOOKUP(AB20,nagefille,2),VLOOKUP(AB20,nagegarçon,2)))))))</f>
        <v>11</v>
      </c>
      <c r="AD20" s="423">
        <f>IF(AC20="VAL","VALIDÉ",AC20)</f>
        <v>11</v>
      </c>
      <c r="AE20" s="424">
        <f>IF(AND(H20="DSP",M20="DSP",T20="DSP",AA20="DSP",AD20="DSP"),"DSP",IF(AND(H20="DSP",M20="DSP",T20="DSP",AA20="DSP"),AD20,IF(AND(H20="DSP",M20="DSP",T20="DSP",AD20="DSP"),AA20,IF(AND(H20="DSP",M20="DSP",AA20="DSP",AD20="DSP"),T20,IF(AND(H20="DSP",T20="DSP",AA20="DSP",AD20="DSP"),M20,IF(AND(M20="DSP",T20="DSP",AA20="DSP",AD20="DSP"),H20,IF(AND(T20="DSP",AA20="DSP",AD20="DSP"),(H20+M20)/2,IF(AND(M20="DSP",AA20="DSP",AD20="DSP"),(H20+T20)/2,IF(AND(H20="DSP",AA20="DSP",AD20="DSP"),(M20+T20)/2,IF(AND(M20="DSP",T20="DSP",AD20="DSP"),(H20+AA20)/2,IF(AND(H20="DSP",T20="DSP",AD20="DSP"),(M20+AA20)/2,IF(AND(H20="DSP",M20="DSP",AD20="DSP"),(T20+AA20)/2,IF(AND(M20="DSP",T20="DSP",AA20="DSP"),(H20+AD20)/2,IF(AND(H20="DSP",T20="DSP",AA20="DSP"),(M20+AD20)/2,IF(AND(H20="DSP",M20="DSP",AA20="DSP"),(T20+AD20)/2,IF(AND(H20="DSP",M20="DSP",T20="DSP"),(AA20+AD20)/2,IF(AND(H20="DSP",M20="DSP"),(T20+AA20+AD20)/3,IF(AND(H20="DSP",T20="DSP"),(M20+AA20+AD20)/3,IF(AND(M20="DSP",T20="DSP"),(H20+AA20+AD20)/3,IF(AND(H20="DSP",AA20="DSP"),(M20+T20+AD20)/3,IF(AND(M20="DSP",AA20="DSP"),(H20+T20+AD20)/3,IF(AND(T20="DSP",AA20="DSP"),(H20+M20+AD20)/3,IF(AND(H20="DSP",AD20="DSP"),(M20+T20+AA20)/3,IF(AND(M20="DSP",AD20="DSP"),(H20+T20+AA20)/3,IF(AND(T20="DSP",AD20="DSP"),(H20+M20+AA20)/3,IF(AND(AA20="DSP",AD20="DSP"),(H20+M20+T20)/3,IF(H20="DSP",(M20+T20+AA20+AD20)/4,IF(M20="DSP",(H20+T20+AA20+AD20)/4,IF(T20="DSP",(H20+M20+AA20+AD20)/4,IF(AA20="DSP",(H20+M20+T20+AD20)/4,IF(AD20="DSP",(H20+M20+T20+AA20)/4,SUM(H20+M20+T20+AA20+AD20)/5)))))))))))))))))))))))))))))))</f>
        <v>11.35</v>
      </c>
      <c r="AF20" s="425">
        <f>IF(AE20="DSP",0,AE20)</f>
        <v>11.35</v>
      </c>
      <c r="AG20" s="484">
        <f>RANK(AF20,$AF$3:$AF$651,0)</f>
        <v>281</v>
      </c>
      <c r="AH20" s="426">
        <f>IF(ISERROR(VLOOKUP(B20,'Notes Ecrit'!$A$2:$B$650,2,FALSE)),"ABI",(VLOOKUP(B20,'Notes Ecrit'!$A$2:$B$650,2,FALSE)))</f>
        <v>5</v>
      </c>
      <c r="AI20" s="425">
        <f>IF(OR(AH20="ABI",AH20="VALIDÉ"),0,AH20)</f>
        <v>5</v>
      </c>
      <c r="AJ20" s="488">
        <f>RANK(AI20,$AI$3:$AI$651,0)</f>
        <v>416</v>
      </c>
      <c r="AK20" s="427">
        <f>IF(AH20="ABI","DEF",IF(AE20="DSP",AH20,(AE20*0.5+AH20*0.5)))</f>
        <v>8.1750000000000007</v>
      </c>
    </row>
    <row r="21" spans="1:37" ht="15.75" customHeight="1" thickBot="1" x14ac:dyDescent="0.35">
      <c r="A21" s="414" t="s">
        <v>1026</v>
      </c>
      <c r="B21" s="415">
        <v>21906708</v>
      </c>
      <c r="C21" s="438" t="s">
        <v>373</v>
      </c>
      <c r="D21" s="439" t="s">
        <v>374</v>
      </c>
      <c r="E21" s="418">
        <v>20</v>
      </c>
      <c r="F21" s="419">
        <f>IF(E21="ABI","ABI",IF(E21="DSP","DSP",IF(E21="VAL","VAL",(VLOOKUP(E21,tpstest,2)))))</f>
        <v>19.5</v>
      </c>
      <c r="G21" s="420">
        <f>IF(F21="ABI",0,IF(F21="DSP","DSP",IF(F21="VAL","VAL",(IF(A21="F",VLOOKUP(F21,endurfille,2),VLOOKUP(F21,endurgarçon,2))))))</f>
        <v>17</v>
      </c>
      <c r="H21" s="421">
        <f>IF(G21="VAL","VALIDÉ",G21)</f>
        <v>17</v>
      </c>
      <c r="I21" s="418">
        <v>2.92</v>
      </c>
      <c r="J21" s="420">
        <f>IF(I21="ABI",0,IF(I21="DSP","DSP",IF(I21="VAL","VAL",(IF(A21="F",VLOOKUP(I21,VIT20MF,2),VLOOKUP(I21,Vit20MG,2))))))</f>
        <v>20</v>
      </c>
      <c r="K21" s="418">
        <v>6.15</v>
      </c>
      <c r="L21" s="420">
        <f>IF(K21="ABI",0,IF(K21="DSP","DSP",IF(K21="VAL","VAL",(IF(A21="F",VLOOKUP(K21,vit50mf,2),VLOOKUP(K21,vit50mg,2))))))</f>
        <v>16</v>
      </c>
      <c r="M21" s="421">
        <f>IF(OR(J21="DSP",L21="DSP"),"DSP",IF(L21="VAL","VALIDÉ",(J21+L21)/2))</f>
        <v>18</v>
      </c>
      <c r="N21" s="418">
        <v>67</v>
      </c>
      <c r="O21" s="418">
        <v>67</v>
      </c>
      <c r="P21" s="422">
        <f>IF(OR(N21="DSP",N21="ABI",N21="VAL"),0,N21/O21)</f>
        <v>1</v>
      </c>
      <c r="Q21" s="420">
        <f>IF(N21="ABI",0,IF(N21="DSP","DSP",IF(N21="VAL","VAL",IF(A21="F",VLOOKUP(P21,forcefille,2),VLOOKUP(P21,forcegarçon,2)))))</f>
        <v>5.5</v>
      </c>
      <c r="R21" s="418">
        <v>47.6</v>
      </c>
      <c r="S21" s="420">
        <f>IF(R21="ABI",0,IF(R21="DSP","DSP",IF(R21="VAL","VAL",IF(A21="F",VLOOKUP(R21,détfille,2),VLOOKUP(R21,détgarçon,2)))))</f>
        <v>5</v>
      </c>
      <c r="T21" s="421">
        <f>IF(OR(Q21="VAL",S21="VAL"),"VALIDÉ",IF(AND(Q21="DSP",S21="DSP"),"DSP",IF(Q21="DSP",S21*2,IF(S21="DSP",Q21*2,(Q21+S21)))))</f>
        <v>10.5</v>
      </c>
      <c r="U21" s="418">
        <v>25.4</v>
      </c>
      <c r="V21" s="420">
        <f>IF(U21="ABI",0,IF(U21="DSP","DSP",IF(U21="VAL","VAL",IF(A21="F",VLOOKUP(U21,coorfille,2),VLOOKUP(U21,coorgarçon,2)))))</f>
        <v>5.25</v>
      </c>
      <c r="W21" s="418">
        <v>-10</v>
      </c>
      <c r="X21" s="420">
        <f>IF(W21="ABI",0,IF(W21="DSP","DSP",IF(W21="VAL","VAL",IF(A21="F",VLOOKUP(W21,SouplesseFille,2),VLOOKUP(W21,SouplesseGarçon,2)))))</f>
        <v>0.75</v>
      </c>
      <c r="Y21" s="418">
        <v>4</v>
      </c>
      <c r="Z21" s="420">
        <f>IF(Y21="ABI",0,IF(Y21="DSP","DSP",IF(Y21="VAL","VAL",IF(A21="F",VLOOKUP(Y21,eqfille,2),VLOOKUP(Y21,eqgarçon,2)))))</f>
        <v>3</v>
      </c>
      <c r="AA21" s="421">
        <f>IF(AND(V21="DSP",X21="DSP",Z21="DSP"),"DSP",IF(AND(V21="DSP",X21="DSP"),Z21*4,IF(AND(V21="DSP",Z21="DSP"),X21*4,IF(AND(X21="DSP",Z21="DSP"),V21*2,IF(V21="DSP",(X21+Z21)*2,IF(X21="DSP",V21+Z21*2,IF(Z21="DSP",V21+X21*2,IF(Z21="VAL","VALIDÉ",V21+X21+Z21))))))))</f>
        <v>9</v>
      </c>
      <c r="AB21" s="418">
        <v>40.08</v>
      </c>
      <c r="AC21" s="420">
        <f>IF(AB21="ABI",0,IF(AB21="DNF",0,IF(AB21="DSP","DSP",IF(AB21="VAL","VAL",(IF(A21="F",VLOOKUP(AB21,nagefille,2),VLOOKUP(AB21,nagegarçon,2)))))))</f>
        <v>10</v>
      </c>
      <c r="AD21" s="423">
        <f>IF(AC21="VAL","VALIDÉ",AC21)</f>
        <v>10</v>
      </c>
      <c r="AE21" s="424">
        <f>IF(AND(H21="DSP",M21="DSP",T21="DSP",AA21="DSP",AD21="DSP"),"DSP",IF(AND(H21="DSP",M21="DSP",T21="DSP",AA21="DSP"),AD21,IF(AND(H21="DSP",M21="DSP",T21="DSP",AD21="DSP"),AA21,IF(AND(H21="DSP",M21="DSP",AA21="DSP",AD21="DSP"),T21,IF(AND(H21="DSP",T21="DSP",AA21="DSP",AD21="DSP"),M21,IF(AND(M21="DSP",T21="DSP",AA21="DSP",AD21="DSP"),H21,IF(AND(T21="DSP",AA21="DSP",AD21="DSP"),(H21+M21)/2,IF(AND(M21="DSP",AA21="DSP",AD21="DSP"),(H21+T21)/2,IF(AND(H21="DSP",AA21="DSP",AD21="DSP"),(M21+T21)/2,IF(AND(M21="DSP",T21="DSP",AD21="DSP"),(H21+AA21)/2,IF(AND(H21="DSP",T21="DSP",AD21="DSP"),(M21+AA21)/2,IF(AND(H21="DSP",M21="DSP",AD21="DSP"),(T21+AA21)/2,IF(AND(M21="DSP",T21="DSP",AA21="DSP"),(H21+AD21)/2,IF(AND(H21="DSP",T21="DSP",AA21="DSP"),(M21+AD21)/2,IF(AND(H21="DSP",M21="DSP",AA21="DSP"),(T21+AD21)/2,IF(AND(H21="DSP",M21="DSP",T21="DSP"),(AA21+AD21)/2,IF(AND(H21="DSP",M21="DSP"),(T21+AA21+AD21)/3,IF(AND(H21="DSP",T21="DSP"),(M21+AA21+AD21)/3,IF(AND(M21="DSP",T21="DSP"),(H21+AA21+AD21)/3,IF(AND(H21="DSP",AA21="DSP"),(M21+T21+AD21)/3,IF(AND(M21="DSP",AA21="DSP"),(H21+T21+AD21)/3,IF(AND(T21="DSP",AA21="DSP"),(H21+M21+AD21)/3,IF(AND(H21="DSP",AD21="DSP"),(M21+T21+AA21)/3,IF(AND(M21="DSP",AD21="DSP"),(H21+T21+AA21)/3,IF(AND(T21="DSP",AD21="DSP"),(H21+M21+AA21)/3,IF(AND(AA21="DSP",AD21="DSP"),(H21+M21+T21)/3,IF(H21="DSP",(M21+T21+AA21+AD21)/4,IF(M21="DSP",(H21+T21+AA21+AD21)/4,IF(T21="DSP",(H21+M21+AA21+AD21)/4,IF(AA21="DSP",(H21+M21+T21+AD21)/4,IF(AD21="DSP",(H21+M21+T21+AA21)/4,SUM(H21+M21+T21+AA21+AD21)/5)))))))))))))))))))))))))))))))</f>
        <v>12.9</v>
      </c>
      <c r="AF21" s="425">
        <f>IF(AE21="DSP",0,AE21)</f>
        <v>12.9</v>
      </c>
      <c r="AG21" s="484">
        <f>RANK(AF21,$AF$3:$AF$651,0)</f>
        <v>99</v>
      </c>
      <c r="AH21" s="426">
        <f>IF(ISERROR(VLOOKUP(B21,'Notes Ecrit'!$A$2:$B$650,2,FALSE)),"ABI",(VLOOKUP(B21,'Notes Ecrit'!$A$2:$B$650,2,FALSE)))</f>
        <v>7</v>
      </c>
      <c r="AI21" s="425">
        <f>IF(OR(AH21="ABI",AH21="VALIDÉ"),0,AH21)</f>
        <v>7</v>
      </c>
      <c r="AJ21" s="488">
        <f>RANK(AI21,$AI$3:$AI$651,0)</f>
        <v>183</v>
      </c>
      <c r="AK21" s="427">
        <f>IF(AH21="ABI","DEF",IF(AE21="DSP",AH21,(AE21*0.5+AH21*0.5)))</f>
        <v>9.9499999999999993</v>
      </c>
    </row>
    <row r="22" spans="1:37" ht="15.75" customHeight="1" thickBot="1" x14ac:dyDescent="0.35">
      <c r="A22" s="414" t="s">
        <v>1026</v>
      </c>
      <c r="B22" s="415">
        <v>21811011</v>
      </c>
      <c r="C22" s="438" t="s">
        <v>44</v>
      </c>
      <c r="D22" s="439" t="s">
        <v>108</v>
      </c>
      <c r="E22" s="418">
        <v>19</v>
      </c>
      <c r="F22" s="419">
        <f>IF(E22="ABI","ABI",IF(E22="DSP","DSP",IF(E22="VAL","VAL",(VLOOKUP(E22,tpstest,2)))))</f>
        <v>19</v>
      </c>
      <c r="G22" s="420">
        <f>IF(F22="ABI",0,IF(F22="DSP","DSP",IF(F22="VAL","VAL",(IF(A22="F",VLOOKUP(F22,endurfille,2),VLOOKUP(F22,endurgarçon,2))))))</f>
        <v>16</v>
      </c>
      <c r="H22" s="421">
        <f>IF(G22="VAL","VALIDÉ",G22)</f>
        <v>16</v>
      </c>
      <c r="I22" s="418">
        <v>3.23</v>
      </c>
      <c r="J22" s="420">
        <f>IF(I22="ABI",0,IF(I22="DSP","DSP",IF(I22="VAL","VAL",(IF(A22="F",VLOOKUP(I22,VIT20MF,2),VLOOKUP(I22,Vit20MG,2))))))</f>
        <v>16</v>
      </c>
      <c r="K22" s="418">
        <v>6.79</v>
      </c>
      <c r="L22" s="420">
        <f>IF(K22="ABI",0,IF(K22="DSP","DSP",IF(K22="VAL","VAL",(IF(A22="F",VLOOKUP(K22,vit50mf,2),VLOOKUP(K22,vit50mg,2))))))</f>
        <v>11</v>
      </c>
      <c r="M22" s="421">
        <f>IF(OR(J22="DSP",L22="DSP"),"DSP",IF(L22="VAL","VALIDÉ",(J22+L22)/2))</f>
        <v>13.5</v>
      </c>
      <c r="N22" s="418">
        <v>58</v>
      </c>
      <c r="O22" s="418">
        <v>49</v>
      </c>
      <c r="P22" s="422">
        <f>IF(OR(N22="DSP",N22="ABI",N22="VAL"),0,N22/O22)</f>
        <v>1.1836734693877551</v>
      </c>
      <c r="Q22" s="420">
        <f>IF(N22="ABI",0,IF(N22="DSP","DSP",IF(N22="VAL","VAL",IF(A22="F",VLOOKUP(P22,forcefille,2),VLOOKUP(P22,forcegarçon,2)))))</f>
        <v>6</v>
      </c>
      <c r="R22" s="418">
        <v>39.5</v>
      </c>
      <c r="S22" s="420">
        <f>IF(R22="ABI",0,IF(R22="DSP","DSP",IF(R22="VAL","VAL",IF(A22="F",VLOOKUP(R22,détfille,2),VLOOKUP(R22,détgarçon,2)))))</f>
        <v>3</v>
      </c>
      <c r="T22" s="421">
        <f>IF(OR(Q22="VAL",S22="VAL"),"VALIDÉ",IF(AND(Q22="DSP",S22="DSP"),"DSP",IF(Q22="DSP",S22*2,IF(S22="DSP",Q22*2,(Q22+S22)))))</f>
        <v>9</v>
      </c>
      <c r="U22" s="418">
        <v>26.69</v>
      </c>
      <c r="V22" s="420">
        <f>IF(U22="ABI",0,IF(U22="DSP","DSP",IF(U22="VAL","VAL",IF(A22="F",VLOOKUP(U22,coorfille,2),VLOOKUP(U22,coorgarçon,2)))))</f>
        <v>4.5</v>
      </c>
      <c r="W22" s="418">
        <v>-1</v>
      </c>
      <c r="X22" s="420">
        <f>IF(W22="ABI",0,IF(W22="DSP","DSP",IF(W22="VAL","VAL",IF(A22="F",VLOOKUP(W22,SouplesseFille,2),VLOOKUP(W22,SouplesseGarçon,2)))))</f>
        <v>2.25</v>
      </c>
      <c r="Y22" s="418">
        <v>4</v>
      </c>
      <c r="Z22" s="420">
        <f>IF(Y22="ABI",0,IF(Y22="DSP","DSP",IF(Y22="VAL","VAL",IF(A22="F",VLOOKUP(Y22,eqfille,2),VLOOKUP(Y22,eqgarçon,2)))))</f>
        <v>3</v>
      </c>
      <c r="AA22" s="421">
        <f>IF(AND(V22="DSP",X22="DSP",Z22="DSP"),"DSP",IF(AND(V22="DSP",X22="DSP"),Z22*4,IF(AND(V22="DSP",Z22="DSP"),X22*4,IF(AND(X22="DSP",Z22="DSP"),V22*2,IF(V22="DSP",(X22+Z22)*2,IF(X22="DSP",V22+Z22*2,IF(Z22="DSP",V22+X22*2,IF(Z22="VAL","VALIDÉ",V22+X22+Z22))))))))</f>
        <v>9.75</v>
      </c>
      <c r="AB22" s="418">
        <v>61</v>
      </c>
      <c r="AC22" s="420">
        <f>IF(AB22="ABI",0,IF(AB22="DNF",0,IF(AB22="DSP","DSP",IF(AB22="VAL","VAL",(IF(A22="F",VLOOKUP(AB22,nagefille,2),VLOOKUP(AB22,nagegarçon,2)))))))</f>
        <v>1</v>
      </c>
      <c r="AD22" s="423">
        <f>IF(AC22="VAL","VALIDÉ",AC22)</f>
        <v>1</v>
      </c>
      <c r="AE22" s="424">
        <f>IF(AND(H22="DSP",M22="DSP",T22="DSP",AA22="DSP",AD22="DSP"),"DSP",IF(AND(H22="DSP",M22="DSP",T22="DSP",AA22="DSP"),AD22,IF(AND(H22="DSP",M22="DSP",T22="DSP",AD22="DSP"),AA22,IF(AND(H22="DSP",M22="DSP",AA22="DSP",AD22="DSP"),T22,IF(AND(H22="DSP",T22="DSP",AA22="DSP",AD22="DSP"),M22,IF(AND(M22="DSP",T22="DSP",AA22="DSP",AD22="DSP"),H22,IF(AND(T22="DSP",AA22="DSP",AD22="DSP"),(H22+M22)/2,IF(AND(M22="DSP",AA22="DSP",AD22="DSP"),(H22+T22)/2,IF(AND(H22="DSP",AA22="DSP",AD22="DSP"),(M22+T22)/2,IF(AND(M22="DSP",T22="DSP",AD22="DSP"),(H22+AA22)/2,IF(AND(H22="DSP",T22="DSP",AD22="DSP"),(M22+AA22)/2,IF(AND(H22="DSP",M22="DSP",AD22="DSP"),(T22+AA22)/2,IF(AND(M22="DSP",T22="DSP",AA22="DSP"),(H22+AD22)/2,IF(AND(H22="DSP",T22="DSP",AA22="DSP"),(M22+AD22)/2,IF(AND(H22="DSP",M22="DSP",AA22="DSP"),(T22+AD22)/2,IF(AND(H22="DSP",M22="DSP",T22="DSP"),(AA22+AD22)/2,IF(AND(H22="DSP",M22="DSP"),(T22+AA22+AD22)/3,IF(AND(H22="DSP",T22="DSP"),(M22+AA22+AD22)/3,IF(AND(M22="DSP",T22="DSP"),(H22+AA22+AD22)/3,IF(AND(H22="DSP",AA22="DSP"),(M22+T22+AD22)/3,IF(AND(M22="DSP",AA22="DSP"),(H22+T22+AD22)/3,IF(AND(T22="DSP",AA22="DSP"),(H22+M22+AD22)/3,IF(AND(H22="DSP",AD22="DSP"),(M22+T22+AA22)/3,IF(AND(M22="DSP",AD22="DSP"),(H22+T22+AA22)/3,IF(AND(T22="DSP",AD22="DSP"),(H22+M22+AA22)/3,IF(AND(AA22="DSP",AD22="DSP"),(H22+M22+T22)/3,IF(H22="DSP",(M22+T22+AA22+AD22)/4,IF(M22="DSP",(H22+T22+AA22+AD22)/4,IF(T22="DSP",(H22+M22+AA22+AD22)/4,IF(AA22="DSP",(H22+M22+T22+AD22)/4,IF(AD22="DSP",(H22+M22+T22+AA22)/4,SUM(H22+M22+T22+AA22+AD22)/5)))))))))))))))))))))))))))))))</f>
        <v>9.85</v>
      </c>
      <c r="AF22" s="425">
        <f>IF(AE22="DSP",0,AE22)</f>
        <v>9.85</v>
      </c>
      <c r="AG22" s="484">
        <f>RANK(AF22,$AF$3:$AF$651,0)</f>
        <v>441</v>
      </c>
      <c r="AH22" s="426">
        <f>IF(ISERROR(VLOOKUP(B22,'Notes Ecrit'!$A$2:$B$650,2,FALSE)),"ABI",(VLOOKUP(B22,'Notes Ecrit'!$A$2:$B$650,2,FALSE)))</f>
        <v>8.5</v>
      </c>
      <c r="AI22" s="425">
        <f>IF(OR(AH22="ABI",AH22="VALIDÉ"),0,AH22)</f>
        <v>8.5</v>
      </c>
      <c r="AJ22" s="488">
        <f>RANK(AI22,$AI$3:$AI$651,0)</f>
        <v>83</v>
      </c>
      <c r="AK22" s="427">
        <f>IF(AH22="ABI","DEF",IF(AE22="DSP",AH22,(AE22*0.5+AH22*0.5)))</f>
        <v>9.1750000000000007</v>
      </c>
    </row>
    <row r="23" spans="1:37" ht="15.75" customHeight="1" thickBot="1" x14ac:dyDescent="0.35">
      <c r="A23" s="414" t="s">
        <v>1026</v>
      </c>
      <c r="B23" s="415">
        <v>21906231</v>
      </c>
      <c r="C23" s="438" t="s">
        <v>375</v>
      </c>
      <c r="D23" s="439" t="s">
        <v>211</v>
      </c>
      <c r="E23" s="418">
        <v>20</v>
      </c>
      <c r="F23" s="419">
        <f>IF(E23="ABI","ABI",IF(E23="DSP","DSP",IF(E23="VAL","VAL",(VLOOKUP(E23,tpstest,2)))))</f>
        <v>19.5</v>
      </c>
      <c r="G23" s="420">
        <f>IF(F23="ABI",0,IF(F23="DSP","DSP",IF(F23="VAL","VAL",(IF(A23="F",VLOOKUP(F23,endurfille,2),VLOOKUP(F23,endurgarçon,2))))))</f>
        <v>17</v>
      </c>
      <c r="H23" s="421">
        <f>IF(G23="VAL","VALIDÉ",G23)</f>
        <v>17</v>
      </c>
      <c r="I23" s="418">
        <v>3.03</v>
      </c>
      <c r="J23" s="420">
        <f>IF(I23="ABI",0,IF(I23="DSP","DSP",IF(I23="VAL","VAL",(IF(A23="F",VLOOKUP(I23,VIT20MF,2),VLOOKUP(I23,Vit20MG,2))))))</f>
        <v>20</v>
      </c>
      <c r="K23" s="418">
        <v>6.39</v>
      </c>
      <c r="L23" s="420">
        <f>IF(K23="ABI",0,IF(K23="DSP","DSP",IF(K23="VAL","VAL",(IF(A23="F",VLOOKUP(K23,vit50mf,2),VLOOKUP(K23,vit50mg,2))))))</f>
        <v>14</v>
      </c>
      <c r="M23" s="421">
        <f>IF(OR(J23="DSP",L23="DSP"),"DSP",IF(L23="VAL","VALIDÉ",(J23+L23)/2))</f>
        <v>17</v>
      </c>
      <c r="N23" s="418">
        <v>70</v>
      </c>
      <c r="O23" s="418">
        <v>66</v>
      </c>
      <c r="P23" s="422">
        <f>IF(OR(N23="DSP",N23="ABI",N23="VAL"),0,N23/O23)</f>
        <v>1.0606060606060606</v>
      </c>
      <c r="Q23" s="420">
        <f>IF(N23="ABI",0,IF(N23="DSP","DSP",IF(N23="VAL","VAL",IF(A23="F",VLOOKUP(P23,forcefille,2),VLOOKUP(P23,forcegarçon,2)))))</f>
        <v>5.5</v>
      </c>
      <c r="R23" s="418">
        <v>51.6</v>
      </c>
      <c r="S23" s="420">
        <f>IF(R23="ABI",0,IF(R23="DSP","DSP",IF(R23="VAL","VAL",IF(A23="F",VLOOKUP(R23,détfille,2),VLOOKUP(R23,détgarçon,2)))))</f>
        <v>6</v>
      </c>
      <c r="T23" s="421">
        <f>IF(OR(Q23="VAL",S23="VAL"),"VALIDÉ",IF(AND(Q23="DSP",S23="DSP"),"DSP",IF(Q23="DSP",S23*2,IF(S23="DSP",Q23*2,(Q23+S23)))))</f>
        <v>11.5</v>
      </c>
      <c r="U23" s="418">
        <v>25.8</v>
      </c>
      <c r="V23" s="420">
        <f>IF(U23="ABI",0,IF(U23="DSP","DSP",IF(U23="VAL","VAL",IF(A23="F",VLOOKUP(U23,coorfille,2),VLOOKUP(U23,coorgarçon,2)))))</f>
        <v>5</v>
      </c>
      <c r="W23" s="418">
        <v>-6</v>
      </c>
      <c r="X23" s="420">
        <f>IF(W23="ABI",0,IF(W23="DSP","DSP",IF(W23="VAL","VAL",IF(A23="F",VLOOKUP(W23,SouplesseFille,2),VLOOKUP(W23,SouplesseGarçon,2)))))</f>
        <v>1.25</v>
      </c>
      <c r="Y23" s="418">
        <v>4</v>
      </c>
      <c r="Z23" s="420">
        <f>IF(Y23="ABI",0,IF(Y23="DSP","DSP",IF(Y23="VAL","VAL",IF(A23="F",VLOOKUP(Y23,eqfille,2),VLOOKUP(Y23,eqgarçon,2)))))</f>
        <v>3</v>
      </c>
      <c r="AA23" s="421">
        <f>IF(AND(V23="DSP",X23="DSP",Z23="DSP"),"DSP",IF(AND(V23="DSP",X23="DSP"),Z23*4,IF(AND(V23="DSP",Z23="DSP"),X23*4,IF(AND(X23="DSP",Z23="DSP"),V23*2,IF(V23="DSP",(X23+Z23)*2,IF(X23="DSP",V23+Z23*2,IF(Z23="DSP",V23+X23*2,IF(Z23="VAL","VALIDÉ",V23+X23+Z23))))))))</f>
        <v>9.25</v>
      </c>
      <c r="AB23" s="418">
        <v>32.64</v>
      </c>
      <c r="AC23" s="420">
        <f>IF(AB23="ABI",0,IF(AB23="DNF",0,IF(AB23="DSP","DSP",IF(AB23="VAL","VAL",(IF(A23="F",VLOOKUP(AB23,nagefille,2),VLOOKUP(AB23,nagegarçon,2)))))))</f>
        <v>15</v>
      </c>
      <c r="AD23" s="423">
        <f>IF(AC23="VAL","VALIDÉ",AC23)</f>
        <v>15</v>
      </c>
      <c r="AE23" s="424">
        <f>IF(AND(H23="DSP",M23="DSP",T23="DSP",AA23="DSP",AD23="DSP"),"DSP",IF(AND(H23="DSP",M23="DSP",T23="DSP",AA23="DSP"),AD23,IF(AND(H23="DSP",M23="DSP",T23="DSP",AD23="DSP"),AA23,IF(AND(H23="DSP",M23="DSP",AA23="DSP",AD23="DSP"),T23,IF(AND(H23="DSP",T23="DSP",AA23="DSP",AD23="DSP"),M23,IF(AND(M23="DSP",T23="DSP",AA23="DSP",AD23="DSP"),H23,IF(AND(T23="DSP",AA23="DSP",AD23="DSP"),(H23+M23)/2,IF(AND(M23="DSP",AA23="DSP",AD23="DSP"),(H23+T23)/2,IF(AND(H23="DSP",AA23="DSP",AD23="DSP"),(M23+T23)/2,IF(AND(M23="DSP",T23="DSP",AD23="DSP"),(H23+AA23)/2,IF(AND(H23="DSP",T23="DSP",AD23="DSP"),(M23+AA23)/2,IF(AND(H23="DSP",M23="DSP",AD23="DSP"),(T23+AA23)/2,IF(AND(M23="DSP",T23="DSP",AA23="DSP"),(H23+AD23)/2,IF(AND(H23="DSP",T23="DSP",AA23="DSP"),(M23+AD23)/2,IF(AND(H23="DSP",M23="DSP",AA23="DSP"),(T23+AD23)/2,IF(AND(H23="DSP",M23="DSP",T23="DSP"),(AA23+AD23)/2,IF(AND(H23="DSP",M23="DSP"),(T23+AA23+AD23)/3,IF(AND(H23="DSP",T23="DSP"),(M23+AA23+AD23)/3,IF(AND(M23="DSP",T23="DSP"),(H23+AA23+AD23)/3,IF(AND(H23="DSP",AA23="DSP"),(M23+T23+AD23)/3,IF(AND(M23="DSP",AA23="DSP"),(H23+T23+AD23)/3,IF(AND(T23="DSP",AA23="DSP"),(H23+M23+AD23)/3,IF(AND(H23="DSP",AD23="DSP"),(M23+T23+AA23)/3,IF(AND(M23="DSP",AD23="DSP"),(H23+T23+AA23)/3,IF(AND(T23="DSP",AD23="DSP"),(H23+M23+AA23)/3,IF(AND(AA23="DSP",AD23="DSP"),(H23+M23+T23)/3,IF(H23="DSP",(M23+T23+AA23+AD23)/4,IF(M23="DSP",(H23+T23+AA23+AD23)/4,IF(T23="DSP",(H23+M23+AA23+AD23)/4,IF(AA23="DSP",(H23+M23+T23+AD23)/4,IF(AD23="DSP",(H23+M23+T23+AA23)/4,SUM(H23+M23+T23+AA23+AD23)/5)))))))))))))))))))))))))))))))</f>
        <v>13.95</v>
      </c>
      <c r="AF23" s="425">
        <f>IF(AE23="DSP",0,AE23)</f>
        <v>13.95</v>
      </c>
      <c r="AG23" s="484">
        <f>RANK(AF23,$AF$3:$AF$651,0)</f>
        <v>20</v>
      </c>
      <c r="AH23" s="426">
        <f>IF(ISERROR(VLOOKUP(B23,'Notes Ecrit'!$A$2:$B$650,2,FALSE)),"ABI",(VLOOKUP(B23,'Notes Ecrit'!$A$2:$B$650,2,FALSE)))</f>
        <v>8</v>
      </c>
      <c r="AI23" s="425">
        <f>IF(OR(AH23="ABI",AH23="VALIDÉ"),0,AH23)</f>
        <v>8</v>
      </c>
      <c r="AJ23" s="488">
        <f>RANK(AI23,$AI$3:$AI$651,0)</f>
        <v>109</v>
      </c>
      <c r="AK23" s="427">
        <f>IF(AH23="ABI","DEF",IF(AE23="DSP",AH23,(AE23*0.5+AH23*0.5)))</f>
        <v>10.975</v>
      </c>
    </row>
    <row r="24" spans="1:37" ht="15.75" customHeight="1" thickBot="1" x14ac:dyDescent="0.35">
      <c r="A24" s="414" t="s">
        <v>74</v>
      </c>
      <c r="B24" s="415">
        <v>21903189</v>
      </c>
      <c r="C24" s="438" t="s">
        <v>376</v>
      </c>
      <c r="D24" s="439" t="s">
        <v>377</v>
      </c>
      <c r="E24" s="418">
        <v>10</v>
      </c>
      <c r="F24" s="419">
        <f>IF(E24="ABI","ABI",IF(E24="DSP","DSP",IF(E24="VAL","VAL",(VLOOKUP(E24,tpstest,2)))))</f>
        <v>14.5</v>
      </c>
      <c r="G24" s="420">
        <f>IF(F24="ABI",0,IF(F24="DSP","DSP",IF(F24="VAL","VAL",(IF(A24="F",VLOOKUP(F24,endurfille,2),VLOOKUP(F24,endurgarçon,2))))))</f>
        <v>10</v>
      </c>
      <c r="H24" s="421">
        <f>IF(G24="VAL","VALIDÉ",G24)</f>
        <v>10</v>
      </c>
      <c r="I24" s="418">
        <v>3.81</v>
      </c>
      <c r="J24" s="420">
        <f>IF(I24="ABI",0,IF(I24="DSP","DSP",IF(I24="VAL","VAL",(IF(A24="F",VLOOKUP(I24,VIT20MF,2),VLOOKUP(I24,Vit20MG,2))))))</f>
        <v>11</v>
      </c>
      <c r="K24" s="418">
        <v>8.58</v>
      </c>
      <c r="L24" s="420">
        <f>IF(K24="ABI",0,IF(K24="DSP","DSP",IF(K24="VAL","VAL",(IF(A24="F",VLOOKUP(K24,vit50mf,2),VLOOKUP(K24,vit50mg,2))))))</f>
        <v>5</v>
      </c>
      <c r="M24" s="421">
        <f>IF(OR(J24="DSP",L24="DSP"),"DSP",IF(L24="VAL","VALIDÉ",(J24+L24)/2))</f>
        <v>8</v>
      </c>
      <c r="N24" s="418">
        <v>21.5</v>
      </c>
      <c r="O24" s="418">
        <v>49</v>
      </c>
      <c r="P24" s="422">
        <f>IF(OR(N24="DSP",N24="ABI",N24="VAL"),0,N24/O24)</f>
        <v>0.43877551020408162</v>
      </c>
      <c r="Q24" s="420">
        <f>IF(N24="ABI",0,IF(N24="DSP","DSP",IF(N24="VAL","VAL",IF(A24="F",VLOOKUP(P24,forcefille,2),VLOOKUP(P24,forcegarçon,2)))))</f>
        <v>4</v>
      </c>
      <c r="R24" s="418">
        <v>27.5</v>
      </c>
      <c r="S24" s="420">
        <f>IF(R24="ABI",0,IF(R24="DSP","DSP",IF(R24="VAL","VAL",IF(A24="F",VLOOKUP(R24,détfille,2),VLOOKUP(R24,détgarçon,2)))))</f>
        <v>4</v>
      </c>
      <c r="T24" s="421">
        <f>IF(OR(Q24="VAL",S24="VAL"),"VALIDÉ",IF(AND(Q24="DSP",S24="DSP"),"DSP",IF(Q24="DSP",S24*2,IF(S24="DSP",Q24*2,(Q24+S24)))))</f>
        <v>8</v>
      </c>
      <c r="U24" s="418">
        <v>26.97</v>
      </c>
      <c r="V24" s="420">
        <f>IF(U24="ABI",0,IF(U24="DSP","DSP",IF(U24="VAL","VAL",IF(A24="F",VLOOKUP(U24,coorfille,2),VLOOKUP(U24,coorgarçon,2)))))</f>
        <v>5.5</v>
      </c>
      <c r="W24" s="418">
        <v>4</v>
      </c>
      <c r="X24" s="420">
        <f>IF(W24="ABI",0,IF(W24="DSP","DSP",IF(W24="VAL","VAL",IF(A24="F",VLOOKUP(W24,SouplesseFille,2),VLOOKUP(W24,SouplesseGarçon,2)))))</f>
        <v>3.25</v>
      </c>
      <c r="Y24" s="418">
        <v>5</v>
      </c>
      <c r="Z24" s="420">
        <f>IF(Y24="ABI",0,IF(Y24="DSP","DSP",IF(Y24="VAL","VAL",IF(A24="F",VLOOKUP(Y24,eqfille,2),VLOOKUP(Y24,eqgarçon,2)))))</f>
        <v>2.5</v>
      </c>
      <c r="AA24" s="421">
        <f>IF(AND(V24="DSP",X24="DSP",Z24="DSP"),"DSP",IF(AND(V24="DSP",X24="DSP"),Z24*4,IF(AND(V24="DSP",Z24="DSP"),X24*4,IF(AND(X24="DSP",Z24="DSP"),V24*2,IF(V24="DSP",(X24+Z24)*2,IF(X24="DSP",V24+Z24*2,IF(Z24="DSP",V24+X24*2,IF(Z24="VAL","VALIDÉ",V24+X24+Z24))))))))</f>
        <v>11.25</v>
      </c>
      <c r="AB24" s="418">
        <v>57.65</v>
      </c>
      <c r="AC24" s="420">
        <f>IF(AB24="ABI",0,IF(AB24="DNF",0,IF(AB24="DSP","DSP",IF(AB24="VAL","VAL",(IF(A24="F",VLOOKUP(AB24,nagefille,2),VLOOKUP(AB24,nagegarçon,2)))))))</f>
        <v>5</v>
      </c>
      <c r="AD24" s="423">
        <f>IF(AC24="VAL","VALIDÉ",AC24)</f>
        <v>5</v>
      </c>
      <c r="AE24" s="424">
        <f>IF(AND(H24="DSP",M24="DSP",T24="DSP",AA24="DSP",AD24="DSP"),"DSP",IF(AND(H24="DSP",M24="DSP",T24="DSP",AA24="DSP"),AD24,IF(AND(H24="DSP",M24="DSP",T24="DSP",AD24="DSP"),AA24,IF(AND(H24="DSP",M24="DSP",AA24="DSP",AD24="DSP"),T24,IF(AND(H24="DSP",T24="DSP",AA24="DSP",AD24="DSP"),M24,IF(AND(M24="DSP",T24="DSP",AA24="DSP",AD24="DSP"),H24,IF(AND(T24="DSP",AA24="DSP",AD24="DSP"),(H24+M24)/2,IF(AND(M24="DSP",AA24="DSP",AD24="DSP"),(H24+T24)/2,IF(AND(H24="DSP",AA24="DSP",AD24="DSP"),(M24+T24)/2,IF(AND(M24="DSP",T24="DSP",AD24="DSP"),(H24+AA24)/2,IF(AND(H24="DSP",T24="DSP",AD24="DSP"),(M24+AA24)/2,IF(AND(H24="DSP",M24="DSP",AD24="DSP"),(T24+AA24)/2,IF(AND(M24="DSP",T24="DSP",AA24="DSP"),(H24+AD24)/2,IF(AND(H24="DSP",T24="DSP",AA24="DSP"),(M24+AD24)/2,IF(AND(H24="DSP",M24="DSP",AA24="DSP"),(T24+AD24)/2,IF(AND(H24="DSP",M24="DSP",T24="DSP"),(AA24+AD24)/2,IF(AND(H24="DSP",M24="DSP"),(T24+AA24+AD24)/3,IF(AND(H24="DSP",T24="DSP"),(M24+AA24+AD24)/3,IF(AND(M24="DSP",T24="DSP"),(H24+AA24+AD24)/3,IF(AND(H24="DSP",AA24="DSP"),(M24+T24+AD24)/3,IF(AND(M24="DSP",AA24="DSP"),(H24+T24+AD24)/3,IF(AND(T24="DSP",AA24="DSP"),(H24+M24+AD24)/3,IF(AND(H24="DSP",AD24="DSP"),(M24+T24+AA24)/3,IF(AND(M24="DSP",AD24="DSP"),(H24+T24+AA24)/3,IF(AND(T24="DSP",AD24="DSP"),(H24+M24+AA24)/3,IF(AND(AA24="DSP",AD24="DSP"),(H24+M24+T24)/3,IF(H24="DSP",(M24+T24+AA24+AD24)/4,IF(M24="DSP",(H24+T24+AA24+AD24)/4,IF(T24="DSP",(H24+M24+AA24+AD24)/4,IF(AA24="DSP",(H24+M24+T24+AD24)/4,IF(AD24="DSP",(H24+M24+T24+AA24)/4,SUM(H24+M24+T24+AA24+AD24)/5)))))))))))))))))))))))))))))))</f>
        <v>8.4499999999999993</v>
      </c>
      <c r="AF24" s="425">
        <f>IF(AE24="DSP",0,AE24)</f>
        <v>8.4499999999999993</v>
      </c>
      <c r="AG24" s="484">
        <f>RANK(AF24,$AF$3:$AF$651,0)</f>
        <v>537</v>
      </c>
      <c r="AH24" s="426">
        <f>IF(ISERROR(VLOOKUP(B24,'Notes Ecrit'!$A$2:$B$650,2,FALSE)),"ABI",(VLOOKUP(B24,'Notes Ecrit'!$A$2:$B$650,2,FALSE)))</f>
        <v>4.5</v>
      </c>
      <c r="AI24" s="425">
        <f>IF(OR(AH24="ABI",AH24="VALIDÉ"),0,AH24)</f>
        <v>4.5</v>
      </c>
      <c r="AJ24" s="488">
        <f>RANK(AI24,$AI$3:$AI$651,0)</f>
        <v>464</v>
      </c>
      <c r="AK24" s="427">
        <f>IF(AH24="ABI","DEF",IF(AE24="DSP",AH24,(AE24*0.5+AH24*0.5)))</f>
        <v>6.4749999999999996</v>
      </c>
    </row>
    <row r="25" spans="1:37" ht="15.75" customHeight="1" thickBot="1" x14ac:dyDescent="0.35">
      <c r="A25" s="414" t="s">
        <v>1026</v>
      </c>
      <c r="B25" s="415">
        <v>21909665</v>
      </c>
      <c r="C25" s="438" t="s">
        <v>378</v>
      </c>
      <c r="D25" s="439" t="s">
        <v>379</v>
      </c>
      <c r="E25" s="418">
        <v>21</v>
      </c>
      <c r="F25" s="419">
        <f>IF(E25="ABI","ABI",IF(E25="DSP","DSP",IF(E25="VAL","VAL",(VLOOKUP(E25,tpstest,2)))))</f>
        <v>20</v>
      </c>
      <c r="G25" s="420">
        <f>IF(F25="ABI",0,IF(F25="DSP","DSP",IF(F25="VAL","VAL",(IF(A25="F",VLOOKUP(F25,endurfille,2),VLOOKUP(F25,endurgarçon,2))))))</f>
        <v>18</v>
      </c>
      <c r="H25" s="421">
        <f>IF(G25="VAL","VALIDÉ",G25)</f>
        <v>18</v>
      </c>
      <c r="I25" s="418">
        <v>3.04</v>
      </c>
      <c r="J25" s="420">
        <f>IF(I25="ABI",0,IF(I25="DSP","DSP",IF(I25="VAL","VAL",(IF(A25="F",VLOOKUP(I25,VIT20MF,2),VLOOKUP(I25,Vit20MG,2))))))</f>
        <v>20</v>
      </c>
      <c r="K25" s="418">
        <v>6.53</v>
      </c>
      <c r="L25" s="420">
        <f>IF(K25="ABI",0,IF(K25="DSP","DSP",IF(K25="VAL","VAL",(IF(A25="F",VLOOKUP(K25,vit50mf,2),VLOOKUP(K25,vit50mg,2))))))</f>
        <v>13</v>
      </c>
      <c r="M25" s="421">
        <f>IF(OR(J25="DSP",L25="DSP"),"DSP",IF(L25="VAL","VALIDÉ",(J25+L25)/2))</f>
        <v>16.5</v>
      </c>
      <c r="N25" s="418">
        <v>51</v>
      </c>
      <c r="O25" s="418">
        <v>63</v>
      </c>
      <c r="P25" s="422">
        <f>IF(OR(N25="DSP",N25="ABI",N25="VAL"),0,N25/O25)</f>
        <v>0.80952380952380953</v>
      </c>
      <c r="Q25" s="420">
        <f>IF(N25="ABI",0,IF(N25="DSP","DSP",IF(N25="VAL","VAL",IF(A25="F",VLOOKUP(P25,forcefille,2),VLOOKUP(P25,forcegarçon,2)))))</f>
        <v>4.5</v>
      </c>
      <c r="R25" s="418">
        <v>36.700000000000003</v>
      </c>
      <c r="S25" s="420">
        <f>IF(R25="ABI",0,IF(R25="DSP","DSP",IF(R25="VAL","VAL",IF(A25="F",VLOOKUP(R25,détfille,2),VLOOKUP(R25,détgarçon,2)))))</f>
        <v>2</v>
      </c>
      <c r="T25" s="421">
        <f>IF(OR(Q25="VAL",S25="VAL"),"VALIDÉ",IF(AND(Q25="DSP",S25="DSP"),"DSP",IF(Q25="DSP",S25*2,IF(S25="DSP",Q25*2,(Q25+S25)))))</f>
        <v>6.5</v>
      </c>
      <c r="U25" s="418">
        <v>28.37</v>
      </c>
      <c r="V25" s="420">
        <f>IF(U25="ABI",0,IF(U25="DSP","DSP",IF(U25="VAL","VAL",IF(A25="F",VLOOKUP(U25,coorfille,2),VLOOKUP(U25,coorgarçon,2)))))</f>
        <v>3.75</v>
      </c>
      <c r="W25" s="418">
        <v>-6</v>
      </c>
      <c r="X25" s="420">
        <f>IF(W25="ABI",0,IF(W25="DSP","DSP",IF(W25="VAL","VAL",IF(A25="F",VLOOKUP(W25,SouplesseFille,2),VLOOKUP(W25,SouplesseGarçon,2)))))</f>
        <v>1.25</v>
      </c>
      <c r="Y25" s="418">
        <v>2</v>
      </c>
      <c r="Z25" s="420">
        <f>IF(Y25="ABI",0,IF(Y25="DSP","DSP",IF(Y25="VAL","VAL",IF(A25="F",VLOOKUP(Y25,eqfille,2),VLOOKUP(Y25,eqgarçon,2)))))</f>
        <v>4</v>
      </c>
      <c r="AA25" s="421">
        <f>IF(AND(V25="DSP",X25="DSP",Z25="DSP"),"DSP",IF(AND(V25="DSP",X25="DSP"),Z25*4,IF(AND(V25="DSP",Z25="DSP"),X25*4,IF(AND(X25="DSP",Z25="DSP"),V25*2,IF(V25="DSP",(X25+Z25)*2,IF(X25="DSP",V25+Z25*2,IF(Z25="DSP",V25+X25*2,IF(Z25="VAL","VALIDÉ",V25+X25+Z25))))))))</f>
        <v>9</v>
      </c>
      <c r="AB25" s="418">
        <v>45.1</v>
      </c>
      <c r="AC25" s="420">
        <f>IF(AB25="ABI",0,IF(AB25="DNF",0,IF(AB25="DSP","DSP",IF(AB25="VAL","VAL",(IF(A25="F",VLOOKUP(AB25,nagefille,2),VLOOKUP(AB25,nagegarçon,2)))))))</f>
        <v>8</v>
      </c>
      <c r="AD25" s="423">
        <f>IF(AC25="VAL","VALIDÉ",AC25)</f>
        <v>8</v>
      </c>
      <c r="AE25" s="424">
        <f>IF(AND(H25="DSP",M25="DSP",T25="DSP",AA25="DSP",AD25="DSP"),"DSP",IF(AND(H25="DSP",M25="DSP",T25="DSP",AA25="DSP"),AD25,IF(AND(H25="DSP",M25="DSP",T25="DSP",AD25="DSP"),AA25,IF(AND(H25="DSP",M25="DSP",AA25="DSP",AD25="DSP"),T25,IF(AND(H25="DSP",T25="DSP",AA25="DSP",AD25="DSP"),M25,IF(AND(M25="DSP",T25="DSP",AA25="DSP",AD25="DSP"),H25,IF(AND(T25="DSP",AA25="DSP",AD25="DSP"),(H25+M25)/2,IF(AND(M25="DSP",AA25="DSP",AD25="DSP"),(H25+T25)/2,IF(AND(H25="DSP",AA25="DSP",AD25="DSP"),(M25+T25)/2,IF(AND(M25="DSP",T25="DSP",AD25="DSP"),(H25+AA25)/2,IF(AND(H25="DSP",T25="DSP",AD25="DSP"),(M25+AA25)/2,IF(AND(H25="DSP",M25="DSP",AD25="DSP"),(T25+AA25)/2,IF(AND(M25="DSP",T25="DSP",AA25="DSP"),(H25+AD25)/2,IF(AND(H25="DSP",T25="DSP",AA25="DSP"),(M25+AD25)/2,IF(AND(H25="DSP",M25="DSP",AA25="DSP"),(T25+AD25)/2,IF(AND(H25="DSP",M25="DSP",T25="DSP"),(AA25+AD25)/2,IF(AND(H25="DSP",M25="DSP"),(T25+AA25+AD25)/3,IF(AND(H25="DSP",T25="DSP"),(M25+AA25+AD25)/3,IF(AND(M25="DSP",T25="DSP"),(H25+AA25+AD25)/3,IF(AND(H25="DSP",AA25="DSP"),(M25+T25+AD25)/3,IF(AND(M25="DSP",AA25="DSP"),(H25+T25+AD25)/3,IF(AND(T25="DSP",AA25="DSP"),(H25+M25+AD25)/3,IF(AND(H25="DSP",AD25="DSP"),(M25+T25+AA25)/3,IF(AND(M25="DSP",AD25="DSP"),(H25+T25+AA25)/3,IF(AND(T25="DSP",AD25="DSP"),(H25+M25+AA25)/3,IF(AND(AA25="DSP",AD25="DSP"),(H25+M25+T25)/3,IF(H25="DSP",(M25+T25+AA25+AD25)/4,IF(M25="DSP",(H25+T25+AA25+AD25)/4,IF(T25="DSP",(H25+M25+AA25+AD25)/4,IF(AA25="DSP",(H25+M25+T25+AD25)/4,IF(AD25="DSP",(H25+M25+T25+AA25)/4,SUM(H25+M25+T25+AA25+AD25)/5)))))))))))))))))))))))))))))))</f>
        <v>11.6</v>
      </c>
      <c r="AF25" s="425">
        <f>IF(AE25="DSP",0,AE25)</f>
        <v>11.6</v>
      </c>
      <c r="AG25" s="484">
        <f>RANK(AF25,$AF$3:$AF$651,0)</f>
        <v>245</v>
      </c>
      <c r="AH25" s="426">
        <f>IF(ISERROR(VLOOKUP(B25,'Notes Ecrit'!$A$2:$B$650,2,FALSE)),"ABI",(VLOOKUP(B25,'Notes Ecrit'!$A$2:$B$650,2,FALSE)))</f>
        <v>5.5</v>
      </c>
      <c r="AI25" s="425">
        <f>IF(OR(AH25="ABI",AH25="VALIDÉ"),0,AH25)</f>
        <v>5.5</v>
      </c>
      <c r="AJ25" s="488">
        <f>RANK(AI25,$AI$3:$AI$651,0)</f>
        <v>353</v>
      </c>
      <c r="AK25" s="427">
        <f>IF(AH25="ABI","DEF",IF(AE25="DSP",AH25,(AE25*0.5+AH25*0.5)))</f>
        <v>8.5500000000000007</v>
      </c>
    </row>
    <row r="26" spans="1:37" ht="15.75" customHeight="1" thickBot="1" x14ac:dyDescent="0.35">
      <c r="A26" s="414" t="s">
        <v>74</v>
      </c>
      <c r="B26" s="415">
        <v>21801187</v>
      </c>
      <c r="C26" s="444" t="s">
        <v>109</v>
      </c>
      <c r="D26" s="445" t="s">
        <v>110</v>
      </c>
      <c r="E26" s="418">
        <v>13</v>
      </c>
      <c r="F26" s="419">
        <f>IF(E26="ABI","ABI",IF(E26="DSP","DSP",IF(E26="VAL","VAL",(VLOOKUP(E26,tpstest,2)))))</f>
        <v>16</v>
      </c>
      <c r="G26" s="420">
        <f>IF(F26="ABI",0,IF(F26="DSP","DSP",IF(F26="VAL","VAL",(IF(A26="F",VLOOKUP(F26,endurfille,2),VLOOKUP(F26,endurgarçon,2))))))</f>
        <v>13</v>
      </c>
      <c r="H26" s="421">
        <f>IF(G26="VAL","VALIDÉ",G26)</f>
        <v>13</v>
      </c>
      <c r="I26" s="418">
        <v>3.56</v>
      </c>
      <c r="J26" s="420">
        <f>IF(I26="ABI",0,IF(I26="DSP","DSP",IF(I26="VAL","VAL",(IF(A26="F",VLOOKUP(I26,VIT20MF,2),VLOOKUP(I26,Vit20MG,2))))))</f>
        <v>15</v>
      </c>
      <c r="K26" s="418">
        <v>8.02</v>
      </c>
      <c r="L26" s="420">
        <f>IF(K26="ABI",0,IF(K26="DSP","DSP",IF(K26="VAL","VAL",(IF(A26="F",VLOOKUP(K26,vit50mf,2),VLOOKUP(K26,vit50mg,2))))))</f>
        <v>9</v>
      </c>
      <c r="M26" s="421">
        <f>IF(OR(J26="DSP",L26="DSP"),"DSP",IF(L26="VAL","VALIDÉ",(J26+L26)/2))</f>
        <v>12</v>
      </c>
      <c r="N26" s="418">
        <v>23.5</v>
      </c>
      <c r="O26" s="418">
        <v>47</v>
      </c>
      <c r="P26" s="422">
        <f>IF(OR(N26="DSP",N26="ABI",N26="VAL"),0,N26/O26)</f>
        <v>0.5</v>
      </c>
      <c r="Q26" s="420">
        <f>IF(N26="ABI",0,IF(N26="DSP","DSP",IF(N26="VAL","VAL",IF(A26="F",VLOOKUP(P26,forcefille,2),VLOOKUP(P26,forcegarçon,2)))))</f>
        <v>5</v>
      </c>
      <c r="R26" s="418">
        <v>22.9</v>
      </c>
      <c r="S26" s="420">
        <f>IF(R26="ABI",0,IF(R26="DSP","DSP",IF(R26="VAL","VAL",IF(A26="F",VLOOKUP(R26,détfille,2),VLOOKUP(R26,détgarçon,2)))))</f>
        <v>3</v>
      </c>
      <c r="T26" s="421">
        <f>IF(OR(Q26="VAL",S26="VAL"),"VALIDÉ",IF(AND(Q26="DSP",S26="DSP"),"DSP",IF(Q26="DSP",S26*2,IF(S26="DSP",Q26*2,(Q26+S26)))))</f>
        <v>8</v>
      </c>
      <c r="U26" s="418">
        <v>28.87</v>
      </c>
      <c r="V26" s="420">
        <f>IF(U26="ABI",0,IF(U26="DSP","DSP",IF(U26="VAL","VAL",IF(A26="F",VLOOKUP(U26,coorfille,2),VLOOKUP(U26,coorgarçon,2)))))</f>
        <v>4.5</v>
      </c>
      <c r="W26" s="418">
        <v>0</v>
      </c>
      <c r="X26" s="420">
        <f>IF(W26="ABI",0,IF(W26="DSP","DSP",IF(W26="VAL","VAL",IF(A26="F",VLOOKUP(W26,SouplesseFille,2),VLOOKUP(W26,SouplesseGarçon,2)))))</f>
        <v>2.5</v>
      </c>
      <c r="Y26" s="418">
        <v>3</v>
      </c>
      <c r="Z26" s="420">
        <f>IF(Y26="ABI",0,IF(Y26="DSP","DSP",IF(Y26="VAL","VAL",IF(A26="F",VLOOKUP(Y26,eqfille,2),VLOOKUP(Y26,eqgarçon,2)))))</f>
        <v>3.5</v>
      </c>
      <c r="AA26" s="421">
        <f>IF(AND(V26="DSP",X26="DSP",Z26="DSP"),"DSP",IF(AND(V26="DSP",X26="DSP"),Z26*4,IF(AND(V26="DSP",Z26="DSP"),X26*4,IF(AND(X26="DSP",Z26="DSP"),V26*2,IF(V26="DSP",(X26+Z26)*2,IF(X26="DSP",V26+Z26*2,IF(Z26="DSP",V26+X26*2,IF(Z26="VAL","VALIDÉ",V26+X26+Z26))))))))</f>
        <v>10.5</v>
      </c>
      <c r="AB26" s="418">
        <v>70</v>
      </c>
      <c r="AC26" s="420">
        <f>IF(AB26="ABI",0,IF(AB26="DNF",0,IF(AB26="DSP","DSP",IF(AB26="VAL","VAL",(IF(A26="F",VLOOKUP(AB26,nagefille,2),VLOOKUP(AB26,nagegarçon,2)))))))</f>
        <v>1</v>
      </c>
      <c r="AD26" s="423">
        <f>IF(AC26="VAL","VALIDÉ",AC26)</f>
        <v>1</v>
      </c>
      <c r="AE26" s="424">
        <f>IF(AND(H26="DSP",M26="DSP",T26="DSP",AA26="DSP",AD26="DSP"),"DSP",IF(AND(H26="DSP",M26="DSP",T26="DSP",AA26="DSP"),AD26,IF(AND(H26="DSP",M26="DSP",T26="DSP",AD26="DSP"),AA26,IF(AND(H26="DSP",M26="DSP",AA26="DSP",AD26="DSP"),T26,IF(AND(H26="DSP",T26="DSP",AA26="DSP",AD26="DSP"),M26,IF(AND(M26="DSP",T26="DSP",AA26="DSP",AD26="DSP"),H26,IF(AND(T26="DSP",AA26="DSP",AD26="DSP"),(H26+M26)/2,IF(AND(M26="DSP",AA26="DSP",AD26="DSP"),(H26+T26)/2,IF(AND(H26="DSP",AA26="DSP",AD26="DSP"),(M26+T26)/2,IF(AND(M26="DSP",T26="DSP",AD26="DSP"),(H26+AA26)/2,IF(AND(H26="DSP",T26="DSP",AD26="DSP"),(M26+AA26)/2,IF(AND(H26="DSP",M26="DSP",AD26="DSP"),(T26+AA26)/2,IF(AND(M26="DSP",T26="DSP",AA26="DSP"),(H26+AD26)/2,IF(AND(H26="DSP",T26="DSP",AA26="DSP"),(M26+AD26)/2,IF(AND(H26="DSP",M26="DSP",AA26="DSP"),(T26+AD26)/2,IF(AND(H26="DSP",M26="DSP",T26="DSP"),(AA26+AD26)/2,IF(AND(H26="DSP",M26="DSP"),(T26+AA26+AD26)/3,IF(AND(H26="DSP",T26="DSP"),(M26+AA26+AD26)/3,IF(AND(M26="DSP",T26="DSP"),(H26+AA26+AD26)/3,IF(AND(H26="DSP",AA26="DSP"),(M26+T26+AD26)/3,IF(AND(M26="DSP",AA26="DSP"),(H26+T26+AD26)/3,IF(AND(T26="DSP",AA26="DSP"),(H26+M26+AD26)/3,IF(AND(H26="DSP",AD26="DSP"),(M26+T26+AA26)/3,IF(AND(M26="DSP",AD26="DSP"),(H26+T26+AA26)/3,IF(AND(T26="DSP",AD26="DSP"),(H26+M26+AA26)/3,IF(AND(AA26="DSP",AD26="DSP"),(H26+M26+T26)/3,IF(H26="DSP",(M26+T26+AA26+AD26)/4,IF(M26="DSP",(H26+T26+AA26+AD26)/4,IF(T26="DSP",(H26+M26+AA26+AD26)/4,IF(AA26="DSP",(H26+M26+T26+AD26)/4,IF(AD26="DSP",(H26+M26+T26+AA26)/4,SUM(H26+M26+T26+AA26+AD26)/5)))))))))))))))))))))))))))))))</f>
        <v>8.9</v>
      </c>
      <c r="AF26" s="425">
        <f>IF(AE26="DSP",0,AE26)</f>
        <v>8.9</v>
      </c>
      <c r="AG26" s="484">
        <f>RANK(AF26,$AF$3:$AF$651,0)</f>
        <v>510</v>
      </c>
      <c r="AH26" s="426">
        <f>IF(ISERROR(VLOOKUP(B26,'Notes Ecrit'!$A$2:$B$650,2,FALSE)),"ABI",(VLOOKUP(B26,'Notes Ecrit'!$A$2:$B$650,2,FALSE)))</f>
        <v>7.5</v>
      </c>
      <c r="AI26" s="425">
        <f>IF(OR(AH26="ABI",AH26="VALIDÉ"),0,AH26)</f>
        <v>7.5</v>
      </c>
      <c r="AJ26" s="488">
        <f>RANK(AI26,$AI$3:$AI$651,0)</f>
        <v>137</v>
      </c>
      <c r="AK26" s="427">
        <f>IF(AH26="ABI","DEF",IF(AE26="DSP",AH26,(AE26*0.5+AH26*0.5)))</f>
        <v>8.1999999999999993</v>
      </c>
    </row>
    <row r="27" spans="1:37" ht="15.75" customHeight="1" thickBot="1" x14ac:dyDescent="0.35">
      <c r="A27" s="414" t="s">
        <v>1026</v>
      </c>
      <c r="B27" s="415">
        <v>21814329</v>
      </c>
      <c r="C27" s="438" t="s">
        <v>111</v>
      </c>
      <c r="D27" s="439" t="s">
        <v>112</v>
      </c>
      <c r="E27" s="418">
        <v>14</v>
      </c>
      <c r="F27" s="419">
        <f>IF(E27="ABI","ABI",IF(E27="DSP","DSP",IF(E27="VAL","VAL",(VLOOKUP(E27,tpstest,2)))))</f>
        <v>16.5</v>
      </c>
      <c r="G27" s="420">
        <f>IF(F27="ABI",0,IF(F27="DSP","DSP",IF(F27="VAL","VAL",(IF(A27="F",VLOOKUP(F27,endurfille,2),VLOOKUP(F27,endurgarçon,2))))))</f>
        <v>11</v>
      </c>
      <c r="H27" s="421">
        <f>IF(G27="VAL","VALIDÉ",G27)</f>
        <v>11</v>
      </c>
      <c r="I27" s="418">
        <v>3.2</v>
      </c>
      <c r="J27" s="420">
        <f>IF(I27="ABI",0,IF(I27="DSP","DSP",IF(I27="VAL","VAL",(IF(A27="F",VLOOKUP(I27,VIT20MF,2),VLOOKUP(I27,Vit20MG,2))))))</f>
        <v>17</v>
      </c>
      <c r="K27" s="418">
        <v>6.78</v>
      </c>
      <c r="L27" s="420">
        <f>IF(K27="ABI",0,IF(K27="DSP","DSP",IF(K27="VAL","VAL",(IF(A27="F",VLOOKUP(K27,vit50mf,2),VLOOKUP(K27,vit50mg,2))))))</f>
        <v>11</v>
      </c>
      <c r="M27" s="421">
        <f>IF(OR(J27="DSP",L27="DSP"),"DSP",IF(L27="VAL","VALIDÉ",(J27+L27)/2))</f>
        <v>14</v>
      </c>
      <c r="N27" s="418">
        <v>75</v>
      </c>
      <c r="O27" s="418">
        <v>65</v>
      </c>
      <c r="P27" s="422">
        <f>IF(OR(N27="DSP",N27="ABI",N27="VAL"),0,N27/O27)</f>
        <v>1.1538461538461537</v>
      </c>
      <c r="Q27" s="420">
        <f>IF(N27="ABI",0,IF(N27="DSP","DSP",IF(N27="VAL","VAL",IF(A27="F",VLOOKUP(P27,forcefille,2),VLOOKUP(P27,forcegarçon,2)))))</f>
        <v>6</v>
      </c>
      <c r="R27" s="418">
        <v>41.7</v>
      </c>
      <c r="S27" s="420">
        <f>IF(R27="ABI",0,IF(R27="DSP","DSP",IF(R27="VAL","VAL",IF(A27="F",VLOOKUP(R27,détfille,2),VLOOKUP(R27,détgarçon,2)))))</f>
        <v>3.5</v>
      </c>
      <c r="T27" s="421">
        <f>IF(OR(Q27="VAL",S27="VAL"),"VALIDÉ",IF(AND(Q27="DSP",S27="DSP"),"DSP",IF(Q27="DSP",S27*2,IF(S27="DSP",Q27*2,(Q27+S27)))))</f>
        <v>9.5</v>
      </c>
      <c r="U27" s="418">
        <v>25.34</v>
      </c>
      <c r="V27" s="420">
        <f>IF(U27="ABI",0,IF(U27="DSP","DSP",IF(U27="VAL","VAL",IF(A27="F",VLOOKUP(U27,coorfille,2),VLOOKUP(U27,coorgarçon,2)))))</f>
        <v>5.25</v>
      </c>
      <c r="W27" s="418">
        <v>-20</v>
      </c>
      <c r="X27" s="420">
        <f>IF(W27="ABI",0,IF(W27="DSP","DSP",IF(W27="VAL","VAL",IF(A27="F",VLOOKUP(W27,SouplesseFille,2),VLOOKUP(W27,SouplesseGarçon,2)))))</f>
        <v>0</v>
      </c>
      <c r="Y27" s="418">
        <v>7</v>
      </c>
      <c r="Z27" s="420">
        <f>IF(Y27="ABI",0,IF(Y27="DSP","DSP",IF(Y27="VAL","VAL",IF(A27="F",VLOOKUP(Y27,eqfille,2),VLOOKUP(Y27,eqgarçon,2)))))</f>
        <v>1.5</v>
      </c>
      <c r="AA27" s="421">
        <f>IF(AND(V27="DSP",X27="DSP",Z27="DSP"),"DSP",IF(AND(V27="DSP",X27="DSP"),Z27*4,IF(AND(V27="DSP",Z27="DSP"),X27*4,IF(AND(X27="DSP",Z27="DSP"),V27*2,IF(V27="DSP",(X27+Z27)*2,IF(X27="DSP",V27+Z27*2,IF(Z27="DSP",V27+X27*2,IF(Z27="VAL","VALIDÉ",V27+X27+Z27))))))))</f>
        <v>6.75</v>
      </c>
      <c r="AB27" s="418" t="s">
        <v>1025</v>
      </c>
      <c r="AC27" s="420" t="str">
        <f>IF(AB27="ABI",0,IF(AB27="DNF",0,IF(AB27="DSP","DSP",IF(AB27="VAL","VAL",(IF(A27="F",VLOOKUP(AB27,nagefille,2),VLOOKUP(AB27,nagegarçon,2)))))))</f>
        <v>DSP</v>
      </c>
      <c r="AD27" s="423" t="str">
        <f>IF(AC27="VAL","VALIDÉ",AC27)</f>
        <v>DSP</v>
      </c>
      <c r="AE27" s="424">
        <f>IF(AND(H27="DSP",M27="DSP",T27="DSP",AA27="DSP",AD27="DSP"),"DSP",IF(AND(H27="DSP",M27="DSP",T27="DSP",AA27="DSP"),AD27,IF(AND(H27="DSP",M27="DSP",T27="DSP",AD27="DSP"),AA27,IF(AND(H27="DSP",M27="DSP",AA27="DSP",AD27="DSP"),T27,IF(AND(H27="DSP",T27="DSP",AA27="DSP",AD27="DSP"),M27,IF(AND(M27="DSP",T27="DSP",AA27="DSP",AD27="DSP"),H27,IF(AND(T27="DSP",AA27="DSP",AD27="DSP"),(H27+M27)/2,IF(AND(M27="DSP",AA27="DSP",AD27="DSP"),(H27+T27)/2,IF(AND(H27="DSP",AA27="DSP",AD27="DSP"),(M27+T27)/2,IF(AND(M27="DSP",T27="DSP",AD27="DSP"),(H27+AA27)/2,IF(AND(H27="DSP",T27="DSP",AD27="DSP"),(M27+AA27)/2,IF(AND(H27="DSP",M27="DSP",AD27="DSP"),(T27+AA27)/2,IF(AND(M27="DSP",T27="DSP",AA27="DSP"),(H27+AD27)/2,IF(AND(H27="DSP",T27="DSP",AA27="DSP"),(M27+AD27)/2,IF(AND(H27="DSP",M27="DSP",AA27="DSP"),(T27+AD27)/2,IF(AND(H27="DSP",M27="DSP",T27="DSP"),(AA27+AD27)/2,IF(AND(H27="DSP",M27="DSP"),(T27+AA27+AD27)/3,IF(AND(H27="DSP",T27="DSP"),(M27+AA27+AD27)/3,IF(AND(M27="DSP",T27="DSP"),(H27+AA27+AD27)/3,IF(AND(H27="DSP",AA27="DSP"),(M27+T27+AD27)/3,IF(AND(M27="DSP",AA27="DSP"),(H27+T27+AD27)/3,IF(AND(T27="DSP",AA27="DSP"),(H27+M27+AD27)/3,IF(AND(H27="DSP",AD27="DSP"),(M27+T27+AA27)/3,IF(AND(M27="DSP",AD27="DSP"),(H27+T27+AA27)/3,IF(AND(T27="DSP",AD27="DSP"),(H27+M27+AA27)/3,IF(AND(AA27="DSP",AD27="DSP"),(H27+M27+T27)/3,IF(H27="DSP",(M27+T27+AA27+AD27)/4,IF(M27="DSP",(H27+T27+AA27+AD27)/4,IF(T27="DSP",(H27+M27+AA27+AD27)/4,IF(AA27="DSP",(H27+M27+T27+AD27)/4,IF(AD27="DSP",(H27+M27+T27+AA27)/4,SUM(H27+M27+T27+AA27+AD27)/5)))))))))))))))))))))))))))))))</f>
        <v>10.3125</v>
      </c>
      <c r="AF27" s="425">
        <f>IF(AE27="DSP",0,AE27)</f>
        <v>10.3125</v>
      </c>
      <c r="AG27" s="484">
        <f>RANK(AF27,$AF$3:$AF$651,0)</f>
        <v>405</v>
      </c>
      <c r="AH27" s="426">
        <f>IF(ISERROR(VLOOKUP(B27,'Notes Ecrit'!$A$2:$B$650,2,FALSE)),"ABI",(VLOOKUP(B27,'Notes Ecrit'!$A$2:$B$650,2,FALSE)))</f>
        <v>4</v>
      </c>
      <c r="AI27" s="425">
        <f>IF(OR(AH27="ABI",AH27="VALIDÉ"),0,AH27)</f>
        <v>4</v>
      </c>
      <c r="AJ27" s="488">
        <f>RANK(AI27,$AI$3:$AI$651,0)</f>
        <v>490</v>
      </c>
      <c r="AK27" s="427">
        <f>IF(AH27="ABI","DEF",IF(AE27="DSP",AH27,(AE27*0.5+AH27*0.5)))</f>
        <v>7.15625</v>
      </c>
    </row>
    <row r="28" spans="1:37" ht="15.75" customHeight="1" thickBot="1" x14ac:dyDescent="0.35">
      <c r="A28" s="414" t="s">
        <v>74</v>
      </c>
      <c r="B28" s="415">
        <v>21910133</v>
      </c>
      <c r="C28" s="444" t="s">
        <v>380</v>
      </c>
      <c r="D28" s="445" t="s">
        <v>381</v>
      </c>
      <c r="E28" s="418">
        <v>13</v>
      </c>
      <c r="F28" s="419">
        <f>IF(E28="ABI","ABI",IF(E28="DSP","DSP",IF(E28="VAL","VAL",(VLOOKUP(E28,tpstest,2)))))</f>
        <v>16</v>
      </c>
      <c r="G28" s="420">
        <f>IF(F28="ABI",0,IF(F28="DSP","DSP",IF(F28="VAL","VAL",(IF(A28="F",VLOOKUP(F28,endurfille,2),VLOOKUP(F28,endurgarçon,2))))))</f>
        <v>13</v>
      </c>
      <c r="H28" s="421">
        <f>IF(G28="VAL","VALIDÉ",G28)</f>
        <v>13</v>
      </c>
      <c r="I28" s="418">
        <v>3.45</v>
      </c>
      <c r="J28" s="420">
        <f>IF(I28="ABI",0,IF(I28="DSP","DSP",IF(I28="VAL","VAL",(IF(A28="F",VLOOKUP(I28,VIT20MF,2),VLOOKUP(I28,Vit20MG,2))))))</f>
        <v>17</v>
      </c>
      <c r="K28" s="418">
        <v>7.63</v>
      </c>
      <c r="L28" s="420">
        <f>IF(K28="ABI",0,IF(K28="DSP","DSP",IF(K28="VAL","VAL",(IF(A28="F",VLOOKUP(K28,vit50mf,2),VLOOKUP(K28,vit50mg,2))))))</f>
        <v>11</v>
      </c>
      <c r="M28" s="421">
        <f>IF(OR(J28="DSP",L28="DSP"),"DSP",IF(L28="VAL","VALIDÉ",(J28+L28)/2))</f>
        <v>14</v>
      </c>
      <c r="N28" s="418">
        <v>38</v>
      </c>
      <c r="O28" s="418">
        <v>65</v>
      </c>
      <c r="P28" s="422">
        <f>IF(OR(N28="DSP",N28="ABI",N28="VAL"),0,N28/O28)</f>
        <v>0.58461538461538465</v>
      </c>
      <c r="Q28" s="420">
        <f>IF(N28="ABI",0,IF(N28="DSP","DSP",IF(N28="VAL","VAL",IF(A28="F",VLOOKUP(P28,forcefille,2),VLOOKUP(P28,forcegarçon,2)))))</f>
        <v>5.5</v>
      </c>
      <c r="R28" s="418">
        <v>39.5</v>
      </c>
      <c r="S28" s="420">
        <f>IF(R28="ABI",0,IF(R28="DSP","DSP",IF(R28="VAL","VAL",IF(A28="F",VLOOKUP(R28,détfille,2),VLOOKUP(R28,détgarçon,2)))))</f>
        <v>7</v>
      </c>
      <c r="T28" s="421">
        <f>IF(OR(Q28="VAL",S28="VAL"),"VALIDÉ",IF(AND(Q28="DSP",S28="DSP"),"DSP",IF(Q28="DSP",S28*2,IF(S28="DSP",Q28*2,(Q28+S28)))))</f>
        <v>12.5</v>
      </c>
      <c r="U28" s="418">
        <v>27.33</v>
      </c>
      <c r="V28" s="420">
        <f>IF(U28="ABI",0,IF(U28="DSP","DSP",IF(U28="VAL","VAL",IF(A28="F",VLOOKUP(U28,coorfille,2),VLOOKUP(U28,coorgarçon,2)))))</f>
        <v>5.25</v>
      </c>
      <c r="W28" s="418">
        <v>9</v>
      </c>
      <c r="X28" s="420">
        <f>IF(W28="ABI",0,IF(W28="DSP","DSP",IF(W28="VAL","VAL",IF(A28="F",VLOOKUP(W28,SouplesseFille,2),VLOOKUP(W28,SouplesseGarçon,2)))))</f>
        <v>4</v>
      </c>
      <c r="Y28" s="418">
        <v>1</v>
      </c>
      <c r="Z28" s="420">
        <f>IF(Y28="ABI",0,IF(Y28="DSP","DSP",IF(Y28="VAL","VAL",IF(A28="F",VLOOKUP(Y28,eqfille,2),VLOOKUP(Y28,eqgarçon,2)))))</f>
        <v>4.5</v>
      </c>
      <c r="AA28" s="421">
        <f>IF(AND(V28="DSP",X28="DSP",Z28="DSP"),"DSP",IF(AND(V28="DSP",X28="DSP"),Z28*4,IF(AND(V28="DSP",Z28="DSP"),X28*4,IF(AND(X28="DSP",Z28="DSP"),V28*2,IF(V28="DSP",(X28+Z28)*2,IF(X28="DSP",V28+Z28*2,IF(Z28="DSP",V28+X28*2,IF(Z28="VAL","VALIDÉ",V28+X28+Z28))))))))</f>
        <v>13.75</v>
      </c>
      <c r="AB28" s="418">
        <v>43.83</v>
      </c>
      <c r="AC28" s="420">
        <f>IF(AB28="ABI",0,IF(AB28="DNF",0,IF(AB28="DSP","DSP",IF(AB28="VAL","VAL",(IF(A28="F",VLOOKUP(AB28,nagefille,2),VLOOKUP(AB28,nagegarçon,2)))))))</f>
        <v>12</v>
      </c>
      <c r="AD28" s="423">
        <f>IF(AC28="VAL","VALIDÉ",AC28)</f>
        <v>12</v>
      </c>
      <c r="AE28" s="424">
        <f>IF(AND(H28="DSP",M28="DSP",T28="DSP",AA28="DSP",AD28="DSP"),"DSP",IF(AND(H28="DSP",M28="DSP",T28="DSP",AA28="DSP"),AD28,IF(AND(H28="DSP",M28="DSP",T28="DSP",AD28="DSP"),AA28,IF(AND(H28="DSP",M28="DSP",AA28="DSP",AD28="DSP"),T28,IF(AND(H28="DSP",T28="DSP",AA28="DSP",AD28="DSP"),M28,IF(AND(M28="DSP",T28="DSP",AA28="DSP",AD28="DSP"),H28,IF(AND(T28="DSP",AA28="DSP",AD28="DSP"),(H28+M28)/2,IF(AND(M28="DSP",AA28="DSP",AD28="DSP"),(H28+T28)/2,IF(AND(H28="DSP",AA28="DSP",AD28="DSP"),(M28+T28)/2,IF(AND(M28="DSP",T28="DSP",AD28="DSP"),(H28+AA28)/2,IF(AND(H28="DSP",T28="DSP",AD28="DSP"),(M28+AA28)/2,IF(AND(H28="DSP",M28="DSP",AD28="DSP"),(T28+AA28)/2,IF(AND(M28="DSP",T28="DSP",AA28="DSP"),(H28+AD28)/2,IF(AND(H28="DSP",T28="DSP",AA28="DSP"),(M28+AD28)/2,IF(AND(H28="DSP",M28="DSP",AA28="DSP"),(T28+AD28)/2,IF(AND(H28="DSP",M28="DSP",T28="DSP"),(AA28+AD28)/2,IF(AND(H28="DSP",M28="DSP"),(T28+AA28+AD28)/3,IF(AND(H28="DSP",T28="DSP"),(M28+AA28+AD28)/3,IF(AND(M28="DSP",T28="DSP"),(H28+AA28+AD28)/3,IF(AND(H28="DSP",AA28="DSP"),(M28+T28+AD28)/3,IF(AND(M28="DSP",AA28="DSP"),(H28+T28+AD28)/3,IF(AND(T28="DSP",AA28="DSP"),(H28+M28+AD28)/3,IF(AND(H28="DSP",AD28="DSP"),(M28+T28+AA28)/3,IF(AND(M28="DSP",AD28="DSP"),(H28+T28+AA28)/3,IF(AND(T28="DSP",AD28="DSP"),(H28+M28+AA28)/3,IF(AND(AA28="DSP",AD28="DSP"),(H28+M28+T28)/3,IF(H28="DSP",(M28+T28+AA28+AD28)/4,IF(M28="DSP",(H28+T28+AA28+AD28)/4,IF(T28="DSP",(H28+M28+AA28+AD28)/4,IF(AA28="DSP",(H28+M28+T28+AD28)/4,IF(AD28="DSP",(H28+M28+T28+AA28)/4,SUM(H28+M28+T28+AA28+AD28)/5)))))))))))))))))))))))))))))))</f>
        <v>13.05</v>
      </c>
      <c r="AF28" s="425">
        <f>IF(AE28="DSP",0,AE28)</f>
        <v>13.05</v>
      </c>
      <c r="AG28" s="484">
        <f>RANK(AF28,$AF$3:$AF$651,0)</f>
        <v>83</v>
      </c>
      <c r="AH28" s="426">
        <f>IF(ISERROR(VLOOKUP(B28,'Notes Ecrit'!$A$2:$B$650,2,FALSE)),"ABI",(VLOOKUP(B28,'Notes Ecrit'!$A$2:$B$650,2,FALSE)))</f>
        <v>4</v>
      </c>
      <c r="AI28" s="425">
        <f>IF(OR(AH28="ABI",AH28="VALIDÉ"),0,AH28)</f>
        <v>4</v>
      </c>
      <c r="AJ28" s="488">
        <f>RANK(AI28,$AI$3:$AI$651,0)</f>
        <v>490</v>
      </c>
      <c r="AK28" s="427">
        <f>IF(AH28="ABI","DEF",IF(AE28="DSP",AH28,(AE28*0.5+AH28*0.5)))</f>
        <v>8.5250000000000004</v>
      </c>
    </row>
    <row r="29" spans="1:37" ht="15.75" customHeight="1" thickBot="1" x14ac:dyDescent="0.35">
      <c r="A29" s="414" t="s">
        <v>1026</v>
      </c>
      <c r="B29" s="415">
        <v>21907731</v>
      </c>
      <c r="C29" s="438" t="s">
        <v>382</v>
      </c>
      <c r="D29" s="439" t="s">
        <v>244</v>
      </c>
      <c r="E29" s="418">
        <v>22</v>
      </c>
      <c r="F29" s="419">
        <f>IF(E29="ABI","ABI",IF(E29="DSP","DSP",IF(E29="VAL","VAL",(VLOOKUP(E29,tpstest,2)))))</f>
        <v>20.5</v>
      </c>
      <c r="G29" s="420">
        <f>IF(F29="ABI",0,IF(F29="DSP","DSP",IF(F29="VAL","VAL",(IF(A29="F",VLOOKUP(F29,endurfille,2),VLOOKUP(F29,endurgarçon,2))))))</f>
        <v>19</v>
      </c>
      <c r="H29" s="421">
        <f>IF(G29="VAL","VALIDÉ",G29)</f>
        <v>19</v>
      </c>
      <c r="I29" s="418">
        <v>2.85</v>
      </c>
      <c r="J29" s="420">
        <f>IF(I29="ABI",0,IF(I29="DSP","DSP",IF(I29="VAL","VAL",(IF(A29="F",VLOOKUP(I29,VIT20MF,2),VLOOKUP(I29,Vit20MG,2))))))</f>
        <v>20</v>
      </c>
      <c r="K29" s="418">
        <v>6.04</v>
      </c>
      <c r="L29" s="420">
        <f>IF(K29="ABI",0,IF(K29="DSP","DSP",IF(K29="VAL","VAL",(IF(A29="F",VLOOKUP(K29,vit50mf,2),VLOOKUP(K29,vit50mg,2))))))</f>
        <v>17</v>
      </c>
      <c r="M29" s="421">
        <f>IF(OR(J29="DSP",L29="DSP"),"DSP",IF(L29="VAL","VALIDÉ",(J29+L29)/2))</f>
        <v>18.5</v>
      </c>
      <c r="N29" s="418">
        <v>71</v>
      </c>
      <c r="O29" s="418">
        <v>76</v>
      </c>
      <c r="P29" s="422">
        <f>IF(OR(N29="DSP",N29="ABI",N29="VAL"),0,N29/O29)</f>
        <v>0.93421052631578949</v>
      </c>
      <c r="Q29" s="420">
        <f>IF(N29="ABI",0,IF(N29="DSP","DSP",IF(N29="VAL","VAL",IF(A29="F",VLOOKUP(P29,forcefille,2),VLOOKUP(P29,forcegarçon,2)))))</f>
        <v>5</v>
      </c>
      <c r="R29" s="418">
        <v>65.900000000000006</v>
      </c>
      <c r="S29" s="420">
        <f>IF(R29="ABI",0,IF(R29="DSP","DSP",IF(R29="VAL","VAL",IF(A29="F",VLOOKUP(R29,détfille,2),VLOOKUP(R29,détgarçon,2)))))</f>
        <v>9.5</v>
      </c>
      <c r="T29" s="421">
        <f>IF(OR(Q29="VAL",S29="VAL"),"VALIDÉ",IF(AND(Q29="DSP",S29="DSP"),"DSP",IF(Q29="DSP",S29*2,IF(S29="DSP",Q29*2,(Q29+S29)))))</f>
        <v>14.5</v>
      </c>
      <c r="U29" s="418">
        <v>24.94</v>
      </c>
      <c r="V29" s="420">
        <f>IF(U29="ABI",0,IF(U29="DSP","DSP",IF(U29="VAL","VAL",IF(A29="F",VLOOKUP(U29,coorfille,2),VLOOKUP(U29,coorgarçon,2)))))</f>
        <v>5.5</v>
      </c>
      <c r="W29" s="418">
        <v>2</v>
      </c>
      <c r="X29" s="420">
        <f>IF(W29="ABI",0,IF(W29="DSP","DSP",IF(W29="VAL","VAL",IF(A29="F",VLOOKUP(W29,SouplesseFille,2),VLOOKUP(W29,SouplesseGarçon,2)))))</f>
        <v>3</v>
      </c>
      <c r="Y29" s="418">
        <v>1</v>
      </c>
      <c r="Z29" s="420">
        <f>IF(Y29="ABI",0,IF(Y29="DSP","DSP",IF(Y29="VAL","VAL",IF(A29="F",VLOOKUP(Y29,eqfille,2),VLOOKUP(Y29,eqgarçon,2)))))</f>
        <v>4.5</v>
      </c>
      <c r="AA29" s="421">
        <f>IF(AND(V29="DSP",X29="DSP",Z29="DSP"),"DSP",IF(AND(V29="DSP",X29="DSP"),Z29*4,IF(AND(V29="DSP",Z29="DSP"),X29*4,IF(AND(X29="DSP",Z29="DSP"),V29*2,IF(V29="DSP",(X29+Z29)*2,IF(X29="DSP",V29+Z29*2,IF(Z29="DSP",V29+X29*2,IF(Z29="VAL","VALIDÉ",V29+X29+Z29))))))))</f>
        <v>13</v>
      </c>
      <c r="AB29" s="418">
        <v>33.450000000000003</v>
      </c>
      <c r="AC29" s="420">
        <f>IF(AB29="ABI",0,IF(AB29="DNF",0,IF(AB29="DSP","DSP",IF(AB29="VAL","VAL",(IF(A29="F",VLOOKUP(AB29,nagefille,2),VLOOKUP(AB29,nagegarçon,2)))))))</f>
        <v>14</v>
      </c>
      <c r="AD29" s="423">
        <f>IF(AC29="VAL","VALIDÉ",AC29)</f>
        <v>14</v>
      </c>
      <c r="AE29" s="424">
        <f>IF(AND(H29="DSP",M29="DSP",T29="DSP",AA29="DSP",AD29="DSP"),"DSP",IF(AND(H29="DSP",M29="DSP",T29="DSP",AA29="DSP"),AD29,IF(AND(H29="DSP",M29="DSP",T29="DSP",AD29="DSP"),AA29,IF(AND(H29="DSP",M29="DSP",AA29="DSP",AD29="DSP"),T29,IF(AND(H29="DSP",T29="DSP",AA29="DSP",AD29="DSP"),M29,IF(AND(M29="DSP",T29="DSP",AA29="DSP",AD29="DSP"),H29,IF(AND(T29="DSP",AA29="DSP",AD29="DSP"),(H29+M29)/2,IF(AND(M29="DSP",AA29="DSP",AD29="DSP"),(H29+T29)/2,IF(AND(H29="DSP",AA29="DSP",AD29="DSP"),(M29+T29)/2,IF(AND(M29="DSP",T29="DSP",AD29="DSP"),(H29+AA29)/2,IF(AND(H29="DSP",T29="DSP",AD29="DSP"),(M29+AA29)/2,IF(AND(H29="DSP",M29="DSP",AD29="DSP"),(T29+AA29)/2,IF(AND(M29="DSP",T29="DSP",AA29="DSP"),(H29+AD29)/2,IF(AND(H29="DSP",T29="DSP",AA29="DSP"),(M29+AD29)/2,IF(AND(H29="DSP",M29="DSP",AA29="DSP"),(T29+AD29)/2,IF(AND(H29="DSP",M29="DSP",T29="DSP"),(AA29+AD29)/2,IF(AND(H29="DSP",M29="DSP"),(T29+AA29+AD29)/3,IF(AND(H29="DSP",T29="DSP"),(M29+AA29+AD29)/3,IF(AND(M29="DSP",T29="DSP"),(H29+AA29+AD29)/3,IF(AND(H29="DSP",AA29="DSP"),(M29+T29+AD29)/3,IF(AND(M29="DSP",AA29="DSP"),(H29+T29+AD29)/3,IF(AND(T29="DSP",AA29="DSP"),(H29+M29+AD29)/3,IF(AND(H29="DSP",AD29="DSP"),(M29+T29+AA29)/3,IF(AND(M29="DSP",AD29="DSP"),(H29+T29+AA29)/3,IF(AND(T29="DSP",AD29="DSP"),(H29+M29+AA29)/3,IF(AND(AA29="DSP",AD29="DSP"),(H29+M29+T29)/3,IF(H29="DSP",(M29+T29+AA29+AD29)/4,IF(M29="DSP",(H29+T29+AA29+AD29)/4,IF(T29="DSP",(H29+M29+AA29+AD29)/4,IF(AA29="DSP",(H29+M29+T29+AD29)/4,IF(AD29="DSP",(H29+M29+T29+AA29)/4,SUM(H29+M29+T29+AA29+AD29)/5)))))))))))))))))))))))))))))))</f>
        <v>15.8</v>
      </c>
      <c r="AF29" s="425">
        <f>IF(AE29="DSP",0,AE29)</f>
        <v>15.8</v>
      </c>
      <c r="AG29" s="484">
        <f>RANK(AF29,$AF$3:$AF$651,0)</f>
        <v>2</v>
      </c>
      <c r="AH29" s="426">
        <f>IF(ISERROR(VLOOKUP(B29,'Notes Ecrit'!$A$2:$B$650,2,FALSE)),"ABI",(VLOOKUP(B29,'Notes Ecrit'!$A$2:$B$650,2,FALSE)))</f>
        <v>7</v>
      </c>
      <c r="AI29" s="425">
        <f>IF(OR(AH29="ABI",AH29="VALIDÉ"),0,AH29)</f>
        <v>7</v>
      </c>
      <c r="AJ29" s="488">
        <f>RANK(AI29,$AI$3:$AI$651,0)</f>
        <v>183</v>
      </c>
      <c r="AK29" s="427">
        <f>IF(AH29="ABI","DEF",IF(AE29="DSP",AH29,(AE29*0.5+AH29*0.5)))</f>
        <v>11.4</v>
      </c>
    </row>
    <row r="30" spans="1:37" ht="15.75" customHeight="1" thickBot="1" x14ac:dyDescent="0.35">
      <c r="A30" s="414" t="s">
        <v>1026</v>
      </c>
      <c r="B30" s="415">
        <v>21904738</v>
      </c>
      <c r="C30" s="438" t="s">
        <v>383</v>
      </c>
      <c r="D30" s="439" t="s">
        <v>205</v>
      </c>
      <c r="E30" s="418" t="s">
        <v>1025</v>
      </c>
      <c r="F30" s="419" t="str">
        <f>IF(E30="ABI","ABI",IF(E30="DSP","DSP",IF(E30="VAL","VAL",(VLOOKUP(E30,tpstest,2)))))</f>
        <v>DSP</v>
      </c>
      <c r="G30" s="420" t="str">
        <f>IF(F30="ABI",0,IF(F30="DSP","DSP",IF(F30="VAL","VAL",(IF(A30="F",VLOOKUP(F30,endurfille,2),VLOOKUP(F30,endurgarçon,2))))))</f>
        <v>DSP</v>
      </c>
      <c r="H30" s="421" t="str">
        <f>IF(G30="VAL","VALIDÉ",G30)</f>
        <v>DSP</v>
      </c>
      <c r="I30" s="418" t="s">
        <v>1025</v>
      </c>
      <c r="J30" s="420" t="str">
        <f>IF(I30="ABI",0,IF(I30="DSP","DSP",IF(I30="VAL","VAL",(IF(A30="F",VLOOKUP(I30,VIT20MF,2),VLOOKUP(I30,Vit20MG,2))))))</f>
        <v>DSP</v>
      </c>
      <c r="K30" s="418" t="s">
        <v>1025</v>
      </c>
      <c r="L30" s="420" t="str">
        <f>IF(K30="ABI",0,IF(K30="DSP","DSP",IF(K30="VAL","VAL",(IF(A30="F",VLOOKUP(K30,vit50mf,2),VLOOKUP(K30,vit50mg,2))))))</f>
        <v>DSP</v>
      </c>
      <c r="M30" s="421" t="str">
        <f>IF(OR(J30="DSP",L30="DSP"),"DSP",IF(L30="VAL","VALIDÉ",(J30+L30)/2))</f>
        <v>DSP</v>
      </c>
      <c r="N30" s="418" t="s">
        <v>1025</v>
      </c>
      <c r="O30" s="418">
        <v>75</v>
      </c>
      <c r="P30" s="422">
        <f>IF(OR(N30="DSP",N30="ABI",N30="VAL"),0,N30/O30)</f>
        <v>0</v>
      </c>
      <c r="Q30" s="420" t="str">
        <f>IF(N30="ABI",0,IF(N30="DSP","DSP",IF(N30="VAL","VAL",IF(A30="F",VLOOKUP(P30,forcefille,2),VLOOKUP(P30,forcegarçon,2)))))</f>
        <v>DSP</v>
      </c>
      <c r="R30" s="418" t="s">
        <v>1025</v>
      </c>
      <c r="S30" s="420" t="str">
        <f>IF(R30="ABI",0,IF(R30="DSP","DSP",IF(R30="VAL","VAL",IF(A30="F",VLOOKUP(R30,détfille,2),VLOOKUP(R30,détgarçon,2)))))</f>
        <v>DSP</v>
      </c>
      <c r="T30" s="421" t="str">
        <f>IF(OR(Q30="VAL",S30="VAL"),"VALIDÉ",IF(AND(Q30="DSP",S30="DSP"),"DSP",IF(Q30="DSP",S30*2,IF(S30="DSP",Q30*2,(Q30+S30)))))</f>
        <v>DSP</v>
      </c>
      <c r="U30" s="418" t="s">
        <v>1025</v>
      </c>
      <c r="V30" s="420" t="str">
        <f>IF(U30="ABI",0,IF(U30="DSP","DSP",IF(U30="VAL","VAL",IF(A30="F",VLOOKUP(U30,coorfille,2),VLOOKUP(U30,coorgarçon,2)))))</f>
        <v>DSP</v>
      </c>
      <c r="W30" s="418" t="s">
        <v>1025</v>
      </c>
      <c r="X30" s="420" t="str">
        <f>IF(W30="ABI",0,IF(W30="DSP","DSP",IF(W30="VAL","VAL",IF(A30="F",VLOOKUP(W30,SouplesseFille,2),VLOOKUP(W30,SouplesseGarçon,2)))))</f>
        <v>DSP</v>
      </c>
      <c r="Y30" s="418" t="s">
        <v>1025</v>
      </c>
      <c r="Z30" s="420" t="str">
        <f>IF(Y30="ABI",0,IF(Y30="DSP","DSP",IF(Y30="VAL","VAL",IF(A30="F",VLOOKUP(Y30,eqfille,2),VLOOKUP(Y30,eqgarçon,2)))))</f>
        <v>DSP</v>
      </c>
      <c r="AA30" s="421" t="str">
        <f>IF(AND(V30="DSP",X30="DSP",Z30="DSP"),"DSP",IF(AND(V30="DSP",X30="DSP"),Z30*4,IF(AND(V30="DSP",Z30="DSP"),X30*4,IF(AND(X30="DSP",Z30="DSP"),V30*2,IF(V30="DSP",(X30+Z30)*2,IF(X30="DSP",V30+Z30*2,IF(Z30="DSP",V30+X30*2,IF(Z30="VAL","VALIDÉ",V30+X30+Z30))))))))</f>
        <v>DSP</v>
      </c>
      <c r="AB30" s="418" t="s">
        <v>1025</v>
      </c>
      <c r="AC30" s="420" t="str">
        <f>IF(AB30="ABI",0,IF(AB30="DNF",0,IF(AB30="DSP","DSP",IF(AB30="VAL","VAL",(IF(A30="F",VLOOKUP(AB30,nagefille,2),VLOOKUP(AB30,nagegarçon,2)))))))</f>
        <v>DSP</v>
      </c>
      <c r="AD30" s="423" t="str">
        <f>IF(AC30="VAL","VALIDÉ",AC30)</f>
        <v>DSP</v>
      </c>
      <c r="AE30" s="424" t="str">
        <f>IF(AND(H30="DSP",M30="DSP",T30="DSP",AA30="DSP",AD30="DSP"),"DSP",IF(AND(H30="DSP",M30="DSP",T30="DSP",AA30="DSP"),AD30,IF(AND(H30="DSP",M30="DSP",T30="DSP",AD30="DSP"),AA30,IF(AND(H30="DSP",M30="DSP",AA30="DSP",AD30="DSP"),T30,IF(AND(H30="DSP",T30="DSP",AA30="DSP",AD30="DSP"),M30,IF(AND(M30="DSP",T30="DSP",AA30="DSP",AD30="DSP"),H30,IF(AND(T30="DSP",AA30="DSP",AD30="DSP"),(H30+M30)/2,IF(AND(M30="DSP",AA30="DSP",AD30="DSP"),(H30+T30)/2,IF(AND(H30="DSP",AA30="DSP",AD30="DSP"),(M30+T30)/2,IF(AND(M30="DSP",T30="DSP",AD30="DSP"),(H30+AA30)/2,IF(AND(H30="DSP",T30="DSP",AD30="DSP"),(M30+AA30)/2,IF(AND(H30="DSP",M30="DSP",AD30="DSP"),(T30+AA30)/2,IF(AND(M30="DSP",T30="DSP",AA30="DSP"),(H30+AD30)/2,IF(AND(H30="DSP",T30="DSP",AA30="DSP"),(M30+AD30)/2,IF(AND(H30="DSP",M30="DSP",AA30="DSP"),(T30+AD30)/2,IF(AND(H30="DSP",M30="DSP",T30="DSP"),(AA30+AD30)/2,IF(AND(H30="DSP",M30="DSP"),(T30+AA30+AD30)/3,IF(AND(H30="DSP",T30="DSP"),(M30+AA30+AD30)/3,IF(AND(M30="DSP",T30="DSP"),(H30+AA30+AD30)/3,IF(AND(H30="DSP",AA30="DSP"),(M30+T30+AD30)/3,IF(AND(M30="DSP",AA30="DSP"),(H30+T30+AD30)/3,IF(AND(T30="DSP",AA30="DSP"),(H30+M30+AD30)/3,IF(AND(H30="DSP",AD30="DSP"),(M30+T30+AA30)/3,IF(AND(M30="DSP",AD30="DSP"),(H30+T30+AA30)/3,IF(AND(T30="DSP",AD30="DSP"),(H30+M30+AA30)/3,IF(AND(AA30="DSP",AD30="DSP"),(H30+M30+T30)/3,IF(H30="DSP",(M30+T30+AA30+AD30)/4,IF(M30="DSP",(H30+T30+AA30+AD30)/4,IF(T30="DSP",(H30+M30+AA30+AD30)/4,IF(AA30="DSP",(H30+M30+T30+AD30)/4,IF(AD30="DSP",(H30+M30+T30+AA30)/4,SUM(H30+M30+T30+AA30+AD30)/5)))))))))))))))))))))))))))))))</f>
        <v>DSP</v>
      </c>
      <c r="AF30" s="425">
        <f>IF(AE30="DSP",0,AE30)</f>
        <v>0</v>
      </c>
      <c r="AG30" s="484">
        <f>RANK(AF30,$AF$3:$AF$651,0)</f>
        <v>584</v>
      </c>
      <c r="AH30" s="426">
        <f>IF(ISERROR(VLOOKUP(B30,'Notes Ecrit'!$A$2:$B$650,2,FALSE)),"ABI",(VLOOKUP(B30,'Notes Ecrit'!$A$2:$B$650,2,FALSE)))</f>
        <v>5.5</v>
      </c>
      <c r="AI30" s="425">
        <f>IF(OR(AH30="ABI",AH30="VALIDÉ"),0,AH30)</f>
        <v>5.5</v>
      </c>
      <c r="AJ30" s="488">
        <f>RANK(AI30,$AI$3:$AI$651,0)</f>
        <v>353</v>
      </c>
      <c r="AK30" s="427">
        <f>IF(AH30="ABI","DEF",IF(AE30="DSP",AH30,(AE30*0.5+AH30*0.5)))</f>
        <v>5.5</v>
      </c>
    </row>
    <row r="31" spans="1:37" ht="15.75" customHeight="1" thickBot="1" x14ac:dyDescent="0.35">
      <c r="A31" s="414" t="s">
        <v>1026</v>
      </c>
      <c r="B31" s="415">
        <v>21808624</v>
      </c>
      <c r="C31" s="438" t="s">
        <v>384</v>
      </c>
      <c r="D31" s="439" t="s">
        <v>198</v>
      </c>
      <c r="E31" s="418">
        <v>18</v>
      </c>
      <c r="F31" s="419">
        <f>IF(E31="ABI","ABI",IF(E31="DSP","DSP",IF(E31="VAL","VAL",(VLOOKUP(E31,tpstest,2)))))</f>
        <v>18.5</v>
      </c>
      <c r="G31" s="420">
        <f>IF(F31="ABI",0,IF(F31="DSP","DSP",IF(F31="VAL","VAL",(IF(A31="F",VLOOKUP(F31,endurfille,2),VLOOKUP(F31,endurgarçon,2))))))</f>
        <v>15</v>
      </c>
      <c r="H31" s="421">
        <f>IF(G31="VAL","VALIDÉ",G31)</f>
        <v>15</v>
      </c>
      <c r="I31" s="418">
        <v>3.31</v>
      </c>
      <c r="J31" s="420">
        <f>IF(I31="ABI",0,IF(I31="DSP","DSP",IF(I31="VAL","VAL",(IF(A31="F",VLOOKUP(I31,VIT20MF,2),VLOOKUP(I31,Vit20MG,2))))))</f>
        <v>15</v>
      </c>
      <c r="K31" s="418">
        <v>6.96</v>
      </c>
      <c r="L31" s="420">
        <f>IF(K31="ABI",0,IF(K31="DSP","DSP",IF(K31="VAL","VAL",(IF(A31="F",VLOOKUP(K31,vit50mf,2),VLOOKUP(K31,vit50mg,2))))))</f>
        <v>10</v>
      </c>
      <c r="M31" s="421">
        <f>IF(OR(J31="DSP",L31="DSP"),"DSP",IF(L31="VAL","VALIDÉ",(J31+L31)/2))</f>
        <v>12.5</v>
      </c>
      <c r="N31" s="418">
        <v>70</v>
      </c>
      <c r="O31" s="418">
        <v>63</v>
      </c>
      <c r="P31" s="422">
        <f>IF(OR(N31="DSP",N31="ABI",N31="VAL"),0,N31/O31)</f>
        <v>1.1111111111111112</v>
      </c>
      <c r="Q31" s="420">
        <f>IF(N31="ABI",0,IF(N31="DSP","DSP",IF(N31="VAL","VAL",IF(A31="F",VLOOKUP(P31,forcefille,2),VLOOKUP(P31,forcegarçon,2)))))</f>
        <v>6</v>
      </c>
      <c r="R31" s="418">
        <v>50.4</v>
      </c>
      <c r="S31" s="420">
        <f>IF(R31="ABI",0,IF(R31="DSP","DSP",IF(R31="VAL","VAL",IF(A31="F",VLOOKUP(R31,détfille,2),VLOOKUP(R31,détgarçon,2)))))</f>
        <v>5.5</v>
      </c>
      <c r="T31" s="421">
        <f>IF(OR(Q31="VAL",S31="VAL"),"VALIDÉ",IF(AND(Q31="DSP",S31="DSP"),"DSP",IF(Q31="DSP",S31*2,IF(S31="DSP",Q31*2,(Q31+S31)))))</f>
        <v>11.5</v>
      </c>
      <c r="U31" s="418">
        <v>25.89</v>
      </c>
      <c r="V31" s="420">
        <f>IF(U31="ABI",0,IF(U31="DSP","DSP",IF(U31="VAL","VAL",IF(A31="F",VLOOKUP(U31,coorfille,2),VLOOKUP(U31,coorgarçon,2)))))</f>
        <v>5</v>
      </c>
      <c r="W31" s="418">
        <v>6</v>
      </c>
      <c r="X31" s="420">
        <f>IF(W31="ABI",0,IF(W31="DSP","DSP",IF(W31="VAL","VAL",IF(A31="F",VLOOKUP(W31,SouplesseFille,2),VLOOKUP(W31,SouplesseGarçon,2)))))</f>
        <v>3.5</v>
      </c>
      <c r="Y31" s="418">
        <v>0</v>
      </c>
      <c r="Z31" s="420">
        <f>IF(Y31="ABI",0,IF(Y31="DSP","DSP",IF(Y31="VAL","VAL",IF(A31="F",VLOOKUP(Y31,eqfille,2),VLOOKUP(Y31,eqgarçon,2)))))</f>
        <v>5</v>
      </c>
      <c r="AA31" s="421">
        <f>IF(AND(V31="DSP",X31="DSP",Z31="DSP"),"DSP",IF(AND(V31="DSP",X31="DSP"),Z31*4,IF(AND(V31="DSP",Z31="DSP"),X31*4,IF(AND(X31="DSP",Z31="DSP"),V31*2,IF(V31="DSP",(X31+Z31)*2,IF(X31="DSP",V31+Z31*2,IF(Z31="DSP",V31+X31*2,IF(Z31="VAL","VALIDÉ",V31+X31+Z31))))))))</f>
        <v>13.5</v>
      </c>
      <c r="AB31" s="418">
        <v>33.159999999999997</v>
      </c>
      <c r="AC31" s="420">
        <f>IF(AB31="ABI",0,IF(AB31="DNF",0,IF(AB31="DSP","DSP",IF(AB31="VAL","VAL",(IF(A31="F",VLOOKUP(AB31,nagefille,2),VLOOKUP(AB31,nagegarçon,2)))))))</f>
        <v>14</v>
      </c>
      <c r="AD31" s="423">
        <f>IF(AC31="VAL","VALIDÉ",AC31)</f>
        <v>14</v>
      </c>
      <c r="AE31" s="424">
        <f>IF(AND(H31="DSP",M31="DSP",T31="DSP",AA31="DSP",AD31="DSP"),"DSP",IF(AND(H31="DSP",M31="DSP",T31="DSP",AA31="DSP"),AD31,IF(AND(H31="DSP",M31="DSP",T31="DSP",AD31="DSP"),AA31,IF(AND(H31="DSP",M31="DSP",AA31="DSP",AD31="DSP"),T31,IF(AND(H31="DSP",T31="DSP",AA31="DSP",AD31="DSP"),M31,IF(AND(M31="DSP",T31="DSP",AA31="DSP",AD31="DSP"),H31,IF(AND(T31="DSP",AA31="DSP",AD31="DSP"),(H31+M31)/2,IF(AND(M31="DSP",AA31="DSP",AD31="DSP"),(H31+T31)/2,IF(AND(H31="DSP",AA31="DSP",AD31="DSP"),(M31+T31)/2,IF(AND(M31="DSP",T31="DSP",AD31="DSP"),(H31+AA31)/2,IF(AND(H31="DSP",T31="DSP",AD31="DSP"),(M31+AA31)/2,IF(AND(H31="DSP",M31="DSP",AD31="DSP"),(T31+AA31)/2,IF(AND(M31="DSP",T31="DSP",AA31="DSP"),(H31+AD31)/2,IF(AND(H31="DSP",T31="DSP",AA31="DSP"),(M31+AD31)/2,IF(AND(H31="DSP",M31="DSP",AA31="DSP"),(T31+AD31)/2,IF(AND(H31="DSP",M31="DSP",T31="DSP"),(AA31+AD31)/2,IF(AND(H31="DSP",M31="DSP"),(T31+AA31+AD31)/3,IF(AND(H31="DSP",T31="DSP"),(M31+AA31+AD31)/3,IF(AND(M31="DSP",T31="DSP"),(H31+AA31+AD31)/3,IF(AND(H31="DSP",AA31="DSP"),(M31+T31+AD31)/3,IF(AND(M31="DSP",AA31="DSP"),(H31+T31+AD31)/3,IF(AND(T31="DSP",AA31="DSP"),(H31+M31+AD31)/3,IF(AND(H31="DSP",AD31="DSP"),(M31+T31+AA31)/3,IF(AND(M31="DSP",AD31="DSP"),(H31+T31+AA31)/3,IF(AND(T31="DSP",AD31="DSP"),(H31+M31+AA31)/3,IF(AND(AA31="DSP",AD31="DSP"),(H31+M31+T31)/3,IF(H31="DSP",(M31+T31+AA31+AD31)/4,IF(M31="DSP",(H31+T31+AA31+AD31)/4,IF(T31="DSP",(H31+M31+AA31+AD31)/4,IF(AA31="DSP",(H31+M31+T31+AD31)/4,IF(AD31="DSP",(H31+M31+T31+AA31)/4,SUM(H31+M31+T31+AA31+AD31)/5)))))))))))))))))))))))))))))))</f>
        <v>13.3</v>
      </c>
      <c r="AF31" s="425">
        <f>IF(AE31="DSP",0,AE31)</f>
        <v>13.3</v>
      </c>
      <c r="AG31" s="484">
        <f>RANK(AF31,$AF$3:$AF$651,0)</f>
        <v>58</v>
      </c>
      <c r="AH31" s="426">
        <f>IF(ISERROR(VLOOKUP(B31,'Notes Ecrit'!$A$2:$B$650,2,FALSE)),"ABI",(VLOOKUP(B31,'Notes Ecrit'!$A$2:$B$650,2,FALSE)))</f>
        <v>4</v>
      </c>
      <c r="AI31" s="425">
        <f>IF(OR(AH31="ABI",AH31="VALIDÉ"),0,AH31)</f>
        <v>4</v>
      </c>
      <c r="AJ31" s="488">
        <f>RANK(AI31,$AI$3:$AI$651,0)</f>
        <v>490</v>
      </c>
      <c r="AK31" s="427">
        <f>IF(AH31="ABI","DEF",IF(AE31="DSP",AH31,(AE31*0.5+AH31*0.5)))</f>
        <v>8.65</v>
      </c>
    </row>
    <row r="32" spans="1:37" ht="15.75" customHeight="1" thickBot="1" x14ac:dyDescent="0.35">
      <c r="A32" s="414" t="s">
        <v>74</v>
      </c>
      <c r="B32" s="415">
        <v>21808640</v>
      </c>
      <c r="C32" s="438" t="s">
        <v>115</v>
      </c>
      <c r="D32" s="439" t="s">
        <v>114</v>
      </c>
      <c r="E32" s="418">
        <v>8</v>
      </c>
      <c r="F32" s="419">
        <f>IF(E32="ABI","ABI",IF(E32="DSP","DSP",IF(E32="VAL","VAL",(VLOOKUP(E32,tpstest,2)))))</f>
        <v>13.5</v>
      </c>
      <c r="G32" s="420">
        <f>IF(F32="ABI",0,IF(F32="DSP","DSP",IF(F32="VAL","VAL",(IF(A32="F",VLOOKUP(F32,endurfille,2),VLOOKUP(F32,endurgarçon,2))))))</f>
        <v>8</v>
      </c>
      <c r="H32" s="421">
        <f>IF(G32="VAL","VALIDÉ",G32)</f>
        <v>8</v>
      </c>
      <c r="I32" s="418">
        <v>3.7</v>
      </c>
      <c r="J32" s="420">
        <f>IF(I32="ABI",0,IF(I32="DSP","DSP",IF(I32="VAL","VAL",(IF(A32="F",VLOOKUP(I32,VIT20MF,2),VLOOKUP(I32,Vit20MG,2))))))</f>
        <v>13</v>
      </c>
      <c r="K32" s="418">
        <v>8.34</v>
      </c>
      <c r="L32" s="420">
        <f>IF(K32="ABI",0,IF(K32="DSP","DSP",IF(K32="VAL","VAL",(IF(A32="F",VLOOKUP(K32,vit50mf,2),VLOOKUP(K32,vit50mg,2))))))</f>
        <v>6</v>
      </c>
      <c r="M32" s="421">
        <f>IF(OR(J32="DSP",L32="DSP"),"DSP",IF(L32="VAL","VALIDÉ",(J32+L32)/2))</f>
        <v>9.5</v>
      </c>
      <c r="N32" s="418">
        <v>46</v>
      </c>
      <c r="O32" s="418">
        <v>66</v>
      </c>
      <c r="P32" s="422">
        <f>IF(OR(N32="DSP",N32="ABI",N32="VAL"),0,N32/O32)</f>
        <v>0.69696969696969702</v>
      </c>
      <c r="Q32" s="420">
        <f>IF(N32="ABI",0,IF(N32="DSP","DSP",IF(N32="VAL","VAL",IF(A32="F",VLOOKUP(P32,forcefille,2),VLOOKUP(P32,forcegarçon,2)))))</f>
        <v>6</v>
      </c>
      <c r="R32" s="418">
        <v>24.1</v>
      </c>
      <c r="S32" s="420">
        <f>IF(R32="ABI",0,IF(R32="DSP","DSP",IF(R32="VAL","VAL",IF(A32="F",VLOOKUP(R32,détfille,2),VLOOKUP(R32,détgarçon,2)))))</f>
        <v>3.5</v>
      </c>
      <c r="T32" s="421">
        <f>IF(OR(Q32="VAL",S32="VAL"),"VALIDÉ",IF(AND(Q32="DSP",S32="DSP"),"DSP",IF(Q32="DSP",S32*2,IF(S32="DSP",Q32*2,(Q32+S32)))))</f>
        <v>9.5</v>
      </c>
      <c r="U32" s="418">
        <v>29.42</v>
      </c>
      <c r="V32" s="420">
        <f>IF(U32="ABI",0,IF(U32="DSP","DSP",IF(U32="VAL","VAL",IF(A32="F",VLOOKUP(U32,coorfille,2),VLOOKUP(U32,coorgarçon,2)))))</f>
        <v>4.25</v>
      </c>
      <c r="W32" s="418">
        <v>-15</v>
      </c>
      <c r="X32" s="420">
        <f>IF(W32="ABI",0,IF(W32="DSP","DSP",IF(W32="VAL","VAL",IF(A32="F",VLOOKUP(W32,SouplesseFille,2),VLOOKUP(W32,SouplesseGarçon,2)))))</f>
        <v>0.25</v>
      </c>
      <c r="Y32" s="418">
        <v>6</v>
      </c>
      <c r="Z32" s="420">
        <f>IF(Y32="ABI",0,IF(Y32="DSP","DSP",IF(Y32="VAL","VAL",IF(A32="F",VLOOKUP(Y32,eqfille,2),VLOOKUP(Y32,eqgarçon,2)))))</f>
        <v>2</v>
      </c>
      <c r="AA32" s="421">
        <f>IF(AND(V32="DSP",X32="DSP",Z32="DSP"),"DSP",IF(AND(V32="DSP",X32="DSP"),Z32*4,IF(AND(V32="DSP",Z32="DSP"),X32*4,IF(AND(X32="DSP",Z32="DSP"),V32*2,IF(V32="DSP",(X32+Z32)*2,IF(X32="DSP",V32+Z32*2,IF(Z32="DSP",V32+X32*2,IF(Z32="VAL","VALIDÉ",V32+X32+Z32))))))))</f>
        <v>6.5</v>
      </c>
      <c r="AB32" s="418">
        <v>50.04</v>
      </c>
      <c r="AC32" s="420">
        <f>IF(AB32="ABI",0,IF(AB32="DNF",0,IF(AB32="DSP","DSP",IF(AB32="VAL","VAL",(IF(A32="F",VLOOKUP(AB32,nagefille,2),VLOOKUP(AB32,nagegarçon,2)))))))</f>
        <v>9</v>
      </c>
      <c r="AD32" s="423">
        <f>IF(AC32="VAL","VALIDÉ",AC32)</f>
        <v>9</v>
      </c>
      <c r="AE32" s="424">
        <f>IF(AND(H32="DSP",M32="DSP",T32="DSP",AA32="DSP",AD32="DSP"),"DSP",IF(AND(H32="DSP",M32="DSP",T32="DSP",AA32="DSP"),AD32,IF(AND(H32="DSP",M32="DSP",T32="DSP",AD32="DSP"),AA32,IF(AND(H32="DSP",M32="DSP",AA32="DSP",AD32="DSP"),T32,IF(AND(H32="DSP",T32="DSP",AA32="DSP",AD32="DSP"),M32,IF(AND(M32="DSP",T32="DSP",AA32="DSP",AD32="DSP"),H32,IF(AND(T32="DSP",AA32="DSP",AD32="DSP"),(H32+M32)/2,IF(AND(M32="DSP",AA32="DSP",AD32="DSP"),(H32+T32)/2,IF(AND(H32="DSP",AA32="DSP",AD32="DSP"),(M32+T32)/2,IF(AND(M32="DSP",T32="DSP",AD32="DSP"),(H32+AA32)/2,IF(AND(H32="DSP",T32="DSP",AD32="DSP"),(M32+AA32)/2,IF(AND(H32="DSP",M32="DSP",AD32="DSP"),(T32+AA32)/2,IF(AND(M32="DSP",T32="DSP",AA32="DSP"),(H32+AD32)/2,IF(AND(H32="DSP",T32="DSP",AA32="DSP"),(M32+AD32)/2,IF(AND(H32="DSP",M32="DSP",AA32="DSP"),(T32+AD32)/2,IF(AND(H32="DSP",M32="DSP",T32="DSP"),(AA32+AD32)/2,IF(AND(H32="DSP",M32="DSP"),(T32+AA32+AD32)/3,IF(AND(H32="DSP",T32="DSP"),(M32+AA32+AD32)/3,IF(AND(M32="DSP",T32="DSP"),(H32+AA32+AD32)/3,IF(AND(H32="DSP",AA32="DSP"),(M32+T32+AD32)/3,IF(AND(M32="DSP",AA32="DSP"),(H32+T32+AD32)/3,IF(AND(T32="DSP",AA32="DSP"),(H32+M32+AD32)/3,IF(AND(H32="DSP",AD32="DSP"),(M32+T32+AA32)/3,IF(AND(M32="DSP",AD32="DSP"),(H32+T32+AA32)/3,IF(AND(T32="DSP",AD32="DSP"),(H32+M32+AA32)/3,IF(AND(AA32="DSP",AD32="DSP"),(H32+M32+T32)/3,IF(H32="DSP",(M32+T32+AA32+AD32)/4,IF(M32="DSP",(H32+T32+AA32+AD32)/4,IF(T32="DSP",(H32+M32+AA32+AD32)/4,IF(AA32="DSP",(H32+M32+T32+AD32)/4,IF(AD32="DSP",(H32+M32+T32+AA32)/4,SUM(H32+M32+T32+AA32+AD32)/5)))))))))))))))))))))))))))))))</f>
        <v>8.5</v>
      </c>
      <c r="AF32" s="425">
        <f>IF(AE32="DSP",0,AE32)</f>
        <v>8.5</v>
      </c>
      <c r="AG32" s="484">
        <f>RANK(AF32,$AF$3:$AF$651,0)</f>
        <v>534</v>
      </c>
      <c r="AH32" s="426">
        <f>IF(ISERROR(VLOOKUP(B32,'Notes Ecrit'!$A$2:$B$650,2,FALSE)),"ABI",(VLOOKUP(B32,'Notes Ecrit'!$A$2:$B$650,2,FALSE)))</f>
        <v>7</v>
      </c>
      <c r="AI32" s="425">
        <f>IF(OR(AH32="ABI",AH32="VALIDÉ"),0,AH32)</f>
        <v>7</v>
      </c>
      <c r="AJ32" s="488">
        <f>RANK(AI32,$AI$3:$AI$651,0)</f>
        <v>183</v>
      </c>
      <c r="AK32" s="427">
        <f>IF(AH32="ABI","DEF",IF(AE32="DSP",AH32,(AE32*0.5+AH32*0.5)))</f>
        <v>7.75</v>
      </c>
    </row>
    <row r="33" spans="1:37" ht="15.75" customHeight="1" thickBot="1" x14ac:dyDescent="0.35">
      <c r="A33" s="414" t="s">
        <v>1026</v>
      </c>
      <c r="B33" s="415">
        <v>21817899</v>
      </c>
      <c r="C33" s="432" t="s">
        <v>1195</v>
      </c>
      <c r="D33" s="433" t="s">
        <v>1196</v>
      </c>
      <c r="E33" s="418"/>
      <c r="F33" s="419"/>
      <c r="G33" s="420"/>
      <c r="H33" s="421"/>
      <c r="I33" s="418"/>
      <c r="J33" s="420"/>
      <c r="K33" s="418"/>
      <c r="L33" s="420"/>
      <c r="M33" s="421"/>
      <c r="N33" s="418"/>
      <c r="O33" s="418"/>
      <c r="P33" s="422"/>
      <c r="Q33" s="420"/>
      <c r="R33" s="418"/>
      <c r="S33" s="420"/>
      <c r="T33" s="421"/>
      <c r="U33" s="418"/>
      <c r="V33" s="420"/>
      <c r="W33" s="418"/>
      <c r="X33" s="420"/>
      <c r="Y33" s="418"/>
      <c r="Z33" s="420"/>
      <c r="AA33" s="421"/>
      <c r="AB33" s="418"/>
      <c r="AC33" s="420"/>
      <c r="AD33" s="423"/>
      <c r="AE33" s="424">
        <v>11.1</v>
      </c>
      <c r="AF33" s="425">
        <f>IF(AE33="DSP",0,AE33)</f>
        <v>11.1</v>
      </c>
      <c r="AG33" s="484">
        <f>RANK(AF33,$AF$3:$AF$651,0)</f>
        <v>314</v>
      </c>
      <c r="AH33" s="426" t="str">
        <f>IF(ISERROR(VLOOKUP(B33,'Notes Ecrit'!$A$2:$B$650,2,FALSE)),"ABI",(VLOOKUP(B33,'Notes Ecrit'!$A$2:$B$650,2,FALSE)))</f>
        <v>ABI</v>
      </c>
      <c r="AI33" s="425">
        <f>IF(OR(AH33="ABI",AH33="VALIDÉ"),0,AH33)</f>
        <v>0</v>
      </c>
      <c r="AJ33" s="488">
        <f>RANK(AI33,$AI$3:$AI$651,0)</f>
        <v>592</v>
      </c>
      <c r="AK33" s="427" t="str">
        <f>IF(AH33="ABI","DEF",IF(AE33="DSP",AH33,(AE33*0.5+AH33*0.5)))</f>
        <v>DEF</v>
      </c>
    </row>
    <row r="34" spans="1:37" ht="15.75" customHeight="1" thickBot="1" x14ac:dyDescent="0.35">
      <c r="A34" s="414" t="s">
        <v>1026</v>
      </c>
      <c r="B34" s="415">
        <v>21815336</v>
      </c>
      <c r="C34" s="444" t="s">
        <v>117</v>
      </c>
      <c r="D34" s="445" t="s">
        <v>118</v>
      </c>
      <c r="E34" s="418" t="s">
        <v>329</v>
      </c>
      <c r="F34" s="419" t="str">
        <f>IF(E34="ABI","ABI",IF(E34="DSP","DSP",IF(E34="VAL","VAL",(VLOOKUP(E34,tpstest,2)))))</f>
        <v>ABI</v>
      </c>
      <c r="G34" s="420">
        <f>IF(F34="ABI",0,IF(F34="DSP","DSP",IF(F34="VAL","VAL",(IF(A34="F",VLOOKUP(F34,endurfille,2),VLOOKUP(F34,endurgarçon,2))))))</f>
        <v>0</v>
      </c>
      <c r="H34" s="421">
        <f>IF(G34="VAL","VALIDÉ",G34)</f>
        <v>0</v>
      </c>
      <c r="I34" s="418" t="s">
        <v>329</v>
      </c>
      <c r="J34" s="420">
        <f>IF(I34="ABI",0,IF(I34="DSP","DSP",IF(I34="VAL","VAL",(IF(A34="F",VLOOKUP(I34,VIT20MF,2),VLOOKUP(I34,Vit20MG,2))))))</f>
        <v>0</v>
      </c>
      <c r="K34" s="418" t="s">
        <v>329</v>
      </c>
      <c r="L34" s="420">
        <f>IF(K34="ABI",0,IF(K34="DSP","DSP",IF(K34="VAL","VAL",(IF(A34="F",VLOOKUP(K34,vit50mf,2),VLOOKUP(K34,vit50mg,2))))))</f>
        <v>0</v>
      </c>
      <c r="M34" s="421">
        <f>IF(OR(J34="DSP",L34="DSP"),"DSP",IF(L34="VAL","VALIDÉ",(J34+L34)/2))</f>
        <v>0</v>
      </c>
      <c r="N34" s="418" t="s">
        <v>329</v>
      </c>
      <c r="O34" s="418"/>
      <c r="P34" s="422">
        <f>IF(OR(N34="DSP",N34="ABI",N34="VAL"),0,N34/O34)</f>
        <v>0</v>
      </c>
      <c r="Q34" s="420">
        <f>IF(N34="ABI",0,IF(N34="DSP","DSP",IF(N34="VAL","VAL",IF(A34="F",VLOOKUP(P34,forcefille,2),VLOOKUP(P34,forcegarçon,2)))))</f>
        <v>0</v>
      </c>
      <c r="R34" s="418" t="s">
        <v>329</v>
      </c>
      <c r="S34" s="420">
        <f>IF(R34="ABI",0,IF(R34="DSP","DSP",IF(R34="VAL","VAL",IF(A34="F",VLOOKUP(R34,détfille,2),VLOOKUP(R34,détgarçon,2)))))</f>
        <v>0</v>
      </c>
      <c r="T34" s="421">
        <f>IF(OR(Q34="VAL",S34="VAL"),"VALIDÉ",IF(AND(Q34="DSP",S34="DSP"),"DSP",IF(Q34="DSP",S34*2,IF(S34="DSP",Q34*2,(Q34+S34)))))</f>
        <v>0</v>
      </c>
      <c r="U34" s="418" t="s">
        <v>329</v>
      </c>
      <c r="V34" s="420">
        <f>IF(U34="ABI",0,IF(U34="DSP","DSP",IF(U34="VAL","VAL",IF(A34="F",VLOOKUP(U34,coorfille,2),VLOOKUP(U34,coorgarçon,2)))))</f>
        <v>0</v>
      </c>
      <c r="W34" s="418" t="s">
        <v>329</v>
      </c>
      <c r="X34" s="420">
        <f>IF(W34="ABI",0,IF(W34="DSP","DSP",IF(W34="VAL","VAL",IF(A34="F",VLOOKUP(W34,SouplesseFille,2),VLOOKUP(W34,SouplesseGarçon,2)))))</f>
        <v>0</v>
      </c>
      <c r="Y34" s="418" t="s">
        <v>329</v>
      </c>
      <c r="Z34" s="420">
        <f>IF(Y34="ABI",0,IF(Y34="DSP","DSP",IF(Y34="VAL","VAL",IF(A34="F",VLOOKUP(Y34,eqfille,2),VLOOKUP(Y34,eqgarçon,2)))))</f>
        <v>0</v>
      </c>
      <c r="AA34" s="421">
        <f>IF(AND(V34="DSP",X34="DSP",Z34="DSP"),"DSP",IF(AND(V34="DSP",X34="DSP"),Z34*4,IF(AND(V34="DSP",Z34="DSP"),X34*4,IF(AND(X34="DSP",Z34="DSP"),V34*2,IF(V34="DSP",(X34+Z34)*2,IF(X34="DSP",V34+Z34*2,IF(Z34="DSP",V34+X34*2,IF(Z34="VAL","VALIDÉ",V34+X34+Z34))))))))</f>
        <v>0</v>
      </c>
      <c r="AB34" s="418" t="s">
        <v>329</v>
      </c>
      <c r="AC34" s="420">
        <f>IF(AB34="ABI",0,IF(AB34="DNF",0,IF(AB34="DSP","DSP",IF(AB34="VAL","VAL",(IF(A34="F",VLOOKUP(AB34,nagefille,2),VLOOKUP(AB34,nagegarçon,2)))))))</f>
        <v>0</v>
      </c>
      <c r="AD34" s="423">
        <f>IF(AC34="VAL","VALIDÉ",AC34)</f>
        <v>0</v>
      </c>
      <c r="AE34" s="424">
        <f>IF(AND(H34="DSP",M34="DSP",T34="DSP",AA34="DSP",AD34="DSP"),"DSP",IF(AND(H34="DSP",M34="DSP",T34="DSP",AA34="DSP"),AD34,IF(AND(H34="DSP",M34="DSP",T34="DSP",AD34="DSP"),AA34,IF(AND(H34="DSP",M34="DSP",AA34="DSP",AD34="DSP"),T34,IF(AND(H34="DSP",T34="DSP",AA34="DSP",AD34="DSP"),M34,IF(AND(M34="DSP",T34="DSP",AA34="DSP",AD34="DSP"),H34,IF(AND(T34="DSP",AA34="DSP",AD34="DSP"),(H34+M34)/2,IF(AND(M34="DSP",AA34="DSP",AD34="DSP"),(H34+T34)/2,IF(AND(H34="DSP",AA34="DSP",AD34="DSP"),(M34+T34)/2,IF(AND(M34="DSP",T34="DSP",AD34="DSP"),(H34+AA34)/2,IF(AND(H34="DSP",T34="DSP",AD34="DSP"),(M34+AA34)/2,IF(AND(H34="DSP",M34="DSP",AD34="DSP"),(T34+AA34)/2,IF(AND(M34="DSP",T34="DSP",AA34="DSP"),(H34+AD34)/2,IF(AND(H34="DSP",T34="DSP",AA34="DSP"),(M34+AD34)/2,IF(AND(H34="DSP",M34="DSP",AA34="DSP"),(T34+AD34)/2,IF(AND(H34="DSP",M34="DSP",T34="DSP"),(AA34+AD34)/2,IF(AND(H34="DSP",M34="DSP"),(T34+AA34+AD34)/3,IF(AND(H34="DSP",T34="DSP"),(M34+AA34+AD34)/3,IF(AND(M34="DSP",T34="DSP"),(H34+AA34+AD34)/3,IF(AND(H34="DSP",AA34="DSP"),(M34+T34+AD34)/3,IF(AND(M34="DSP",AA34="DSP"),(H34+T34+AD34)/3,IF(AND(T34="DSP",AA34="DSP"),(H34+M34+AD34)/3,IF(AND(H34="DSP",AD34="DSP"),(M34+T34+AA34)/3,IF(AND(M34="DSP",AD34="DSP"),(H34+T34+AA34)/3,IF(AND(T34="DSP",AD34="DSP"),(H34+M34+AA34)/3,IF(AND(AA34="DSP",AD34="DSP"),(H34+M34+T34)/3,IF(H34="DSP",(M34+T34+AA34+AD34)/4,IF(M34="DSP",(H34+T34+AA34+AD34)/4,IF(T34="DSP",(H34+M34+AA34+AD34)/4,IF(AA34="DSP",(H34+M34+T34+AD34)/4,IF(AD34="DSP",(H34+M34+T34+AA34)/4,SUM(H34+M34+T34+AA34+AD34)/5)))))))))))))))))))))))))))))))</f>
        <v>0</v>
      </c>
      <c r="AF34" s="425">
        <f>IF(AE34="DSP",0,AE34)</f>
        <v>0</v>
      </c>
      <c r="AG34" s="484">
        <f>RANK(AF34,$AF$3:$AF$651,0)</f>
        <v>584</v>
      </c>
      <c r="AH34" s="426" t="str">
        <f>IF(ISERROR(VLOOKUP(B34,'Notes Ecrit'!$A$2:$B$650,2,FALSE)),"ABI",(VLOOKUP(B34,'Notes Ecrit'!$A$2:$B$650,2,FALSE)))</f>
        <v>ABI</v>
      </c>
      <c r="AI34" s="425">
        <f>IF(OR(AH34="ABI",AH34="VALIDÉ"),0,AH34)</f>
        <v>0</v>
      </c>
      <c r="AJ34" s="488">
        <f>RANK(AI34,$AI$3:$AI$651,0)</f>
        <v>592</v>
      </c>
      <c r="AK34" s="427" t="str">
        <f>IF(AH34="ABI","DEF",IF(AE34="DSP",AH34,(AE34*0.5+AH34*0.5)))</f>
        <v>DEF</v>
      </c>
    </row>
    <row r="35" spans="1:37" ht="15.75" customHeight="1" thickBot="1" x14ac:dyDescent="0.35">
      <c r="A35" s="414" t="s">
        <v>74</v>
      </c>
      <c r="B35" s="415">
        <v>21903048</v>
      </c>
      <c r="C35" s="438" t="s">
        <v>385</v>
      </c>
      <c r="D35" s="439" t="s">
        <v>386</v>
      </c>
      <c r="E35" s="418">
        <v>10</v>
      </c>
      <c r="F35" s="419">
        <f>IF(E35="ABI","ABI",IF(E35="DSP","DSP",IF(E35="VAL","VAL",(VLOOKUP(E35,tpstest,2)))))</f>
        <v>14.5</v>
      </c>
      <c r="G35" s="420">
        <f>IF(F35="ABI",0,IF(F35="DSP","DSP",IF(F35="VAL","VAL",(IF(A35="F",VLOOKUP(F35,endurfille,2),VLOOKUP(F35,endurgarçon,2))))))</f>
        <v>10</v>
      </c>
      <c r="H35" s="421">
        <f>IF(G35="VAL","VALIDÉ",G35)</f>
        <v>10</v>
      </c>
      <c r="I35" s="418">
        <v>3.73</v>
      </c>
      <c r="J35" s="420">
        <f>IF(I35="ABI",0,IF(I35="DSP","DSP",IF(I35="VAL","VAL",(IF(A35="F",VLOOKUP(I35,VIT20MF,2),VLOOKUP(I35,Vit20MG,2))))))</f>
        <v>13</v>
      </c>
      <c r="K35" s="418">
        <v>8.17</v>
      </c>
      <c r="L35" s="420">
        <f>IF(K35="ABI",0,IF(K35="DSP","DSP",IF(K35="VAL","VAL",(IF(A35="F",VLOOKUP(K35,vit50mf,2),VLOOKUP(K35,vit50mg,2))))))</f>
        <v>8</v>
      </c>
      <c r="M35" s="421">
        <f>IF(OR(J35="DSP",L35="DSP"),"DSP",IF(L35="VAL","VALIDÉ",(J35+L35)/2))</f>
        <v>10.5</v>
      </c>
      <c r="N35" s="418">
        <v>35</v>
      </c>
      <c r="O35" s="418">
        <v>72</v>
      </c>
      <c r="P35" s="422">
        <f>IF(OR(N35="DSP",N35="ABI",N35="VAL"),0,N35/O35)</f>
        <v>0.4861111111111111</v>
      </c>
      <c r="Q35" s="420">
        <f>IF(N35="ABI",0,IF(N35="DSP","DSP",IF(N35="VAL","VAL",IF(A35="F",VLOOKUP(P35,forcefille,2),VLOOKUP(P35,forcegarçon,2)))))</f>
        <v>4.5</v>
      </c>
      <c r="R35" s="418">
        <v>26.4</v>
      </c>
      <c r="S35" s="420">
        <f>IF(R35="ABI",0,IF(R35="DSP","DSP",IF(R35="VAL","VAL",IF(A35="F",VLOOKUP(R35,détfille,2),VLOOKUP(R35,détgarçon,2)))))</f>
        <v>4</v>
      </c>
      <c r="T35" s="421">
        <f>IF(OR(Q35="VAL",S35="VAL"),"VALIDÉ",IF(AND(Q35="DSP",S35="DSP"),"DSP",IF(Q35="DSP",S35*2,IF(S35="DSP",Q35*2,(Q35+S35)))))</f>
        <v>8.5</v>
      </c>
      <c r="U35" s="418">
        <v>35.200000000000003</v>
      </c>
      <c r="V35" s="420">
        <f>IF(U35="ABI",0,IF(U35="DSP","DSP",IF(U35="VAL","VAL",IF(A35="F",VLOOKUP(U35,coorfille,2),VLOOKUP(U35,coorgarçon,2)))))</f>
        <v>1.25</v>
      </c>
      <c r="W35" s="418">
        <v>-10</v>
      </c>
      <c r="X35" s="420">
        <f>IF(W35="ABI",0,IF(W35="DSP","DSP",IF(W35="VAL","VAL",IF(A35="F",VLOOKUP(W35,SouplesseFille,2),VLOOKUP(W35,SouplesseGarçon,2)))))</f>
        <v>0.75</v>
      </c>
      <c r="Y35" s="418">
        <v>4</v>
      </c>
      <c r="Z35" s="420">
        <f>IF(Y35="ABI",0,IF(Y35="DSP","DSP",IF(Y35="VAL","VAL",IF(A35="F",VLOOKUP(Y35,eqfille,2),VLOOKUP(Y35,eqgarçon,2)))))</f>
        <v>3</v>
      </c>
      <c r="AA35" s="421">
        <f>IF(AND(V35="DSP",X35="DSP",Z35="DSP"),"DSP",IF(AND(V35="DSP",X35="DSP"),Z35*4,IF(AND(V35="DSP",Z35="DSP"),X35*4,IF(AND(X35="DSP",Z35="DSP"),V35*2,IF(V35="DSP",(X35+Z35)*2,IF(X35="DSP",V35+Z35*2,IF(Z35="DSP",V35+X35*2,IF(Z35="VAL","VALIDÉ",V35+X35+Z35))))))))</f>
        <v>5</v>
      </c>
      <c r="AB35" s="418">
        <v>0</v>
      </c>
      <c r="AC35" s="420">
        <f>IF(AB35="ABI",0,IF(AB35="DNF",0,IF(AB35="DSP","DSP",IF(AB35="VAL","VAL",(IF(A35="F",VLOOKUP(AB35,nagefille,2),VLOOKUP(AB35,nagegarçon,2)))))))</f>
        <v>0</v>
      </c>
      <c r="AD35" s="423">
        <f>IF(AC35="VAL","VALIDÉ",AC35)</f>
        <v>0</v>
      </c>
      <c r="AE35" s="424">
        <f>IF(AND(H35="DSP",M35="DSP",T35="DSP",AA35="DSP",AD35="DSP"),"DSP",IF(AND(H35="DSP",M35="DSP",T35="DSP",AA35="DSP"),AD35,IF(AND(H35="DSP",M35="DSP",T35="DSP",AD35="DSP"),AA35,IF(AND(H35="DSP",M35="DSP",AA35="DSP",AD35="DSP"),T35,IF(AND(H35="DSP",T35="DSP",AA35="DSP",AD35="DSP"),M35,IF(AND(M35="DSP",T35="DSP",AA35="DSP",AD35="DSP"),H35,IF(AND(T35="DSP",AA35="DSP",AD35="DSP"),(H35+M35)/2,IF(AND(M35="DSP",AA35="DSP",AD35="DSP"),(H35+T35)/2,IF(AND(H35="DSP",AA35="DSP",AD35="DSP"),(M35+T35)/2,IF(AND(M35="DSP",T35="DSP",AD35="DSP"),(H35+AA35)/2,IF(AND(H35="DSP",T35="DSP",AD35="DSP"),(M35+AA35)/2,IF(AND(H35="DSP",M35="DSP",AD35="DSP"),(T35+AA35)/2,IF(AND(M35="DSP",T35="DSP",AA35="DSP"),(H35+AD35)/2,IF(AND(H35="DSP",T35="DSP",AA35="DSP"),(M35+AD35)/2,IF(AND(H35="DSP",M35="DSP",AA35="DSP"),(T35+AD35)/2,IF(AND(H35="DSP",M35="DSP",T35="DSP"),(AA35+AD35)/2,IF(AND(H35="DSP",M35="DSP"),(T35+AA35+AD35)/3,IF(AND(H35="DSP",T35="DSP"),(M35+AA35+AD35)/3,IF(AND(M35="DSP",T35="DSP"),(H35+AA35+AD35)/3,IF(AND(H35="DSP",AA35="DSP"),(M35+T35+AD35)/3,IF(AND(M35="DSP",AA35="DSP"),(H35+T35+AD35)/3,IF(AND(T35="DSP",AA35="DSP"),(H35+M35+AD35)/3,IF(AND(H35="DSP",AD35="DSP"),(M35+T35+AA35)/3,IF(AND(M35="DSP",AD35="DSP"),(H35+T35+AA35)/3,IF(AND(T35="DSP",AD35="DSP"),(H35+M35+AA35)/3,IF(AND(AA35="DSP",AD35="DSP"),(H35+M35+T35)/3,IF(H35="DSP",(M35+T35+AA35+AD35)/4,IF(M35="DSP",(H35+T35+AA35+AD35)/4,IF(T35="DSP",(H35+M35+AA35+AD35)/4,IF(AA35="DSP",(H35+M35+T35+AD35)/4,IF(AD35="DSP",(H35+M35+T35+AA35)/4,SUM(H35+M35+T35+AA35+AD35)/5)))))))))))))))))))))))))))))))</f>
        <v>6.8</v>
      </c>
      <c r="AF35" s="425">
        <f>IF(AE35="DSP",0,AE35)</f>
        <v>6.8</v>
      </c>
      <c r="AG35" s="484">
        <f>RANK(AF35,$AF$3:$AF$651,0)</f>
        <v>565</v>
      </c>
      <c r="AH35" s="426">
        <f>IF(ISERROR(VLOOKUP(B35,'Notes Ecrit'!$A$2:$B$650,2,FALSE)),"ABI",(VLOOKUP(B35,'Notes Ecrit'!$A$2:$B$650,2,FALSE)))</f>
        <v>3.5</v>
      </c>
      <c r="AI35" s="425">
        <f>IF(OR(AH35="ABI",AH35="VALIDÉ"),0,AH35)</f>
        <v>3.5</v>
      </c>
      <c r="AJ35" s="488">
        <f>RANK(AI35,$AI$3:$AI$651,0)</f>
        <v>531</v>
      </c>
      <c r="AK35" s="427">
        <f>IF(AH35="ABI","DEF",IF(AE35="DSP",AH35,(AE35*0.5+AH35*0.5)))</f>
        <v>5.15</v>
      </c>
    </row>
    <row r="36" spans="1:37" ht="15.75" customHeight="1" thickBot="1" x14ac:dyDescent="0.35">
      <c r="A36" s="414" t="s">
        <v>74</v>
      </c>
      <c r="B36" s="415">
        <v>21902199</v>
      </c>
      <c r="C36" s="438" t="s">
        <v>387</v>
      </c>
      <c r="D36" s="439" t="s">
        <v>114</v>
      </c>
      <c r="E36" s="418">
        <v>18</v>
      </c>
      <c r="F36" s="419">
        <f>IF(E36="ABI","ABI",IF(E36="DSP","DSP",IF(E36="VAL","VAL",(VLOOKUP(E36,tpstest,2)))))</f>
        <v>18.5</v>
      </c>
      <c r="G36" s="420">
        <f>IF(F36="ABI",0,IF(F36="DSP","DSP",IF(F36="VAL","VAL",(IF(A36="F",VLOOKUP(F36,endurfille,2),VLOOKUP(F36,endurgarçon,2))))))</f>
        <v>18</v>
      </c>
      <c r="H36" s="421">
        <f>IF(G36="VAL","VALIDÉ",G36)</f>
        <v>18</v>
      </c>
      <c r="I36" s="418">
        <v>3.85</v>
      </c>
      <c r="J36" s="420">
        <f>IF(I36="ABI",0,IF(I36="DSP","DSP",IF(I36="VAL","VAL",(IF(A36="F",VLOOKUP(I36,VIT20MF,2),VLOOKUP(I36,Vit20MG,2))))))</f>
        <v>11</v>
      </c>
      <c r="K36" s="418">
        <v>8.52</v>
      </c>
      <c r="L36" s="420">
        <f>IF(K36="ABI",0,IF(K36="DSP","DSP",IF(K36="VAL","VAL",(IF(A36="F",VLOOKUP(K36,vit50mf,2),VLOOKUP(K36,vit50mg,2))))))</f>
        <v>5</v>
      </c>
      <c r="M36" s="421">
        <f>IF(OR(J36="DSP",L36="DSP"),"DSP",IF(L36="VAL","VALIDÉ",(J36+L36)/2))</f>
        <v>8</v>
      </c>
      <c r="N36" s="418">
        <v>32.5</v>
      </c>
      <c r="O36" s="418">
        <v>47</v>
      </c>
      <c r="P36" s="422">
        <f>IF(OR(N36="DSP",N36="ABI",N36="VAL"),0,N36/O36)</f>
        <v>0.69148936170212771</v>
      </c>
      <c r="Q36" s="420">
        <f>IF(N36="ABI",0,IF(N36="DSP","DSP",IF(N36="VAL","VAL",IF(A36="F",VLOOKUP(P36,forcefille,2),VLOOKUP(P36,forcegarçon,2)))))</f>
        <v>6</v>
      </c>
      <c r="R36" s="418">
        <v>25.8</v>
      </c>
      <c r="S36" s="420">
        <f>IF(R36="ABI",0,IF(R36="DSP","DSP",IF(R36="VAL","VAL",IF(A36="F",VLOOKUP(R36,détfille,2),VLOOKUP(R36,détgarçon,2)))))</f>
        <v>3.5</v>
      </c>
      <c r="T36" s="421">
        <f>IF(OR(Q36="VAL",S36="VAL"),"VALIDÉ",IF(AND(Q36="DSP",S36="DSP"),"DSP",IF(Q36="DSP",S36*2,IF(S36="DSP",Q36*2,(Q36+S36)))))</f>
        <v>9.5</v>
      </c>
      <c r="U36" s="418">
        <v>29.96</v>
      </c>
      <c r="V36" s="420">
        <f>IF(U36="ABI",0,IF(U36="DSP","DSP",IF(U36="VAL","VAL",IF(A36="F",VLOOKUP(U36,coorfille,2),VLOOKUP(U36,coorgarçon,2)))))</f>
        <v>4</v>
      </c>
      <c r="W36" s="418">
        <v>4</v>
      </c>
      <c r="X36" s="420">
        <f>IF(W36="ABI",0,IF(W36="DSP","DSP",IF(W36="VAL","VAL",IF(A36="F",VLOOKUP(W36,SouplesseFille,2),VLOOKUP(W36,SouplesseGarçon,2)))))</f>
        <v>3.25</v>
      </c>
      <c r="Y36" s="418">
        <v>4</v>
      </c>
      <c r="Z36" s="420">
        <f>IF(Y36="ABI",0,IF(Y36="DSP","DSP",IF(Y36="VAL","VAL",IF(A36="F",VLOOKUP(Y36,eqfille,2),VLOOKUP(Y36,eqgarçon,2)))))</f>
        <v>3</v>
      </c>
      <c r="AA36" s="421">
        <f>IF(AND(V36="DSP",X36="DSP",Z36="DSP"),"DSP",IF(AND(V36="DSP",X36="DSP"),Z36*4,IF(AND(V36="DSP",Z36="DSP"),X36*4,IF(AND(X36="DSP",Z36="DSP"),V36*2,IF(V36="DSP",(X36+Z36)*2,IF(X36="DSP",V36+Z36*2,IF(Z36="DSP",V36+X36*2,IF(Z36="VAL","VALIDÉ",V36+X36+Z36))))))))</f>
        <v>10.25</v>
      </c>
      <c r="AB36" s="418">
        <v>47.87</v>
      </c>
      <c r="AC36" s="420">
        <f>IF(AB36="ABI",0,IF(AB36="DNF",0,IF(AB36="DSP","DSP",IF(AB36="VAL","VAL",(IF(A36="F",VLOOKUP(AB36,nagefille,2),VLOOKUP(AB36,nagegarçon,2)))))))</f>
        <v>10</v>
      </c>
      <c r="AD36" s="423">
        <f>IF(AC36="VAL","VALIDÉ",AC36)</f>
        <v>10</v>
      </c>
      <c r="AE36" s="424">
        <f>IF(AND(H36="DSP",M36="DSP",T36="DSP",AA36="DSP",AD36="DSP"),"DSP",IF(AND(H36="DSP",M36="DSP",T36="DSP",AA36="DSP"),AD36,IF(AND(H36="DSP",M36="DSP",T36="DSP",AD36="DSP"),AA36,IF(AND(H36="DSP",M36="DSP",AA36="DSP",AD36="DSP"),T36,IF(AND(H36="DSP",T36="DSP",AA36="DSP",AD36="DSP"),M36,IF(AND(M36="DSP",T36="DSP",AA36="DSP",AD36="DSP"),H36,IF(AND(T36="DSP",AA36="DSP",AD36="DSP"),(H36+M36)/2,IF(AND(M36="DSP",AA36="DSP",AD36="DSP"),(H36+T36)/2,IF(AND(H36="DSP",AA36="DSP",AD36="DSP"),(M36+T36)/2,IF(AND(M36="DSP",T36="DSP",AD36="DSP"),(H36+AA36)/2,IF(AND(H36="DSP",T36="DSP",AD36="DSP"),(M36+AA36)/2,IF(AND(H36="DSP",M36="DSP",AD36="DSP"),(T36+AA36)/2,IF(AND(M36="DSP",T36="DSP",AA36="DSP"),(H36+AD36)/2,IF(AND(H36="DSP",T36="DSP",AA36="DSP"),(M36+AD36)/2,IF(AND(H36="DSP",M36="DSP",AA36="DSP"),(T36+AD36)/2,IF(AND(H36="DSP",M36="DSP",T36="DSP"),(AA36+AD36)/2,IF(AND(H36="DSP",M36="DSP"),(T36+AA36+AD36)/3,IF(AND(H36="DSP",T36="DSP"),(M36+AA36+AD36)/3,IF(AND(M36="DSP",T36="DSP"),(H36+AA36+AD36)/3,IF(AND(H36="DSP",AA36="DSP"),(M36+T36+AD36)/3,IF(AND(M36="DSP",AA36="DSP"),(H36+T36+AD36)/3,IF(AND(T36="DSP",AA36="DSP"),(H36+M36+AD36)/3,IF(AND(H36="DSP",AD36="DSP"),(M36+T36+AA36)/3,IF(AND(M36="DSP",AD36="DSP"),(H36+T36+AA36)/3,IF(AND(T36="DSP",AD36="DSP"),(H36+M36+AA36)/3,IF(AND(AA36="DSP",AD36="DSP"),(H36+M36+T36)/3,IF(H36="DSP",(M36+T36+AA36+AD36)/4,IF(M36="DSP",(H36+T36+AA36+AD36)/4,IF(T36="DSP",(H36+M36+AA36+AD36)/4,IF(AA36="DSP",(H36+M36+T36+AD36)/4,IF(AD36="DSP",(H36+M36+T36+AA36)/4,SUM(H36+M36+T36+AA36+AD36)/5)))))))))))))))))))))))))))))))</f>
        <v>11.15</v>
      </c>
      <c r="AF36" s="425">
        <f>IF(AE36="DSP",0,AE36)</f>
        <v>11.15</v>
      </c>
      <c r="AG36" s="484">
        <f>RANK(AF36,$AF$3:$AF$651,0)</f>
        <v>307</v>
      </c>
      <c r="AH36" s="426">
        <f>IF(ISERROR(VLOOKUP(B36,'Notes Ecrit'!$A$2:$B$650,2,FALSE)),"ABI",(VLOOKUP(B36,'Notes Ecrit'!$A$2:$B$650,2,FALSE)))</f>
        <v>9.5</v>
      </c>
      <c r="AI36" s="425">
        <f>IF(OR(AH36="ABI",AH36="VALIDÉ"),0,AH36)</f>
        <v>9.5</v>
      </c>
      <c r="AJ36" s="488">
        <f>RANK(AI36,$AI$3:$AI$651,0)</f>
        <v>38</v>
      </c>
      <c r="AK36" s="427">
        <f>IF(AH36="ABI","DEF",IF(AE36="DSP",AH36,(AE36*0.5+AH36*0.5)))</f>
        <v>10.324999999999999</v>
      </c>
    </row>
    <row r="37" spans="1:37" ht="15.75" customHeight="1" thickBot="1" x14ac:dyDescent="0.35">
      <c r="A37" s="414" t="s">
        <v>74</v>
      </c>
      <c r="B37" s="415">
        <v>21909614</v>
      </c>
      <c r="C37" s="438" t="s">
        <v>388</v>
      </c>
      <c r="D37" s="439" t="s">
        <v>197</v>
      </c>
      <c r="E37" s="418">
        <v>17</v>
      </c>
      <c r="F37" s="419">
        <f>IF(E37="ABI","ABI",IF(E37="DSP","DSP",IF(E37="VAL","VAL",(VLOOKUP(E37,tpstest,2)))))</f>
        <v>18</v>
      </c>
      <c r="G37" s="420">
        <f>IF(F37="ABI",0,IF(F37="DSP","DSP",IF(F37="VAL","VAL",(IF(A37="F",VLOOKUP(F37,endurfille,2),VLOOKUP(F37,endurgarçon,2))))))</f>
        <v>17</v>
      </c>
      <c r="H37" s="421">
        <f>IF(G37="VAL","VALIDÉ",G37)</f>
        <v>17</v>
      </c>
      <c r="I37" s="418">
        <v>3.33</v>
      </c>
      <c r="J37" s="420">
        <f>IF(I37="ABI",0,IF(I37="DSP","DSP",IF(I37="VAL","VAL",(IF(A37="F",VLOOKUP(I37,VIT20MF,2),VLOOKUP(I37,Vit20MG,2))))))</f>
        <v>19</v>
      </c>
      <c r="K37" s="418">
        <v>7.19</v>
      </c>
      <c r="L37" s="420">
        <f>IF(K37="ABI",0,IF(K37="DSP","DSP",IF(K37="VAL","VAL",(IF(A37="F",VLOOKUP(K37,vit50mf,2),VLOOKUP(K37,vit50mg,2))))))</f>
        <v>15</v>
      </c>
      <c r="M37" s="421">
        <f>IF(OR(J37="DSP",L37="DSP"),"DSP",IF(L37="VAL","VALIDÉ",(J37+L37)/2))</f>
        <v>17</v>
      </c>
      <c r="N37" s="418">
        <v>41</v>
      </c>
      <c r="O37" s="418">
        <v>54</v>
      </c>
      <c r="P37" s="422">
        <f>IF(OR(N37="DSP",N37="ABI",N37="VAL"),0,N37/O37)</f>
        <v>0.7592592592592593</v>
      </c>
      <c r="Q37" s="420">
        <f>IF(N37="ABI",0,IF(N37="DSP","DSP",IF(N37="VAL","VAL",IF(A37="F",VLOOKUP(P37,forcefille,2),VLOOKUP(P37,forcegarçon,2)))))</f>
        <v>6.5</v>
      </c>
      <c r="R37" s="418">
        <v>33.4</v>
      </c>
      <c r="S37" s="420">
        <f>IF(R37="ABI",0,IF(R37="DSP","DSP",IF(R37="VAL","VAL",IF(A37="F",VLOOKUP(R37,détfille,2),VLOOKUP(R37,détgarçon,2)))))</f>
        <v>5.5</v>
      </c>
      <c r="T37" s="421">
        <f>IF(OR(Q37="VAL",S37="VAL"),"VALIDÉ",IF(AND(Q37="DSP",S37="DSP"),"DSP",IF(Q37="DSP",S37*2,IF(S37="DSP",Q37*2,(Q37+S37)))))</f>
        <v>12</v>
      </c>
      <c r="U37" s="418">
        <v>26.39</v>
      </c>
      <c r="V37" s="420">
        <f>IF(U37="ABI",0,IF(U37="DSP","DSP",IF(U37="VAL","VAL",IF(A37="F",VLOOKUP(U37,coorfille,2),VLOOKUP(U37,coorgarçon,2)))))</f>
        <v>5.75</v>
      </c>
      <c r="W37" s="418">
        <v>7</v>
      </c>
      <c r="X37" s="420">
        <f>IF(W37="ABI",0,IF(W37="DSP","DSP",IF(W37="VAL","VAL",IF(A37="F",VLOOKUP(W37,SouplesseFille,2),VLOOKUP(W37,SouplesseGarçon,2)))))</f>
        <v>3.75</v>
      </c>
      <c r="Y37" s="418">
        <v>5</v>
      </c>
      <c r="Z37" s="420">
        <f>IF(Y37="ABI",0,IF(Y37="DSP","DSP",IF(Y37="VAL","VAL",IF(A37="F",VLOOKUP(Y37,eqfille,2),VLOOKUP(Y37,eqgarçon,2)))))</f>
        <v>2.5</v>
      </c>
      <c r="AA37" s="421">
        <f>IF(AND(V37="DSP",X37="DSP",Z37="DSP"),"DSP",IF(AND(V37="DSP",X37="DSP"),Z37*4,IF(AND(V37="DSP",Z37="DSP"),X37*4,IF(AND(X37="DSP",Z37="DSP"),V37*2,IF(V37="DSP",(X37+Z37)*2,IF(X37="DSP",V37+Z37*2,IF(Z37="DSP",V37+X37*2,IF(Z37="VAL","VALIDÉ",V37+X37+Z37))))))))</f>
        <v>12</v>
      </c>
      <c r="AB37" s="418">
        <v>50.23</v>
      </c>
      <c r="AC37" s="420">
        <f>IF(AB37="ABI",0,IF(AB37="DNF",0,IF(AB37="DSP","DSP",IF(AB37="VAL","VAL",(IF(A37="F",VLOOKUP(AB37,nagefille,2),VLOOKUP(AB37,nagegarçon,2)))))))</f>
        <v>8</v>
      </c>
      <c r="AD37" s="423">
        <f>IF(AC37="VAL","VALIDÉ",AC37)</f>
        <v>8</v>
      </c>
      <c r="AE37" s="424">
        <f>IF(AND(H37="DSP",M37="DSP",T37="DSP",AA37="DSP",AD37="DSP"),"DSP",IF(AND(H37="DSP",M37="DSP",T37="DSP",AA37="DSP"),AD37,IF(AND(H37="DSP",M37="DSP",T37="DSP",AD37="DSP"),AA37,IF(AND(H37="DSP",M37="DSP",AA37="DSP",AD37="DSP"),T37,IF(AND(H37="DSP",T37="DSP",AA37="DSP",AD37="DSP"),M37,IF(AND(M37="DSP",T37="DSP",AA37="DSP",AD37="DSP"),H37,IF(AND(T37="DSP",AA37="DSP",AD37="DSP"),(H37+M37)/2,IF(AND(M37="DSP",AA37="DSP",AD37="DSP"),(H37+T37)/2,IF(AND(H37="DSP",AA37="DSP",AD37="DSP"),(M37+T37)/2,IF(AND(M37="DSP",T37="DSP",AD37="DSP"),(H37+AA37)/2,IF(AND(H37="DSP",T37="DSP",AD37="DSP"),(M37+AA37)/2,IF(AND(H37="DSP",M37="DSP",AD37="DSP"),(T37+AA37)/2,IF(AND(M37="DSP",T37="DSP",AA37="DSP"),(H37+AD37)/2,IF(AND(H37="DSP",T37="DSP",AA37="DSP"),(M37+AD37)/2,IF(AND(H37="DSP",M37="DSP",AA37="DSP"),(T37+AD37)/2,IF(AND(H37="DSP",M37="DSP",T37="DSP"),(AA37+AD37)/2,IF(AND(H37="DSP",M37="DSP"),(T37+AA37+AD37)/3,IF(AND(H37="DSP",T37="DSP"),(M37+AA37+AD37)/3,IF(AND(M37="DSP",T37="DSP"),(H37+AA37+AD37)/3,IF(AND(H37="DSP",AA37="DSP"),(M37+T37+AD37)/3,IF(AND(M37="DSP",AA37="DSP"),(H37+T37+AD37)/3,IF(AND(T37="DSP",AA37="DSP"),(H37+M37+AD37)/3,IF(AND(H37="DSP",AD37="DSP"),(M37+T37+AA37)/3,IF(AND(M37="DSP",AD37="DSP"),(H37+T37+AA37)/3,IF(AND(T37="DSP",AD37="DSP"),(H37+M37+AA37)/3,IF(AND(AA37="DSP",AD37="DSP"),(H37+M37+T37)/3,IF(H37="DSP",(M37+T37+AA37+AD37)/4,IF(M37="DSP",(H37+T37+AA37+AD37)/4,IF(T37="DSP",(H37+M37+AA37+AD37)/4,IF(AA37="DSP",(H37+M37+T37+AD37)/4,IF(AD37="DSP",(H37+M37+T37+AA37)/4,SUM(H37+M37+T37+AA37+AD37)/5)))))))))))))))))))))))))))))))</f>
        <v>13.2</v>
      </c>
      <c r="AF37" s="425">
        <f>IF(AE37="DSP",0,AE37)</f>
        <v>13.2</v>
      </c>
      <c r="AG37" s="484">
        <f>RANK(AF37,$AF$3:$AF$651,0)</f>
        <v>70</v>
      </c>
      <c r="AH37" s="426">
        <f>IF(ISERROR(VLOOKUP(B37,'Notes Ecrit'!$A$2:$B$650,2,FALSE)),"ABI",(VLOOKUP(B37,'Notes Ecrit'!$A$2:$B$650,2,FALSE)))</f>
        <v>12.5</v>
      </c>
      <c r="AI37" s="425">
        <f>IF(OR(AH37="ABI",AH37="VALIDÉ"),0,AH37)</f>
        <v>12.5</v>
      </c>
      <c r="AJ37" s="488">
        <f>RANK(AI37,$AI$3:$AI$651,0)</f>
        <v>5</v>
      </c>
      <c r="AK37" s="427">
        <f>IF(AH37="ABI","DEF",IF(AE37="DSP",AH37,(AE37*0.5+AH37*0.5)))</f>
        <v>12.85</v>
      </c>
    </row>
    <row r="38" spans="1:37" ht="15.75" customHeight="1" thickBot="1" x14ac:dyDescent="0.35">
      <c r="A38" s="414" t="s">
        <v>1026</v>
      </c>
      <c r="B38" s="415">
        <v>21908752</v>
      </c>
      <c r="C38" s="438" t="s">
        <v>389</v>
      </c>
      <c r="D38" s="439" t="s">
        <v>390</v>
      </c>
      <c r="E38" s="418">
        <v>11</v>
      </c>
      <c r="F38" s="419">
        <f>IF(E38="ABI","ABI",IF(E38="DSP","DSP",IF(E38="VAL","VAL",(VLOOKUP(E38,tpstest,2)))))</f>
        <v>15</v>
      </c>
      <c r="G38" s="420">
        <f>IF(F38="ABI",0,IF(F38="DSP","DSP",IF(F38="VAL","VAL",(IF(A38="F",VLOOKUP(F38,endurfille,2),VLOOKUP(F38,endurgarçon,2))))))</f>
        <v>8</v>
      </c>
      <c r="H38" s="421">
        <f>IF(G38="VAL","VALIDÉ",G38)</f>
        <v>8</v>
      </c>
      <c r="I38" s="418" t="s">
        <v>329</v>
      </c>
      <c r="J38" s="420">
        <f>IF(I38="ABI",0,IF(I38="DSP","DSP",IF(I38="VAL","VAL",(IF(A38="F",VLOOKUP(I38,VIT20MF,2),VLOOKUP(I38,Vit20MG,2))))))</f>
        <v>0</v>
      </c>
      <c r="K38" s="418" t="s">
        <v>329</v>
      </c>
      <c r="L38" s="420">
        <f>IF(K38="ABI",0,IF(K38="DSP","DSP",IF(K38="VAL","VAL",(IF(A38="F",VLOOKUP(K38,vit50mf,2),VLOOKUP(K38,vit50mg,2))))))</f>
        <v>0</v>
      </c>
      <c r="M38" s="421">
        <f>IF(OR(J38="DSP",L38="DSP"),"DSP",IF(L38="VAL","VALIDÉ",(J38+L38)/2))</f>
        <v>0</v>
      </c>
      <c r="N38" s="418" t="s">
        <v>1025</v>
      </c>
      <c r="O38" s="418">
        <v>117</v>
      </c>
      <c r="P38" s="422">
        <f>IF(OR(N38="DSP",N38="ABI",N38="VAL"),0,N38/O38)</f>
        <v>0</v>
      </c>
      <c r="Q38" s="420" t="str">
        <f>IF(N38="ABI",0,IF(N38="DSP","DSP",IF(N38="VAL","VAL",IF(A38="F",VLOOKUP(P38,forcefille,2),VLOOKUP(P38,forcegarçon,2)))))</f>
        <v>DSP</v>
      </c>
      <c r="R38" s="418">
        <v>34.700000000000003</v>
      </c>
      <c r="S38" s="420">
        <f>IF(R38="ABI",0,IF(R38="DSP","DSP",IF(R38="VAL","VAL",IF(A38="F",VLOOKUP(R38,détfille,2),VLOOKUP(R38,détgarçon,2)))))</f>
        <v>1.5</v>
      </c>
      <c r="T38" s="421">
        <f>IF(OR(Q38="VAL",S38="VAL"),"VALIDÉ",IF(AND(Q38="DSP",S38="DSP"),"DSP",IF(Q38="DSP",S38*2,IF(S38="DSP",Q38*2,(Q38+S38)))))</f>
        <v>3</v>
      </c>
      <c r="U38" s="418" t="s">
        <v>1025</v>
      </c>
      <c r="V38" s="420" t="str">
        <f>IF(U38="ABI",0,IF(U38="DSP","DSP",IF(U38="VAL","VAL",IF(A38="F",VLOOKUP(U38,coorfille,2),VLOOKUP(U38,coorgarçon,2)))))</f>
        <v>DSP</v>
      </c>
      <c r="W38" s="418">
        <v>-2</v>
      </c>
      <c r="X38" s="420">
        <f>IF(W38="ABI",0,IF(W38="DSP","DSP",IF(W38="VAL","VAL",IF(A38="F",VLOOKUP(W38,SouplesseFille,2),VLOOKUP(W38,SouplesseGarçon,2)))))</f>
        <v>2</v>
      </c>
      <c r="Y38" s="418">
        <v>8</v>
      </c>
      <c r="Z38" s="420">
        <f>IF(Y38="ABI",0,IF(Y38="DSP","DSP",IF(Y38="VAL","VAL",IF(A38="F",VLOOKUP(Y38,eqfille,2),VLOOKUP(Y38,eqgarçon,2)))))</f>
        <v>1</v>
      </c>
      <c r="AA38" s="421">
        <f>IF(AND(V38="DSP",X38="DSP",Z38="DSP"),"DSP",IF(AND(V38="DSP",X38="DSP"),Z38*4,IF(AND(V38="DSP",Z38="DSP"),X38*4,IF(AND(X38="DSP",Z38="DSP"),V38*2,IF(V38="DSP",(X38+Z38)*2,IF(X38="DSP",V38+Z38*2,IF(Z38="DSP",V38+X38*2,IF(Z38="VAL","VALIDÉ",V38+X38+Z38))))))))</f>
        <v>6</v>
      </c>
      <c r="AB38" s="418" t="s">
        <v>1025</v>
      </c>
      <c r="AC38" s="420" t="str">
        <f>IF(AB38="ABI",0,IF(AB38="DNF",0,IF(AB38="DSP","DSP",IF(AB38="VAL","VAL",(IF(A38="F",VLOOKUP(AB38,nagefille,2),VLOOKUP(AB38,nagegarçon,2)))))))</f>
        <v>DSP</v>
      </c>
      <c r="AD38" s="423" t="str">
        <f>IF(AC38="VAL","VALIDÉ",AC38)</f>
        <v>DSP</v>
      </c>
      <c r="AE38" s="424">
        <f>IF(AND(H38="DSP",M38="DSP",T38="DSP",AA38="DSP",AD38="DSP"),"DSP",IF(AND(H38="DSP",M38="DSP",T38="DSP",AA38="DSP"),AD38,IF(AND(H38="DSP",M38="DSP",T38="DSP",AD38="DSP"),AA38,IF(AND(H38="DSP",M38="DSP",AA38="DSP",AD38="DSP"),T38,IF(AND(H38="DSP",T38="DSP",AA38="DSP",AD38="DSP"),M38,IF(AND(M38="DSP",T38="DSP",AA38="DSP",AD38="DSP"),H38,IF(AND(T38="DSP",AA38="DSP",AD38="DSP"),(H38+M38)/2,IF(AND(M38="DSP",AA38="DSP",AD38="DSP"),(H38+T38)/2,IF(AND(H38="DSP",AA38="DSP",AD38="DSP"),(M38+T38)/2,IF(AND(M38="DSP",T38="DSP",AD38="DSP"),(H38+AA38)/2,IF(AND(H38="DSP",T38="DSP",AD38="DSP"),(M38+AA38)/2,IF(AND(H38="DSP",M38="DSP",AD38="DSP"),(T38+AA38)/2,IF(AND(M38="DSP",T38="DSP",AA38="DSP"),(H38+AD38)/2,IF(AND(H38="DSP",T38="DSP",AA38="DSP"),(M38+AD38)/2,IF(AND(H38="DSP",M38="DSP",AA38="DSP"),(T38+AD38)/2,IF(AND(H38="DSP",M38="DSP",T38="DSP"),(AA38+AD38)/2,IF(AND(H38="DSP",M38="DSP"),(T38+AA38+AD38)/3,IF(AND(H38="DSP",T38="DSP"),(M38+AA38+AD38)/3,IF(AND(M38="DSP",T38="DSP"),(H38+AA38+AD38)/3,IF(AND(H38="DSP",AA38="DSP"),(M38+T38+AD38)/3,IF(AND(M38="DSP",AA38="DSP"),(H38+T38+AD38)/3,IF(AND(T38="DSP",AA38="DSP"),(H38+M38+AD38)/3,IF(AND(H38="DSP",AD38="DSP"),(M38+T38+AA38)/3,IF(AND(M38="DSP",AD38="DSP"),(H38+T38+AA38)/3,IF(AND(T38="DSP",AD38="DSP"),(H38+M38+AA38)/3,IF(AND(AA38="DSP",AD38="DSP"),(H38+M38+T38)/3,IF(H38="DSP",(M38+T38+AA38+AD38)/4,IF(M38="DSP",(H38+T38+AA38+AD38)/4,IF(T38="DSP",(H38+M38+AA38+AD38)/4,IF(AA38="DSP",(H38+M38+T38+AD38)/4,IF(AD38="DSP",(H38+M38+T38+AA38)/4,SUM(H38+M38+T38+AA38+AD38)/5)))))))))))))))))))))))))))))))</f>
        <v>4.25</v>
      </c>
      <c r="AF38" s="425">
        <f>IF(AE38="DSP",0,AE38)</f>
        <v>4.25</v>
      </c>
      <c r="AG38" s="484">
        <f>RANK(AF38,$AF$3:$AF$651,0)</f>
        <v>579</v>
      </c>
      <c r="AH38" s="426">
        <f>IF(ISERROR(VLOOKUP(B38,'Notes Ecrit'!$A$2:$B$650,2,FALSE)),"ABI",(VLOOKUP(B38,'Notes Ecrit'!$A$2:$B$650,2,FALSE)))</f>
        <v>7.5</v>
      </c>
      <c r="AI38" s="425">
        <f>IF(OR(AH38="ABI",AH38="VALIDÉ"),0,AH38)</f>
        <v>7.5</v>
      </c>
      <c r="AJ38" s="488">
        <f>RANK(AI38,$AI$3:$AI$651,0)</f>
        <v>137</v>
      </c>
      <c r="AK38" s="427">
        <f>IF(AH38="ABI","DEF",IF(AE38="DSP",AH38,(AE38*0.5+AH38*0.5)))</f>
        <v>5.875</v>
      </c>
    </row>
    <row r="39" spans="1:37" ht="15.75" customHeight="1" thickBot="1" x14ac:dyDescent="0.35">
      <c r="A39" s="414" t="s">
        <v>1026</v>
      </c>
      <c r="B39" s="415">
        <v>21907593</v>
      </c>
      <c r="C39" s="438" t="s">
        <v>391</v>
      </c>
      <c r="D39" s="439" t="s">
        <v>120</v>
      </c>
      <c r="E39" s="418">
        <v>20</v>
      </c>
      <c r="F39" s="419">
        <f>IF(E39="ABI","ABI",IF(E39="DSP","DSP",IF(E39="VAL","VAL",(VLOOKUP(E39,tpstest,2)))))</f>
        <v>19.5</v>
      </c>
      <c r="G39" s="420">
        <f>IF(F39="ABI",0,IF(F39="DSP","DSP",IF(F39="VAL","VAL",(IF(A39="F",VLOOKUP(F39,endurfille,2),VLOOKUP(F39,endurgarçon,2))))))</f>
        <v>17</v>
      </c>
      <c r="H39" s="421">
        <f>IF(G39="VAL","VALIDÉ",G39)</f>
        <v>17</v>
      </c>
      <c r="I39" s="418">
        <v>3.08</v>
      </c>
      <c r="J39" s="420">
        <f>IF(I39="ABI",0,IF(I39="DSP","DSP",IF(I39="VAL","VAL",(IF(A39="F",VLOOKUP(I39,VIT20MF,2),VLOOKUP(I39,Vit20MG,2))))))</f>
        <v>19</v>
      </c>
      <c r="K39" s="418">
        <v>6.65</v>
      </c>
      <c r="L39" s="420">
        <f>IF(K39="ABI",0,IF(K39="DSP","DSP",IF(K39="VAL","VAL",(IF(A39="F",VLOOKUP(K39,vit50mf,2),VLOOKUP(K39,vit50mg,2))))))</f>
        <v>12</v>
      </c>
      <c r="M39" s="421">
        <f>IF(OR(J39="DSP",L39="DSP"),"DSP",IF(L39="VAL","VALIDÉ",(J39+L39)/2))</f>
        <v>15.5</v>
      </c>
      <c r="N39" s="418">
        <v>46.5</v>
      </c>
      <c r="O39" s="418">
        <v>66</v>
      </c>
      <c r="P39" s="422">
        <f>IF(OR(N39="DSP",N39="ABI",N39="VAL"),0,N39/O39)</f>
        <v>0.70454545454545459</v>
      </c>
      <c r="Q39" s="420">
        <f>IF(N39="ABI",0,IF(N39="DSP","DSP",IF(N39="VAL","VAL",IF(A39="F",VLOOKUP(P39,forcefille,2),VLOOKUP(P39,forcegarçon,2)))))</f>
        <v>4</v>
      </c>
      <c r="R39" s="418">
        <v>41.4</v>
      </c>
      <c r="S39" s="420">
        <f>IF(R39="ABI",0,IF(R39="DSP","DSP",IF(R39="VAL","VAL",IF(A39="F",VLOOKUP(R39,détfille,2),VLOOKUP(R39,détgarçon,2)))))</f>
        <v>3.5</v>
      </c>
      <c r="T39" s="421">
        <f>IF(OR(Q39="VAL",S39="VAL"),"VALIDÉ",IF(AND(Q39="DSP",S39="DSP"),"DSP",IF(Q39="DSP",S39*2,IF(S39="DSP",Q39*2,(Q39+S39)))))</f>
        <v>7.5</v>
      </c>
      <c r="U39" s="418">
        <v>26.21</v>
      </c>
      <c r="V39" s="420">
        <f>IF(U39="ABI",0,IF(U39="DSP","DSP",IF(U39="VAL","VAL",IF(A39="F",VLOOKUP(U39,coorfille,2),VLOOKUP(U39,coorgarçon,2)))))</f>
        <v>4.75</v>
      </c>
      <c r="W39" s="418">
        <v>-7</v>
      </c>
      <c r="X39" s="420">
        <f>IF(W39="ABI",0,IF(W39="DSP","DSP",IF(W39="VAL","VAL",IF(A39="F",VLOOKUP(W39,SouplesseFille,2),VLOOKUP(W39,SouplesseGarçon,2)))))</f>
        <v>1.25</v>
      </c>
      <c r="Y39" s="418">
        <v>7</v>
      </c>
      <c r="Z39" s="420">
        <f>IF(Y39="ABI",0,IF(Y39="DSP","DSP",IF(Y39="VAL","VAL",IF(A39="F",VLOOKUP(Y39,eqfille,2),VLOOKUP(Y39,eqgarçon,2)))))</f>
        <v>1.5</v>
      </c>
      <c r="AA39" s="421">
        <f>IF(AND(V39="DSP",X39="DSP",Z39="DSP"),"DSP",IF(AND(V39="DSP",X39="DSP"),Z39*4,IF(AND(V39="DSP",Z39="DSP"),X39*4,IF(AND(X39="DSP",Z39="DSP"),V39*2,IF(V39="DSP",(X39+Z39)*2,IF(X39="DSP",V39+Z39*2,IF(Z39="DSP",V39+X39*2,IF(Z39="VAL","VALIDÉ",V39+X39+Z39))))))))</f>
        <v>7.5</v>
      </c>
      <c r="AB39" s="418">
        <v>37.58</v>
      </c>
      <c r="AC39" s="420">
        <f>IF(AB39="ABI",0,IF(AB39="DNF",0,IF(AB39="DSP","DSP",IF(AB39="VAL","VAL",(IF(A39="F",VLOOKUP(AB39,nagefille,2),VLOOKUP(AB39,nagegarçon,2)))))))</f>
        <v>12</v>
      </c>
      <c r="AD39" s="423">
        <f>IF(AC39="VAL","VALIDÉ",AC39)</f>
        <v>12</v>
      </c>
      <c r="AE39" s="424">
        <f>IF(AND(H39="DSP",M39="DSP",T39="DSP",AA39="DSP",AD39="DSP"),"DSP",IF(AND(H39="DSP",M39="DSP",T39="DSP",AA39="DSP"),AD39,IF(AND(H39="DSP",M39="DSP",T39="DSP",AD39="DSP"),AA39,IF(AND(H39="DSP",M39="DSP",AA39="DSP",AD39="DSP"),T39,IF(AND(H39="DSP",T39="DSP",AA39="DSP",AD39="DSP"),M39,IF(AND(M39="DSP",T39="DSP",AA39="DSP",AD39="DSP"),H39,IF(AND(T39="DSP",AA39="DSP",AD39="DSP"),(H39+M39)/2,IF(AND(M39="DSP",AA39="DSP",AD39="DSP"),(H39+T39)/2,IF(AND(H39="DSP",AA39="DSP",AD39="DSP"),(M39+T39)/2,IF(AND(M39="DSP",T39="DSP",AD39="DSP"),(H39+AA39)/2,IF(AND(H39="DSP",T39="DSP",AD39="DSP"),(M39+AA39)/2,IF(AND(H39="DSP",M39="DSP",AD39="DSP"),(T39+AA39)/2,IF(AND(M39="DSP",T39="DSP",AA39="DSP"),(H39+AD39)/2,IF(AND(H39="DSP",T39="DSP",AA39="DSP"),(M39+AD39)/2,IF(AND(H39="DSP",M39="DSP",AA39="DSP"),(T39+AD39)/2,IF(AND(H39="DSP",M39="DSP",T39="DSP"),(AA39+AD39)/2,IF(AND(H39="DSP",M39="DSP"),(T39+AA39+AD39)/3,IF(AND(H39="DSP",T39="DSP"),(M39+AA39+AD39)/3,IF(AND(M39="DSP",T39="DSP"),(H39+AA39+AD39)/3,IF(AND(H39="DSP",AA39="DSP"),(M39+T39+AD39)/3,IF(AND(M39="DSP",AA39="DSP"),(H39+T39+AD39)/3,IF(AND(T39="DSP",AA39="DSP"),(H39+M39+AD39)/3,IF(AND(H39="DSP",AD39="DSP"),(M39+T39+AA39)/3,IF(AND(M39="DSP",AD39="DSP"),(H39+T39+AA39)/3,IF(AND(T39="DSP",AD39="DSP"),(H39+M39+AA39)/3,IF(AND(AA39="DSP",AD39="DSP"),(H39+M39+T39)/3,IF(H39="DSP",(M39+T39+AA39+AD39)/4,IF(M39="DSP",(H39+T39+AA39+AD39)/4,IF(T39="DSP",(H39+M39+AA39+AD39)/4,IF(AA39="DSP",(H39+M39+T39+AD39)/4,IF(AD39="DSP",(H39+M39+T39+AA39)/4,SUM(H39+M39+T39+AA39+AD39)/5)))))))))))))))))))))))))))))))</f>
        <v>11.9</v>
      </c>
      <c r="AF39" s="425">
        <f>IF(AE39="DSP",0,AE39)</f>
        <v>11.9</v>
      </c>
      <c r="AG39" s="484">
        <f>RANK(AF39,$AF$3:$AF$651,0)</f>
        <v>208</v>
      </c>
      <c r="AH39" s="426">
        <f>IF(ISERROR(VLOOKUP(B39,'Notes Ecrit'!$A$2:$B$650,2,FALSE)),"ABI",(VLOOKUP(B39,'Notes Ecrit'!$A$2:$B$650,2,FALSE)))</f>
        <v>3</v>
      </c>
      <c r="AI39" s="425">
        <f>IF(OR(AH39="ABI",AH39="VALIDÉ"),0,AH39)</f>
        <v>3</v>
      </c>
      <c r="AJ39" s="488">
        <f>RANK(AI39,$AI$3:$AI$651,0)</f>
        <v>556</v>
      </c>
      <c r="AK39" s="427">
        <f>IF(AH39="ABI","DEF",IF(AE39="DSP",AH39,(AE39*0.5+AH39*0.5)))</f>
        <v>7.45</v>
      </c>
    </row>
    <row r="40" spans="1:37" ht="15.75" customHeight="1" thickBot="1" x14ac:dyDescent="0.35">
      <c r="A40" s="414" t="s">
        <v>1026</v>
      </c>
      <c r="B40" s="415">
        <v>21916495</v>
      </c>
      <c r="C40" s="438" t="s">
        <v>392</v>
      </c>
      <c r="D40" s="439" t="s">
        <v>161</v>
      </c>
      <c r="E40" s="418" t="s">
        <v>329</v>
      </c>
      <c r="F40" s="419" t="str">
        <f>IF(E40="ABI","ABI",IF(E40="DSP","DSP",IF(E40="VAL","VAL",(VLOOKUP(E40,tpstest,2)))))</f>
        <v>ABI</v>
      </c>
      <c r="G40" s="420">
        <f>IF(F40="ABI",0,IF(F40="DSP","DSP",IF(F40="VAL","VAL",(IF(A40="F",VLOOKUP(F40,endurfille,2),VLOOKUP(F40,endurgarçon,2))))))</f>
        <v>0</v>
      </c>
      <c r="H40" s="421">
        <f>IF(G40="VAL","VALIDÉ",G40)</f>
        <v>0</v>
      </c>
      <c r="I40" s="418" t="s">
        <v>329</v>
      </c>
      <c r="J40" s="420">
        <f>IF(I40="ABI",0,IF(I40="DSP","DSP",IF(I40="VAL","VAL",(IF(A40="F",VLOOKUP(I40,VIT20MF,2),VLOOKUP(I40,Vit20MG,2))))))</f>
        <v>0</v>
      </c>
      <c r="K40" s="418" t="s">
        <v>329</v>
      </c>
      <c r="L40" s="420">
        <f>IF(K40="ABI",0,IF(K40="DSP","DSP",IF(K40="VAL","VAL",(IF(A40="F",VLOOKUP(K40,vit50mf,2),VLOOKUP(K40,vit50mg,2))))))</f>
        <v>0</v>
      </c>
      <c r="M40" s="421">
        <f>IF(OR(J40="DSP",L40="DSP"),"DSP",IF(L40="VAL","VALIDÉ",(J40+L40)/2))</f>
        <v>0</v>
      </c>
      <c r="N40" s="418" t="s">
        <v>329</v>
      </c>
      <c r="O40" s="418"/>
      <c r="P40" s="422">
        <f>IF(OR(N40="DSP",N40="ABI",N40="VAL"),0,N40/O40)</f>
        <v>0</v>
      </c>
      <c r="Q40" s="420">
        <f>IF(N40="ABI",0,IF(N40="DSP","DSP",IF(N40="VAL","VAL",IF(A40="F",VLOOKUP(P40,forcefille,2),VLOOKUP(P40,forcegarçon,2)))))</f>
        <v>0</v>
      </c>
      <c r="R40" s="418" t="s">
        <v>329</v>
      </c>
      <c r="S40" s="420">
        <f>IF(R40="ABI",0,IF(R40="DSP","DSP",IF(R40="VAL","VAL",IF(A40="F",VLOOKUP(R40,détfille,2),VLOOKUP(R40,détgarçon,2)))))</f>
        <v>0</v>
      </c>
      <c r="T40" s="421">
        <f>IF(OR(Q40="VAL",S40="VAL"),"VALIDÉ",IF(AND(Q40="DSP",S40="DSP"),"DSP",IF(Q40="DSP",S40*2,IF(S40="DSP",Q40*2,(Q40+S40)))))</f>
        <v>0</v>
      </c>
      <c r="U40" s="418" t="s">
        <v>329</v>
      </c>
      <c r="V40" s="420">
        <f>IF(U40="ABI",0,IF(U40="DSP","DSP",IF(U40="VAL","VAL",IF(A40="F",VLOOKUP(U40,coorfille,2),VLOOKUP(U40,coorgarçon,2)))))</f>
        <v>0</v>
      </c>
      <c r="W40" s="418" t="s">
        <v>329</v>
      </c>
      <c r="X40" s="420">
        <f>IF(W40="ABI",0,IF(W40="DSP","DSP",IF(W40="VAL","VAL",IF(A40="F",VLOOKUP(W40,SouplesseFille,2),VLOOKUP(W40,SouplesseGarçon,2)))))</f>
        <v>0</v>
      </c>
      <c r="Y40" s="418" t="s">
        <v>329</v>
      </c>
      <c r="Z40" s="420">
        <f>IF(Y40="ABI",0,IF(Y40="DSP","DSP",IF(Y40="VAL","VAL",IF(A40="F",VLOOKUP(Y40,eqfille,2),VLOOKUP(Y40,eqgarçon,2)))))</f>
        <v>0</v>
      </c>
      <c r="AA40" s="421">
        <f>IF(AND(V40="DSP",X40="DSP",Z40="DSP"),"DSP",IF(AND(V40="DSP",X40="DSP"),Z40*4,IF(AND(V40="DSP",Z40="DSP"),X40*4,IF(AND(X40="DSP",Z40="DSP"),V40*2,IF(V40="DSP",(X40+Z40)*2,IF(X40="DSP",V40+Z40*2,IF(Z40="DSP",V40+X40*2,IF(Z40="VAL","VALIDÉ",V40+X40+Z40))))))))</f>
        <v>0</v>
      </c>
      <c r="AB40" s="418" t="s">
        <v>329</v>
      </c>
      <c r="AC40" s="420">
        <f>IF(AB40="ABI",0,IF(AB40="DNF",0,IF(AB40="DSP","DSP",IF(AB40="VAL","VAL",(IF(A40="F",VLOOKUP(AB40,nagefille,2),VLOOKUP(AB40,nagegarçon,2)))))))</f>
        <v>0</v>
      </c>
      <c r="AD40" s="423">
        <f>IF(AC40="VAL","VALIDÉ",AC40)</f>
        <v>0</v>
      </c>
      <c r="AE40" s="424">
        <f>IF(AND(H40="DSP",M40="DSP",T40="DSP",AA40="DSP",AD40="DSP"),"DSP",IF(AND(H40="DSP",M40="DSP",T40="DSP",AA40="DSP"),AD40,IF(AND(H40="DSP",M40="DSP",T40="DSP",AD40="DSP"),AA40,IF(AND(H40="DSP",M40="DSP",AA40="DSP",AD40="DSP"),T40,IF(AND(H40="DSP",T40="DSP",AA40="DSP",AD40="DSP"),M40,IF(AND(M40="DSP",T40="DSP",AA40="DSP",AD40="DSP"),H40,IF(AND(T40="DSP",AA40="DSP",AD40="DSP"),(H40+M40)/2,IF(AND(M40="DSP",AA40="DSP",AD40="DSP"),(H40+T40)/2,IF(AND(H40="DSP",AA40="DSP",AD40="DSP"),(M40+T40)/2,IF(AND(M40="DSP",T40="DSP",AD40="DSP"),(H40+AA40)/2,IF(AND(H40="DSP",T40="DSP",AD40="DSP"),(M40+AA40)/2,IF(AND(H40="DSP",M40="DSP",AD40="DSP"),(T40+AA40)/2,IF(AND(M40="DSP",T40="DSP",AA40="DSP"),(H40+AD40)/2,IF(AND(H40="DSP",T40="DSP",AA40="DSP"),(M40+AD40)/2,IF(AND(H40="DSP",M40="DSP",AA40="DSP"),(T40+AD40)/2,IF(AND(H40="DSP",M40="DSP",T40="DSP"),(AA40+AD40)/2,IF(AND(H40="DSP",M40="DSP"),(T40+AA40+AD40)/3,IF(AND(H40="DSP",T40="DSP"),(M40+AA40+AD40)/3,IF(AND(M40="DSP",T40="DSP"),(H40+AA40+AD40)/3,IF(AND(H40="DSP",AA40="DSP"),(M40+T40+AD40)/3,IF(AND(M40="DSP",AA40="DSP"),(H40+T40+AD40)/3,IF(AND(T40="DSP",AA40="DSP"),(H40+M40+AD40)/3,IF(AND(H40="DSP",AD40="DSP"),(M40+T40+AA40)/3,IF(AND(M40="DSP",AD40="DSP"),(H40+T40+AA40)/3,IF(AND(T40="DSP",AD40="DSP"),(H40+M40+AA40)/3,IF(AND(AA40="DSP",AD40="DSP"),(H40+M40+T40)/3,IF(H40="DSP",(M40+T40+AA40+AD40)/4,IF(M40="DSP",(H40+T40+AA40+AD40)/4,IF(T40="DSP",(H40+M40+AA40+AD40)/4,IF(AA40="DSP",(H40+M40+T40+AD40)/4,IF(AD40="DSP",(H40+M40+T40+AA40)/4,SUM(H40+M40+T40+AA40+AD40)/5)))))))))))))))))))))))))))))))</f>
        <v>0</v>
      </c>
      <c r="AF40" s="425">
        <f>IF(AE40="DSP",0,AE40)</f>
        <v>0</v>
      </c>
      <c r="AG40" s="484">
        <f>RANK(AF40,$AF$3:$AF$651,0)</f>
        <v>584</v>
      </c>
      <c r="AH40" s="426">
        <f>IF(ISERROR(VLOOKUP(B40,'Notes Ecrit'!$A$2:$B$650,2,FALSE)),"ABI",(VLOOKUP(B40,'Notes Ecrit'!$A$2:$B$650,2,FALSE)))</f>
        <v>7</v>
      </c>
      <c r="AI40" s="425">
        <f>IF(OR(AH40="ABI",AH40="VALIDÉ"),0,AH40)</f>
        <v>7</v>
      </c>
      <c r="AJ40" s="488">
        <f>RANK(AI40,$AI$3:$AI$651,0)</f>
        <v>183</v>
      </c>
      <c r="AK40" s="427">
        <f>IF(AH40="ABI","DEF",IF(AE40="DSP",AH40,(AE40*0.5+AH40*0.5)))</f>
        <v>3.5</v>
      </c>
    </row>
    <row r="41" spans="1:37" ht="15.75" customHeight="1" thickBot="1" x14ac:dyDescent="0.35">
      <c r="A41" s="414" t="s">
        <v>1026</v>
      </c>
      <c r="B41" s="415">
        <v>21912859</v>
      </c>
      <c r="C41" s="438" t="s">
        <v>393</v>
      </c>
      <c r="D41" s="439" t="s">
        <v>394</v>
      </c>
      <c r="E41" s="418">
        <v>18</v>
      </c>
      <c r="F41" s="419">
        <f>IF(E41="ABI","ABI",IF(E41="DSP","DSP",IF(E41="VAL","VAL",(VLOOKUP(E41,tpstest,2)))))</f>
        <v>18.5</v>
      </c>
      <c r="G41" s="420">
        <f>IF(F41="ABI",0,IF(F41="DSP","DSP",IF(F41="VAL","VAL",(IF(A41="F",VLOOKUP(F41,endurfille,2),VLOOKUP(F41,endurgarçon,2))))))</f>
        <v>15</v>
      </c>
      <c r="H41" s="421">
        <f>IF(G41="VAL","VALIDÉ",G41)</f>
        <v>15</v>
      </c>
      <c r="I41" s="418">
        <v>3.2</v>
      </c>
      <c r="J41" s="420">
        <f>IF(I41="ABI",0,IF(I41="DSP","DSP",IF(I41="VAL","VAL",(IF(A41="F",VLOOKUP(I41,VIT20MF,2),VLOOKUP(I41,Vit20MG,2))))))</f>
        <v>17</v>
      </c>
      <c r="K41" s="418">
        <v>6.99</v>
      </c>
      <c r="L41" s="420">
        <f>IF(K41="ABI",0,IF(K41="DSP","DSP",IF(K41="VAL","VAL",(IF(A41="F",VLOOKUP(K41,vit50mf,2),VLOOKUP(K41,vit50mg,2))))))</f>
        <v>10</v>
      </c>
      <c r="M41" s="421">
        <f>IF(OR(J41="DSP",L41="DSP"),"DSP",IF(L41="VAL","VALIDÉ",(J41+L41)/2))</f>
        <v>13.5</v>
      </c>
      <c r="N41" s="418">
        <v>60</v>
      </c>
      <c r="O41" s="418">
        <v>58</v>
      </c>
      <c r="P41" s="422">
        <f>IF(OR(N41="DSP",N41="ABI",N41="VAL"),0,N41/O41)</f>
        <v>1.0344827586206897</v>
      </c>
      <c r="Q41" s="420">
        <f>IF(N41="ABI",0,IF(N41="DSP","DSP",IF(N41="VAL","VAL",IF(A41="F",VLOOKUP(P41,forcefille,2),VLOOKUP(P41,forcegarçon,2)))))</f>
        <v>5.5</v>
      </c>
      <c r="R41" s="418">
        <v>39.299999999999997</v>
      </c>
      <c r="S41" s="420">
        <f>IF(R41="ABI",0,IF(R41="DSP","DSP",IF(R41="VAL","VAL",IF(A41="F",VLOOKUP(R41,détfille,2),VLOOKUP(R41,détgarçon,2)))))</f>
        <v>3</v>
      </c>
      <c r="T41" s="421">
        <f>IF(OR(Q41="VAL",S41="VAL"),"VALIDÉ",IF(AND(Q41="DSP",S41="DSP"),"DSP",IF(Q41="DSP",S41*2,IF(S41="DSP",Q41*2,(Q41+S41)))))</f>
        <v>8.5</v>
      </c>
      <c r="U41" s="418">
        <v>28.02</v>
      </c>
      <c r="V41" s="420">
        <f>IF(U41="ABI",0,IF(U41="DSP","DSP",IF(U41="VAL","VAL",IF(A41="F",VLOOKUP(U41,coorfille,2),VLOOKUP(U41,coorgarçon,2)))))</f>
        <v>3.75</v>
      </c>
      <c r="W41" s="418">
        <v>-4</v>
      </c>
      <c r="X41" s="420">
        <f>IF(W41="ABI",0,IF(W41="DSP","DSP",IF(W41="VAL","VAL",IF(A41="F",VLOOKUP(W41,SouplesseFille,2),VLOOKUP(W41,SouplesseGarçon,2)))))</f>
        <v>1.5</v>
      </c>
      <c r="Y41" s="418">
        <v>4</v>
      </c>
      <c r="Z41" s="420">
        <f>IF(Y41="ABI",0,IF(Y41="DSP","DSP",IF(Y41="VAL","VAL",IF(A41="F",VLOOKUP(Y41,eqfille,2),VLOOKUP(Y41,eqgarçon,2)))))</f>
        <v>3</v>
      </c>
      <c r="AA41" s="421">
        <f>IF(AND(V41="DSP",X41="DSP",Z41="DSP"),"DSP",IF(AND(V41="DSP",X41="DSP"),Z41*4,IF(AND(V41="DSP",Z41="DSP"),X41*4,IF(AND(X41="DSP",Z41="DSP"),V41*2,IF(V41="DSP",(X41+Z41)*2,IF(X41="DSP",V41+Z41*2,IF(Z41="DSP",V41+X41*2,IF(Z41="VAL","VALIDÉ",V41+X41+Z41))))))))</f>
        <v>8.25</v>
      </c>
      <c r="AB41" s="418">
        <v>37.42</v>
      </c>
      <c r="AC41" s="420">
        <f>IF(AB41="ABI",0,IF(AB41="DNF",0,IF(AB41="DSP","DSP",IF(AB41="VAL","VAL",(IF(A41="F",VLOOKUP(AB41,nagefille,2),VLOOKUP(AB41,nagegarçon,2)))))))</f>
        <v>12</v>
      </c>
      <c r="AD41" s="423">
        <f>IF(AC41="VAL","VALIDÉ",AC41)</f>
        <v>12</v>
      </c>
      <c r="AE41" s="424">
        <f>IF(AND(H41="DSP",M41="DSP",T41="DSP",AA41="DSP",AD41="DSP"),"DSP",IF(AND(H41="DSP",M41="DSP",T41="DSP",AA41="DSP"),AD41,IF(AND(H41="DSP",M41="DSP",T41="DSP",AD41="DSP"),AA41,IF(AND(H41="DSP",M41="DSP",AA41="DSP",AD41="DSP"),T41,IF(AND(H41="DSP",T41="DSP",AA41="DSP",AD41="DSP"),M41,IF(AND(M41="DSP",T41="DSP",AA41="DSP",AD41="DSP"),H41,IF(AND(T41="DSP",AA41="DSP",AD41="DSP"),(H41+M41)/2,IF(AND(M41="DSP",AA41="DSP",AD41="DSP"),(H41+T41)/2,IF(AND(H41="DSP",AA41="DSP",AD41="DSP"),(M41+T41)/2,IF(AND(M41="DSP",T41="DSP",AD41="DSP"),(H41+AA41)/2,IF(AND(H41="DSP",T41="DSP",AD41="DSP"),(M41+AA41)/2,IF(AND(H41="DSP",M41="DSP",AD41="DSP"),(T41+AA41)/2,IF(AND(M41="DSP",T41="DSP",AA41="DSP"),(H41+AD41)/2,IF(AND(H41="DSP",T41="DSP",AA41="DSP"),(M41+AD41)/2,IF(AND(H41="DSP",M41="DSP",AA41="DSP"),(T41+AD41)/2,IF(AND(H41="DSP",M41="DSP",T41="DSP"),(AA41+AD41)/2,IF(AND(H41="DSP",M41="DSP"),(T41+AA41+AD41)/3,IF(AND(H41="DSP",T41="DSP"),(M41+AA41+AD41)/3,IF(AND(M41="DSP",T41="DSP"),(H41+AA41+AD41)/3,IF(AND(H41="DSP",AA41="DSP"),(M41+T41+AD41)/3,IF(AND(M41="DSP",AA41="DSP"),(H41+T41+AD41)/3,IF(AND(T41="DSP",AA41="DSP"),(H41+M41+AD41)/3,IF(AND(H41="DSP",AD41="DSP"),(M41+T41+AA41)/3,IF(AND(M41="DSP",AD41="DSP"),(H41+T41+AA41)/3,IF(AND(T41="DSP",AD41="DSP"),(H41+M41+AA41)/3,IF(AND(AA41="DSP",AD41="DSP"),(H41+M41+T41)/3,IF(H41="DSP",(M41+T41+AA41+AD41)/4,IF(M41="DSP",(H41+T41+AA41+AD41)/4,IF(T41="DSP",(H41+M41+AA41+AD41)/4,IF(AA41="DSP",(H41+M41+T41+AD41)/4,IF(AD41="DSP",(H41+M41+T41+AA41)/4,SUM(H41+M41+T41+AA41+AD41)/5)))))))))))))))))))))))))))))))</f>
        <v>11.45</v>
      </c>
      <c r="AF41" s="425">
        <f>IF(AE41="DSP",0,AE41)</f>
        <v>11.45</v>
      </c>
      <c r="AG41" s="484">
        <f>RANK(AF41,$AF$3:$AF$651,0)</f>
        <v>262</v>
      </c>
      <c r="AH41" s="426">
        <f>IF(ISERROR(VLOOKUP(B41,'Notes Ecrit'!$A$2:$B$650,2,FALSE)),"ABI",(VLOOKUP(B41,'Notes Ecrit'!$A$2:$B$650,2,FALSE)))</f>
        <v>14</v>
      </c>
      <c r="AI41" s="425">
        <f>IF(OR(AH41="ABI",AH41="VALIDÉ"),0,AH41)</f>
        <v>14</v>
      </c>
      <c r="AJ41" s="488">
        <f>RANK(AI41,$AI$3:$AI$651,0)</f>
        <v>1</v>
      </c>
      <c r="AK41" s="427">
        <f>IF(AH41="ABI","DEF",IF(AE41="DSP",AH41,(AE41*0.5+AH41*0.5)))</f>
        <v>12.725</v>
      </c>
    </row>
    <row r="42" spans="1:37" ht="15.75" customHeight="1" thickBot="1" x14ac:dyDescent="0.35">
      <c r="A42" s="414" t="s">
        <v>1026</v>
      </c>
      <c r="B42" s="415">
        <v>21904032</v>
      </c>
      <c r="C42" s="444" t="s">
        <v>395</v>
      </c>
      <c r="D42" s="445" t="s">
        <v>32</v>
      </c>
      <c r="E42" s="418">
        <v>21</v>
      </c>
      <c r="F42" s="419">
        <f>IF(E42="ABI","ABI",IF(E42="DSP","DSP",IF(E42="VAL","VAL",(VLOOKUP(E42,tpstest,2)))))</f>
        <v>20</v>
      </c>
      <c r="G42" s="420">
        <f>IF(F42="ABI",0,IF(F42="DSP","DSP",IF(F42="VAL","VAL",(IF(A42="F",VLOOKUP(F42,endurfille,2),VLOOKUP(F42,endurgarçon,2))))))</f>
        <v>18</v>
      </c>
      <c r="H42" s="421">
        <f>IF(G42="VAL","VALIDÉ",G42)</f>
        <v>18</v>
      </c>
      <c r="I42" s="418">
        <v>3.05</v>
      </c>
      <c r="J42" s="420">
        <f>IF(I42="ABI",0,IF(I42="DSP","DSP",IF(I42="VAL","VAL",(IF(A42="F",VLOOKUP(I42,VIT20MF,2),VLOOKUP(I42,Vit20MG,2))))))</f>
        <v>19</v>
      </c>
      <c r="K42" s="418">
        <v>6.34</v>
      </c>
      <c r="L42" s="420">
        <f>IF(K42="ABI",0,IF(K42="DSP","DSP",IF(K42="VAL","VAL",(IF(A42="F",VLOOKUP(K42,vit50mf,2),VLOOKUP(K42,vit50mg,2))))))</f>
        <v>14</v>
      </c>
      <c r="M42" s="421">
        <f>IF(OR(J42="DSP",L42="DSP"),"DSP",IF(L42="VAL","VALIDÉ",(J42+L42)/2))</f>
        <v>16.5</v>
      </c>
      <c r="N42" s="418">
        <v>85</v>
      </c>
      <c r="O42" s="418">
        <v>64</v>
      </c>
      <c r="P42" s="422">
        <f>IF(OR(N42="DSP",N42="ABI",N42="VAL"),0,N42/O42)</f>
        <v>1.328125</v>
      </c>
      <c r="Q42" s="420">
        <f>IF(N42="ABI",0,IF(N42="DSP","DSP",IF(N42="VAL","VAL",IF(A42="F",VLOOKUP(P42,forcefille,2),VLOOKUP(P42,forcegarçon,2)))))</f>
        <v>7</v>
      </c>
      <c r="R42" s="418">
        <v>46.7</v>
      </c>
      <c r="S42" s="420">
        <f>IF(R42="ABI",0,IF(R42="DSP","DSP",IF(R42="VAL","VAL",IF(A42="F",VLOOKUP(R42,détfille,2),VLOOKUP(R42,détgarçon,2)))))</f>
        <v>4.5</v>
      </c>
      <c r="T42" s="421">
        <f>IF(OR(Q42="VAL",S42="VAL"),"VALIDÉ",IF(AND(Q42="DSP",S42="DSP"),"DSP",IF(Q42="DSP",S42*2,IF(S42="DSP",Q42*2,(Q42+S42)))))</f>
        <v>11.5</v>
      </c>
      <c r="U42" s="418">
        <v>22.79</v>
      </c>
      <c r="V42" s="420">
        <f>IF(U42="ABI",0,IF(U42="DSP","DSP",IF(U42="VAL","VAL",IF(A42="F",VLOOKUP(U42,coorfille,2),VLOOKUP(U42,coorgarçon,2)))))</f>
        <v>6.5</v>
      </c>
      <c r="W42" s="418">
        <v>0</v>
      </c>
      <c r="X42" s="420">
        <f>IF(W42="ABI",0,IF(W42="DSP","DSP",IF(W42="VAL","VAL",IF(A42="F",VLOOKUP(W42,SouplesseFille,2),VLOOKUP(W42,SouplesseGarçon,2)))))</f>
        <v>2.5</v>
      </c>
      <c r="Y42" s="418">
        <v>2</v>
      </c>
      <c r="Z42" s="420">
        <f>IF(Y42="ABI",0,IF(Y42="DSP","DSP",IF(Y42="VAL","VAL",IF(A42="F",VLOOKUP(Y42,eqfille,2),VLOOKUP(Y42,eqgarçon,2)))))</f>
        <v>4</v>
      </c>
      <c r="AA42" s="421">
        <f>IF(AND(V42="DSP",X42="DSP",Z42="DSP"),"DSP",IF(AND(V42="DSP",X42="DSP"),Z42*4,IF(AND(V42="DSP",Z42="DSP"),X42*4,IF(AND(X42="DSP",Z42="DSP"),V42*2,IF(V42="DSP",(X42+Z42)*2,IF(X42="DSP",V42+Z42*2,IF(Z42="DSP",V42+X42*2,IF(Z42="VAL","VALIDÉ",V42+X42+Z42))))))))</f>
        <v>13</v>
      </c>
      <c r="AB42" s="418">
        <v>32.92</v>
      </c>
      <c r="AC42" s="420">
        <f>IF(AB42="ABI",0,IF(AB42="DNF",0,IF(AB42="DSP","DSP",IF(AB42="VAL","VAL",(IF(A42="F",VLOOKUP(AB42,nagefille,2),VLOOKUP(AB42,nagegarçon,2)))))))</f>
        <v>15</v>
      </c>
      <c r="AD42" s="423">
        <f>IF(AC42="VAL","VALIDÉ",AC42)</f>
        <v>15</v>
      </c>
      <c r="AE42" s="424">
        <f>IF(AND(H42="DSP",M42="DSP",T42="DSP",AA42="DSP",AD42="DSP"),"DSP",IF(AND(H42="DSP",M42="DSP",T42="DSP",AA42="DSP"),AD42,IF(AND(H42="DSP",M42="DSP",T42="DSP",AD42="DSP"),AA42,IF(AND(H42="DSP",M42="DSP",AA42="DSP",AD42="DSP"),T42,IF(AND(H42="DSP",T42="DSP",AA42="DSP",AD42="DSP"),M42,IF(AND(M42="DSP",T42="DSP",AA42="DSP",AD42="DSP"),H42,IF(AND(T42="DSP",AA42="DSP",AD42="DSP"),(H42+M42)/2,IF(AND(M42="DSP",AA42="DSP",AD42="DSP"),(H42+T42)/2,IF(AND(H42="DSP",AA42="DSP",AD42="DSP"),(M42+T42)/2,IF(AND(M42="DSP",T42="DSP",AD42="DSP"),(H42+AA42)/2,IF(AND(H42="DSP",T42="DSP",AD42="DSP"),(M42+AA42)/2,IF(AND(H42="DSP",M42="DSP",AD42="DSP"),(T42+AA42)/2,IF(AND(M42="DSP",T42="DSP",AA42="DSP"),(H42+AD42)/2,IF(AND(H42="DSP",T42="DSP",AA42="DSP"),(M42+AD42)/2,IF(AND(H42="DSP",M42="DSP",AA42="DSP"),(T42+AD42)/2,IF(AND(H42="DSP",M42="DSP",T42="DSP"),(AA42+AD42)/2,IF(AND(H42="DSP",M42="DSP"),(T42+AA42+AD42)/3,IF(AND(H42="DSP",T42="DSP"),(M42+AA42+AD42)/3,IF(AND(M42="DSP",T42="DSP"),(H42+AA42+AD42)/3,IF(AND(H42="DSP",AA42="DSP"),(M42+T42+AD42)/3,IF(AND(M42="DSP",AA42="DSP"),(H42+T42+AD42)/3,IF(AND(T42="DSP",AA42="DSP"),(H42+M42+AD42)/3,IF(AND(H42="DSP",AD42="DSP"),(M42+T42+AA42)/3,IF(AND(M42="DSP",AD42="DSP"),(H42+T42+AA42)/3,IF(AND(T42="DSP",AD42="DSP"),(H42+M42+AA42)/3,IF(AND(AA42="DSP",AD42="DSP"),(H42+M42+T42)/3,IF(H42="DSP",(M42+T42+AA42+AD42)/4,IF(M42="DSP",(H42+T42+AA42+AD42)/4,IF(T42="DSP",(H42+M42+AA42+AD42)/4,IF(AA42="DSP",(H42+M42+T42+AD42)/4,IF(AD42="DSP",(H42+M42+T42+AA42)/4,SUM(H42+M42+T42+AA42+AD42)/5)))))))))))))))))))))))))))))))</f>
        <v>14.8</v>
      </c>
      <c r="AF42" s="425">
        <f>IF(AE42="DSP",0,AE42)</f>
        <v>14.8</v>
      </c>
      <c r="AG42" s="484">
        <f>RANK(AF42,$AF$3:$AF$651,0)</f>
        <v>5</v>
      </c>
      <c r="AH42" s="426">
        <f>IF(ISERROR(VLOOKUP(B42,'Notes Ecrit'!$A$2:$B$650,2,FALSE)),"ABI",(VLOOKUP(B42,'Notes Ecrit'!$A$2:$B$650,2,FALSE)))</f>
        <v>7.5</v>
      </c>
      <c r="AI42" s="425">
        <f>IF(OR(AH42="ABI",AH42="VALIDÉ"),0,AH42)</f>
        <v>7.5</v>
      </c>
      <c r="AJ42" s="488">
        <f>RANK(AI42,$AI$3:$AI$651,0)</f>
        <v>137</v>
      </c>
      <c r="AK42" s="427">
        <f>IF(AH42="ABI","DEF",IF(AE42="DSP",AH42,(AE42*0.5+AH42*0.5)))</f>
        <v>11.15</v>
      </c>
    </row>
    <row r="43" spans="1:37" ht="15.75" customHeight="1" thickBot="1" x14ac:dyDescent="0.35">
      <c r="A43" s="414" t="s">
        <v>1026</v>
      </c>
      <c r="B43" s="415">
        <v>21914415</v>
      </c>
      <c r="C43" s="438" t="s">
        <v>396</v>
      </c>
      <c r="D43" s="439" t="s">
        <v>159</v>
      </c>
      <c r="E43" s="418">
        <v>20</v>
      </c>
      <c r="F43" s="419">
        <f>IF(E43="ABI","ABI",IF(E43="DSP","DSP",IF(E43="VAL","VAL",(VLOOKUP(E43,tpstest,2)))))</f>
        <v>19.5</v>
      </c>
      <c r="G43" s="420">
        <f>IF(F43="ABI",0,IF(F43="DSP","DSP",IF(F43="VAL","VAL",(IF(A43="F",VLOOKUP(F43,endurfille,2),VLOOKUP(F43,endurgarçon,2))))))</f>
        <v>17</v>
      </c>
      <c r="H43" s="421">
        <f>IF(G43="VAL","VALIDÉ",G43)</f>
        <v>17</v>
      </c>
      <c r="I43" s="418">
        <v>3.26</v>
      </c>
      <c r="J43" s="420">
        <f>IF(I43="ABI",0,IF(I43="DSP","DSP",IF(I43="VAL","VAL",(IF(A43="F",VLOOKUP(I43,VIT20MF,2),VLOOKUP(I43,Vit20MG,2))))))</f>
        <v>16</v>
      </c>
      <c r="K43" s="418">
        <v>7.06</v>
      </c>
      <c r="L43" s="420">
        <f>IF(K43="ABI",0,IF(K43="DSP","DSP",IF(K43="VAL","VAL",(IF(A43="F",VLOOKUP(K43,vit50mf,2),VLOOKUP(K43,vit50mg,2))))))</f>
        <v>9</v>
      </c>
      <c r="M43" s="421">
        <f>IF(OR(J43="DSP",L43="DSP"),"DSP",IF(L43="VAL","VALIDÉ",(J43+L43)/2))</f>
        <v>12.5</v>
      </c>
      <c r="N43" s="418">
        <v>75</v>
      </c>
      <c r="O43" s="418">
        <v>62</v>
      </c>
      <c r="P43" s="422">
        <f>IF(OR(N43="DSP",N43="ABI",N43="VAL"),0,N43/O43)</f>
        <v>1.2096774193548387</v>
      </c>
      <c r="Q43" s="420">
        <f>IF(N43="ABI",0,IF(N43="DSP","DSP",IF(N43="VAL","VAL",IF(A43="F",VLOOKUP(P43,forcefille,2),VLOOKUP(P43,forcegarçon,2)))))</f>
        <v>6.5</v>
      </c>
      <c r="R43" s="418">
        <v>41.2</v>
      </c>
      <c r="S43" s="420">
        <f>IF(R43="ABI",0,IF(R43="DSP","DSP",IF(R43="VAL","VAL",IF(A43="F",VLOOKUP(R43,détfille,2),VLOOKUP(R43,détgarçon,2)))))</f>
        <v>3.5</v>
      </c>
      <c r="T43" s="421">
        <f>IF(OR(Q43="VAL",S43="VAL"),"VALIDÉ",IF(AND(Q43="DSP",S43="DSP"),"DSP",IF(Q43="DSP",S43*2,IF(S43="DSP",Q43*2,(Q43+S43)))))</f>
        <v>10</v>
      </c>
      <c r="U43" s="418">
        <v>23.44</v>
      </c>
      <c r="V43" s="420">
        <f>IF(U43="ABI",0,IF(U43="DSP","DSP",IF(U43="VAL","VAL",IF(A43="F",VLOOKUP(U43,coorfille,2),VLOOKUP(U43,coorgarçon,2)))))</f>
        <v>6.25</v>
      </c>
      <c r="W43" s="418">
        <v>4</v>
      </c>
      <c r="X43" s="420">
        <f>IF(W43="ABI",0,IF(W43="DSP","DSP",IF(W43="VAL","VAL",IF(A43="F",VLOOKUP(W43,SouplesseFille,2),VLOOKUP(W43,SouplesseGarçon,2)))))</f>
        <v>3.25</v>
      </c>
      <c r="Y43" s="418">
        <v>4</v>
      </c>
      <c r="Z43" s="420">
        <f>IF(Y43="ABI",0,IF(Y43="DSP","DSP",IF(Y43="VAL","VAL",IF(A43="F",VLOOKUP(Y43,eqfille,2),VLOOKUP(Y43,eqgarçon,2)))))</f>
        <v>3</v>
      </c>
      <c r="AA43" s="421">
        <f>IF(AND(V43="DSP",X43="DSP",Z43="DSP"),"DSP",IF(AND(V43="DSP",X43="DSP"),Z43*4,IF(AND(V43="DSP",Z43="DSP"),X43*4,IF(AND(X43="DSP",Z43="DSP"),V43*2,IF(V43="DSP",(X43+Z43)*2,IF(X43="DSP",V43+Z43*2,IF(Z43="DSP",V43+X43*2,IF(Z43="VAL","VALIDÉ",V43+X43+Z43))))))))</f>
        <v>12.5</v>
      </c>
      <c r="AB43" s="418">
        <v>46.95</v>
      </c>
      <c r="AC43" s="420">
        <f>IF(AB43="ABI",0,IF(AB43="DNF",0,IF(AB43="DSP","DSP",IF(AB43="VAL","VAL",(IF(A43="F",VLOOKUP(AB43,nagefille,2),VLOOKUP(AB43,nagegarçon,2)))))))</f>
        <v>7</v>
      </c>
      <c r="AD43" s="423">
        <f>IF(AC43="VAL","VALIDÉ",AC43)</f>
        <v>7</v>
      </c>
      <c r="AE43" s="424">
        <f>IF(AND(H43="DSP",M43="DSP",T43="DSP",AA43="DSP",AD43="DSP"),"DSP",IF(AND(H43="DSP",M43="DSP",T43="DSP",AA43="DSP"),AD43,IF(AND(H43="DSP",M43="DSP",T43="DSP",AD43="DSP"),AA43,IF(AND(H43="DSP",M43="DSP",AA43="DSP",AD43="DSP"),T43,IF(AND(H43="DSP",T43="DSP",AA43="DSP",AD43="DSP"),M43,IF(AND(M43="DSP",T43="DSP",AA43="DSP",AD43="DSP"),H43,IF(AND(T43="DSP",AA43="DSP",AD43="DSP"),(H43+M43)/2,IF(AND(M43="DSP",AA43="DSP",AD43="DSP"),(H43+T43)/2,IF(AND(H43="DSP",AA43="DSP",AD43="DSP"),(M43+T43)/2,IF(AND(M43="DSP",T43="DSP",AD43="DSP"),(H43+AA43)/2,IF(AND(H43="DSP",T43="DSP",AD43="DSP"),(M43+AA43)/2,IF(AND(H43="DSP",M43="DSP",AD43="DSP"),(T43+AA43)/2,IF(AND(M43="DSP",T43="DSP",AA43="DSP"),(H43+AD43)/2,IF(AND(H43="DSP",T43="DSP",AA43="DSP"),(M43+AD43)/2,IF(AND(H43="DSP",M43="DSP",AA43="DSP"),(T43+AD43)/2,IF(AND(H43="DSP",M43="DSP",T43="DSP"),(AA43+AD43)/2,IF(AND(H43="DSP",M43="DSP"),(T43+AA43+AD43)/3,IF(AND(H43="DSP",T43="DSP"),(M43+AA43+AD43)/3,IF(AND(M43="DSP",T43="DSP"),(H43+AA43+AD43)/3,IF(AND(H43="DSP",AA43="DSP"),(M43+T43+AD43)/3,IF(AND(M43="DSP",AA43="DSP"),(H43+T43+AD43)/3,IF(AND(T43="DSP",AA43="DSP"),(H43+M43+AD43)/3,IF(AND(H43="DSP",AD43="DSP"),(M43+T43+AA43)/3,IF(AND(M43="DSP",AD43="DSP"),(H43+T43+AA43)/3,IF(AND(T43="DSP",AD43="DSP"),(H43+M43+AA43)/3,IF(AND(AA43="DSP",AD43="DSP"),(H43+M43+T43)/3,IF(H43="DSP",(M43+T43+AA43+AD43)/4,IF(M43="DSP",(H43+T43+AA43+AD43)/4,IF(T43="DSP",(H43+M43+AA43+AD43)/4,IF(AA43="DSP",(H43+M43+T43+AD43)/4,IF(AD43="DSP",(H43+M43+T43+AA43)/4,SUM(H43+M43+T43+AA43+AD43)/5)))))))))))))))))))))))))))))))</f>
        <v>11.8</v>
      </c>
      <c r="AF43" s="425">
        <f>IF(AE43="DSP",0,AE43)</f>
        <v>11.8</v>
      </c>
      <c r="AG43" s="484">
        <f>RANK(AF43,$AF$3:$AF$651,0)</f>
        <v>216</v>
      </c>
      <c r="AH43" s="426">
        <f>IF(ISERROR(VLOOKUP(B43,'Notes Ecrit'!$A$2:$B$650,2,FALSE)),"ABI",(VLOOKUP(B43,'Notes Ecrit'!$A$2:$B$650,2,FALSE)))</f>
        <v>5</v>
      </c>
      <c r="AI43" s="425">
        <f>IF(OR(AH43="ABI",AH43="VALIDÉ"),0,AH43)</f>
        <v>5</v>
      </c>
      <c r="AJ43" s="488">
        <f>RANK(AI43,$AI$3:$AI$651,0)</f>
        <v>416</v>
      </c>
      <c r="AK43" s="427">
        <f>IF(AH43="ABI","DEF",IF(AE43="DSP",AH43,(AE43*0.5+AH43*0.5)))</f>
        <v>8.4</v>
      </c>
    </row>
    <row r="44" spans="1:37" ht="15.75" customHeight="1" thickBot="1" x14ac:dyDescent="0.35">
      <c r="A44" s="414" t="s">
        <v>1026</v>
      </c>
      <c r="B44" s="415">
        <v>21813740</v>
      </c>
      <c r="C44" s="438" t="s">
        <v>397</v>
      </c>
      <c r="D44" s="439" t="s">
        <v>153</v>
      </c>
      <c r="E44" s="418">
        <v>15</v>
      </c>
      <c r="F44" s="419">
        <f>IF(E44="ABI","ABI",IF(E44="DSP","DSP",IF(E44="VAL","VAL",(VLOOKUP(E44,tpstest,2)))))</f>
        <v>17</v>
      </c>
      <c r="G44" s="420">
        <f>IF(F44="ABI",0,IF(F44="DSP","DSP",IF(F44="VAL","VAL",(IF(A44="F",VLOOKUP(F44,endurfille,2),VLOOKUP(F44,endurgarçon,2))))))</f>
        <v>12</v>
      </c>
      <c r="H44" s="421">
        <f>IF(G44="VAL","VALIDÉ",G44)</f>
        <v>12</v>
      </c>
      <c r="I44" s="418">
        <v>3.19</v>
      </c>
      <c r="J44" s="420">
        <f>IF(I44="ABI",0,IF(I44="DSP","DSP",IF(I44="VAL","VAL",(IF(A44="F",VLOOKUP(I44,VIT20MF,2),VLOOKUP(I44,Vit20MG,2))))))</f>
        <v>17</v>
      </c>
      <c r="K44" s="418">
        <v>6.71</v>
      </c>
      <c r="L44" s="420">
        <f>IF(K44="ABI",0,IF(K44="DSP","DSP",IF(K44="VAL","VAL",(IF(A44="F",VLOOKUP(K44,vit50mf,2),VLOOKUP(K44,vit50mg,2))))))</f>
        <v>12</v>
      </c>
      <c r="M44" s="421">
        <f>IF(OR(J44="DSP",L44="DSP"),"DSP",IF(L44="VAL","VALIDÉ",(J44+L44)/2))</f>
        <v>14.5</v>
      </c>
      <c r="N44" s="418">
        <v>81</v>
      </c>
      <c r="O44" s="418">
        <v>73</v>
      </c>
      <c r="P44" s="422">
        <f>IF(OR(N44="DSP",N44="ABI",N44="VAL"),0,N44/O44)</f>
        <v>1.1095890410958904</v>
      </c>
      <c r="Q44" s="420">
        <f>IF(N44="ABI",0,IF(N44="DSP","DSP",IF(N44="VAL","VAL",IF(A44="F",VLOOKUP(P44,forcefille,2),VLOOKUP(P44,forcegarçon,2)))))</f>
        <v>6</v>
      </c>
      <c r="R44" s="418">
        <v>41.4</v>
      </c>
      <c r="S44" s="420">
        <f>IF(R44="ABI",0,IF(R44="DSP","DSP",IF(R44="VAL","VAL",IF(A44="F",VLOOKUP(R44,détfille,2),VLOOKUP(R44,détgarçon,2)))))</f>
        <v>3.5</v>
      </c>
      <c r="T44" s="421">
        <f>IF(OR(Q44="VAL",S44="VAL"),"VALIDÉ",IF(AND(Q44="DSP",S44="DSP"),"DSP",IF(Q44="DSP",S44*2,IF(S44="DSP",Q44*2,(Q44+S44)))))</f>
        <v>9.5</v>
      </c>
      <c r="U44" s="418">
        <v>30.28</v>
      </c>
      <c r="V44" s="420">
        <f>IF(U44="ABI",0,IF(U44="DSP","DSP",IF(U44="VAL","VAL",IF(A44="F",VLOOKUP(U44,coorfille,2),VLOOKUP(U44,coorgarçon,2)))))</f>
        <v>2.75</v>
      </c>
      <c r="W44" s="418">
        <v>-7</v>
      </c>
      <c r="X44" s="420">
        <f>IF(W44="ABI",0,IF(W44="DSP","DSP",IF(W44="VAL","VAL",IF(A44="F",VLOOKUP(W44,SouplesseFille,2),VLOOKUP(W44,SouplesseGarçon,2)))))</f>
        <v>1.25</v>
      </c>
      <c r="Y44" s="418">
        <v>4</v>
      </c>
      <c r="Z44" s="420">
        <f>IF(Y44="ABI",0,IF(Y44="DSP","DSP",IF(Y44="VAL","VAL",IF(A44="F",VLOOKUP(Y44,eqfille,2),VLOOKUP(Y44,eqgarçon,2)))))</f>
        <v>3</v>
      </c>
      <c r="AA44" s="421">
        <f>IF(AND(V44="DSP",X44="DSP",Z44="DSP"),"DSP",IF(AND(V44="DSP",X44="DSP"),Z44*4,IF(AND(V44="DSP",Z44="DSP"),X44*4,IF(AND(X44="DSP",Z44="DSP"),V44*2,IF(V44="DSP",(X44+Z44)*2,IF(X44="DSP",V44+Z44*2,IF(Z44="DSP",V44+X44*2,IF(Z44="VAL","VALIDÉ",V44+X44+Z44))))))))</f>
        <v>7</v>
      </c>
      <c r="AB44" s="418">
        <v>37.01</v>
      </c>
      <c r="AC44" s="420">
        <f>IF(AB44="ABI",0,IF(AB44="DNF",0,IF(AB44="DSP","DSP",IF(AB44="VAL","VAL",(IF(A44="F",VLOOKUP(AB44,nagefille,2),VLOOKUP(AB44,nagegarçon,2)))))))</f>
        <v>12</v>
      </c>
      <c r="AD44" s="423">
        <f>IF(AC44="VAL","VALIDÉ",AC44)</f>
        <v>12</v>
      </c>
      <c r="AE44" s="424">
        <f>IF(AND(H44="DSP",M44="DSP",T44="DSP",AA44="DSP",AD44="DSP"),"DSP",IF(AND(H44="DSP",M44="DSP",T44="DSP",AA44="DSP"),AD44,IF(AND(H44="DSP",M44="DSP",T44="DSP",AD44="DSP"),AA44,IF(AND(H44="DSP",M44="DSP",AA44="DSP",AD44="DSP"),T44,IF(AND(H44="DSP",T44="DSP",AA44="DSP",AD44="DSP"),M44,IF(AND(M44="DSP",T44="DSP",AA44="DSP",AD44="DSP"),H44,IF(AND(T44="DSP",AA44="DSP",AD44="DSP"),(H44+M44)/2,IF(AND(M44="DSP",AA44="DSP",AD44="DSP"),(H44+T44)/2,IF(AND(H44="DSP",AA44="DSP",AD44="DSP"),(M44+T44)/2,IF(AND(M44="DSP",T44="DSP",AD44="DSP"),(H44+AA44)/2,IF(AND(H44="DSP",T44="DSP",AD44="DSP"),(M44+AA44)/2,IF(AND(H44="DSP",M44="DSP",AD44="DSP"),(T44+AA44)/2,IF(AND(M44="DSP",T44="DSP",AA44="DSP"),(H44+AD44)/2,IF(AND(H44="DSP",T44="DSP",AA44="DSP"),(M44+AD44)/2,IF(AND(H44="DSP",M44="DSP",AA44="DSP"),(T44+AD44)/2,IF(AND(H44="DSP",M44="DSP",T44="DSP"),(AA44+AD44)/2,IF(AND(H44="DSP",M44="DSP"),(T44+AA44+AD44)/3,IF(AND(H44="DSP",T44="DSP"),(M44+AA44+AD44)/3,IF(AND(M44="DSP",T44="DSP"),(H44+AA44+AD44)/3,IF(AND(H44="DSP",AA44="DSP"),(M44+T44+AD44)/3,IF(AND(M44="DSP",AA44="DSP"),(H44+T44+AD44)/3,IF(AND(T44="DSP",AA44="DSP"),(H44+M44+AD44)/3,IF(AND(H44="DSP",AD44="DSP"),(M44+T44+AA44)/3,IF(AND(M44="DSP",AD44="DSP"),(H44+T44+AA44)/3,IF(AND(T44="DSP",AD44="DSP"),(H44+M44+AA44)/3,IF(AND(AA44="DSP",AD44="DSP"),(H44+M44+T44)/3,IF(H44="DSP",(M44+T44+AA44+AD44)/4,IF(M44="DSP",(H44+T44+AA44+AD44)/4,IF(T44="DSP",(H44+M44+AA44+AD44)/4,IF(AA44="DSP",(H44+M44+T44+AD44)/4,IF(AD44="DSP",(H44+M44+T44+AA44)/4,SUM(H44+M44+T44+AA44+AD44)/5)))))))))))))))))))))))))))))))</f>
        <v>11</v>
      </c>
      <c r="AF44" s="425">
        <f>IF(AE44="DSP",0,AE44)</f>
        <v>11</v>
      </c>
      <c r="AG44" s="484">
        <f>RANK(AF44,$AF$3:$AF$651,0)</f>
        <v>319</v>
      </c>
      <c r="AH44" s="426">
        <f>IF(ISERROR(VLOOKUP(B44,'Notes Ecrit'!$A$2:$B$650,2,FALSE)),"ABI",(VLOOKUP(B44,'Notes Ecrit'!$A$2:$B$650,2,FALSE)))</f>
        <v>7</v>
      </c>
      <c r="AI44" s="425">
        <f>IF(OR(AH44="ABI",AH44="VALIDÉ"),0,AH44)</f>
        <v>7</v>
      </c>
      <c r="AJ44" s="488">
        <f>RANK(AI44,$AI$3:$AI$651,0)</f>
        <v>183</v>
      </c>
      <c r="AK44" s="427">
        <f>IF(AH44="ABI","DEF",IF(AE44="DSP",AH44,(AE44*0.5+AH44*0.5)))</f>
        <v>9</v>
      </c>
    </row>
    <row r="45" spans="1:37" ht="15.75" customHeight="1" thickBot="1" x14ac:dyDescent="0.35">
      <c r="A45" s="414" t="s">
        <v>1026</v>
      </c>
      <c r="B45" s="415">
        <v>21910724</v>
      </c>
      <c r="C45" s="438" t="s">
        <v>398</v>
      </c>
      <c r="D45" s="439" t="s">
        <v>291</v>
      </c>
      <c r="E45" s="418">
        <v>17</v>
      </c>
      <c r="F45" s="419">
        <f>IF(E45="ABI","ABI",IF(E45="DSP","DSP",IF(E45="VAL","VAL",(VLOOKUP(E45,tpstest,2)))))</f>
        <v>18</v>
      </c>
      <c r="G45" s="420">
        <f>IF(F45="ABI",0,IF(F45="DSP","DSP",IF(F45="VAL","VAL",(IF(A45="F",VLOOKUP(F45,endurfille,2),VLOOKUP(F45,endurgarçon,2))))))</f>
        <v>14</v>
      </c>
      <c r="H45" s="421">
        <f>IF(G45="VAL","VALIDÉ",G45)</f>
        <v>14</v>
      </c>
      <c r="I45" s="418">
        <v>3.06</v>
      </c>
      <c r="J45" s="420">
        <f>IF(I45="ABI",0,IF(I45="DSP","DSP",IF(I45="VAL","VAL",(IF(A45="F",VLOOKUP(I45,VIT20MF,2),VLOOKUP(I45,Vit20MG,2))))))</f>
        <v>19</v>
      </c>
      <c r="K45" s="418">
        <v>6.62</v>
      </c>
      <c r="L45" s="420">
        <f>IF(K45="ABI",0,IF(K45="DSP","DSP",IF(K45="VAL","VAL",(IF(A45="F",VLOOKUP(K45,vit50mf,2),VLOOKUP(K45,vit50mg,2))))))</f>
        <v>12</v>
      </c>
      <c r="M45" s="421">
        <f>IF(OR(J45="DSP",L45="DSP"),"DSP",IF(L45="VAL","VALIDÉ",(J45+L45)/2))</f>
        <v>15.5</v>
      </c>
      <c r="N45" s="418">
        <v>52</v>
      </c>
      <c r="O45" s="418">
        <v>73</v>
      </c>
      <c r="P45" s="422">
        <f>IF(OR(N45="DSP",N45="ABI",N45="VAL"),0,N45/O45)</f>
        <v>0.71232876712328763</v>
      </c>
      <c r="Q45" s="420">
        <f>IF(N45="ABI",0,IF(N45="DSP","DSP",IF(N45="VAL","VAL",IF(A45="F",VLOOKUP(P45,forcefille,2),VLOOKUP(P45,forcegarçon,2)))))</f>
        <v>4</v>
      </c>
      <c r="R45" s="418">
        <v>44.4</v>
      </c>
      <c r="S45" s="420">
        <f>IF(R45="ABI",0,IF(R45="DSP","DSP",IF(R45="VAL","VAL",IF(A45="F",VLOOKUP(R45,détfille,2),VLOOKUP(R45,détgarçon,2)))))</f>
        <v>4</v>
      </c>
      <c r="T45" s="421">
        <f>IF(OR(Q45="VAL",S45="VAL"),"VALIDÉ",IF(AND(Q45="DSP",S45="DSP"),"DSP",IF(Q45="DSP",S45*2,IF(S45="DSP",Q45*2,(Q45+S45)))))</f>
        <v>8</v>
      </c>
      <c r="U45" s="418">
        <v>27.55</v>
      </c>
      <c r="V45" s="420">
        <f>IF(U45="ABI",0,IF(U45="DSP","DSP",IF(U45="VAL","VAL",IF(A45="F",VLOOKUP(U45,coorfille,2),VLOOKUP(U45,coorgarçon,2)))))</f>
        <v>4</v>
      </c>
      <c r="W45" s="418">
        <v>0</v>
      </c>
      <c r="X45" s="420">
        <f>IF(W45="ABI",0,IF(W45="DSP","DSP",IF(W45="VAL","VAL",IF(A45="F",VLOOKUP(W45,SouplesseFille,2),VLOOKUP(W45,SouplesseGarçon,2)))))</f>
        <v>2.5</v>
      </c>
      <c r="Y45" s="418">
        <v>2</v>
      </c>
      <c r="Z45" s="420">
        <f>IF(Y45="ABI",0,IF(Y45="DSP","DSP",IF(Y45="VAL","VAL",IF(A45="F",VLOOKUP(Y45,eqfille,2),VLOOKUP(Y45,eqgarçon,2)))))</f>
        <v>4</v>
      </c>
      <c r="AA45" s="421">
        <f>IF(AND(V45="DSP",X45="DSP",Z45="DSP"),"DSP",IF(AND(V45="DSP",X45="DSP"),Z45*4,IF(AND(V45="DSP",Z45="DSP"),X45*4,IF(AND(X45="DSP",Z45="DSP"),V45*2,IF(V45="DSP",(X45+Z45)*2,IF(X45="DSP",V45+Z45*2,IF(Z45="DSP",V45+X45*2,IF(Z45="VAL","VALIDÉ",V45+X45+Z45))))))))</f>
        <v>10.5</v>
      </c>
      <c r="AB45" s="418">
        <v>40.56</v>
      </c>
      <c r="AC45" s="420">
        <f>IF(AB45="ABI",0,IF(AB45="DNF",0,IF(AB45="DSP","DSP",IF(AB45="VAL","VAL",(IF(A45="F",VLOOKUP(AB45,nagefille,2),VLOOKUP(AB45,nagegarçon,2)))))))</f>
        <v>10</v>
      </c>
      <c r="AD45" s="423">
        <f>IF(AC45="VAL","VALIDÉ",AC45)</f>
        <v>10</v>
      </c>
      <c r="AE45" s="424">
        <f>IF(AND(H45="DSP",M45="DSP",T45="DSP",AA45="DSP",AD45="DSP"),"DSP",IF(AND(H45="DSP",M45="DSP",T45="DSP",AA45="DSP"),AD45,IF(AND(H45="DSP",M45="DSP",T45="DSP",AD45="DSP"),AA45,IF(AND(H45="DSP",M45="DSP",AA45="DSP",AD45="DSP"),T45,IF(AND(H45="DSP",T45="DSP",AA45="DSP",AD45="DSP"),M45,IF(AND(M45="DSP",T45="DSP",AA45="DSP",AD45="DSP"),H45,IF(AND(T45="DSP",AA45="DSP",AD45="DSP"),(H45+M45)/2,IF(AND(M45="DSP",AA45="DSP",AD45="DSP"),(H45+T45)/2,IF(AND(H45="DSP",AA45="DSP",AD45="DSP"),(M45+T45)/2,IF(AND(M45="DSP",T45="DSP",AD45="DSP"),(H45+AA45)/2,IF(AND(H45="DSP",T45="DSP",AD45="DSP"),(M45+AA45)/2,IF(AND(H45="DSP",M45="DSP",AD45="DSP"),(T45+AA45)/2,IF(AND(M45="DSP",T45="DSP",AA45="DSP"),(H45+AD45)/2,IF(AND(H45="DSP",T45="DSP",AA45="DSP"),(M45+AD45)/2,IF(AND(H45="DSP",M45="DSP",AA45="DSP"),(T45+AD45)/2,IF(AND(H45="DSP",M45="DSP",T45="DSP"),(AA45+AD45)/2,IF(AND(H45="DSP",M45="DSP"),(T45+AA45+AD45)/3,IF(AND(H45="DSP",T45="DSP"),(M45+AA45+AD45)/3,IF(AND(M45="DSP",T45="DSP"),(H45+AA45+AD45)/3,IF(AND(H45="DSP",AA45="DSP"),(M45+T45+AD45)/3,IF(AND(M45="DSP",AA45="DSP"),(H45+T45+AD45)/3,IF(AND(T45="DSP",AA45="DSP"),(H45+M45+AD45)/3,IF(AND(H45="DSP",AD45="DSP"),(M45+T45+AA45)/3,IF(AND(M45="DSP",AD45="DSP"),(H45+T45+AA45)/3,IF(AND(T45="DSP",AD45="DSP"),(H45+M45+AA45)/3,IF(AND(AA45="DSP",AD45="DSP"),(H45+M45+T45)/3,IF(H45="DSP",(M45+T45+AA45+AD45)/4,IF(M45="DSP",(H45+T45+AA45+AD45)/4,IF(T45="DSP",(H45+M45+AA45+AD45)/4,IF(AA45="DSP",(H45+M45+T45+AD45)/4,IF(AD45="DSP",(H45+M45+T45+AA45)/4,SUM(H45+M45+T45+AA45+AD45)/5)))))))))))))))))))))))))))))))</f>
        <v>11.6</v>
      </c>
      <c r="AF45" s="425">
        <f>IF(AE45="DSP",0,AE45)</f>
        <v>11.6</v>
      </c>
      <c r="AG45" s="484">
        <f>RANK(AF45,$AF$3:$AF$651,0)</f>
        <v>245</v>
      </c>
      <c r="AH45" s="426">
        <f>IF(ISERROR(VLOOKUP(B45,'Notes Ecrit'!$A$2:$B$650,2,FALSE)),"ABI",(VLOOKUP(B45,'Notes Ecrit'!$A$2:$B$650,2,FALSE)))</f>
        <v>7</v>
      </c>
      <c r="AI45" s="425">
        <f>IF(OR(AH45="ABI",AH45="VALIDÉ"),0,AH45)</f>
        <v>7</v>
      </c>
      <c r="AJ45" s="488">
        <f>RANK(AI45,$AI$3:$AI$651,0)</f>
        <v>183</v>
      </c>
      <c r="AK45" s="427">
        <f>IF(AH45="ABI","DEF",IF(AE45="DSP",AH45,(AE45*0.5+AH45*0.5)))</f>
        <v>9.3000000000000007</v>
      </c>
    </row>
    <row r="46" spans="1:37" ht="15.75" customHeight="1" thickBot="1" x14ac:dyDescent="0.35">
      <c r="A46" s="414" t="s">
        <v>74</v>
      </c>
      <c r="B46" s="415">
        <v>21903075</v>
      </c>
      <c r="C46" s="438" t="s">
        <v>45</v>
      </c>
      <c r="D46" s="439" t="s">
        <v>144</v>
      </c>
      <c r="E46" s="418">
        <v>16</v>
      </c>
      <c r="F46" s="419">
        <f>IF(E46="ABI","ABI",IF(E46="DSP","DSP",IF(E46="VAL","VAL",(VLOOKUP(E46,tpstest,2)))))</f>
        <v>17.5</v>
      </c>
      <c r="G46" s="420">
        <f>IF(F46="ABI",0,IF(F46="DSP","DSP",IF(F46="VAL","VAL",(IF(A46="F",VLOOKUP(F46,endurfille,2),VLOOKUP(F46,endurgarçon,2))))))</f>
        <v>16</v>
      </c>
      <c r="H46" s="421">
        <f>IF(G46="VAL","VALIDÉ",G46)</f>
        <v>16</v>
      </c>
      <c r="I46" s="418">
        <v>3.55</v>
      </c>
      <c r="J46" s="420">
        <f>IF(I46="ABI",0,IF(I46="DSP","DSP",IF(I46="VAL","VAL",(IF(A46="F",VLOOKUP(I46,VIT20MF,2),VLOOKUP(I46,Vit20MG,2))))))</f>
        <v>16</v>
      </c>
      <c r="K46" s="418">
        <v>7.98</v>
      </c>
      <c r="L46" s="420">
        <f>IF(K46="ABI",0,IF(K46="DSP","DSP",IF(K46="VAL","VAL",(IF(A46="F",VLOOKUP(K46,vit50mf,2),VLOOKUP(K46,vit50mg,2))))))</f>
        <v>9</v>
      </c>
      <c r="M46" s="421">
        <f>IF(OR(J46="DSP",L46="DSP"),"DSP",IF(L46="VAL","VALIDÉ",(J46+L46)/2))</f>
        <v>12.5</v>
      </c>
      <c r="N46" s="418">
        <v>23.5</v>
      </c>
      <c r="O46" s="418">
        <v>61</v>
      </c>
      <c r="P46" s="422">
        <f>IF(OR(N46="DSP",N46="ABI",N46="VAL"),0,N46/O46)</f>
        <v>0.38524590163934425</v>
      </c>
      <c r="Q46" s="420">
        <f>IF(N46="ABI",0,IF(N46="DSP","DSP",IF(N46="VAL","VAL",IF(A46="F",VLOOKUP(P46,forcefille,2),VLOOKUP(P46,forcegarçon,2)))))</f>
        <v>3.5</v>
      </c>
      <c r="R46" s="418">
        <v>31.2</v>
      </c>
      <c r="S46" s="420">
        <f>IF(R46="ABI",0,IF(R46="DSP","DSP",IF(R46="VAL","VAL",IF(A46="F",VLOOKUP(R46,détfille,2),VLOOKUP(R46,détgarçon,2)))))</f>
        <v>5</v>
      </c>
      <c r="T46" s="421">
        <f>IF(OR(Q46="VAL",S46="VAL"),"VALIDÉ",IF(AND(Q46="DSP",S46="DSP"),"DSP",IF(Q46="DSP",S46*2,IF(S46="DSP",Q46*2,(Q46+S46)))))</f>
        <v>8.5</v>
      </c>
      <c r="U46" s="418">
        <v>27.9</v>
      </c>
      <c r="V46" s="420">
        <f>IF(U46="ABI",0,IF(U46="DSP","DSP",IF(U46="VAL","VAL",IF(A46="F",VLOOKUP(U46,coorfille,2),VLOOKUP(U46,coorgarçon,2)))))</f>
        <v>5</v>
      </c>
      <c r="W46" s="418">
        <v>-6</v>
      </c>
      <c r="X46" s="420">
        <f>IF(W46="ABI",0,IF(W46="DSP","DSP",IF(W46="VAL","VAL",IF(A46="F",VLOOKUP(W46,SouplesseFille,2),VLOOKUP(W46,SouplesseGarçon,2)))))</f>
        <v>1.25</v>
      </c>
      <c r="Y46" s="418">
        <v>4</v>
      </c>
      <c r="Z46" s="420">
        <f>IF(Y46="ABI",0,IF(Y46="DSP","DSP",IF(Y46="VAL","VAL",IF(A46="F",VLOOKUP(Y46,eqfille,2),VLOOKUP(Y46,eqgarçon,2)))))</f>
        <v>3</v>
      </c>
      <c r="AA46" s="421">
        <f>IF(AND(V46="DSP",X46="DSP",Z46="DSP"),"DSP",IF(AND(V46="DSP",X46="DSP"),Z46*4,IF(AND(V46="DSP",Z46="DSP"),X46*4,IF(AND(X46="DSP",Z46="DSP"),V46*2,IF(V46="DSP",(X46+Z46)*2,IF(X46="DSP",V46+Z46*2,IF(Z46="DSP",V46+X46*2,IF(Z46="VAL","VALIDÉ",V46+X46+Z46))))))))</f>
        <v>9.25</v>
      </c>
      <c r="AB46" s="418">
        <v>39.36</v>
      </c>
      <c r="AC46" s="420">
        <f>IF(AB46="ABI",0,IF(AB46="DNF",0,IF(AB46="DSP","DSP",IF(AB46="VAL","VAL",(IF(A46="F",VLOOKUP(AB46,nagefille,2),VLOOKUP(AB46,nagegarçon,2)))))))</f>
        <v>14</v>
      </c>
      <c r="AD46" s="423">
        <f>IF(AC46="VAL","VALIDÉ",AC46)</f>
        <v>14</v>
      </c>
      <c r="AE46" s="424">
        <f>IF(AND(H46="DSP",M46="DSP",T46="DSP",AA46="DSP",AD46="DSP"),"DSP",IF(AND(H46="DSP",M46="DSP",T46="DSP",AA46="DSP"),AD46,IF(AND(H46="DSP",M46="DSP",T46="DSP",AD46="DSP"),AA46,IF(AND(H46="DSP",M46="DSP",AA46="DSP",AD46="DSP"),T46,IF(AND(H46="DSP",T46="DSP",AA46="DSP",AD46="DSP"),M46,IF(AND(M46="DSP",T46="DSP",AA46="DSP",AD46="DSP"),H46,IF(AND(T46="DSP",AA46="DSP",AD46="DSP"),(H46+M46)/2,IF(AND(M46="DSP",AA46="DSP",AD46="DSP"),(H46+T46)/2,IF(AND(H46="DSP",AA46="DSP",AD46="DSP"),(M46+T46)/2,IF(AND(M46="DSP",T46="DSP",AD46="DSP"),(H46+AA46)/2,IF(AND(H46="DSP",T46="DSP",AD46="DSP"),(M46+AA46)/2,IF(AND(H46="DSP",M46="DSP",AD46="DSP"),(T46+AA46)/2,IF(AND(M46="DSP",T46="DSP",AA46="DSP"),(H46+AD46)/2,IF(AND(H46="DSP",T46="DSP",AA46="DSP"),(M46+AD46)/2,IF(AND(H46="DSP",M46="DSP",AA46="DSP"),(T46+AD46)/2,IF(AND(H46="DSP",M46="DSP",T46="DSP"),(AA46+AD46)/2,IF(AND(H46="DSP",M46="DSP"),(T46+AA46+AD46)/3,IF(AND(H46="DSP",T46="DSP"),(M46+AA46+AD46)/3,IF(AND(M46="DSP",T46="DSP"),(H46+AA46+AD46)/3,IF(AND(H46="DSP",AA46="DSP"),(M46+T46+AD46)/3,IF(AND(M46="DSP",AA46="DSP"),(H46+T46+AD46)/3,IF(AND(T46="DSP",AA46="DSP"),(H46+M46+AD46)/3,IF(AND(H46="DSP",AD46="DSP"),(M46+T46+AA46)/3,IF(AND(M46="DSP",AD46="DSP"),(H46+T46+AA46)/3,IF(AND(T46="DSP",AD46="DSP"),(H46+M46+AA46)/3,IF(AND(AA46="DSP",AD46="DSP"),(H46+M46+T46)/3,IF(H46="DSP",(M46+T46+AA46+AD46)/4,IF(M46="DSP",(H46+T46+AA46+AD46)/4,IF(T46="DSP",(H46+M46+AA46+AD46)/4,IF(AA46="DSP",(H46+M46+T46+AD46)/4,IF(AD46="DSP",(H46+M46+T46+AA46)/4,SUM(H46+M46+T46+AA46+AD46)/5)))))))))))))))))))))))))))))))</f>
        <v>12.05</v>
      </c>
      <c r="AF46" s="425">
        <f>IF(AE46="DSP",0,AE46)</f>
        <v>12.05</v>
      </c>
      <c r="AG46" s="484">
        <f>RANK(AF46,$AF$3:$AF$651,0)</f>
        <v>187</v>
      </c>
      <c r="AH46" s="426">
        <f>IF(ISERROR(VLOOKUP(B46,'Notes Ecrit'!$A$2:$B$650,2,FALSE)),"ABI",(VLOOKUP(B46,'Notes Ecrit'!$A$2:$B$650,2,FALSE)))</f>
        <v>8.5</v>
      </c>
      <c r="AI46" s="425">
        <f>IF(OR(AH46="ABI",AH46="VALIDÉ"),0,AH46)</f>
        <v>8.5</v>
      </c>
      <c r="AJ46" s="488">
        <f>RANK(AI46,$AI$3:$AI$651,0)</f>
        <v>83</v>
      </c>
      <c r="AK46" s="427">
        <f>IF(AH46="ABI","DEF",IF(AE46="DSP",AH46,(AE46*0.5+AH46*0.5)))</f>
        <v>10.275</v>
      </c>
    </row>
    <row r="47" spans="1:37" ht="15.75" customHeight="1" thickBot="1" x14ac:dyDescent="0.35">
      <c r="A47" s="414" t="s">
        <v>1026</v>
      </c>
      <c r="B47" s="415">
        <v>21601046</v>
      </c>
      <c r="C47" s="438" t="s">
        <v>399</v>
      </c>
      <c r="D47" s="439" t="s">
        <v>261</v>
      </c>
      <c r="E47" s="418" t="s">
        <v>329</v>
      </c>
      <c r="F47" s="419" t="str">
        <f>IF(E47="ABI","ABI",IF(E47="DSP","DSP",IF(E47="VAL","VAL",(VLOOKUP(E47,tpstest,2)))))</f>
        <v>ABI</v>
      </c>
      <c r="G47" s="420">
        <f>IF(F47="ABI",0,IF(F47="DSP","DSP",IF(F47="VAL","VAL",(IF(A47="F",VLOOKUP(F47,endurfille,2),VLOOKUP(F47,endurgarçon,2))))))</f>
        <v>0</v>
      </c>
      <c r="H47" s="421">
        <f>IF(G47="VAL","VALIDÉ",G47)</f>
        <v>0</v>
      </c>
      <c r="I47" s="418" t="s">
        <v>329</v>
      </c>
      <c r="J47" s="420">
        <f>IF(I47="ABI",0,IF(I47="DSP","DSP",IF(I47="VAL","VAL",(IF(A47="F",VLOOKUP(I47,VIT20MF,2),VLOOKUP(I47,Vit20MG,2))))))</f>
        <v>0</v>
      </c>
      <c r="K47" s="418" t="s">
        <v>329</v>
      </c>
      <c r="L47" s="420">
        <f>IF(K47="ABI",0,IF(K47="DSP","DSP",IF(K47="VAL","VAL",(IF(A47="F",VLOOKUP(K47,vit50mf,2),VLOOKUP(K47,vit50mg,2))))))</f>
        <v>0</v>
      </c>
      <c r="M47" s="421">
        <f>IF(OR(J47="DSP",L47="DSP"),"DSP",IF(L47="VAL","VALIDÉ",(J47+L47)/2))</f>
        <v>0</v>
      </c>
      <c r="N47" s="418" t="s">
        <v>329</v>
      </c>
      <c r="O47" s="418"/>
      <c r="P47" s="422">
        <f>IF(OR(N47="DSP",N47="ABI",N47="VAL"),0,N47/O47)</f>
        <v>0</v>
      </c>
      <c r="Q47" s="420">
        <f>IF(N47="ABI",0,IF(N47="DSP","DSP",IF(N47="VAL","VAL",IF(A47="F",VLOOKUP(P47,forcefille,2),VLOOKUP(P47,forcegarçon,2)))))</f>
        <v>0</v>
      </c>
      <c r="R47" s="418" t="s">
        <v>329</v>
      </c>
      <c r="S47" s="420">
        <f>IF(R47="ABI",0,IF(R47="DSP","DSP",IF(R47="VAL","VAL",IF(A47="F",VLOOKUP(R47,détfille,2),VLOOKUP(R47,détgarçon,2)))))</f>
        <v>0</v>
      </c>
      <c r="T47" s="421">
        <f>IF(OR(Q47="VAL",S47="VAL"),"VALIDÉ",IF(AND(Q47="DSP",S47="DSP"),"DSP",IF(Q47="DSP",S47*2,IF(S47="DSP",Q47*2,(Q47+S47)))))</f>
        <v>0</v>
      </c>
      <c r="U47" s="418" t="s">
        <v>329</v>
      </c>
      <c r="V47" s="420">
        <f>IF(U47="ABI",0,IF(U47="DSP","DSP",IF(U47="VAL","VAL",IF(A47="F",VLOOKUP(U47,coorfille,2),VLOOKUP(U47,coorgarçon,2)))))</f>
        <v>0</v>
      </c>
      <c r="W47" s="418" t="s">
        <v>329</v>
      </c>
      <c r="X47" s="420">
        <f>IF(W47="ABI",0,IF(W47="DSP","DSP",IF(W47="VAL","VAL",IF(A47="F",VLOOKUP(W47,SouplesseFille,2),VLOOKUP(W47,SouplesseGarçon,2)))))</f>
        <v>0</v>
      </c>
      <c r="Y47" s="418" t="s">
        <v>329</v>
      </c>
      <c r="Z47" s="420">
        <f>IF(Y47="ABI",0,IF(Y47="DSP","DSP",IF(Y47="VAL","VAL",IF(A47="F",VLOOKUP(Y47,eqfille,2),VLOOKUP(Y47,eqgarçon,2)))))</f>
        <v>0</v>
      </c>
      <c r="AA47" s="421">
        <f>IF(AND(V47="DSP",X47="DSP",Z47="DSP"),"DSP",IF(AND(V47="DSP",X47="DSP"),Z47*4,IF(AND(V47="DSP",Z47="DSP"),X47*4,IF(AND(X47="DSP",Z47="DSP"),V47*2,IF(V47="DSP",(X47+Z47)*2,IF(X47="DSP",V47+Z47*2,IF(Z47="DSP",V47+X47*2,IF(Z47="VAL","VALIDÉ",V47+X47+Z47))))))))</f>
        <v>0</v>
      </c>
      <c r="AB47" s="418" t="s">
        <v>329</v>
      </c>
      <c r="AC47" s="420">
        <f>IF(AB47="ABI",0,IF(AB47="DNF",0,IF(AB47="DSP","DSP",IF(AB47="VAL","VAL",(IF(A47="F",VLOOKUP(AB47,nagefille,2),VLOOKUP(AB47,nagegarçon,2)))))))</f>
        <v>0</v>
      </c>
      <c r="AD47" s="423">
        <f>IF(AC47="VAL","VALIDÉ",AC47)</f>
        <v>0</v>
      </c>
      <c r="AE47" s="424">
        <f>IF(AND(H47="DSP",M47="DSP",T47="DSP",AA47="DSP",AD47="DSP"),"DSP",IF(AND(H47="DSP",M47="DSP",T47="DSP",AA47="DSP"),AD47,IF(AND(H47="DSP",M47="DSP",T47="DSP",AD47="DSP"),AA47,IF(AND(H47="DSP",M47="DSP",AA47="DSP",AD47="DSP"),T47,IF(AND(H47="DSP",T47="DSP",AA47="DSP",AD47="DSP"),M47,IF(AND(M47="DSP",T47="DSP",AA47="DSP",AD47="DSP"),H47,IF(AND(T47="DSP",AA47="DSP",AD47="DSP"),(H47+M47)/2,IF(AND(M47="DSP",AA47="DSP",AD47="DSP"),(H47+T47)/2,IF(AND(H47="DSP",AA47="DSP",AD47="DSP"),(M47+T47)/2,IF(AND(M47="DSP",T47="DSP",AD47="DSP"),(H47+AA47)/2,IF(AND(H47="DSP",T47="DSP",AD47="DSP"),(M47+AA47)/2,IF(AND(H47="DSP",M47="DSP",AD47="DSP"),(T47+AA47)/2,IF(AND(M47="DSP",T47="DSP",AA47="DSP"),(H47+AD47)/2,IF(AND(H47="DSP",T47="DSP",AA47="DSP"),(M47+AD47)/2,IF(AND(H47="DSP",M47="DSP",AA47="DSP"),(T47+AD47)/2,IF(AND(H47="DSP",M47="DSP",T47="DSP"),(AA47+AD47)/2,IF(AND(H47="DSP",M47="DSP"),(T47+AA47+AD47)/3,IF(AND(H47="DSP",T47="DSP"),(M47+AA47+AD47)/3,IF(AND(M47="DSP",T47="DSP"),(H47+AA47+AD47)/3,IF(AND(H47="DSP",AA47="DSP"),(M47+T47+AD47)/3,IF(AND(M47="DSP",AA47="DSP"),(H47+T47+AD47)/3,IF(AND(T47="DSP",AA47="DSP"),(H47+M47+AD47)/3,IF(AND(H47="DSP",AD47="DSP"),(M47+T47+AA47)/3,IF(AND(M47="DSP",AD47="DSP"),(H47+T47+AA47)/3,IF(AND(T47="DSP",AD47="DSP"),(H47+M47+AA47)/3,IF(AND(AA47="DSP",AD47="DSP"),(H47+M47+T47)/3,IF(H47="DSP",(M47+T47+AA47+AD47)/4,IF(M47="DSP",(H47+T47+AA47+AD47)/4,IF(T47="DSP",(H47+M47+AA47+AD47)/4,IF(AA47="DSP",(H47+M47+T47+AD47)/4,IF(AD47="DSP",(H47+M47+T47+AA47)/4,SUM(H47+M47+T47+AA47+AD47)/5)))))))))))))))))))))))))))))))</f>
        <v>0</v>
      </c>
      <c r="AF47" s="425">
        <f>IF(AE47="DSP",0,AE47)</f>
        <v>0</v>
      </c>
      <c r="AG47" s="484">
        <f>RANK(AF47,$AF$3:$AF$651,0)</f>
        <v>584</v>
      </c>
      <c r="AH47" s="426" t="str">
        <f>IF(ISERROR(VLOOKUP(B47,'Notes Ecrit'!$A$2:$B$650,2,FALSE)),"ABI",(VLOOKUP(B47,'Notes Ecrit'!$A$2:$B$650,2,FALSE)))</f>
        <v>ABI</v>
      </c>
      <c r="AI47" s="425">
        <f>IF(OR(AH47="ABI",AH47="VALIDÉ"),0,AH47)</f>
        <v>0</v>
      </c>
      <c r="AJ47" s="488">
        <f>RANK(AI47,$AI$3:$AI$651,0)</f>
        <v>592</v>
      </c>
      <c r="AK47" s="427" t="str">
        <f>IF(AH47="ABI","DEF",IF(AE47="DSP",AH47,(AE47*0.5+AH47*0.5)))</f>
        <v>DEF</v>
      </c>
    </row>
    <row r="48" spans="1:37" ht="15.75" customHeight="1" thickBot="1" x14ac:dyDescent="0.35">
      <c r="A48" s="414" t="s">
        <v>74</v>
      </c>
      <c r="B48" s="415">
        <v>21917107</v>
      </c>
      <c r="C48" s="438" t="s">
        <v>400</v>
      </c>
      <c r="D48" s="439" t="s">
        <v>401</v>
      </c>
      <c r="E48" s="418">
        <v>10</v>
      </c>
      <c r="F48" s="419">
        <f>IF(E48="ABI","ABI",IF(E48="DSP","DSP",IF(E48="VAL","VAL",(VLOOKUP(E48,tpstest,2)))))</f>
        <v>14.5</v>
      </c>
      <c r="G48" s="420">
        <f>IF(F48="ABI",0,IF(F48="DSP","DSP",IF(F48="VAL","VAL",(IF(A48="F",VLOOKUP(F48,endurfille,2),VLOOKUP(F48,endurgarçon,2))))))</f>
        <v>10</v>
      </c>
      <c r="H48" s="421">
        <f>IF(G48="VAL","VALIDÉ",G48)</f>
        <v>10</v>
      </c>
      <c r="I48" s="418">
        <v>3.52</v>
      </c>
      <c r="J48" s="420">
        <f>IF(I48="ABI",0,IF(I48="DSP","DSP",IF(I48="VAL","VAL",(IF(A48="F",VLOOKUP(I48,VIT20MF,2),VLOOKUP(I48,Vit20MG,2))))))</f>
        <v>16</v>
      </c>
      <c r="K48" s="418">
        <v>8.11</v>
      </c>
      <c r="L48" s="420">
        <f>IF(K48="ABI",0,IF(K48="DSP","DSP",IF(K48="VAL","VAL",(IF(A48="F",VLOOKUP(K48,vit50mf,2),VLOOKUP(K48,vit50mg,2))))))</f>
        <v>8</v>
      </c>
      <c r="M48" s="421">
        <f>IF(OR(J48="DSP",L48="DSP"),"DSP",IF(L48="VAL","VALIDÉ",(J48+L48)/2))</f>
        <v>12</v>
      </c>
      <c r="N48" s="418">
        <v>35</v>
      </c>
      <c r="O48" s="418">
        <v>68</v>
      </c>
      <c r="P48" s="422">
        <f>IF(OR(N48="DSP",N48="ABI",N48="VAL"),0,N48/O48)</f>
        <v>0.51470588235294112</v>
      </c>
      <c r="Q48" s="420">
        <f>IF(N48="ABI",0,IF(N48="DSP","DSP",IF(N48="VAL","VAL",IF(A48="F",VLOOKUP(P48,forcefille,2),VLOOKUP(P48,forcegarçon,2)))))</f>
        <v>5</v>
      </c>
      <c r="R48" s="418">
        <v>30.2</v>
      </c>
      <c r="S48" s="420">
        <f>IF(R48="ABI",0,IF(R48="DSP","DSP",IF(R48="VAL","VAL",IF(A48="F",VLOOKUP(R48,détfille,2),VLOOKUP(R48,détgarçon,2)))))</f>
        <v>5</v>
      </c>
      <c r="T48" s="421">
        <f>IF(OR(Q48="VAL",S48="VAL"),"VALIDÉ",IF(AND(Q48="DSP",S48="DSP"),"DSP",IF(Q48="DSP",S48*2,IF(S48="DSP",Q48*2,(Q48+S48)))))</f>
        <v>10</v>
      </c>
      <c r="U48" s="418">
        <v>30.29</v>
      </c>
      <c r="V48" s="420">
        <f>IF(U48="ABI",0,IF(U48="DSP","DSP",IF(U48="VAL","VAL",IF(A48="F",VLOOKUP(U48,coorfille,2),VLOOKUP(U48,coorgarçon,2)))))</f>
        <v>3.75</v>
      </c>
      <c r="W48" s="418">
        <v>5</v>
      </c>
      <c r="X48" s="420">
        <f>IF(W48="ABI",0,IF(W48="DSP","DSP",IF(W48="VAL","VAL",IF(A48="F",VLOOKUP(W48,SouplesseFille,2),VLOOKUP(W48,SouplesseGarçon,2)))))</f>
        <v>3.5</v>
      </c>
      <c r="Y48" s="418">
        <v>6</v>
      </c>
      <c r="Z48" s="420">
        <f>IF(Y48="ABI",0,IF(Y48="DSP","DSP",IF(Y48="VAL","VAL",IF(A48="F",VLOOKUP(Y48,eqfille,2),VLOOKUP(Y48,eqgarçon,2)))))</f>
        <v>2</v>
      </c>
      <c r="AA48" s="421">
        <f>IF(AND(V48="DSP",X48="DSP",Z48="DSP"),"DSP",IF(AND(V48="DSP",X48="DSP"),Z48*4,IF(AND(V48="DSP",Z48="DSP"),X48*4,IF(AND(X48="DSP",Z48="DSP"),V48*2,IF(V48="DSP",(X48+Z48)*2,IF(X48="DSP",V48+Z48*2,IF(Z48="DSP",V48+X48*2,IF(Z48="VAL","VALIDÉ",V48+X48+Z48))))))))</f>
        <v>9.25</v>
      </c>
      <c r="AB48" s="418">
        <v>57.95</v>
      </c>
      <c r="AC48" s="420">
        <f>IF(AB48="ABI",0,IF(AB48="DNF",0,IF(AB48="DSP","DSP",IF(AB48="VAL","VAL",(IF(A48="F",VLOOKUP(AB48,nagefille,2),VLOOKUP(AB48,nagegarçon,2)))))))</f>
        <v>5</v>
      </c>
      <c r="AD48" s="423">
        <f>IF(AC48="VAL","VALIDÉ",AC48)</f>
        <v>5</v>
      </c>
      <c r="AE48" s="424">
        <f>IF(AND(H48="DSP",M48="DSP",T48="DSP",AA48="DSP",AD48="DSP"),"DSP",IF(AND(H48="DSP",M48="DSP",T48="DSP",AA48="DSP"),AD48,IF(AND(H48="DSP",M48="DSP",T48="DSP",AD48="DSP"),AA48,IF(AND(H48="DSP",M48="DSP",AA48="DSP",AD48="DSP"),T48,IF(AND(H48="DSP",T48="DSP",AA48="DSP",AD48="DSP"),M48,IF(AND(M48="DSP",T48="DSP",AA48="DSP",AD48="DSP"),H48,IF(AND(T48="DSP",AA48="DSP",AD48="DSP"),(H48+M48)/2,IF(AND(M48="DSP",AA48="DSP",AD48="DSP"),(H48+T48)/2,IF(AND(H48="DSP",AA48="DSP",AD48="DSP"),(M48+T48)/2,IF(AND(M48="DSP",T48="DSP",AD48="DSP"),(H48+AA48)/2,IF(AND(H48="DSP",T48="DSP",AD48="DSP"),(M48+AA48)/2,IF(AND(H48="DSP",M48="DSP",AD48="DSP"),(T48+AA48)/2,IF(AND(M48="DSP",T48="DSP",AA48="DSP"),(H48+AD48)/2,IF(AND(H48="DSP",T48="DSP",AA48="DSP"),(M48+AD48)/2,IF(AND(H48="DSP",M48="DSP",AA48="DSP"),(T48+AD48)/2,IF(AND(H48="DSP",M48="DSP",T48="DSP"),(AA48+AD48)/2,IF(AND(H48="DSP",M48="DSP"),(T48+AA48+AD48)/3,IF(AND(H48="DSP",T48="DSP"),(M48+AA48+AD48)/3,IF(AND(M48="DSP",T48="DSP"),(H48+AA48+AD48)/3,IF(AND(H48="DSP",AA48="DSP"),(M48+T48+AD48)/3,IF(AND(M48="DSP",AA48="DSP"),(H48+T48+AD48)/3,IF(AND(T48="DSP",AA48="DSP"),(H48+M48+AD48)/3,IF(AND(H48="DSP",AD48="DSP"),(M48+T48+AA48)/3,IF(AND(M48="DSP",AD48="DSP"),(H48+T48+AA48)/3,IF(AND(T48="DSP",AD48="DSP"),(H48+M48+AA48)/3,IF(AND(AA48="DSP",AD48="DSP"),(H48+M48+T48)/3,IF(H48="DSP",(M48+T48+AA48+AD48)/4,IF(M48="DSP",(H48+T48+AA48+AD48)/4,IF(T48="DSP",(H48+M48+AA48+AD48)/4,IF(AA48="DSP",(H48+M48+T48+AD48)/4,IF(AD48="DSP",(H48+M48+T48+AA48)/4,SUM(H48+M48+T48+AA48+AD48)/5)))))))))))))))))))))))))))))))</f>
        <v>9.25</v>
      </c>
      <c r="AF48" s="425">
        <f>IF(AE48="DSP",0,AE48)</f>
        <v>9.25</v>
      </c>
      <c r="AG48" s="484">
        <f>RANK(AF48,$AF$3:$AF$651,0)</f>
        <v>484</v>
      </c>
      <c r="AH48" s="426">
        <f>IF(ISERROR(VLOOKUP(B48,'Notes Ecrit'!$A$2:$B$650,2,FALSE)),"ABI",(VLOOKUP(B48,'Notes Ecrit'!$A$2:$B$650,2,FALSE)))</f>
        <v>7.5</v>
      </c>
      <c r="AI48" s="425">
        <f>IF(OR(AH48="ABI",AH48="VALIDÉ"),0,AH48)</f>
        <v>7.5</v>
      </c>
      <c r="AJ48" s="488">
        <f>RANK(AI48,$AI$3:$AI$651,0)</f>
        <v>137</v>
      </c>
      <c r="AK48" s="427">
        <f>IF(AH48="ABI","DEF",IF(AE48="DSP",AH48,(AE48*0.5+AH48*0.5)))</f>
        <v>8.375</v>
      </c>
    </row>
    <row r="49" spans="1:37" ht="15.75" customHeight="1" thickBot="1" x14ac:dyDescent="0.35">
      <c r="A49" s="414" t="s">
        <v>1026</v>
      </c>
      <c r="B49" s="415">
        <v>21905002</v>
      </c>
      <c r="C49" s="438" t="s">
        <v>402</v>
      </c>
      <c r="D49" s="439" t="s">
        <v>296</v>
      </c>
      <c r="E49" s="418">
        <v>21</v>
      </c>
      <c r="F49" s="419">
        <f>IF(E49="ABI","ABI",IF(E49="DSP","DSP",IF(E49="VAL","VAL",(VLOOKUP(E49,tpstest,2)))))</f>
        <v>20</v>
      </c>
      <c r="G49" s="420">
        <f>IF(F49="ABI",0,IF(F49="DSP","DSP",IF(F49="VAL","VAL",(IF(A49="F",VLOOKUP(F49,endurfille,2),VLOOKUP(F49,endurgarçon,2))))))</f>
        <v>18</v>
      </c>
      <c r="H49" s="421">
        <f>IF(G49="VAL","VALIDÉ",G49)</f>
        <v>18</v>
      </c>
      <c r="I49" s="418">
        <v>3.1</v>
      </c>
      <c r="J49" s="420">
        <f>IF(I49="ABI",0,IF(I49="DSP","DSP",IF(I49="VAL","VAL",(IF(A49="F",VLOOKUP(I49,VIT20MF,2),VLOOKUP(I49,Vit20MG,2))))))</f>
        <v>19</v>
      </c>
      <c r="K49" s="418">
        <v>6.59</v>
      </c>
      <c r="L49" s="420">
        <f>IF(K49="ABI",0,IF(K49="DSP","DSP",IF(K49="VAL","VAL",(IF(A49="F",VLOOKUP(K49,vit50mf,2),VLOOKUP(K49,vit50mg,2))))))</f>
        <v>13</v>
      </c>
      <c r="M49" s="421">
        <f>IF(OR(J49="DSP",L49="DSP"),"DSP",IF(L49="VAL","VALIDÉ",(J49+L49)/2))</f>
        <v>16</v>
      </c>
      <c r="N49" s="418">
        <v>51</v>
      </c>
      <c r="O49" s="418">
        <v>67</v>
      </c>
      <c r="P49" s="422">
        <f>IF(OR(N49="DSP",N49="ABI",N49="VAL"),0,N49/O49)</f>
        <v>0.76119402985074625</v>
      </c>
      <c r="Q49" s="420">
        <f>IF(N49="ABI",0,IF(N49="DSP","DSP",IF(N49="VAL","VAL",IF(A49="F",VLOOKUP(P49,forcefille,2),VLOOKUP(P49,forcegarçon,2)))))</f>
        <v>4</v>
      </c>
      <c r="R49" s="418">
        <v>42.4</v>
      </c>
      <c r="S49" s="420">
        <f>IF(R49="ABI",0,IF(R49="DSP","DSP",IF(R49="VAL","VAL",IF(A49="F",VLOOKUP(R49,détfille,2),VLOOKUP(R49,détgarçon,2)))))</f>
        <v>3.5</v>
      </c>
      <c r="T49" s="421">
        <f>IF(OR(Q49="VAL",S49="VAL"),"VALIDÉ",IF(AND(Q49="DSP",S49="DSP"),"DSP",IF(Q49="DSP",S49*2,IF(S49="DSP",Q49*2,(Q49+S49)))))</f>
        <v>7.5</v>
      </c>
      <c r="U49" s="418">
        <v>26.18</v>
      </c>
      <c r="V49" s="420">
        <f>IF(U49="ABI",0,IF(U49="DSP","DSP",IF(U49="VAL","VAL",IF(A49="F",VLOOKUP(U49,coorfille,2),VLOOKUP(U49,coorgarçon,2)))))</f>
        <v>4.75</v>
      </c>
      <c r="W49" s="418">
        <v>0</v>
      </c>
      <c r="X49" s="420">
        <f>IF(W49="ABI",0,IF(W49="DSP","DSP",IF(W49="VAL","VAL",IF(A49="F",VLOOKUP(W49,SouplesseFille,2),VLOOKUP(W49,SouplesseGarçon,2)))))</f>
        <v>2.5</v>
      </c>
      <c r="Y49" s="418">
        <v>3</v>
      </c>
      <c r="Z49" s="420">
        <f>IF(Y49="ABI",0,IF(Y49="DSP","DSP",IF(Y49="VAL","VAL",IF(A49="F",VLOOKUP(Y49,eqfille,2),VLOOKUP(Y49,eqgarçon,2)))))</f>
        <v>3.5</v>
      </c>
      <c r="AA49" s="421">
        <f>IF(AND(V49="DSP",X49="DSP",Z49="DSP"),"DSP",IF(AND(V49="DSP",X49="DSP"),Z49*4,IF(AND(V49="DSP",Z49="DSP"),X49*4,IF(AND(X49="DSP",Z49="DSP"),V49*2,IF(V49="DSP",(X49+Z49)*2,IF(X49="DSP",V49+Z49*2,IF(Z49="DSP",V49+X49*2,IF(Z49="VAL","VALIDÉ",V49+X49+Z49))))))))</f>
        <v>10.75</v>
      </c>
      <c r="AB49" s="418">
        <v>50.32</v>
      </c>
      <c r="AC49" s="420">
        <f>IF(AB49="ABI",0,IF(AB49="DNF",0,IF(AB49="DSP","DSP",IF(AB49="VAL","VAL",(IF(A49="F",VLOOKUP(AB49,nagefille,2),VLOOKUP(AB49,nagegarçon,2)))))))</f>
        <v>5</v>
      </c>
      <c r="AD49" s="423">
        <f>IF(AC49="VAL","VALIDÉ",AC49)</f>
        <v>5</v>
      </c>
      <c r="AE49" s="424">
        <f>IF(AND(H49="DSP",M49="DSP",T49="DSP",AA49="DSP",AD49="DSP"),"DSP",IF(AND(H49="DSP",M49="DSP",T49="DSP",AA49="DSP"),AD49,IF(AND(H49="DSP",M49="DSP",T49="DSP",AD49="DSP"),AA49,IF(AND(H49="DSP",M49="DSP",AA49="DSP",AD49="DSP"),T49,IF(AND(H49="DSP",T49="DSP",AA49="DSP",AD49="DSP"),M49,IF(AND(M49="DSP",T49="DSP",AA49="DSP",AD49="DSP"),H49,IF(AND(T49="DSP",AA49="DSP",AD49="DSP"),(H49+M49)/2,IF(AND(M49="DSP",AA49="DSP",AD49="DSP"),(H49+T49)/2,IF(AND(H49="DSP",AA49="DSP",AD49="DSP"),(M49+T49)/2,IF(AND(M49="DSP",T49="DSP",AD49="DSP"),(H49+AA49)/2,IF(AND(H49="DSP",T49="DSP",AD49="DSP"),(M49+AA49)/2,IF(AND(H49="DSP",M49="DSP",AD49="DSP"),(T49+AA49)/2,IF(AND(M49="DSP",T49="DSP",AA49="DSP"),(H49+AD49)/2,IF(AND(H49="DSP",T49="DSP",AA49="DSP"),(M49+AD49)/2,IF(AND(H49="DSP",M49="DSP",AA49="DSP"),(T49+AD49)/2,IF(AND(H49="DSP",M49="DSP",T49="DSP"),(AA49+AD49)/2,IF(AND(H49="DSP",M49="DSP"),(T49+AA49+AD49)/3,IF(AND(H49="DSP",T49="DSP"),(M49+AA49+AD49)/3,IF(AND(M49="DSP",T49="DSP"),(H49+AA49+AD49)/3,IF(AND(H49="DSP",AA49="DSP"),(M49+T49+AD49)/3,IF(AND(M49="DSP",AA49="DSP"),(H49+T49+AD49)/3,IF(AND(T49="DSP",AA49="DSP"),(H49+M49+AD49)/3,IF(AND(H49="DSP",AD49="DSP"),(M49+T49+AA49)/3,IF(AND(M49="DSP",AD49="DSP"),(H49+T49+AA49)/3,IF(AND(T49="DSP",AD49="DSP"),(H49+M49+AA49)/3,IF(AND(AA49="DSP",AD49="DSP"),(H49+M49+T49)/3,IF(H49="DSP",(M49+T49+AA49+AD49)/4,IF(M49="DSP",(H49+T49+AA49+AD49)/4,IF(T49="DSP",(H49+M49+AA49+AD49)/4,IF(AA49="DSP",(H49+M49+T49+AD49)/4,IF(AD49="DSP",(H49+M49+T49+AA49)/4,SUM(H49+M49+T49+AA49+AD49)/5)))))))))))))))))))))))))))))))</f>
        <v>11.45</v>
      </c>
      <c r="AF49" s="425">
        <f>IF(AE49="DSP",0,AE49)</f>
        <v>11.45</v>
      </c>
      <c r="AG49" s="484">
        <f>RANK(AF49,$AF$3:$AF$651,0)</f>
        <v>262</v>
      </c>
      <c r="AH49" s="426">
        <f>IF(ISERROR(VLOOKUP(B49,'Notes Ecrit'!$A$2:$B$650,2,FALSE)),"ABI",(VLOOKUP(B49,'Notes Ecrit'!$A$2:$B$650,2,FALSE)))</f>
        <v>4.5</v>
      </c>
      <c r="AI49" s="425">
        <f>IF(OR(AH49="ABI",AH49="VALIDÉ"),0,AH49)</f>
        <v>4.5</v>
      </c>
      <c r="AJ49" s="488">
        <f>RANK(AI49,$AI$3:$AI$651,0)</f>
        <v>464</v>
      </c>
      <c r="AK49" s="427">
        <f>IF(AH49="ABI","DEF",IF(AE49="DSP",AH49,(AE49*0.5+AH49*0.5)))</f>
        <v>7.9749999999999996</v>
      </c>
    </row>
    <row r="50" spans="1:37" ht="15.75" customHeight="1" thickBot="1" x14ac:dyDescent="0.35">
      <c r="A50" s="414" t="s">
        <v>1026</v>
      </c>
      <c r="B50" s="415">
        <v>21909111</v>
      </c>
      <c r="C50" s="438" t="s">
        <v>403</v>
      </c>
      <c r="D50" s="439" t="s">
        <v>404</v>
      </c>
      <c r="E50" s="450">
        <v>21</v>
      </c>
      <c r="F50" s="419">
        <f>IF(E50="ABI","ABI",IF(E50="DSP","DSP",IF(E50="VAL","VAL",(VLOOKUP(E50,tpstest,2)))))</f>
        <v>20</v>
      </c>
      <c r="G50" s="420">
        <f>IF(F50="ABI",0,IF(F50="DSP","DSP",IF(F50="VAL","VAL",(IF(A50="F",VLOOKUP(F50,endurfille,2),VLOOKUP(F50,endurgarçon,2))))))</f>
        <v>18</v>
      </c>
      <c r="H50" s="421">
        <f>IF(G50="VAL","VALIDÉ",G50)</f>
        <v>18</v>
      </c>
      <c r="I50" s="450">
        <v>3.05</v>
      </c>
      <c r="J50" s="420">
        <f>IF(I50="ABI",0,IF(I50="DSP","DSP",IF(I50="VAL","VAL",(IF(A50="F",VLOOKUP(I50,VIT20MF,2),VLOOKUP(I50,Vit20MG,2))))))</f>
        <v>19</v>
      </c>
      <c r="K50" s="450">
        <v>6.52</v>
      </c>
      <c r="L50" s="420">
        <f>IF(K50="ABI",0,IF(K50="DSP","DSP",IF(K50="VAL","VAL",(IF(A50="F",VLOOKUP(K50,vit50mf,2),VLOOKUP(K50,vit50mg,2))))))</f>
        <v>13</v>
      </c>
      <c r="M50" s="421">
        <f>IF(OR(J50="DSP",L50="DSP"),"DSP",IF(L50="VAL","VALIDÉ",(J50+L50)/2))</f>
        <v>16</v>
      </c>
      <c r="N50" s="450">
        <v>58</v>
      </c>
      <c r="O50" s="418">
        <v>65</v>
      </c>
      <c r="P50" s="422">
        <f>IF(OR(N50="DSP",N50="ABI",N50="VAL"),0,N50/O50)</f>
        <v>0.89230769230769236</v>
      </c>
      <c r="Q50" s="420">
        <f>IF(N50="ABI",0,IF(N50="DSP","DSP",IF(N50="VAL","VAL",IF(A50="F",VLOOKUP(P50,forcefille,2),VLOOKUP(P50,forcegarçon,2)))))</f>
        <v>4.5</v>
      </c>
      <c r="R50" s="450">
        <v>47.7</v>
      </c>
      <c r="S50" s="420">
        <f>IF(R50="ABI",0,IF(R50="DSP","DSP",IF(R50="VAL","VAL",IF(A50="F",VLOOKUP(R50,détfille,2),VLOOKUP(R50,détgarçon,2)))))</f>
        <v>5</v>
      </c>
      <c r="T50" s="421">
        <f>IF(OR(Q50="VAL",S50="VAL"),"VALIDÉ",IF(AND(Q50="DSP",S50="DSP"),"DSP",IF(Q50="DSP",S50*2,IF(S50="DSP",Q50*2,(Q50+S50)))))</f>
        <v>9.5</v>
      </c>
      <c r="U50" s="450">
        <v>27.71</v>
      </c>
      <c r="V50" s="420">
        <f>IF(U50="ABI",0,IF(U50="DSP","DSP",IF(U50="VAL","VAL",IF(A50="F",VLOOKUP(U50,coorfille,2),VLOOKUP(U50,coorgarçon,2)))))</f>
        <v>4</v>
      </c>
      <c r="W50" s="450">
        <v>0</v>
      </c>
      <c r="X50" s="420">
        <f>IF(W50="ABI",0,IF(W50="DSP","DSP",IF(W50="VAL","VAL",IF(A50="F",VLOOKUP(W50,SouplesseFille,2),VLOOKUP(W50,SouplesseGarçon,2)))))</f>
        <v>2.5</v>
      </c>
      <c r="Y50" s="450">
        <v>5</v>
      </c>
      <c r="Z50" s="420">
        <f>IF(Y50="ABI",0,IF(Y50="DSP","DSP",IF(Y50="VAL","VAL",IF(A50="F",VLOOKUP(Y50,eqfille,2),VLOOKUP(Y50,eqgarçon,2)))))</f>
        <v>2.5</v>
      </c>
      <c r="AA50" s="421">
        <f>IF(AND(V50="DSP",X50="DSP",Z50="DSP"),"DSP",IF(AND(V50="DSP",X50="DSP"),Z50*4,IF(AND(V50="DSP",Z50="DSP"),X50*4,IF(AND(X50="DSP",Z50="DSP"),V50*2,IF(V50="DSP",(X50+Z50)*2,IF(X50="DSP",V50+Z50*2,IF(Z50="DSP",V50+X50*2,IF(Z50="VAL","VALIDÉ",V50+X50+Z50))))))))</f>
        <v>9</v>
      </c>
      <c r="AB50" s="450">
        <v>35.22</v>
      </c>
      <c r="AC50" s="420">
        <f>IF(AB50="ABI",0,IF(AB50="DNF",0,IF(AB50="DSP","DSP",IF(AB50="VAL","VAL",(IF(A50="F",VLOOKUP(AB50,nagefille,2),VLOOKUP(AB50,nagegarçon,2)))))))</f>
        <v>13</v>
      </c>
      <c r="AD50" s="423">
        <f>IF(AC50="VAL","VALIDÉ",AC50)</f>
        <v>13</v>
      </c>
      <c r="AE50" s="424">
        <f>IF(AND(H50="DSP",M50="DSP",T50="DSP",AA50="DSP",AD50="DSP"),"DSP",IF(AND(H50="DSP",M50="DSP",T50="DSP",AA50="DSP"),AD50,IF(AND(H50="DSP",M50="DSP",T50="DSP",AD50="DSP"),AA50,IF(AND(H50="DSP",M50="DSP",AA50="DSP",AD50="DSP"),T50,IF(AND(H50="DSP",T50="DSP",AA50="DSP",AD50="DSP"),M50,IF(AND(M50="DSP",T50="DSP",AA50="DSP",AD50="DSP"),H50,IF(AND(T50="DSP",AA50="DSP",AD50="DSP"),(H50+M50)/2,IF(AND(M50="DSP",AA50="DSP",AD50="DSP"),(H50+T50)/2,IF(AND(H50="DSP",AA50="DSP",AD50="DSP"),(M50+T50)/2,IF(AND(M50="DSP",T50="DSP",AD50="DSP"),(H50+AA50)/2,IF(AND(H50="DSP",T50="DSP",AD50="DSP"),(M50+AA50)/2,IF(AND(H50="DSP",M50="DSP",AD50="DSP"),(T50+AA50)/2,IF(AND(M50="DSP",T50="DSP",AA50="DSP"),(H50+AD50)/2,IF(AND(H50="DSP",T50="DSP",AA50="DSP"),(M50+AD50)/2,IF(AND(H50="DSP",M50="DSP",AA50="DSP"),(T50+AD50)/2,IF(AND(H50="DSP",M50="DSP",T50="DSP"),(AA50+AD50)/2,IF(AND(H50="DSP",M50="DSP"),(T50+AA50+AD50)/3,IF(AND(H50="DSP",T50="DSP"),(M50+AA50+AD50)/3,IF(AND(M50="DSP",T50="DSP"),(H50+AA50+AD50)/3,IF(AND(H50="DSP",AA50="DSP"),(M50+T50+AD50)/3,IF(AND(M50="DSP",AA50="DSP"),(H50+T50+AD50)/3,IF(AND(T50="DSP",AA50="DSP"),(H50+M50+AD50)/3,IF(AND(H50="DSP",AD50="DSP"),(M50+T50+AA50)/3,IF(AND(M50="DSP",AD50="DSP"),(H50+T50+AA50)/3,IF(AND(T50="DSP",AD50="DSP"),(H50+M50+AA50)/3,IF(AND(AA50="DSP",AD50="DSP"),(H50+M50+T50)/3,IF(H50="DSP",(M50+T50+AA50+AD50)/4,IF(M50="DSP",(H50+T50+AA50+AD50)/4,IF(T50="DSP",(H50+M50+AA50+AD50)/4,IF(AA50="DSP",(H50+M50+T50+AD50)/4,IF(AD50="DSP",(H50+M50+T50+AA50)/4,SUM(H50+M50+T50+AA50+AD50)/5)))))))))))))))))))))))))))))))</f>
        <v>13.1</v>
      </c>
      <c r="AF50" s="425">
        <f>IF(AE50="DSP",0,AE50)</f>
        <v>13.1</v>
      </c>
      <c r="AG50" s="484">
        <f>RANK(AF50,$AF$3:$AF$651,0)</f>
        <v>80</v>
      </c>
      <c r="AH50" s="426">
        <f>IF(ISERROR(VLOOKUP(B50,'Notes Ecrit'!$A$2:$B$650,2,FALSE)),"ABI",(VLOOKUP(B50,'Notes Ecrit'!$A$2:$B$650,2,FALSE)))</f>
        <v>9</v>
      </c>
      <c r="AI50" s="425">
        <f>IF(OR(AH50="ABI",AH50="VALIDÉ"),0,AH50)</f>
        <v>9</v>
      </c>
      <c r="AJ50" s="488">
        <f>RANK(AI50,$AI$3:$AI$651,0)</f>
        <v>58</v>
      </c>
      <c r="AK50" s="427">
        <f>IF(AH50="ABI","DEF",IF(AE50="DSP",AH50,(AE50*0.5+AH50*0.5)))</f>
        <v>11.05</v>
      </c>
    </row>
    <row r="51" spans="1:37" ht="15.75" customHeight="1" thickBot="1" x14ac:dyDescent="0.35">
      <c r="A51" s="414" t="s">
        <v>74</v>
      </c>
      <c r="B51" s="415">
        <v>21907114</v>
      </c>
      <c r="C51" s="444" t="s">
        <v>405</v>
      </c>
      <c r="D51" s="445" t="s">
        <v>304</v>
      </c>
      <c r="E51" s="418">
        <v>14</v>
      </c>
      <c r="F51" s="419">
        <f>IF(E51="ABI","ABI",IF(E51="DSP","DSP",IF(E51="VAL","VAL",(VLOOKUP(E51,tpstest,2)))))</f>
        <v>16.5</v>
      </c>
      <c r="G51" s="420">
        <f>IF(F51="ABI",0,IF(F51="DSP","DSP",IF(F51="VAL","VAL",(IF(A51="F",VLOOKUP(F51,endurfille,2),VLOOKUP(F51,endurgarçon,2))))))</f>
        <v>14</v>
      </c>
      <c r="H51" s="421">
        <f>IF(G51="VAL","VALIDÉ",G51)</f>
        <v>14</v>
      </c>
      <c r="I51" s="418">
        <v>3.53</v>
      </c>
      <c r="J51" s="420">
        <f>IF(I51="ABI",0,IF(I51="DSP","DSP",IF(I51="VAL","VAL",(IF(A51="F",VLOOKUP(I51,VIT20MF,2),VLOOKUP(I51,Vit20MG,2))))))</f>
        <v>16</v>
      </c>
      <c r="K51" s="418">
        <v>7.86</v>
      </c>
      <c r="L51" s="420">
        <f>IF(K51="ABI",0,IF(K51="DSP","DSP",IF(K51="VAL","VAL",(IF(A51="F",VLOOKUP(K51,vit50mf,2),VLOOKUP(K51,vit50mg,2))))))</f>
        <v>10</v>
      </c>
      <c r="M51" s="421">
        <f>IF(OR(J51="DSP",L51="DSP"),"DSP",IF(L51="VAL","VALIDÉ",(J51+L51)/2))</f>
        <v>13</v>
      </c>
      <c r="N51" s="418">
        <v>34</v>
      </c>
      <c r="O51" s="418">
        <v>60</v>
      </c>
      <c r="P51" s="422">
        <f>IF(OR(N51="DSP",N51="ABI",N51="VAL"),0,N51/O51)</f>
        <v>0.56666666666666665</v>
      </c>
      <c r="Q51" s="420">
        <f>IF(N51="ABI",0,IF(N51="DSP","DSP",IF(N51="VAL","VAL",IF(A51="F",VLOOKUP(P51,forcefille,2),VLOOKUP(P51,forcegarçon,2)))))</f>
        <v>5.5</v>
      </c>
      <c r="R51" s="418">
        <v>29.1</v>
      </c>
      <c r="S51" s="420">
        <f>IF(R51="ABI",0,IF(R51="DSP","DSP",IF(R51="VAL","VAL",IF(A51="F",VLOOKUP(R51,détfille,2),VLOOKUP(R51,détgarçon,2)))))</f>
        <v>4.5</v>
      </c>
      <c r="T51" s="421">
        <f>IF(OR(Q51="VAL",S51="VAL"),"VALIDÉ",IF(AND(Q51="DSP",S51="DSP"),"DSP",IF(Q51="DSP",S51*2,IF(S51="DSP",Q51*2,(Q51+S51)))))</f>
        <v>10</v>
      </c>
      <c r="U51" s="418">
        <v>27.51</v>
      </c>
      <c r="V51" s="420">
        <f>IF(U51="ABI",0,IF(U51="DSP","DSP",IF(U51="VAL","VAL",IF(A51="F",VLOOKUP(U51,coorfille,2),VLOOKUP(U51,coorgarçon,2)))))</f>
        <v>5</v>
      </c>
      <c r="W51" s="418">
        <v>-20</v>
      </c>
      <c r="X51" s="420">
        <f>IF(W51="ABI",0,IF(W51="DSP","DSP",IF(W51="VAL","VAL",IF(A51="F",VLOOKUP(W51,SouplesseFille,2),VLOOKUP(W51,SouplesseGarçon,2)))))</f>
        <v>0</v>
      </c>
      <c r="Y51" s="418">
        <v>7</v>
      </c>
      <c r="Z51" s="420">
        <f>IF(Y51="ABI",0,IF(Y51="DSP","DSP",IF(Y51="VAL","VAL",IF(A51="F",VLOOKUP(Y51,eqfille,2),VLOOKUP(Y51,eqgarçon,2)))))</f>
        <v>1.5</v>
      </c>
      <c r="AA51" s="421">
        <f>IF(AND(V51="DSP",X51="DSP",Z51="DSP"),"DSP",IF(AND(V51="DSP",X51="DSP"),Z51*4,IF(AND(V51="DSP",Z51="DSP"),X51*4,IF(AND(X51="DSP",Z51="DSP"),V51*2,IF(V51="DSP",(X51+Z51)*2,IF(X51="DSP",V51+Z51*2,IF(Z51="DSP",V51+X51*2,IF(Z51="VAL","VALIDÉ",V51+X51+Z51))))))))</f>
        <v>6.5</v>
      </c>
      <c r="AB51" s="418">
        <v>48.6</v>
      </c>
      <c r="AC51" s="420">
        <f>IF(AB51="ABI",0,IF(AB51="DNF",0,IF(AB51="DSP","DSP",IF(AB51="VAL","VAL",(IF(A51="F",VLOOKUP(AB51,nagefille,2),VLOOKUP(AB51,nagegarçon,2)))))))</f>
        <v>9</v>
      </c>
      <c r="AD51" s="423">
        <f>IF(AC51="VAL","VALIDÉ",AC51)</f>
        <v>9</v>
      </c>
      <c r="AE51" s="424">
        <f>IF(AND(H51="DSP",M51="DSP",T51="DSP",AA51="DSP",AD51="DSP"),"DSP",IF(AND(H51="DSP",M51="DSP",T51="DSP",AA51="DSP"),AD51,IF(AND(H51="DSP",M51="DSP",T51="DSP",AD51="DSP"),AA51,IF(AND(H51="DSP",M51="DSP",AA51="DSP",AD51="DSP"),T51,IF(AND(H51="DSP",T51="DSP",AA51="DSP",AD51="DSP"),M51,IF(AND(M51="DSP",T51="DSP",AA51="DSP",AD51="DSP"),H51,IF(AND(T51="DSP",AA51="DSP",AD51="DSP"),(H51+M51)/2,IF(AND(M51="DSP",AA51="DSP",AD51="DSP"),(H51+T51)/2,IF(AND(H51="DSP",AA51="DSP",AD51="DSP"),(M51+T51)/2,IF(AND(M51="DSP",T51="DSP",AD51="DSP"),(H51+AA51)/2,IF(AND(H51="DSP",T51="DSP",AD51="DSP"),(M51+AA51)/2,IF(AND(H51="DSP",M51="DSP",AD51="DSP"),(T51+AA51)/2,IF(AND(M51="DSP",T51="DSP",AA51="DSP"),(H51+AD51)/2,IF(AND(H51="DSP",T51="DSP",AA51="DSP"),(M51+AD51)/2,IF(AND(H51="DSP",M51="DSP",AA51="DSP"),(T51+AD51)/2,IF(AND(H51="DSP",M51="DSP",T51="DSP"),(AA51+AD51)/2,IF(AND(H51="DSP",M51="DSP"),(T51+AA51+AD51)/3,IF(AND(H51="DSP",T51="DSP"),(M51+AA51+AD51)/3,IF(AND(M51="DSP",T51="DSP"),(H51+AA51+AD51)/3,IF(AND(H51="DSP",AA51="DSP"),(M51+T51+AD51)/3,IF(AND(M51="DSP",AA51="DSP"),(H51+T51+AD51)/3,IF(AND(T51="DSP",AA51="DSP"),(H51+M51+AD51)/3,IF(AND(H51="DSP",AD51="DSP"),(M51+T51+AA51)/3,IF(AND(M51="DSP",AD51="DSP"),(H51+T51+AA51)/3,IF(AND(T51="DSP",AD51="DSP"),(H51+M51+AA51)/3,IF(AND(AA51="DSP",AD51="DSP"),(H51+M51+T51)/3,IF(H51="DSP",(M51+T51+AA51+AD51)/4,IF(M51="DSP",(H51+T51+AA51+AD51)/4,IF(T51="DSP",(H51+M51+AA51+AD51)/4,IF(AA51="DSP",(H51+M51+T51+AD51)/4,IF(AD51="DSP",(H51+M51+T51+AA51)/4,SUM(H51+M51+T51+AA51+AD51)/5)))))))))))))))))))))))))))))))</f>
        <v>10.5</v>
      </c>
      <c r="AF51" s="425">
        <f>IF(AE51="DSP",0,AE51)</f>
        <v>10.5</v>
      </c>
      <c r="AG51" s="484">
        <f>RANK(AF51,$AF$3:$AF$651,0)</f>
        <v>388</v>
      </c>
      <c r="AH51" s="426">
        <f>IF(ISERROR(VLOOKUP(B51,'Notes Ecrit'!$A$2:$B$650,2,FALSE)),"ABI",(VLOOKUP(B51,'Notes Ecrit'!$A$2:$B$650,2,FALSE)))</f>
        <v>7</v>
      </c>
      <c r="AI51" s="425">
        <f>IF(OR(AH51="ABI",AH51="VALIDÉ"),0,AH51)</f>
        <v>7</v>
      </c>
      <c r="AJ51" s="488">
        <f>RANK(AI51,$AI$3:$AI$651,0)</f>
        <v>183</v>
      </c>
      <c r="AK51" s="427">
        <f>IF(AH51="ABI","DEF",IF(AE51="DSP",AH51,(AE51*0.5+AH51*0.5)))</f>
        <v>8.75</v>
      </c>
    </row>
    <row r="52" spans="1:37" ht="15.75" customHeight="1" thickBot="1" x14ac:dyDescent="0.35">
      <c r="A52" s="414" t="s">
        <v>74</v>
      </c>
      <c r="B52" s="415">
        <v>21900479</v>
      </c>
      <c r="C52" s="438" t="s">
        <v>406</v>
      </c>
      <c r="D52" s="439" t="s">
        <v>407</v>
      </c>
      <c r="E52" s="418">
        <v>9</v>
      </c>
      <c r="F52" s="419">
        <f>IF(E52="ABI","ABI",IF(E52="DSP","DSP",IF(E52="VAL","VAL",(VLOOKUP(E52,tpstest,2)))))</f>
        <v>14</v>
      </c>
      <c r="G52" s="420">
        <f>IF(F52="ABI",0,IF(F52="DSP","DSP",IF(F52="VAL","VAL",(IF(A52="F",VLOOKUP(F52,endurfille,2),VLOOKUP(F52,endurgarçon,2))))))</f>
        <v>9</v>
      </c>
      <c r="H52" s="421">
        <f>IF(G52="VAL","VALIDÉ",G52)</f>
        <v>9</v>
      </c>
      <c r="I52" s="418">
        <v>3.64</v>
      </c>
      <c r="J52" s="420">
        <f>IF(I52="ABI",0,IF(I52="DSP","DSP",IF(I52="VAL","VAL",(IF(A52="F",VLOOKUP(I52,VIT20MF,2),VLOOKUP(I52,Vit20MG,2))))))</f>
        <v>14</v>
      </c>
      <c r="K52" s="418">
        <v>8.1</v>
      </c>
      <c r="L52" s="420">
        <f>IF(K52="ABI",0,IF(K52="DSP","DSP",IF(K52="VAL","VAL",(IF(A52="F",VLOOKUP(K52,vit50mf,2),VLOOKUP(K52,vit50mg,2))))))</f>
        <v>8</v>
      </c>
      <c r="M52" s="421">
        <f>IF(OR(J52="DSP",L52="DSP"),"DSP",IF(L52="VAL","VALIDÉ",(J52+L52)/2))</f>
        <v>11</v>
      </c>
      <c r="N52" s="418">
        <v>35</v>
      </c>
      <c r="O52" s="418">
        <v>64</v>
      </c>
      <c r="P52" s="422">
        <f>IF(OR(N52="DSP",N52="ABI",N52="VAL"),0,N52/O52)</f>
        <v>0.546875</v>
      </c>
      <c r="Q52" s="420">
        <f>IF(N52="ABI",0,IF(N52="DSP","DSP",IF(N52="VAL","VAL",IF(A52="F",VLOOKUP(P52,forcefille,2),VLOOKUP(P52,forcegarçon,2)))))</f>
        <v>5</v>
      </c>
      <c r="R52" s="418">
        <v>26.6</v>
      </c>
      <c r="S52" s="420">
        <f>IF(R52="ABI",0,IF(R52="DSP","DSP",IF(R52="VAL","VAL",IF(A52="F",VLOOKUP(R52,détfille,2),VLOOKUP(R52,détgarçon,2)))))</f>
        <v>4</v>
      </c>
      <c r="T52" s="421">
        <f>IF(OR(Q52="VAL",S52="VAL"),"VALIDÉ",IF(AND(Q52="DSP",S52="DSP"),"DSP",IF(Q52="DSP",S52*2,IF(S52="DSP",Q52*2,(Q52+S52)))))</f>
        <v>9</v>
      </c>
      <c r="U52" s="418">
        <v>29.42</v>
      </c>
      <c r="V52" s="420">
        <f>IF(U52="ABI",0,IF(U52="DSP","DSP",IF(U52="VAL","VAL",IF(A52="F",VLOOKUP(U52,coorfille,2),VLOOKUP(U52,coorgarçon,2)))))</f>
        <v>4.25</v>
      </c>
      <c r="W52" s="418">
        <v>0</v>
      </c>
      <c r="X52" s="420">
        <f>IF(W52="ABI",0,IF(W52="DSP","DSP",IF(W52="VAL","VAL",IF(A52="F",VLOOKUP(W52,SouplesseFille,2),VLOOKUP(W52,SouplesseGarçon,2)))))</f>
        <v>2.5</v>
      </c>
      <c r="Y52" s="418">
        <v>0</v>
      </c>
      <c r="Z52" s="420">
        <f>IF(Y52="ABI",0,IF(Y52="DSP","DSP",IF(Y52="VAL","VAL",IF(A52="F",VLOOKUP(Y52,eqfille,2),VLOOKUP(Y52,eqgarçon,2)))))</f>
        <v>5</v>
      </c>
      <c r="AA52" s="421">
        <f>IF(AND(V52="DSP",X52="DSP",Z52="DSP"),"DSP",IF(AND(V52="DSP",X52="DSP"),Z52*4,IF(AND(V52="DSP",Z52="DSP"),X52*4,IF(AND(X52="DSP",Z52="DSP"),V52*2,IF(V52="DSP",(X52+Z52)*2,IF(X52="DSP",V52+Z52*2,IF(Z52="DSP",V52+X52*2,IF(Z52="VAL","VALIDÉ",V52+X52+Z52))))))))</f>
        <v>11.75</v>
      </c>
      <c r="AB52" s="418" t="s">
        <v>1025</v>
      </c>
      <c r="AC52" s="420" t="str">
        <f>IF(AB52="ABI",0,IF(AB52="DNF",0,IF(AB52="DSP","DSP",IF(AB52="VAL","VAL",(IF(A52="F",VLOOKUP(AB52,nagefille,2),VLOOKUP(AB52,nagegarçon,2)))))))</f>
        <v>DSP</v>
      </c>
      <c r="AD52" s="423" t="str">
        <f>IF(AC52="VAL","VALIDÉ",AC52)</f>
        <v>DSP</v>
      </c>
      <c r="AE52" s="424">
        <f>IF(AND(H52="DSP",M52="DSP",T52="DSP",AA52="DSP",AD52="DSP"),"DSP",IF(AND(H52="DSP",M52="DSP",T52="DSP",AA52="DSP"),AD52,IF(AND(H52="DSP",M52="DSP",T52="DSP",AD52="DSP"),AA52,IF(AND(H52="DSP",M52="DSP",AA52="DSP",AD52="DSP"),T52,IF(AND(H52="DSP",T52="DSP",AA52="DSP",AD52="DSP"),M52,IF(AND(M52="DSP",T52="DSP",AA52="DSP",AD52="DSP"),H52,IF(AND(T52="DSP",AA52="DSP",AD52="DSP"),(H52+M52)/2,IF(AND(M52="DSP",AA52="DSP",AD52="DSP"),(H52+T52)/2,IF(AND(H52="DSP",AA52="DSP",AD52="DSP"),(M52+T52)/2,IF(AND(M52="DSP",T52="DSP",AD52="DSP"),(H52+AA52)/2,IF(AND(H52="DSP",T52="DSP",AD52="DSP"),(M52+AA52)/2,IF(AND(H52="DSP",M52="DSP",AD52="DSP"),(T52+AA52)/2,IF(AND(M52="DSP",T52="DSP",AA52="DSP"),(H52+AD52)/2,IF(AND(H52="DSP",T52="DSP",AA52="DSP"),(M52+AD52)/2,IF(AND(H52="DSP",M52="DSP",AA52="DSP"),(T52+AD52)/2,IF(AND(H52="DSP",M52="DSP",T52="DSP"),(AA52+AD52)/2,IF(AND(H52="DSP",M52="DSP"),(T52+AA52+AD52)/3,IF(AND(H52="DSP",T52="DSP"),(M52+AA52+AD52)/3,IF(AND(M52="DSP",T52="DSP"),(H52+AA52+AD52)/3,IF(AND(H52="DSP",AA52="DSP"),(M52+T52+AD52)/3,IF(AND(M52="DSP",AA52="DSP"),(H52+T52+AD52)/3,IF(AND(T52="DSP",AA52="DSP"),(H52+M52+AD52)/3,IF(AND(H52="DSP",AD52="DSP"),(M52+T52+AA52)/3,IF(AND(M52="DSP",AD52="DSP"),(H52+T52+AA52)/3,IF(AND(T52="DSP",AD52="DSP"),(H52+M52+AA52)/3,IF(AND(AA52="DSP",AD52="DSP"),(H52+M52+T52)/3,IF(H52="DSP",(M52+T52+AA52+AD52)/4,IF(M52="DSP",(H52+T52+AA52+AD52)/4,IF(T52="DSP",(H52+M52+AA52+AD52)/4,IF(AA52="DSP",(H52+M52+T52+AD52)/4,IF(AD52="DSP",(H52+M52+T52+AA52)/4,SUM(H52+M52+T52+AA52+AD52)/5)))))))))))))))))))))))))))))))</f>
        <v>10.1875</v>
      </c>
      <c r="AF52" s="425">
        <f>IF(AE52="DSP",0,AE52)</f>
        <v>10.1875</v>
      </c>
      <c r="AG52" s="484">
        <f>RANK(AF52,$AF$3:$AF$651,0)</f>
        <v>415</v>
      </c>
      <c r="AH52" s="426">
        <f>IF(ISERROR(VLOOKUP(B52,'Notes Ecrit'!$A$2:$B$650,2,FALSE)),"ABI",(VLOOKUP(B52,'Notes Ecrit'!$A$2:$B$650,2,FALSE)))</f>
        <v>6</v>
      </c>
      <c r="AI52" s="425">
        <f>IF(OR(AH52="ABI",AH52="VALIDÉ"),0,AH52)</f>
        <v>6</v>
      </c>
      <c r="AJ52" s="488">
        <f>RANK(AI52,$AI$3:$AI$651,0)</f>
        <v>288</v>
      </c>
      <c r="AK52" s="427">
        <f>IF(AH52="ABI","DEF",IF(AE52="DSP",AH52,(AE52*0.5+AH52*0.5)))</f>
        <v>8.09375</v>
      </c>
    </row>
    <row r="53" spans="1:37" ht="15.75" customHeight="1" thickBot="1" x14ac:dyDescent="0.35">
      <c r="A53" s="414" t="s">
        <v>1026</v>
      </c>
      <c r="B53" s="415">
        <v>21702734</v>
      </c>
      <c r="C53" s="444" t="s">
        <v>46</v>
      </c>
      <c r="D53" s="445" t="s">
        <v>125</v>
      </c>
      <c r="E53" s="418">
        <v>19</v>
      </c>
      <c r="F53" s="419">
        <f>IF(E53="ABI","ABI",IF(E53="DSP","DSP",IF(E53="VAL","VAL",(VLOOKUP(E53,tpstest,2)))))</f>
        <v>19</v>
      </c>
      <c r="G53" s="420">
        <f>IF(F53="ABI",0,IF(F53="DSP","DSP",IF(F53="VAL","VAL",(IF(A53="F",VLOOKUP(F53,endurfille,2),VLOOKUP(F53,endurgarçon,2))))))</f>
        <v>16</v>
      </c>
      <c r="H53" s="421">
        <f>IF(G53="VAL","VALIDÉ",G53)</f>
        <v>16</v>
      </c>
      <c r="I53" s="418">
        <v>3</v>
      </c>
      <c r="J53" s="420">
        <f>IF(I53="ABI",0,IF(I53="DSP","DSP",IF(I53="VAL","VAL",(IF(A53="F",VLOOKUP(I53,VIT20MF,2),VLOOKUP(I53,Vit20MG,2))))))</f>
        <v>20</v>
      </c>
      <c r="K53" s="418">
        <v>6.48</v>
      </c>
      <c r="L53" s="420">
        <f>IF(K53="ABI",0,IF(K53="DSP","DSP",IF(K53="VAL","VAL",(IF(A53="F",VLOOKUP(K53,vit50mf,2),VLOOKUP(K53,vit50mg,2))))))</f>
        <v>13</v>
      </c>
      <c r="M53" s="421">
        <f>IF(OR(J53="DSP",L53="DSP"),"DSP",IF(L53="VAL","VALIDÉ",(J53+L53)/2))</f>
        <v>16.5</v>
      </c>
      <c r="N53" s="418">
        <v>62</v>
      </c>
      <c r="O53" s="418">
        <v>69</v>
      </c>
      <c r="P53" s="422">
        <f>IF(OR(N53="DSP",N53="ABI",N53="VAL"),0,N53/O53)</f>
        <v>0.89855072463768115</v>
      </c>
      <c r="Q53" s="420">
        <f>IF(N53="ABI",0,IF(N53="DSP","DSP",IF(N53="VAL","VAL",IF(A53="F",VLOOKUP(P53,forcefille,2),VLOOKUP(P53,forcegarçon,2)))))</f>
        <v>4.5</v>
      </c>
      <c r="R53" s="418">
        <v>48.8</v>
      </c>
      <c r="S53" s="420">
        <f>IF(R53="ABI",0,IF(R53="DSP","DSP",IF(R53="VAL","VAL",IF(A53="F",VLOOKUP(R53,détfille,2),VLOOKUP(R53,détgarçon,2)))))</f>
        <v>5</v>
      </c>
      <c r="T53" s="421">
        <f>IF(OR(Q53="VAL",S53="VAL"),"VALIDÉ",IF(AND(Q53="DSP",S53="DSP"),"DSP",IF(Q53="DSP",S53*2,IF(S53="DSP",Q53*2,(Q53+S53)))))</f>
        <v>9.5</v>
      </c>
      <c r="U53" s="418">
        <v>24.29</v>
      </c>
      <c r="V53" s="420">
        <f>IF(U53="ABI",0,IF(U53="DSP","DSP",IF(U53="VAL","VAL",IF(A53="F",VLOOKUP(U53,coorfille,2),VLOOKUP(U53,coorgarçon,2)))))</f>
        <v>5.75</v>
      </c>
      <c r="W53" s="418">
        <v>-10</v>
      </c>
      <c r="X53" s="420">
        <f>IF(W53="ABI",0,IF(W53="DSP","DSP",IF(W53="VAL","VAL",IF(A53="F",VLOOKUP(W53,SouplesseFille,2),VLOOKUP(W53,SouplesseGarçon,2)))))</f>
        <v>0.75</v>
      </c>
      <c r="Y53" s="418">
        <v>3</v>
      </c>
      <c r="Z53" s="420">
        <f>IF(Y53="ABI",0,IF(Y53="DSP","DSP",IF(Y53="VAL","VAL",IF(A53="F",VLOOKUP(Y53,eqfille,2),VLOOKUP(Y53,eqgarçon,2)))))</f>
        <v>3.5</v>
      </c>
      <c r="AA53" s="421">
        <f>IF(AND(V53="DSP",X53="DSP",Z53="DSP"),"DSP",IF(AND(V53="DSP",X53="DSP"),Z53*4,IF(AND(V53="DSP",Z53="DSP"),X53*4,IF(AND(X53="DSP",Z53="DSP"),V53*2,IF(V53="DSP",(X53+Z53)*2,IF(X53="DSP",V53+Z53*2,IF(Z53="DSP",V53+X53*2,IF(Z53="VAL","VALIDÉ",V53+X53+Z53))))))))</f>
        <v>10</v>
      </c>
      <c r="AB53" s="418">
        <v>0</v>
      </c>
      <c r="AC53" s="420">
        <f>IF(AB53="ABI",0,IF(AB53="DNF",0,IF(AB53="DSP","DSP",IF(AB53="VAL","VAL",(IF(A53="F",VLOOKUP(AB53,nagefille,2),VLOOKUP(AB53,nagegarçon,2)))))))</f>
        <v>0</v>
      </c>
      <c r="AD53" s="423">
        <f>IF(AC53="VAL","VALIDÉ",AC53)</f>
        <v>0</v>
      </c>
      <c r="AE53" s="424">
        <f>IF(AND(H53="DSP",M53="DSP",T53="DSP",AA53="DSP",AD53="DSP"),"DSP",IF(AND(H53="DSP",M53="DSP",T53="DSP",AA53="DSP"),AD53,IF(AND(H53="DSP",M53="DSP",T53="DSP",AD53="DSP"),AA53,IF(AND(H53="DSP",M53="DSP",AA53="DSP",AD53="DSP"),T53,IF(AND(H53="DSP",T53="DSP",AA53="DSP",AD53="DSP"),M53,IF(AND(M53="DSP",T53="DSP",AA53="DSP",AD53="DSP"),H53,IF(AND(T53="DSP",AA53="DSP",AD53="DSP"),(H53+M53)/2,IF(AND(M53="DSP",AA53="DSP",AD53="DSP"),(H53+T53)/2,IF(AND(H53="DSP",AA53="DSP",AD53="DSP"),(M53+T53)/2,IF(AND(M53="DSP",T53="DSP",AD53="DSP"),(H53+AA53)/2,IF(AND(H53="DSP",T53="DSP",AD53="DSP"),(M53+AA53)/2,IF(AND(H53="DSP",M53="DSP",AD53="DSP"),(T53+AA53)/2,IF(AND(M53="DSP",T53="DSP",AA53="DSP"),(H53+AD53)/2,IF(AND(H53="DSP",T53="DSP",AA53="DSP"),(M53+AD53)/2,IF(AND(H53="DSP",M53="DSP",AA53="DSP"),(T53+AD53)/2,IF(AND(H53="DSP",M53="DSP",T53="DSP"),(AA53+AD53)/2,IF(AND(H53="DSP",M53="DSP"),(T53+AA53+AD53)/3,IF(AND(H53="DSP",T53="DSP"),(M53+AA53+AD53)/3,IF(AND(M53="DSP",T53="DSP"),(H53+AA53+AD53)/3,IF(AND(H53="DSP",AA53="DSP"),(M53+T53+AD53)/3,IF(AND(M53="DSP",AA53="DSP"),(H53+T53+AD53)/3,IF(AND(T53="DSP",AA53="DSP"),(H53+M53+AD53)/3,IF(AND(H53="DSP",AD53="DSP"),(M53+T53+AA53)/3,IF(AND(M53="DSP",AD53="DSP"),(H53+T53+AA53)/3,IF(AND(T53="DSP",AD53="DSP"),(H53+M53+AA53)/3,IF(AND(AA53="DSP",AD53="DSP"),(H53+M53+T53)/3,IF(H53="DSP",(M53+T53+AA53+AD53)/4,IF(M53="DSP",(H53+T53+AA53+AD53)/4,IF(T53="DSP",(H53+M53+AA53+AD53)/4,IF(AA53="DSP",(H53+M53+T53+AD53)/4,IF(AD53="DSP",(H53+M53+T53+AA53)/4,SUM(H53+M53+T53+AA53+AD53)/5)))))))))))))))))))))))))))))))</f>
        <v>10.4</v>
      </c>
      <c r="AF53" s="425">
        <f>IF(AE53="DSP",0,AE53)</f>
        <v>10.4</v>
      </c>
      <c r="AG53" s="484">
        <f>RANK(AF53,$AF$3:$AF$651,0)</f>
        <v>397</v>
      </c>
      <c r="AH53" s="426">
        <f>IF(ISERROR(VLOOKUP(B53,'Notes Ecrit'!$A$2:$B$650,2,FALSE)),"ABI",(VLOOKUP(B53,'Notes Ecrit'!$A$2:$B$650,2,FALSE)))</f>
        <v>5.5</v>
      </c>
      <c r="AI53" s="425">
        <f>IF(OR(AH53="ABI",AH53="VALIDÉ"),0,AH53)</f>
        <v>5.5</v>
      </c>
      <c r="AJ53" s="488">
        <f>RANK(AI53,$AI$3:$AI$651,0)</f>
        <v>353</v>
      </c>
      <c r="AK53" s="427">
        <f>IF(AH53="ABI","DEF",IF(AE53="DSP",AH53,(AE53*0.5+AH53*0.5)))</f>
        <v>7.95</v>
      </c>
    </row>
    <row r="54" spans="1:37" ht="15.75" customHeight="1" thickBot="1" x14ac:dyDescent="0.35">
      <c r="A54" s="414" t="s">
        <v>1026</v>
      </c>
      <c r="B54" s="415">
        <v>21912101</v>
      </c>
      <c r="C54" s="438" t="s">
        <v>46</v>
      </c>
      <c r="D54" s="439" t="s">
        <v>107</v>
      </c>
      <c r="E54" s="418">
        <v>15</v>
      </c>
      <c r="F54" s="419">
        <f>IF(E54="ABI","ABI",IF(E54="DSP","DSP",IF(E54="VAL","VAL",(VLOOKUP(E54,tpstest,2)))))</f>
        <v>17</v>
      </c>
      <c r="G54" s="420">
        <f>IF(F54="ABI",0,IF(F54="DSP","DSP",IF(F54="VAL","VAL",(IF(A54="F",VLOOKUP(F54,endurfille,2),VLOOKUP(F54,endurgarçon,2))))))</f>
        <v>12</v>
      </c>
      <c r="H54" s="421">
        <f>IF(G54="VAL","VALIDÉ",G54)</f>
        <v>12</v>
      </c>
      <c r="I54" s="418">
        <v>3.24</v>
      </c>
      <c r="J54" s="420">
        <f>IF(I54="ABI",0,IF(I54="DSP","DSP",IF(I54="VAL","VAL",(IF(A54="F",VLOOKUP(I54,VIT20MF,2),VLOOKUP(I54,Vit20MG,2))))))</f>
        <v>16</v>
      </c>
      <c r="K54" s="418">
        <v>7.01</v>
      </c>
      <c r="L54" s="420">
        <f>IF(K54="ABI",0,IF(K54="DSP","DSP",IF(K54="VAL","VAL",(IF(A54="F",VLOOKUP(K54,vit50mf,2),VLOOKUP(K54,vit50mg,2))))))</f>
        <v>10</v>
      </c>
      <c r="M54" s="421">
        <f>IF(OR(J54="DSP",L54="DSP"),"DSP",IF(L54="VAL","VALIDÉ",(J54+L54)/2))</f>
        <v>13</v>
      </c>
      <c r="N54" s="418">
        <v>71</v>
      </c>
      <c r="O54" s="418">
        <v>71</v>
      </c>
      <c r="P54" s="422">
        <f>IF(OR(N54="DSP",N54="ABI",N54="VAL"),0,N54/O54)</f>
        <v>1</v>
      </c>
      <c r="Q54" s="420">
        <f>IF(N54="ABI",0,IF(N54="DSP","DSP",IF(N54="VAL","VAL",IF(A54="F",VLOOKUP(P54,forcefille,2),VLOOKUP(P54,forcegarçon,2)))))</f>
        <v>5.5</v>
      </c>
      <c r="R54" s="418">
        <v>43</v>
      </c>
      <c r="S54" s="420">
        <f>IF(R54="ABI",0,IF(R54="DSP","DSP",IF(R54="VAL","VAL",IF(A54="F",VLOOKUP(R54,détfille,2),VLOOKUP(R54,détgarçon,2)))))</f>
        <v>4</v>
      </c>
      <c r="T54" s="421">
        <f>IF(OR(Q54="VAL",S54="VAL"),"VALIDÉ",IF(AND(Q54="DSP",S54="DSP"),"DSP",IF(Q54="DSP",S54*2,IF(S54="DSP",Q54*2,(Q54+S54)))))</f>
        <v>9.5</v>
      </c>
      <c r="U54" s="418">
        <v>26.98</v>
      </c>
      <c r="V54" s="420">
        <f>IF(U54="ABI",0,IF(U54="DSP","DSP",IF(U54="VAL","VAL",IF(A54="F",VLOOKUP(U54,coorfille,2),VLOOKUP(U54,coorgarçon,2)))))</f>
        <v>4.5</v>
      </c>
      <c r="W54" s="418">
        <v>-3</v>
      </c>
      <c r="X54" s="420">
        <f>IF(W54="ABI",0,IF(W54="DSP","DSP",IF(W54="VAL","VAL",IF(A54="F",VLOOKUP(W54,SouplesseFille,2),VLOOKUP(W54,SouplesseGarçon,2)))))</f>
        <v>1.75</v>
      </c>
      <c r="Y54" s="418">
        <v>7</v>
      </c>
      <c r="Z54" s="420">
        <f>IF(Y54="ABI",0,IF(Y54="DSP","DSP",IF(Y54="VAL","VAL",IF(A54="F",VLOOKUP(Y54,eqfille,2),VLOOKUP(Y54,eqgarçon,2)))))</f>
        <v>1.5</v>
      </c>
      <c r="AA54" s="421">
        <f>IF(AND(V54="DSP",X54="DSP",Z54="DSP"),"DSP",IF(AND(V54="DSP",X54="DSP"),Z54*4,IF(AND(V54="DSP",Z54="DSP"),X54*4,IF(AND(X54="DSP",Z54="DSP"),V54*2,IF(V54="DSP",(X54+Z54)*2,IF(X54="DSP",V54+Z54*2,IF(Z54="DSP",V54+X54*2,IF(Z54="VAL","VALIDÉ",V54+X54+Z54))))))))</f>
        <v>7.75</v>
      </c>
      <c r="AB54" s="418">
        <v>82.51</v>
      </c>
      <c r="AC54" s="420">
        <f>IF(AB54="ABI",0,IF(AB54="DNF",0,IF(AB54="DSP","DSP",IF(AB54="VAL","VAL",(IF(A54="F",VLOOKUP(AB54,nagefille,2),VLOOKUP(AB54,nagegarçon,2)))))))</f>
        <v>1</v>
      </c>
      <c r="AD54" s="423">
        <f>IF(AC54="VAL","VALIDÉ",AC54)</f>
        <v>1</v>
      </c>
      <c r="AE54" s="424">
        <f>IF(AND(H54="DSP",M54="DSP",T54="DSP",AA54="DSP",AD54="DSP"),"DSP",IF(AND(H54="DSP",M54="DSP",T54="DSP",AA54="DSP"),AD54,IF(AND(H54="DSP",M54="DSP",T54="DSP",AD54="DSP"),AA54,IF(AND(H54="DSP",M54="DSP",AA54="DSP",AD54="DSP"),T54,IF(AND(H54="DSP",T54="DSP",AA54="DSP",AD54="DSP"),M54,IF(AND(M54="DSP",T54="DSP",AA54="DSP",AD54="DSP"),H54,IF(AND(T54="DSP",AA54="DSP",AD54="DSP"),(H54+M54)/2,IF(AND(M54="DSP",AA54="DSP",AD54="DSP"),(H54+T54)/2,IF(AND(H54="DSP",AA54="DSP",AD54="DSP"),(M54+T54)/2,IF(AND(M54="DSP",T54="DSP",AD54="DSP"),(H54+AA54)/2,IF(AND(H54="DSP",T54="DSP",AD54="DSP"),(M54+AA54)/2,IF(AND(H54="DSP",M54="DSP",AD54="DSP"),(T54+AA54)/2,IF(AND(M54="DSP",T54="DSP",AA54="DSP"),(H54+AD54)/2,IF(AND(H54="DSP",T54="DSP",AA54="DSP"),(M54+AD54)/2,IF(AND(H54="DSP",M54="DSP",AA54="DSP"),(T54+AD54)/2,IF(AND(H54="DSP",M54="DSP",T54="DSP"),(AA54+AD54)/2,IF(AND(H54="DSP",M54="DSP"),(T54+AA54+AD54)/3,IF(AND(H54="DSP",T54="DSP"),(M54+AA54+AD54)/3,IF(AND(M54="DSP",T54="DSP"),(H54+AA54+AD54)/3,IF(AND(H54="DSP",AA54="DSP"),(M54+T54+AD54)/3,IF(AND(M54="DSP",AA54="DSP"),(H54+T54+AD54)/3,IF(AND(T54="DSP",AA54="DSP"),(H54+M54+AD54)/3,IF(AND(H54="DSP",AD54="DSP"),(M54+T54+AA54)/3,IF(AND(M54="DSP",AD54="DSP"),(H54+T54+AA54)/3,IF(AND(T54="DSP",AD54="DSP"),(H54+M54+AA54)/3,IF(AND(AA54="DSP",AD54="DSP"),(H54+M54+T54)/3,IF(H54="DSP",(M54+T54+AA54+AD54)/4,IF(M54="DSP",(H54+T54+AA54+AD54)/4,IF(T54="DSP",(H54+M54+AA54+AD54)/4,IF(AA54="DSP",(H54+M54+T54+AD54)/4,IF(AD54="DSP",(H54+M54+T54+AA54)/4,SUM(H54+M54+T54+AA54+AD54)/5)))))))))))))))))))))))))))))))</f>
        <v>8.65</v>
      </c>
      <c r="AF54" s="425">
        <f>IF(AE54="DSP",0,AE54)</f>
        <v>8.65</v>
      </c>
      <c r="AG54" s="484">
        <f>RANK(AF54,$AF$3:$AF$651,0)</f>
        <v>528</v>
      </c>
      <c r="AH54" s="426">
        <f>IF(ISERROR(VLOOKUP(B54,'Notes Ecrit'!$A$2:$B$650,2,FALSE)),"ABI",(VLOOKUP(B54,'Notes Ecrit'!$A$2:$B$650,2,FALSE)))</f>
        <v>3</v>
      </c>
      <c r="AI54" s="425">
        <f>IF(OR(AH54="ABI",AH54="VALIDÉ"),0,AH54)</f>
        <v>3</v>
      </c>
      <c r="AJ54" s="488">
        <f>RANK(AI54,$AI$3:$AI$651,0)</f>
        <v>556</v>
      </c>
      <c r="AK54" s="427">
        <f>IF(AH54="ABI","DEF",IF(AE54="DSP",AH54,(AE54*0.5+AH54*0.5)))</f>
        <v>5.8250000000000002</v>
      </c>
    </row>
    <row r="55" spans="1:37" ht="15.75" customHeight="1" thickBot="1" x14ac:dyDescent="0.35">
      <c r="A55" s="414" t="s">
        <v>74</v>
      </c>
      <c r="B55" s="415">
        <v>21905961</v>
      </c>
      <c r="C55" s="438" t="s">
        <v>408</v>
      </c>
      <c r="D55" s="439" t="s">
        <v>102</v>
      </c>
      <c r="E55" s="418">
        <v>10</v>
      </c>
      <c r="F55" s="419">
        <f>IF(E55="ABI","ABI",IF(E55="DSP","DSP",IF(E55="VAL","VAL",(VLOOKUP(E55,tpstest,2)))))</f>
        <v>14.5</v>
      </c>
      <c r="G55" s="420">
        <f>IF(F55="ABI",0,IF(F55="DSP","DSP",IF(F55="VAL","VAL",(IF(A55="F",VLOOKUP(F55,endurfille,2),VLOOKUP(F55,endurgarçon,2))))))</f>
        <v>10</v>
      </c>
      <c r="H55" s="421">
        <f>IF(G55="VAL","VALIDÉ",G55)</f>
        <v>10</v>
      </c>
      <c r="I55" s="418">
        <v>3.47</v>
      </c>
      <c r="J55" s="420">
        <f>IF(I55="ABI",0,IF(I55="DSP","DSP",IF(I55="VAL","VAL",(IF(A55="F",VLOOKUP(I55,VIT20MF,2),VLOOKUP(I55,Vit20MG,2))))))</f>
        <v>17</v>
      </c>
      <c r="K55" s="418">
        <v>7.71</v>
      </c>
      <c r="L55" s="420">
        <f>IF(K55="ABI",0,IF(K55="DSP","DSP",IF(K55="VAL","VAL",(IF(A55="F",VLOOKUP(K55,vit50mf,2),VLOOKUP(K55,vit50mg,2))))))</f>
        <v>11</v>
      </c>
      <c r="M55" s="421">
        <f>IF(OR(J55="DSP",L55="DSP"),"DSP",IF(L55="VAL","VALIDÉ",(J55+L55)/2))</f>
        <v>14</v>
      </c>
      <c r="N55" s="418">
        <v>35</v>
      </c>
      <c r="O55" s="418">
        <v>67</v>
      </c>
      <c r="P55" s="422">
        <f>IF(OR(N55="DSP",N55="ABI",N55="VAL"),0,N55/O55)</f>
        <v>0.52238805970149249</v>
      </c>
      <c r="Q55" s="420">
        <f>IF(N55="ABI",0,IF(N55="DSP","DSP",IF(N55="VAL","VAL",IF(A55="F",VLOOKUP(P55,forcefille,2),VLOOKUP(P55,forcegarçon,2)))))</f>
        <v>5</v>
      </c>
      <c r="R55" s="418">
        <v>32.1</v>
      </c>
      <c r="S55" s="420">
        <f>IF(R55="ABI",0,IF(R55="DSP","DSP",IF(R55="VAL","VAL",IF(A55="F",VLOOKUP(R55,détfille,2),VLOOKUP(R55,détgarçon,2)))))</f>
        <v>5.5</v>
      </c>
      <c r="T55" s="421">
        <f>IF(OR(Q55="VAL",S55="VAL"),"VALIDÉ",IF(AND(Q55="DSP",S55="DSP"),"DSP",IF(Q55="DSP",S55*2,IF(S55="DSP",Q55*2,(Q55+S55)))))</f>
        <v>10.5</v>
      </c>
      <c r="U55" s="418">
        <v>26.64</v>
      </c>
      <c r="V55" s="420">
        <f>IF(U55="ABI",0,IF(U55="DSP","DSP",IF(U55="VAL","VAL",IF(A55="F",VLOOKUP(U55,coorfille,2),VLOOKUP(U55,coorgarçon,2)))))</f>
        <v>5.5</v>
      </c>
      <c r="W55" s="418">
        <v>-2</v>
      </c>
      <c r="X55" s="420">
        <f>IF(W55="ABI",0,IF(W55="DSP","DSP",IF(W55="VAL","VAL",IF(A55="F",VLOOKUP(W55,SouplesseFille,2),VLOOKUP(W55,SouplesseGarçon,2)))))</f>
        <v>2</v>
      </c>
      <c r="Y55" s="418">
        <v>3</v>
      </c>
      <c r="Z55" s="420">
        <f>IF(Y55="ABI",0,IF(Y55="DSP","DSP",IF(Y55="VAL","VAL",IF(A55="F",VLOOKUP(Y55,eqfille,2),VLOOKUP(Y55,eqgarçon,2)))))</f>
        <v>3.5</v>
      </c>
      <c r="AA55" s="421">
        <f>IF(AND(V55="DSP",X55="DSP",Z55="DSP"),"DSP",IF(AND(V55="DSP",X55="DSP"),Z55*4,IF(AND(V55="DSP",Z55="DSP"),X55*4,IF(AND(X55="DSP",Z55="DSP"),V55*2,IF(V55="DSP",(X55+Z55)*2,IF(X55="DSP",V55+Z55*2,IF(Z55="DSP",V55+X55*2,IF(Z55="VAL","VALIDÉ",V55+X55+Z55))))))))</f>
        <v>11</v>
      </c>
      <c r="AB55" s="418">
        <v>40.26</v>
      </c>
      <c r="AC55" s="420">
        <f>IF(AB55="ABI",0,IF(AB55="DNF",0,IF(AB55="DSP","DSP",IF(AB55="VAL","VAL",(IF(A55="F",VLOOKUP(AB55,nagefille,2),VLOOKUP(AB55,nagegarçon,2)))))))</f>
        <v>13</v>
      </c>
      <c r="AD55" s="423">
        <f>IF(AC55="VAL","VALIDÉ",AC55)</f>
        <v>13</v>
      </c>
      <c r="AE55" s="424">
        <f>IF(AND(H55="DSP",M55="DSP",T55="DSP",AA55="DSP",AD55="DSP"),"DSP",IF(AND(H55="DSP",M55="DSP",T55="DSP",AA55="DSP"),AD55,IF(AND(H55="DSP",M55="DSP",T55="DSP",AD55="DSP"),AA55,IF(AND(H55="DSP",M55="DSP",AA55="DSP",AD55="DSP"),T55,IF(AND(H55="DSP",T55="DSP",AA55="DSP",AD55="DSP"),M55,IF(AND(M55="DSP",T55="DSP",AA55="DSP",AD55="DSP"),H55,IF(AND(T55="DSP",AA55="DSP",AD55="DSP"),(H55+M55)/2,IF(AND(M55="DSP",AA55="DSP",AD55="DSP"),(H55+T55)/2,IF(AND(H55="DSP",AA55="DSP",AD55="DSP"),(M55+T55)/2,IF(AND(M55="DSP",T55="DSP",AD55="DSP"),(H55+AA55)/2,IF(AND(H55="DSP",T55="DSP",AD55="DSP"),(M55+AA55)/2,IF(AND(H55="DSP",M55="DSP",AD55="DSP"),(T55+AA55)/2,IF(AND(M55="DSP",T55="DSP",AA55="DSP"),(H55+AD55)/2,IF(AND(H55="DSP",T55="DSP",AA55="DSP"),(M55+AD55)/2,IF(AND(H55="DSP",M55="DSP",AA55="DSP"),(T55+AD55)/2,IF(AND(H55="DSP",M55="DSP",T55="DSP"),(AA55+AD55)/2,IF(AND(H55="DSP",M55="DSP"),(T55+AA55+AD55)/3,IF(AND(H55="DSP",T55="DSP"),(M55+AA55+AD55)/3,IF(AND(M55="DSP",T55="DSP"),(H55+AA55+AD55)/3,IF(AND(H55="DSP",AA55="DSP"),(M55+T55+AD55)/3,IF(AND(M55="DSP",AA55="DSP"),(H55+T55+AD55)/3,IF(AND(T55="DSP",AA55="DSP"),(H55+M55+AD55)/3,IF(AND(H55="DSP",AD55="DSP"),(M55+T55+AA55)/3,IF(AND(M55="DSP",AD55="DSP"),(H55+T55+AA55)/3,IF(AND(T55="DSP",AD55="DSP"),(H55+M55+AA55)/3,IF(AND(AA55="DSP",AD55="DSP"),(H55+M55+T55)/3,IF(H55="DSP",(M55+T55+AA55+AD55)/4,IF(M55="DSP",(H55+T55+AA55+AD55)/4,IF(T55="DSP",(H55+M55+AA55+AD55)/4,IF(AA55="DSP",(H55+M55+T55+AD55)/4,IF(AD55="DSP",(H55+M55+T55+AA55)/4,SUM(H55+M55+T55+AA55+AD55)/5)))))))))))))))))))))))))))))))</f>
        <v>11.7</v>
      </c>
      <c r="AF55" s="425">
        <f>IF(AE55="DSP",0,AE55)</f>
        <v>11.7</v>
      </c>
      <c r="AG55" s="484">
        <f>RANK(AF55,$AF$3:$AF$651,0)</f>
        <v>233</v>
      </c>
      <c r="AH55" s="426">
        <f>IF(ISERROR(VLOOKUP(B55,'Notes Ecrit'!$A$2:$B$650,2,FALSE)),"ABI",(VLOOKUP(B55,'Notes Ecrit'!$A$2:$B$650,2,FALSE)))</f>
        <v>8</v>
      </c>
      <c r="AI55" s="425">
        <f>IF(OR(AH55="ABI",AH55="VALIDÉ"),0,AH55)</f>
        <v>8</v>
      </c>
      <c r="AJ55" s="488">
        <f>RANK(AI55,$AI$3:$AI$651,0)</f>
        <v>109</v>
      </c>
      <c r="AK55" s="427">
        <f>IF(AH55="ABI","DEF",IF(AE55="DSP",AH55,(AE55*0.5+AH55*0.5)))</f>
        <v>9.85</v>
      </c>
    </row>
    <row r="56" spans="1:37" ht="15.75" customHeight="1" thickBot="1" x14ac:dyDescent="0.35">
      <c r="A56" s="414" t="s">
        <v>1026</v>
      </c>
      <c r="B56" s="415">
        <v>21805273</v>
      </c>
      <c r="C56" s="432" t="s">
        <v>1221</v>
      </c>
      <c r="D56" s="433" t="s">
        <v>1222</v>
      </c>
      <c r="E56" s="418"/>
      <c r="F56" s="419"/>
      <c r="G56" s="420"/>
      <c r="H56" s="421"/>
      <c r="I56" s="418"/>
      <c r="J56" s="420"/>
      <c r="K56" s="418"/>
      <c r="L56" s="420"/>
      <c r="M56" s="421"/>
      <c r="N56" s="418"/>
      <c r="O56" s="418"/>
      <c r="P56" s="422"/>
      <c r="Q56" s="420"/>
      <c r="R56" s="418"/>
      <c r="S56" s="420"/>
      <c r="T56" s="421"/>
      <c r="U56" s="418"/>
      <c r="V56" s="420"/>
      <c r="W56" s="418"/>
      <c r="X56" s="420"/>
      <c r="Y56" s="418"/>
      <c r="Z56" s="420"/>
      <c r="AA56" s="421"/>
      <c r="AB56" s="418"/>
      <c r="AC56" s="420"/>
      <c r="AD56" s="423"/>
      <c r="AE56" s="424">
        <v>12.45</v>
      </c>
      <c r="AF56" s="425">
        <f>IF(AE56="DSP",0,AE56)</f>
        <v>12.45</v>
      </c>
      <c r="AG56" s="484">
        <f>RANK(AF56,$AF$3:$AF$651,0)</f>
        <v>140</v>
      </c>
      <c r="AH56" s="426" t="str">
        <f>IF(ISERROR(VLOOKUP(B56,'Notes Ecrit'!$A$2:$B$650,2,FALSE)),"ABI",(VLOOKUP(B56,'Notes Ecrit'!$A$2:$B$650,2,FALSE)))</f>
        <v>ABI</v>
      </c>
      <c r="AI56" s="425">
        <f>IF(OR(AH56="ABI",AH56="VALIDÉ"),0,AH56)</f>
        <v>0</v>
      </c>
      <c r="AJ56" s="488">
        <f>RANK(AI56,$AI$3:$AI$651,0)</f>
        <v>592</v>
      </c>
      <c r="AK56" s="427" t="str">
        <f>IF(AH56="ABI","DEF",IF(AE56="DSP",AH56,(AE56*0.5+AH56*0.5)))</f>
        <v>DEF</v>
      </c>
    </row>
    <row r="57" spans="1:37" ht="15.75" customHeight="1" thickBot="1" x14ac:dyDescent="0.35">
      <c r="A57" s="414" t="s">
        <v>1026</v>
      </c>
      <c r="B57" s="415">
        <v>21915828</v>
      </c>
      <c r="C57" s="438" t="s">
        <v>409</v>
      </c>
      <c r="D57" s="439" t="s">
        <v>410</v>
      </c>
      <c r="E57" s="418" t="s">
        <v>329</v>
      </c>
      <c r="F57" s="419" t="str">
        <f>IF(E57="ABI","ABI",IF(E57="DSP","DSP",IF(E57="VAL","VAL",(VLOOKUP(E57,tpstest,2)))))</f>
        <v>ABI</v>
      </c>
      <c r="G57" s="420">
        <f>IF(F57="ABI",0,IF(F57="DSP","DSP",IF(F57="VAL","VAL",(IF(A57="F",VLOOKUP(F57,endurfille,2),VLOOKUP(F57,endurgarçon,2))))))</f>
        <v>0</v>
      </c>
      <c r="H57" s="421">
        <f>IF(G57="VAL","VALIDÉ",G57)</f>
        <v>0</v>
      </c>
      <c r="I57" s="418" t="s">
        <v>329</v>
      </c>
      <c r="J57" s="420">
        <f>IF(I57="ABI",0,IF(I57="DSP","DSP",IF(I57="VAL","VAL",(IF(A57="F",VLOOKUP(I57,VIT20MF,2),VLOOKUP(I57,Vit20MG,2))))))</f>
        <v>0</v>
      </c>
      <c r="K57" s="418" t="s">
        <v>329</v>
      </c>
      <c r="L57" s="420">
        <f>IF(K57="ABI",0,IF(K57="DSP","DSP",IF(K57="VAL","VAL",(IF(A57="F",VLOOKUP(K57,vit50mf,2),VLOOKUP(K57,vit50mg,2))))))</f>
        <v>0</v>
      </c>
      <c r="M57" s="421">
        <f>IF(OR(J57="DSP",L57="DSP"),"DSP",IF(L57="VAL","VALIDÉ",(J57+L57)/2))</f>
        <v>0</v>
      </c>
      <c r="N57" s="418" t="s">
        <v>329</v>
      </c>
      <c r="O57" s="418"/>
      <c r="P57" s="422">
        <f>IF(OR(N57="DSP",N57="ABI",N57="VAL"),0,N57/O57)</f>
        <v>0</v>
      </c>
      <c r="Q57" s="420">
        <f>IF(N57="ABI",0,IF(N57="DSP","DSP",IF(N57="VAL","VAL",IF(A57="F",VLOOKUP(P57,forcefille,2),VLOOKUP(P57,forcegarçon,2)))))</f>
        <v>0</v>
      </c>
      <c r="R57" s="418" t="s">
        <v>329</v>
      </c>
      <c r="S57" s="420">
        <f>IF(R57="ABI",0,IF(R57="DSP","DSP",IF(R57="VAL","VAL",IF(A57="F",VLOOKUP(R57,détfille,2),VLOOKUP(R57,détgarçon,2)))))</f>
        <v>0</v>
      </c>
      <c r="T57" s="421">
        <f>IF(OR(Q57="VAL",S57="VAL"),"VALIDÉ",IF(AND(Q57="DSP",S57="DSP"),"DSP",IF(Q57="DSP",S57*2,IF(S57="DSP",Q57*2,(Q57+S57)))))</f>
        <v>0</v>
      </c>
      <c r="U57" s="418" t="s">
        <v>329</v>
      </c>
      <c r="V57" s="420">
        <f>IF(U57="ABI",0,IF(U57="DSP","DSP",IF(U57="VAL","VAL",IF(A57="F",VLOOKUP(U57,coorfille,2),VLOOKUP(U57,coorgarçon,2)))))</f>
        <v>0</v>
      </c>
      <c r="W57" s="418" t="s">
        <v>329</v>
      </c>
      <c r="X57" s="420">
        <f>IF(W57="ABI",0,IF(W57="DSP","DSP",IF(W57="VAL","VAL",IF(A57="F",VLOOKUP(W57,SouplesseFille,2),VLOOKUP(W57,SouplesseGarçon,2)))))</f>
        <v>0</v>
      </c>
      <c r="Y57" s="418" t="s">
        <v>329</v>
      </c>
      <c r="Z57" s="420">
        <f>IF(Y57="ABI",0,IF(Y57="DSP","DSP",IF(Y57="VAL","VAL",IF(A57="F",VLOOKUP(Y57,eqfille,2),VLOOKUP(Y57,eqgarçon,2)))))</f>
        <v>0</v>
      </c>
      <c r="AA57" s="421">
        <f>IF(AND(V57="DSP",X57="DSP",Z57="DSP"),"DSP",IF(AND(V57="DSP",X57="DSP"),Z57*4,IF(AND(V57="DSP",Z57="DSP"),X57*4,IF(AND(X57="DSP",Z57="DSP"),V57*2,IF(V57="DSP",(X57+Z57)*2,IF(X57="DSP",V57+Z57*2,IF(Z57="DSP",V57+X57*2,IF(Z57="VAL","VALIDÉ",V57+X57+Z57))))))))</f>
        <v>0</v>
      </c>
      <c r="AB57" s="418" t="s">
        <v>329</v>
      </c>
      <c r="AC57" s="420">
        <f>IF(AB57="ABI",0,IF(AB57="DNF",0,IF(AB57="DSP","DSP",IF(AB57="VAL","VAL",(IF(A57="F",VLOOKUP(AB57,nagefille,2),VLOOKUP(AB57,nagegarçon,2)))))))</f>
        <v>0</v>
      </c>
      <c r="AD57" s="423">
        <f>IF(AC57="VAL","VALIDÉ",AC57)</f>
        <v>0</v>
      </c>
      <c r="AE57" s="424">
        <f>IF(AND(H57="DSP",M57="DSP",T57="DSP",AA57="DSP",AD57="DSP"),"DSP",IF(AND(H57="DSP",M57="DSP",T57="DSP",AA57="DSP"),AD57,IF(AND(H57="DSP",M57="DSP",T57="DSP",AD57="DSP"),AA57,IF(AND(H57="DSP",M57="DSP",AA57="DSP",AD57="DSP"),T57,IF(AND(H57="DSP",T57="DSP",AA57="DSP",AD57="DSP"),M57,IF(AND(M57="DSP",T57="DSP",AA57="DSP",AD57="DSP"),H57,IF(AND(T57="DSP",AA57="DSP",AD57="DSP"),(H57+M57)/2,IF(AND(M57="DSP",AA57="DSP",AD57="DSP"),(H57+T57)/2,IF(AND(H57="DSP",AA57="DSP",AD57="DSP"),(M57+T57)/2,IF(AND(M57="DSP",T57="DSP",AD57="DSP"),(H57+AA57)/2,IF(AND(H57="DSP",T57="DSP",AD57="DSP"),(M57+AA57)/2,IF(AND(H57="DSP",M57="DSP",AD57="DSP"),(T57+AA57)/2,IF(AND(M57="DSP",T57="DSP",AA57="DSP"),(H57+AD57)/2,IF(AND(H57="DSP",T57="DSP",AA57="DSP"),(M57+AD57)/2,IF(AND(H57="DSP",M57="DSP",AA57="DSP"),(T57+AD57)/2,IF(AND(H57="DSP",M57="DSP",T57="DSP"),(AA57+AD57)/2,IF(AND(H57="DSP",M57="DSP"),(T57+AA57+AD57)/3,IF(AND(H57="DSP",T57="DSP"),(M57+AA57+AD57)/3,IF(AND(M57="DSP",T57="DSP"),(H57+AA57+AD57)/3,IF(AND(H57="DSP",AA57="DSP"),(M57+T57+AD57)/3,IF(AND(M57="DSP",AA57="DSP"),(H57+T57+AD57)/3,IF(AND(T57="DSP",AA57="DSP"),(H57+M57+AD57)/3,IF(AND(H57="DSP",AD57="DSP"),(M57+T57+AA57)/3,IF(AND(M57="DSP",AD57="DSP"),(H57+T57+AA57)/3,IF(AND(T57="DSP",AD57="DSP"),(H57+M57+AA57)/3,IF(AND(AA57="DSP",AD57="DSP"),(H57+M57+T57)/3,IF(H57="DSP",(M57+T57+AA57+AD57)/4,IF(M57="DSP",(H57+T57+AA57+AD57)/4,IF(T57="DSP",(H57+M57+AA57+AD57)/4,IF(AA57="DSP",(H57+M57+T57+AD57)/4,IF(AD57="DSP",(H57+M57+T57+AA57)/4,SUM(H57+M57+T57+AA57+AD57)/5)))))))))))))))))))))))))))))))</f>
        <v>0</v>
      </c>
      <c r="AF57" s="425">
        <f>IF(AE57="DSP",0,AE57)</f>
        <v>0</v>
      </c>
      <c r="AG57" s="484">
        <f>RANK(AF57,$AF$3:$AF$651,0)</f>
        <v>584</v>
      </c>
      <c r="AH57" s="426">
        <f>IF(ISERROR(VLOOKUP(B57,'Notes Ecrit'!$A$2:$B$650,2,FALSE)),"ABI",(VLOOKUP(B57,'Notes Ecrit'!$A$2:$B$650,2,FALSE)))</f>
        <v>5</v>
      </c>
      <c r="AI57" s="425">
        <f>IF(OR(AH57="ABI",AH57="VALIDÉ"),0,AH57)</f>
        <v>5</v>
      </c>
      <c r="AJ57" s="488">
        <f>RANK(AI57,$AI$3:$AI$651,0)</f>
        <v>416</v>
      </c>
      <c r="AK57" s="427">
        <f>IF(AH57="ABI","DEF",IF(AE57="DSP",AH57,(AE57*0.5+AH57*0.5)))</f>
        <v>2.5</v>
      </c>
    </row>
    <row r="58" spans="1:37" ht="15.75" customHeight="1" thickBot="1" x14ac:dyDescent="0.35">
      <c r="A58" s="414" t="s">
        <v>1026</v>
      </c>
      <c r="B58" s="415">
        <v>21908765</v>
      </c>
      <c r="C58" s="438" t="s">
        <v>411</v>
      </c>
      <c r="D58" s="439" t="s">
        <v>412</v>
      </c>
      <c r="E58" s="418">
        <v>18</v>
      </c>
      <c r="F58" s="419">
        <f>IF(E58="ABI","ABI",IF(E58="DSP","DSP",IF(E58="VAL","VAL",(VLOOKUP(E58,tpstest,2)))))</f>
        <v>18.5</v>
      </c>
      <c r="G58" s="420">
        <f>IF(F58="ABI",0,IF(F58="DSP","DSP",IF(F58="VAL","VAL",(IF(A58="F",VLOOKUP(F58,endurfille,2),VLOOKUP(F58,endurgarçon,2))))))</f>
        <v>15</v>
      </c>
      <c r="H58" s="421">
        <f>IF(G58="VAL","VALIDÉ",G58)</f>
        <v>15</v>
      </c>
      <c r="I58" s="418">
        <v>3.18</v>
      </c>
      <c r="J58" s="420">
        <f>IF(I58="ABI",0,IF(I58="DSP","DSP",IF(I58="VAL","VAL",(IF(A58="F",VLOOKUP(I58,VIT20MF,2),VLOOKUP(I58,Vit20MG,2))))))</f>
        <v>17</v>
      </c>
      <c r="K58" s="418">
        <v>6.83</v>
      </c>
      <c r="L58" s="420">
        <f>IF(K58="ABI",0,IF(K58="DSP","DSP",IF(K58="VAL","VAL",(IF(A58="F",VLOOKUP(K58,vit50mf,2),VLOOKUP(K58,vit50mg,2))))))</f>
        <v>11</v>
      </c>
      <c r="M58" s="421">
        <f>IF(OR(J58="DSP",L58="DSP"),"DSP",IF(L58="VAL","VALIDÉ",(J58+L58)/2))</f>
        <v>14</v>
      </c>
      <c r="N58" s="418">
        <v>36</v>
      </c>
      <c r="O58" s="418">
        <v>54</v>
      </c>
      <c r="P58" s="422">
        <f>IF(OR(N58="DSP",N58="ABI",N58="VAL"),0,N58/O58)</f>
        <v>0.66666666666666663</v>
      </c>
      <c r="Q58" s="420">
        <f>IF(N58="ABI",0,IF(N58="DSP","DSP",IF(N58="VAL","VAL",IF(A58="F",VLOOKUP(P58,forcefille,2),VLOOKUP(P58,forcegarçon,2)))))</f>
        <v>3.5</v>
      </c>
      <c r="R58" s="418">
        <v>43</v>
      </c>
      <c r="S58" s="420">
        <f>IF(R58="ABI",0,IF(R58="DSP","DSP",IF(R58="VAL","VAL",IF(A58="F",VLOOKUP(R58,détfille,2),VLOOKUP(R58,détgarçon,2)))))</f>
        <v>4</v>
      </c>
      <c r="T58" s="421">
        <f>IF(OR(Q58="VAL",S58="VAL"),"VALIDÉ",IF(AND(Q58="DSP",S58="DSP"),"DSP",IF(Q58="DSP",S58*2,IF(S58="DSP",Q58*2,(Q58+S58)))))</f>
        <v>7.5</v>
      </c>
      <c r="U58" s="418">
        <v>25.9</v>
      </c>
      <c r="V58" s="420">
        <f>IF(U58="ABI",0,IF(U58="DSP","DSP",IF(U58="VAL","VAL",IF(A58="F",VLOOKUP(U58,coorfille,2),VLOOKUP(U58,coorgarçon,2)))))</f>
        <v>5</v>
      </c>
      <c r="W58" s="418">
        <v>-14</v>
      </c>
      <c r="X58" s="420">
        <f>IF(W58="ABI",0,IF(W58="DSP","DSP",IF(W58="VAL","VAL",IF(A58="F",VLOOKUP(W58,SouplesseFille,2),VLOOKUP(W58,SouplesseGarçon,2)))))</f>
        <v>0.25</v>
      </c>
      <c r="Y58" s="418">
        <v>6</v>
      </c>
      <c r="Z58" s="420">
        <f>IF(Y58="ABI",0,IF(Y58="DSP","DSP",IF(Y58="VAL","VAL",IF(A58="F",VLOOKUP(Y58,eqfille,2),VLOOKUP(Y58,eqgarçon,2)))))</f>
        <v>2</v>
      </c>
      <c r="AA58" s="421">
        <f>IF(AND(V58="DSP",X58="DSP",Z58="DSP"),"DSP",IF(AND(V58="DSP",X58="DSP"),Z58*4,IF(AND(V58="DSP",Z58="DSP"),X58*4,IF(AND(X58="DSP",Z58="DSP"),V58*2,IF(V58="DSP",(X58+Z58)*2,IF(X58="DSP",V58+Z58*2,IF(Z58="DSP",V58+X58*2,IF(Z58="VAL","VALIDÉ",V58+X58+Z58))))))))</f>
        <v>7.25</v>
      </c>
      <c r="AB58" s="418">
        <v>62.5</v>
      </c>
      <c r="AC58" s="420">
        <f>IF(AB58="ABI",0,IF(AB58="DNF",0,IF(AB58="DSP","DSP",IF(AB58="VAL","VAL",(IF(A58="F",VLOOKUP(AB58,nagefille,2),VLOOKUP(AB58,nagegarçon,2)))))))</f>
        <v>1</v>
      </c>
      <c r="AD58" s="423">
        <f>IF(AC58="VAL","VALIDÉ",AC58)</f>
        <v>1</v>
      </c>
      <c r="AE58" s="424">
        <f>IF(AND(H58="DSP",M58="DSP",T58="DSP",AA58="DSP",AD58="DSP"),"DSP",IF(AND(H58="DSP",M58="DSP",T58="DSP",AA58="DSP"),AD58,IF(AND(H58="DSP",M58="DSP",T58="DSP",AD58="DSP"),AA58,IF(AND(H58="DSP",M58="DSP",AA58="DSP",AD58="DSP"),T58,IF(AND(H58="DSP",T58="DSP",AA58="DSP",AD58="DSP"),M58,IF(AND(M58="DSP",T58="DSP",AA58="DSP",AD58="DSP"),H58,IF(AND(T58="DSP",AA58="DSP",AD58="DSP"),(H58+M58)/2,IF(AND(M58="DSP",AA58="DSP",AD58="DSP"),(H58+T58)/2,IF(AND(H58="DSP",AA58="DSP",AD58="DSP"),(M58+T58)/2,IF(AND(M58="DSP",T58="DSP",AD58="DSP"),(H58+AA58)/2,IF(AND(H58="DSP",T58="DSP",AD58="DSP"),(M58+AA58)/2,IF(AND(H58="DSP",M58="DSP",AD58="DSP"),(T58+AA58)/2,IF(AND(M58="DSP",T58="DSP",AA58="DSP"),(H58+AD58)/2,IF(AND(H58="DSP",T58="DSP",AA58="DSP"),(M58+AD58)/2,IF(AND(H58="DSP",M58="DSP",AA58="DSP"),(T58+AD58)/2,IF(AND(H58="DSP",M58="DSP",T58="DSP"),(AA58+AD58)/2,IF(AND(H58="DSP",M58="DSP"),(T58+AA58+AD58)/3,IF(AND(H58="DSP",T58="DSP"),(M58+AA58+AD58)/3,IF(AND(M58="DSP",T58="DSP"),(H58+AA58+AD58)/3,IF(AND(H58="DSP",AA58="DSP"),(M58+T58+AD58)/3,IF(AND(M58="DSP",AA58="DSP"),(H58+T58+AD58)/3,IF(AND(T58="DSP",AA58="DSP"),(H58+M58+AD58)/3,IF(AND(H58="DSP",AD58="DSP"),(M58+T58+AA58)/3,IF(AND(M58="DSP",AD58="DSP"),(H58+T58+AA58)/3,IF(AND(T58="DSP",AD58="DSP"),(H58+M58+AA58)/3,IF(AND(AA58="DSP",AD58="DSP"),(H58+M58+T58)/3,IF(H58="DSP",(M58+T58+AA58+AD58)/4,IF(M58="DSP",(H58+T58+AA58+AD58)/4,IF(T58="DSP",(H58+M58+AA58+AD58)/4,IF(AA58="DSP",(H58+M58+T58+AD58)/4,IF(AD58="DSP",(H58+M58+T58+AA58)/4,SUM(H58+M58+T58+AA58+AD58)/5)))))))))))))))))))))))))))))))</f>
        <v>8.9499999999999993</v>
      </c>
      <c r="AF58" s="425">
        <f>IF(AE58="DSP",0,AE58)</f>
        <v>8.9499999999999993</v>
      </c>
      <c r="AG58" s="484">
        <f>RANK(AF58,$AF$3:$AF$651,0)</f>
        <v>508</v>
      </c>
      <c r="AH58" s="426">
        <f>IF(ISERROR(VLOOKUP(B58,'Notes Ecrit'!$A$2:$B$650,2,FALSE)),"ABI",(VLOOKUP(B58,'Notes Ecrit'!$A$2:$B$650,2,FALSE)))</f>
        <v>9</v>
      </c>
      <c r="AI58" s="425">
        <f>IF(OR(AH58="ABI",AH58="VALIDÉ"),0,AH58)</f>
        <v>9</v>
      </c>
      <c r="AJ58" s="488">
        <f>RANK(AI58,$AI$3:$AI$651,0)</f>
        <v>58</v>
      </c>
      <c r="AK58" s="427">
        <f>IF(AH58="ABI","DEF",IF(AE58="DSP",AH58,(AE58*0.5+AH58*0.5)))</f>
        <v>8.9749999999999996</v>
      </c>
    </row>
    <row r="59" spans="1:37" ht="15.75" customHeight="1" thickBot="1" x14ac:dyDescent="0.35">
      <c r="A59" s="414" t="s">
        <v>1026</v>
      </c>
      <c r="B59" s="415">
        <v>21800106</v>
      </c>
      <c r="C59" s="432" t="s">
        <v>1226</v>
      </c>
      <c r="D59" s="433" t="s">
        <v>36</v>
      </c>
      <c r="E59" s="418"/>
      <c r="F59" s="419"/>
      <c r="G59" s="420"/>
      <c r="H59" s="421"/>
      <c r="I59" s="418"/>
      <c r="J59" s="420"/>
      <c r="K59" s="418"/>
      <c r="L59" s="420"/>
      <c r="M59" s="421"/>
      <c r="N59" s="418"/>
      <c r="O59" s="418"/>
      <c r="P59" s="422"/>
      <c r="Q59" s="420"/>
      <c r="R59" s="418"/>
      <c r="S59" s="420"/>
      <c r="T59" s="421"/>
      <c r="U59" s="418"/>
      <c r="V59" s="420"/>
      <c r="W59" s="418"/>
      <c r="X59" s="420"/>
      <c r="Y59" s="418"/>
      <c r="Z59" s="420"/>
      <c r="AA59" s="421"/>
      <c r="AB59" s="418"/>
      <c r="AC59" s="420"/>
      <c r="AD59" s="423"/>
      <c r="AE59" s="424">
        <v>11.2</v>
      </c>
      <c r="AF59" s="425">
        <f>IF(AE59="DSP",0,AE59)</f>
        <v>11.2</v>
      </c>
      <c r="AG59" s="484">
        <f>RANK(AF59,$AF$3:$AF$651,0)</f>
        <v>303</v>
      </c>
      <c r="AH59" s="426">
        <f>IF(ISERROR(VLOOKUP(B59,'Notes Ecrit'!$A$2:$B$650,2,FALSE)),"ABI",(VLOOKUP(B59,'Notes Ecrit'!$A$2:$B$650,2,FALSE)))</f>
        <v>7</v>
      </c>
      <c r="AI59" s="425">
        <f>IF(OR(AH59="ABI",AH59="VALIDÉ"),0,AH59)</f>
        <v>7</v>
      </c>
      <c r="AJ59" s="488">
        <f>RANK(AI59,$AI$3:$AI$651,0)</f>
        <v>183</v>
      </c>
      <c r="AK59" s="427">
        <f>IF(AH59="ABI","DEF",IF(AE59="DSP",AH59,(AE59*0.5+AH59*0.5)))</f>
        <v>9.1</v>
      </c>
    </row>
    <row r="60" spans="1:37" ht="15.75" customHeight="1" thickBot="1" x14ac:dyDescent="0.35">
      <c r="A60" s="414" t="s">
        <v>1026</v>
      </c>
      <c r="B60" s="415">
        <v>21907684</v>
      </c>
      <c r="C60" s="444" t="s">
        <v>413</v>
      </c>
      <c r="D60" s="445" t="s">
        <v>91</v>
      </c>
      <c r="E60" s="418">
        <v>20</v>
      </c>
      <c r="F60" s="419">
        <f>IF(E60="ABI","ABI",IF(E60="DSP","DSP",IF(E60="VAL","VAL",(VLOOKUP(E60,tpstest,2)))))</f>
        <v>19.5</v>
      </c>
      <c r="G60" s="420">
        <f>IF(F60="ABI",0,IF(F60="DSP","DSP",IF(F60="VAL","VAL",(IF(A60="F",VLOOKUP(F60,endurfille,2),VLOOKUP(F60,endurgarçon,2))))))</f>
        <v>17</v>
      </c>
      <c r="H60" s="421">
        <f>IF(G60="VAL","VALIDÉ",G60)</f>
        <v>17</v>
      </c>
      <c r="I60" s="418">
        <v>3.04</v>
      </c>
      <c r="J60" s="420">
        <f>IF(I60="ABI",0,IF(I60="DSP","DSP",IF(I60="VAL","VAL",(IF(A60="F",VLOOKUP(I60,VIT20MF,2),VLOOKUP(I60,Vit20MG,2))))))</f>
        <v>20</v>
      </c>
      <c r="K60" s="418">
        <v>6.51</v>
      </c>
      <c r="L60" s="420">
        <f>IF(K60="ABI",0,IF(K60="DSP","DSP",IF(K60="VAL","VAL",(IF(A60="F",VLOOKUP(K60,vit50mf,2),VLOOKUP(K60,vit50mg,2))))))</f>
        <v>13</v>
      </c>
      <c r="M60" s="421">
        <f>IF(OR(J60="DSP",L60="DSP"),"DSP",IF(L60="VAL","VALIDÉ",(J60+L60)/2))</f>
        <v>16.5</v>
      </c>
      <c r="N60" s="418">
        <v>45</v>
      </c>
      <c r="O60" s="418">
        <v>56</v>
      </c>
      <c r="P60" s="422">
        <f>IF(OR(N60="DSP",N60="ABI",N60="VAL"),0,N60/O60)</f>
        <v>0.8035714285714286</v>
      </c>
      <c r="Q60" s="420">
        <f>IF(N60="ABI",0,IF(N60="DSP","DSP",IF(N60="VAL","VAL",IF(A60="F",VLOOKUP(P60,forcefille,2),VLOOKUP(P60,forcegarçon,2)))))</f>
        <v>4.5</v>
      </c>
      <c r="R60" s="418">
        <v>42.1</v>
      </c>
      <c r="S60" s="420">
        <f>IF(R60="ABI",0,IF(R60="DSP","DSP",IF(R60="VAL","VAL",IF(A60="F",VLOOKUP(R60,détfille,2),VLOOKUP(R60,détgarçon,2)))))</f>
        <v>3.5</v>
      </c>
      <c r="T60" s="421">
        <f>IF(OR(Q60="VAL",S60="VAL"),"VALIDÉ",IF(AND(Q60="DSP",S60="DSP"),"DSP",IF(Q60="DSP",S60*2,IF(S60="DSP",Q60*2,(Q60+S60)))))</f>
        <v>8</v>
      </c>
      <c r="U60" s="418">
        <v>28.75</v>
      </c>
      <c r="V60" s="420">
        <f>IF(U60="ABI",0,IF(U60="DSP","DSP",IF(U60="VAL","VAL",IF(A60="F",VLOOKUP(U60,coorfille,2),VLOOKUP(U60,coorgarçon,2)))))</f>
        <v>3.5</v>
      </c>
      <c r="W60" s="418">
        <v>-8</v>
      </c>
      <c r="X60" s="420">
        <f>IF(W60="ABI",0,IF(W60="DSP","DSP",IF(W60="VAL","VAL",IF(A60="F",VLOOKUP(W60,SouplesseFille,2),VLOOKUP(W60,SouplesseGarçon,2)))))</f>
        <v>1</v>
      </c>
      <c r="Y60" s="418">
        <v>2</v>
      </c>
      <c r="Z60" s="420">
        <f>IF(Y60="ABI",0,IF(Y60="DSP","DSP",IF(Y60="VAL","VAL",IF(A60="F",VLOOKUP(Y60,eqfille,2),VLOOKUP(Y60,eqgarçon,2)))))</f>
        <v>4</v>
      </c>
      <c r="AA60" s="421">
        <f>IF(AND(V60="DSP",X60="DSP",Z60="DSP"),"DSP",IF(AND(V60="DSP",X60="DSP"),Z60*4,IF(AND(V60="DSP",Z60="DSP"),X60*4,IF(AND(X60="DSP",Z60="DSP"),V60*2,IF(V60="DSP",(X60+Z60)*2,IF(X60="DSP",V60+Z60*2,IF(Z60="DSP",V60+X60*2,IF(Z60="VAL","VALIDÉ",V60+X60+Z60))))))))</f>
        <v>8.5</v>
      </c>
      <c r="AB60" s="418">
        <v>42.5</v>
      </c>
      <c r="AC60" s="420">
        <f>IF(AB60="ABI",0,IF(AB60="DNF",0,IF(AB60="DSP","DSP",IF(AB60="VAL","VAL",(IF(A60="F",VLOOKUP(AB60,nagefille,2),VLOOKUP(AB60,nagegarçon,2)))))))</f>
        <v>9</v>
      </c>
      <c r="AD60" s="423">
        <f>IF(AC60="VAL","VALIDÉ",AC60)</f>
        <v>9</v>
      </c>
      <c r="AE60" s="424">
        <f>IF(AND(H60="DSP",M60="DSP",T60="DSP",AA60="DSP",AD60="DSP"),"DSP",IF(AND(H60="DSP",M60="DSP",T60="DSP",AA60="DSP"),AD60,IF(AND(H60="DSP",M60="DSP",T60="DSP",AD60="DSP"),AA60,IF(AND(H60="DSP",M60="DSP",AA60="DSP",AD60="DSP"),T60,IF(AND(H60="DSP",T60="DSP",AA60="DSP",AD60="DSP"),M60,IF(AND(M60="DSP",T60="DSP",AA60="DSP",AD60="DSP"),H60,IF(AND(T60="DSP",AA60="DSP",AD60="DSP"),(H60+M60)/2,IF(AND(M60="DSP",AA60="DSP",AD60="DSP"),(H60+T60)/2,IF(AND(H60="DSP",AA60="DSP",AD60="DSP"),(M60+T60)/2,IF(AND(M60="DSP",T60="DSP",AD60="DSP"),(H60+AA60)/2,IF(AND(H60="DSP",T60="DSP",AD60="DSP"),(M60+AA60)/2,IF(AND(H60="DSP",M60="DSP",AD60="DSP"),(T60+AA60)/2,IF(AND(M60="DSP",T60="DSP",AA60="DSP"),(H60+AD60)/2,IF(AND(H60="DSP",T60="DSP",AA60="DSP"),(M60+AD60)/2,IF(AND(H60="DSP",M60="DSP",AA60="DSP"),(T60+AD60)/2,IF(AND(H60="DSP",M60="DSP",T60="DSP"),(AA60+AD60)/2,IF(AND(H60="DSP",M60="DSP"),(T60+AA60+AD60)/3,IF(AND(H60="DSP",T60="DSP"),(M60+AA60+AD60)/3,IF(AND(M60="DSP",T60="DSP"),(H60+AA60+AD60)/3,IF(AND(H60="DSP",AA60="DSP"),(M60+T60+AD60)/3,IF(AND(M60="DSP",AA60="DSP"),(H60+T60+AD60)/3,IF(AND(T60="DSP",AA60="DSP"),(H60+M60+AD60)/3,IF(AND(H60="DSP",AD60="DSP"),(M60+T60+AA60)/3,IF(AND(M60="DSP",AD60="DSP"),(H60+T60+AA60)/3,IF(AND(T60="DSP",AD60="DSP"),(H60+M60+AA60)/3,IF(AND(AA60="DSP",AD60="DSP"),(H60+M60+T60)/3,IF(H60="DSP",(M60+T60+AA60+AD60)/4,IF(M60="DSP",(H60+T60+AA60+AD60)/4,IF(T60="DSP",(H60+M60+AA60+AD60)/4,IF(AA60="DSP",(H60+M60+T60+AD60)/4,IF(AD60="DSP",(H60+M60+T60+AA60)/4,SUM(H60+M60+T60+AA60+AD60)/5)))))))))))))))))))))))))))))))</f>
        <v>11.8</v>
      </c>
      <c r="AF60" s="425">
        <f>IF(AE60="DSP",0,AE60)</f>
        <v>11.8</v>
      </c>
      <c r="AG60" s="484">
        <f>RANK(AF60,$AF$3:$AF$651,0)</f>
        <v>216</v>
      </c>
      <c r="AH60" s="426">
        <f>IF(ISERROR(VLOOKUP(B60,'Notes Ecrit'!$A$2:$B$650,2,FALSE)),"ABI",(VLOOKUP(B60,'Notes Ecrit'!$A$2:$B$650,2,FALSE)))</f>
        <v>7</v>
      </c>
      <c r="AI60" s="425">
        <f>IF(OR(AH60="ABI",AH60="VALIDÉ"),0,AH60)</f>
        <v>7</v>
      </c>
      <c r="AJ60" s="488">
        <f>RANK(AI60,$AI$3:$AI$651,0)</f>
        <v>183</v>
      </c>
      <c r="AK60" s="427">
        <f>IF(AH60="ABI","DEF",IF(AE60="DSP",AH60,(AE60*0.5+AH60*0.5)))</f>
        <v>9.4</v>
      </c>
    </row>
    <row r="61" spans="1:37" ht="15.75" customHeight="1" thickBot="1" x14ac:dyDescent="0.35">
      <c r="A61" s="414" t="s">
        <v>1026</v>
      </c>
      <c r="B61" s="415">
        <v>21906214</v>
      </c>
      <c r="C61" s="438" t="s">
        <v>414</v>
      </c>
      <c r="D61" s="439" t="s">
        <v>201</v>
      </c>
      <c r="E61" s="418" t="s">
        <v>329</v>
      </c>
      <c r="F61" s="419" t="str">
        <f>IF(E61="ABI","ABI",IF(E61="DSP","DSP",IF(E61="VAL","VAL",(VLOOKUP(E61,tpstest,2)))))</f>
        <v>ABI</v>
      </c>
      <c r="G61" s="420">
        <f>IF(F61="ABI",0,IF(F61="DSP","DSP",IF(F61="VAL","VAL",(IF(A61="F",VLOOKUP(F61,endurfille,2),VLOOKUP(F61,endurgarçon,2))))))</f>
        <v>0</v>
      </c>
      <c r="H61" s="421">
        <f>IF(G61="VAL","VALIDÉ",G61)</f>
        <v>0</v>
      </c>
      <c r="I61" s="418" t="s">
        <v>329</v>
      </c>
      <c r="J61" s="420">
        <f>IF(I61="ABI",0,IF(I61="DSP","DSP",IF(I61="VAL","VAL",(IF(A61="F",VLOOKUP(I61,VIT20MF,2),VLOOKUP(I61,Vit20MG,2))))))</f>
        <v>0</v>
      </c>
      <c r="K61" s="418" t="s">
        <v>329</v>
      </c>
      <c r="L61" s="420">
        <f>IF(K61="ABI",0,IF(K61="DSP","DSP",IF(K61="VAL","VAL",(IF(A61="F",VLOOKUP(K61,vit50mf,2),VLOOKUP(K61,vit50mg,2))))))</f>
        <v>0</v>
      </c>
      <c r="M61" s="421">
        <f>IF(OR(J61="DSP",L61="DSP"),"DSP",IF(L61="VAL","VALIDÉ",(J61+L61)/2))</f>
        <v>0</v>
      </c>
      <c r="N61" s="418" t="s">
        <v>329</v>
      </c>
      <c r="O61" s="418"/>
      <c r="P61" s="422">
        <f>IF(OR(N61="DSP",N61="ABI",N61="VAL"),0,N61/O61)</f>
        <v>0</v>
      </c>
      <c r="Q61" s="420">
        <f>IF(N61="ABI",0,IF(N61="DSP","DSP",IF(N61="VAL","VAL",IF(A61="F",VLOOKUP(P61,forcefille,2),VLOOKUP(P61,forcegarçon,2)))))</f>
        <v>0</v>
      </c>
      <c r="R61" s="418" t="s">
        <v>329</v>
      </c>
      <c r="S61" s="420">
        <f>IF(R61="ABI",0,IF(R61="DSP","DSP",IF(R61="VAL","VAL",IF(A61="F",VLOOKUP(R61,détfille,2),VLOOKUP(R61,détgarçon,2)))))</f>
        <v>0</v>
      </c>
      <c r="T61" s="421">
        <f>IF(OR(Q61="VAL",S61="VAL"),"VALIDÉ",IF(AND(Q61="DSP",S61="DSP"),"DSP",IF(Q61="DSP",S61*2,IF(S61="DSP",Q61*2,(Q61+S61)))))</f>
        <v>0</v>
      </c>
      <c r="U61" s="418" t="s">
        <v>329</v>
      </c>
      <c r="V61" s="420">
        <f>IF(U61="ABI",0,IF(U61="DSP","DSP",IF(U61="VAL","VAL",IF(A61="F",VLOOKUP(U61,coorfille,2),VLOOKUP(U61,coorgarçon,2)))))</f>
        <v>0</v>
      </c>
      <c r="W61" s="418" t="s">
        <v>329</v>
      </c>
      <c r="X61" s="420">
        <f>IF(W61="ABI",0,IF(W61="DSP","DSP",IF(W61="VAL","VAL",IF(A61="F",VLOOKUP(W61,SouplesseFille,2),VLOOKUP(W61,SouplesseGarçon,2)))))</f>
        <v>0</v>
      </c>
      <c r="Y61" s="418" t="s">
        <v>329</v>
      </c>
      <c r="Z61" s="420">
        <f>IF(Y61="ABI",0,IF(Y61="DSP","DSP",IF(Y61="VAL","VAL",IF(A61="F",VLOOKUP(Y61,eqfille,2),VLOOKUP(Y61,eqgarçon,2)))))</f>
        <v>0</v>
      </c>
      <c r="AA61" s="421">
        <f>IF(AND(V61="DSP",X61="DSP",Z61="DSP"),"DSP",IF(AND(V61="DSP",X61="DSP"),Z61*4,IF(AND(V61="DSP",Z61="DSP"),X61*4,IF(AND(X61="DSP",Z61="DSP"),V61*2,IF(V61="DSP",(X61+Z61)*2,IF(X61="DSP",V61+Z61*2,IF(Z61="DSP",V61+X61*2,IF(Z61="VAL","VALIDÉ",V61+X61+Z61))))))))</f>
        <v>0</v>
      </c>
      <c r="AB61" s="418" t="s">
        <v>329</v>
      </c>
      <c r="AC61" s="420">
        <f>IF(AB61="ABI",0,IF(AB61="DNF",0,IF(AB61="DSP","DSP",IF(AB61="VAL","VAL",(IF(A61="F",VLOOKUP(AB61,nagefille,2),VLOOKUP(AB61,nagegarçon,2)))))))</f>
        <v>0</v>
      </c>
      <c r="AD61" s="423">
        <f>IF(AC61="VAL","VALIDÉ",AC61)</f>
        <v>0</v>
      </c>
      <c r="AE61" s="424">
        <f>IF(AND(H61="DSP",M61="DSP",T61="DSP",AA61="DSP",AD61="DSP"),"DSP",IF(AND(H61="DSP",M61="DSP",T61="DSP",AA61="DSP"),AD61,IF(AND(H61="DSP",M61="DSP",T61="DSP",AD61="DSP"),AA61,IF(AND(H61="DSP",M61="DSP",AA61="DSP",AD61="DSP"),T61,IF(AND(H61="DSP",T61="DSP",AA61="DSP",AD61="DSP"),M61,IF(AND(M61="DSP",T61="DSP",AA61="DSP",AD61="DSP"),H61,IF(AND(T61="DSP",AA61="DSP",AD61="DSP"),(H61+M61)/2,IF(AND(M61="DSP",AA61="DSP",AD61="DSP"),(H61+T61)/2,IF(AND(H61="DSP",AA61="DSP",AD61="DSP"),(M61+T61)/2,IF(AND(M61="DSP",T61="DSP",AD61="DSP"),(H61+AA61)/2,IF(AND(H61="DSP",T61="DSP",AD61="DSP"),(M61+AA61)/2,IF(AND(H61="DSP",M61="DSP",AD61="DSP"),(T61+AA61)/2,IF(AND(M61="DSP",T61="DSP",AA61="DSP"),(H61+AD61)/2,IF(AND(H61="DSP",T61="DSP",AA61="DSP"),(M61+AD61)/2,IF(AND(H61="DSP",M61="DSP",AA61="DSP"),(T61+AD61)/2,IF(AND(H61="DSP",M61="DSP",T61="DSP"),(AA61+AD61)/2,IF(AND(H61="DSP",M61="DSP"),(T61+AA61+AD61)/3,IF(AND(H61="DSP",T61="DSP"),(M61+AA61+AD61)/3,IF(AND(M61="DSP",T61="DSP"),(H61+AA61+AD61)/3,IF(AND(H61="DSP",AA61="DSP"),(M61+T61+AD61)/3,IF(AND(M61="DSP",AA61="DSP"),(H61+T61+AD61)/3,IF(AND(T61="DSP",AA61="DSP"),(H61+M61+AD61)/3,IF(AND(H61="DSP",AD61="DSP"),(M61+T61+AA61)/3,IF(AND(M61="DSP",AD61="DSP"),(H61+T61+AA61)/3,IF(AND(T61="DSP",AD61="DSP"),(H61+M61+AA61)/3,IF(AND(AA61="DSP",AD61="DSP"),(H61+M61+T61)/3,IF(H61="DSP",(M61+T61+AA61+AD61)/4,IF(M61="DSP",(H61+T61+AA61+AD61)/4,IF(T61="DSP",(H61+M61+AA61+AD61)/4,IF(AA61="DSP",(H61+M61+T61+AD61)/4,IF(AD61="DSP",(H61+M61+T61+AA61)/4,SUM(H61+M61+T61+AA61+AD61)/5)))))))))))))))))))))))))))))))</f>
        <v>0</v>
      </c>
      <c r="AF61" s="425">
        <f>IF(AE61="DSP",0,AE61)</f>
        <v>0</v>
      </c>
      <c r="AG61" s="484">
        <f>RANK(AF61,$AF$3:$AF$651,0)</f>
        <v>584</v>
      </c>
      <c r="AH61" s="426" t="str">
        <f>IF(ISERROR(VLOOKUP(B61,'Notes Ecrit'!$A$2:$B$650,2,FALSE)),"ABI",(VLOOKUP(B61,'Notes Ecrit'!$A$2:$B$650,2,FALSE)))</f>
        <v>ABI</v>
      </c>
      <c r="AI61" s="425">
        <f>IF(OR(AH61="ABI",AH61="VALIDÉ"),0,AH61)</f>
        <v>0</v>
      </c>
      <c r="AJ61" s="488">
        <f>RANK(AI61,$AI$3:$AI$651,0)</f>
        <v>592</v>
      </c>
      <c r="AK61" s="427" t="str">
        <f>IF(AH61="ABI","DEF",IF(AE61="DSP",AH61,(AE61*0.5+AH61*0.5)))</f>
        <v>DEF</v>
      </c>
    </row>
    <row r="62" spans="1:37" ht="15.75" customHeight="1" thickBot="1" x14ac:dyDescent="0.35">
      <c r="A62" s="414" t="s">
        <v>1026</v>
      </c>
      <c r="B62" s="415">
        <v>21906342</v>
      </c>
      <c r="C62" s="438" t="s">
        <v>415</v>
      </c>
      <c r="D62" s="439" t="s">
        <v>229</v>
      </c>
      <c r="E62" s="418">
        <v>19</v>
      </c>
      <c r="F62" s="419">
        <f>IF(E62="ABI","ABI",IF(E62="DSP","DSP",IF(E62="VAL","VAL",(VLOOKUP(E62,tpstest,2)))))</f>
        <v>19</v>
      </c>
      <c r="G62" s="420">
        <f>IF(F62="ABI",0,IF(F62="DSP","DSP",IF(F62="VAL","VAL",(IF(A62="F",VLOOKUP(F62,endurfille,2),VLOOKUP(F62,endurgarçon,2))))))</f>
        <v>16</v>
      </c>
      <c r="H62" s="421">
        <f>IF(G62="VAL","VALIDÉ",G62)</f>
        <v>16</v>
      </c>
      <c r="I62" s="418">
        <v>2.94</v>
      </c>
      <c r="J62" s="420">
        <f>IF(I62="ABI",0,IF(I62="DSP","DSP",IF(I62="VAL","VAL",(IF(A62="F",VLOOKUP(I62,VIT20MF,2),VLOOKUP(I62,Vit20MG,2))))))</f>
        <v>20</v>
      </c>
      <c r="K62" s="418">
        <v>6.28</v>
      </c>
      <c r="L62" s="420">
        <f>IF(K62="ABI",0,IF(K62="DSP","DSP",IF(K62="VAL","VAL",(IF(A62="F",VLOOKUP(K62,vit50mf,2),VLOOKUP(K62,vit50mg,2))))))</f>
        <v>15</v>
      </c>
      <c r="M62" s="421">
        <f>IF(OR(J62="DSP",L62="DSP"),"DSP",IF(L62="VAL","VALIDÉ",(J62+L62)/2))</f>
        <v>17.5</v>
      </c>
      <c r="N62" s="418">
        <v>62</v>
      </c>
      <c r="O62" s="418">
        <v>62</v>
      </c>
      <c r="P62" s="422">
        <f>IF(OR(N62="DSP",N62="ABI",N62="VAL"),0,N62/O62)</f>
        <v>1</v>
      </c>
      <c r="Q62" s="420">
        <f>IF(N62="ABI",0,IF(N62="DSP","DSP",IF(N62="VAL","VAL",IF(A62="F",VLOOKUP(P62,forcefille,2),VLOOKUP(P62,forcegarçon,2)))))</f>
        <v>5.5</v>
      </c>
      <c r="R62" s="418">
        <v>47.6</v>
      </c>
      <c r="S62" s="420">
        <f>IF(R62="ABI",0,IF(R62="DSP","DSP",IF(R62="VAL","VAL",IF(A62="F",VLOOKUP(R62,détfille,2),VLOOKUP(R62,détgarçon,2)))))</f>
        <v>5</v>
      </c>
      <c r="T62" s="421">
        <f>IF(OR(Q62="VAL",S62="VAL"),"VALIDÉ",IF(AND(Q62="DSP",S62="DSP"),"DSP",IF(Q62="DSP",S62*2,IF(S62="DSP",Q62*2,(Q62+S62)))))</f>
        <v>10.5</v>
      </c>
      <c r="U62" s="418">
        <v>23.55</v>
      </c>
      <c r="V62" s="420">
        <f>IF(U62="ABI",0,IF(U62="DSP","DSP",IF(U62="VAL","VAL",IF(A62="F",VLOOKUP(U62,coorfille,2),VLOOKUP(U62,coorgarçon,2)))))</f>
        <v>6</v>
      </c>
      <c r="W62" s="418">
        <v>0</v>
      </c>
      <c r="X62" s="420">
        <f>IF(W62="ABI",0,IF(W62="DSP","DSP",IF(W62="VAL","VAL",IF(A62="F",VLOOKUP(W62,SouplesseFille,2),VLOOKUP(W62,SouplesseGarçon,2)))))</f>
        <v>2.5</v>
      </c>
      <c r="Y62" s="418">
        <v>4</v>
      </c>
      <c r="Z62" s="420">
        <f>IF(Y62="ABI",0,IF(Y62="DSP","DSP",IF(Y62="VAL","VAL",IF(A62="F",VLOOKUP(Y62,eqfille,2),VLOOKUP(Y62,eqgarçon,2)))))</f>
        <v>3</v>
      </c>
      <c r="AA62" s="421">
        <f>IF(AND(V62="DSP",X62="DSP",Z62="DSP"),"DSP",IF(AND(V62="DSP",X62="DSP"),Z62*4,IF(AND(V62="DSP",Z62="DSP"),X62*4,IF(AND(X62="DSP",Z62="DSP"),V62*2,IF(V62="DSP",(X62+Z62)*2,IF(X62="DSP",V62+Z62*2,IF(Z62="DSP",V62+X62*2,IF(Z62="VAL","VALIDÉ",V62+X62+Z62))))))))</f>
        <v>11.5</v>
      </c>
      <c r="AB62" s="418">
        <v>31.09</v>
      </c>
      <c r="AC62" s="420">
        <f>IF(AB62="ABI",0,IF(AB62="DNF",0,IF(AB62="DSP","DSP",IF(AB62="VAL","VAL",(IF(A62="F",VLOOKUP(AB62,nagefille,2),VLOOKUP(AB62,nagegarçon,2)))))))</f>
        <v>16</v>
      </c>
      <c r="AD62" s="423">
        <f>IF(AC62="VAL","VALIDÉ",AC62)</f>
        <v>16</v>
      </c>
      <c r="AE62" s="424">
        <f>IF(AND(H62="DSP",M62="DSP",T62="DSP",AA62="DSP",AD62="DSP"),"DSP",IF(AND(H62="DSP",M62="DSP",T62="DSP",AA62="DSP"),AD62,IF(AND(H62="DSP",M62="DSP",T62="DSP",AD62="DSP"),AA62,IF(AND(H62="DSP",M62="DSP",AA62="DSP",AD62="DSP"),T62,IF(AND(H62="DSP",T62="DSP",AA62="DSP",AD62="DSP"),M62,IF(AND(M62="DSP",T62="DSP",AA62="DSP",AD62="DSP"),H62,IF(AND(T62="DSP",AA62="DSP",AD62="DSP"),(H62+M62)/2,IF(AND(M62="DSP",AA62="DSP",AD62="DSP"),(H62+T62)/2,IF(AND(H62="DSP",AA62="DSP",AD62="DSP"),(M62+T62)/2,IF(AND(M62="DSP",T62="DSP",AD62="DSP"),(H62+AA62)/2,IF(AND(H62="DSP",T62="DSP",AD62="DSP"),(M62+AA62)/2,IF(AND(H62="DSP",M62="DSP",AD62="DSP"),(T62+AA62)/2,IF(AND(M62="DSP",T62="DSP",AA62="DSP"),(H62+AD62)/2,IF(AND(H62="DSP",T62="DSP",AA62="DSP"),(M62+AD62)/2,IF(AND(H62="DSP",M62="DSP",AA62="DSP"),(T62+AD62)/2,IF(AND(H62="DSP",M62="DSP",T62="DSP"),(AA62+AD62)/2,IF(AND(H62="DSP",M62="DSP"),(T62+AA62+AD62)/3,IF(AND(H62="DSP",T62="DSP"),(M62+AA62+AD62)/3,IF(AND(M62="DSP",T62="DSP"),(H62+AA62+AD62)/3,IF(AND(H62="DSP",AA62="DSP"),(M62+T62+AD62)/3,IF(AND(M62="DSP",AA62="DSP"),(H62+T62+AD62)/3,IF(AND(T62="DSP",AA62="DSP"),(H62+M62+AD62)/3,IF(AND(H62="DSP",AD62="DSP"),(M62+T62+AA62)/3,IF(AND(M62="DSP",AD62="DSP"),(H62+T62+AA62)/3,IF(AND(T62="DSP",AD62="DSP"),(H62+M62+AA62)/3,IF(AND(AA62="DSP",AD62="DSP"),(H62+M62+T62)/3,IF(H62="DSP",(M62+T62+AA62+AD62)/4,IF(M62="DSP",(H62+T62+AA62+AD62)/4,IF(T62="DSP",(H62+M62+AA62+AD62)/4,IF(AA62="DSP",(H62+M62+T62+AD62)/4,IF(AD62="DSP",(H62+M62+T62+AA62)/4,SUM(H62+M62+T62+AA62+AD62)/5)))))))))))))))))))))))))))))))</f>
        <v>14.3</v>
      </c>
      <c r="AF62" s="425">
        <f>IF(AE62="DSP",0,AE62)</f>
        <v>14.3</v>
      </c>
      <c r="AG62" s="484">
        <f>RANK(AF62,$AF$3:$AF$651,0)</f>
        <v>10</v>
      </c>
      <c r="AH62" s="426">
        <f>IF(ISERROR(VLOOKUP(B62,'Notes Ecrit'!$A$2:$B$650,2,FALSE)),"ABI",(VLOOKUP(B62,'Notes Ecrit'!$A$2:$B$650,2,FALSE)))</f>
        <v>5.5</v>
      </c>
      <c r="AI62" s="425">
        <f>IF(OR(AH62="ABI",AH62="VALIDÉ"),0,AH62)</f>
        <v>5.5</v>
      </c>
      <c r="AJ62" s="488">
        <f>RANK(AI62,$AI$3:$AI$651,0)</f>
        <v>353</v>
      </c>
      <c r="AK62" s="427">
        <f>IF(AH62="ABI","DEF",IF(AE62="DSP",AH62,(AE62*0.5+AH62*0.5)))</f>
        <v>9.9</v>
      </c>
    </row>
    <row r="63" spans="1:37" ht="15.75" customHeight="1" thickBot="1" x14ac:dyDescent="0.35">
      <c r="A63" s="414" t="s">
        <v>1026</v>
      </c>
      <c r="B63" s="415">
        <v>21908936</v>
      </c>
      <c r="C63" s="444" t="s">
        <v>126</v>
      </c>
      <c r="D63" s="445" t="s">
        <v>416</v>
      </c>
      <c r="E63" s="418">
        <v>18</v>
      </c>
      <c r="F63" s="419">
        <f>IF(E63="ABI","ABI",IF(E63="DSP","DSP",IF(E63="VAL","VAL",(VLOOKUP(E63,tpstest,2)))))</f>
        <v>18.5</v>
      </c>
      <c r="G63" s="420">
        <f>IF(F63="ABI",0,IF(F63="DSP","DSP",IF(F63="VAL","VAL",(IF(A63="F",VLOOKUP(F63,endurfille,2),VLOOKUP(F63,endurgarçon,2))))))</f>
        <v>15</v>
      </c>
      <c r="H63" s="421">
        <f>IF(G63="VAL","VALIDÉ",G63)</f>
        <v>15</v>
      </c>
      <c r="I63" s="418">
        <v>3.21</v>
      </c>
      <c r="J63" s="420">
        <f>IF(I63="ABI",0,IF(I63="DSP","DSP",IF(I63="VAL","VAL",(IF(A63="F",VLOOKUP(I63,VIT20MF,2),VLOOKUP(I63,Vit20MG,2))))))</f>
        <v>17</v>
      </c>
      <c r="K63" s="418">
        <v>7.03</v>
      </c>
      <c r="L63" s="420">
        <f>IF(K63="ABI",0,IF(K63="DSP","DSP",IF(K63="VAL","VAL",(IF(A63="F",VLOOKUP(K63,vit50mf,2),VLOOKUP(K63,vit50mg,2))))))</f>
        <v>10</v>
      </c>
      <c r="M63" s="421">
        <f>IF(OR(J63="DSP",L63="DSP"),"DSP",IF(L63="VAL","VALIDÉ",(J63+L63)/2))</f>
        <v>13.5</v>
      </c>
      <c r="N63" s="418">
        <v>43.5</v>
      </c>
      <c r="O63" s="418">
        <v>58</v>
      </c>
      <c r="P63" s="422">
        <f>IF(OR(N63="DSP",N63="ABI",N63="VAL"),0,N63/O63)</f>
        <v>0.75</v>
      </c>
      <c r="Q63" s="420">
        <f>IF(N63="ABI",0,IF(N63="DSP","DSP",IF(N63="VAL","VAL",IF(A63="F",VLOOKUP(P63,forcefille,2),VLOOKUP(P63,forcegarçon,2)))))</f>
        <v>4</v>
      </c>
      <c r="R63" s="418">
        <v>35.700000000000003</v>
      </c>
      <c r="S63" s="420">
        <f>IF(R63="ABI",0,IF(R63="DSP","DSP",IF(R63="VAL","VAL",IF(A63="F",VLOOKUP(R63,détfille,2),VLOOKUP(R63,détgarçon,2)))))</f>
        <v>2</v>
      </c>
      <c r="T63" s="421">
        <f>IF(OR(Q63="VAL",S63="VAL"),"VALIDÉ",IF(AND(Q63="DSP",S63="DSP"),"DSP",IF(Q63="DSP",S63*2,IF(S63="DSP",Q63*2,(Q63+S63)))))</f>
        <v>6</v>
      </c>
      <c r="U63" s="418">
        <v>24.14</v>
      </c>
      <c r="V63" s="420">
        <f>IF(U63="ABI",0,IF(U63="DSP","DSP",IF(U63="VAL","VAL",IF(A63="F",VLOOKUP(U63,coorfille,2),VLOOKUP(U63,coorgarçon,2)))))</f>
        <v>5.75</v>
      </c>
      <c r="W63" s="418">
        <v>-20</v>
      </c>
      <c r="X63" s="420">
        <f>IF(W63="ABI",0,IF(W63="DSP","DSP",IF(W63="VAL","VAL",IF(A63="F",VLOOKUP(W63,SouplesseFille,2),VLOOKUP(W63,SouplesseGarçon,2)))))</f>
        <v>0</v>
      </c>
      <c r="Y63" s="418">
        <v>6</v>
      </c>
      <c r="Z63" s="420">
        <f>IF(Y63="ABI",0,IF(Y63="DSP","DSP",IF(Y63="VAL","VAL",IF(A63="F",VLOOKUP(Y63,eqfille,2),VLOOKUP(Y63,eqgarçon,2)))))</f>
        <v>2</v>
      </c>
      <c r="AA63" s="421">
        <f>IF(AND(V63="DSP",X63="DSP",Z63="DSP"),"DSP",IF(AND(V63="DSP",X63="DSP"),Z63*4,IF(AND(V63="DSP",Z63="DSP"),X63*4,IF(AND(X63="DSP",Z63="DSP"),V63*2,IF(V63="DSP",(X63+Z63)*2,IF(X63="DSP",V63+Z63*2,IF(Z63="DSP",V63+X63*2,IF(Z63="VAL","VALIDÉ",V63+X63+Z63))))))))</f>
        <v>7.75</v>
      </c>
      <c r="AB63" s="418">
        <v>41.49</v>
      </c>
      <c r="AC63" s="420">
        <f>IF(AB63="ABI",0,IF(AB63="DNF",0,IF(AB63="DSP","DSP",IF(AB63="VAL","VAL",(IF(A63="F",VLOOKUP(AB63,nagefille,2),VLOOKUP(AB63,nagegarçon,2)))))))</f>
        <v>9</v>
      </c>
      <c r="AD63" s="423">
        <f>IF(AC63="VAL","VALIDÉ",AC63)</f>
        <v>9</v>
      </c>
      <c r="AE63" s="424">
        <f>IF(AND(H63="DSP",M63="DSP",T63="DSP",AA63="DSP",AD63="DSP"),"DSP",IF(AND(H63="DSP",M63="DSP",T63="DSP",AA63="DSP"),AD63,IF(AND(H63="DSP",M63="DSP",T63="DSP",AD63="DSP"),AA63,IF(AND(H63="DSP",M63="DSP",AA63="DSP",AD63="DSP"),T63,IF(AND(H63="DSP",T63="DSP",AA63="DSP",AD63="DSP"),M63,IF(AND(M63="DSP",T63="DSP",AA63="DSP",AD63="DSP"),H63,IF(AND(T63="DSP",AA63="DSP",AD63="DSP"),(H63+M63)/2,IF(AND(M63="DSP",AA63="DSP",AD63="DSP"),(H63+T63)/2,IF(AND(H63="DSP",AA63="DSP",AD63="DSP"),(M63+T63)/2,IF(AND(M63="DSP",T63="DSP",AD63="DSP"),(H63+AA63)/2,IF(AND(H63="DSP",T63="DSP",AD63="DSP"),(M63+AA63)/2,IF(AND(H63="DSP",M63="DSP",AD63="DSP"),(T63+AA63)/2,IF(AND(M63="DSP",T63="DSP",AA63="DSP"),(H63+AD63)/2,IF(AND(H63="DSP",T63="DSP",AA63="DSP"),(M63+AD63)/2,IF(AND(H63="DSP",M63="DSP",AA63="DSP"),(T63+AD63)/2,IF(AND(H63="DSP",M63="DSP",T63="DSP"),(AA63+AD63)/2,IF(AND(H63="DSP",M63="DSP"),(T63+AA63+AD63)/3,IF(AND(H63="DSP",T63="DSP"),(M63+AA63+AD63)/3,IF(AND(M63="DSP",T63="DSP"),(H63+AA63+AD63)/3,IF(AND(H63="DSP",AA63="DSP"),(M63+T63+AD63)/3,IF(AND(M63="DSP",AA63="DSP"),(H63+T63+AD63)/3,IF(AND(T63="DSP",AA63="DSP"),(H63+M63+AD63)/3,IF(AND(H63="DSP",AD63="DSP"),(M63+T63+AA63)/3,IF(AND(M63="DSP",AD63="DSP"),(H63+T63+AA63)/3,IF(AND(T63="DSP",AD63="DSP"),(H63+M63+AA63)/3,IF(AND(AA63="DSP",AD63="DSP"),(H63+M63+T63)/3,IF(H63="DSP",(M63+T63+AA63+AD63)/4,IF(M63="DSP",(H63+T63+AA63+AD63)/4,IF(T63="DSP",(H63+M63+AA63+AD63)/4,IF(AA63="DSP",(H63+M63+T63+AD63)/4,IF(AD63="DSP",(H63+M63+T63+AA63)/4,SUM(H63+M63+T63+AA63+AD63)/5)))))))))))))))))))))))))))))))</f>
        <v>10.25</v>
      </c>
      <c r="AF63" s="425">
        <f>IF(AE63="DSP",0,AE63)</f>
        <v>10.25</v>
      </c>
      <c r="AG63" s="484">
        <f>RANK(AF63,$AF$3:$AF$651,0)</f>
        <v>409</v>
      </c>
      <c r="AH63" s="426">
        <f>IF(ISERROR(VLOOKUP(B63,'Notes Ecrit'!$A$2:$B$650,2,FALSE)),"ABI",(VLOOKUP(B63,'Notes Ecrit'!$A$2:$B$650,2,FALSE)))</f>
        <v>4.5</v>
      </c>
      <c r="AI63" s="425">
        <f>IF(OR(AH63="ABI",AH63="VALIDÉ"),0,AH63)</f>
        <v>4.5</v>
      </c>
      <c r="AJ63" s="488">
        <f>RANK(AI63,$AI$3:$AI$651,0)</f>
        <v>464</v>
      </c>
      <c r="AK63" s="427">
        <f>IF(AH63="ABI","DEF",IF(AE63="DSP",AH63,(AE63*0.5+AH63*0.5)))</f>
        <v>7.375</v>
      </c>
    </row>
    <row r="64" spans="1:37" ht="15.75" customHeight="1" thickBot="1" x14ac:dyDescent="0.35">
      <c r="A64" s="414" t="s">
        <v>74</v>
      </c>
      <c r="B64" s="415">
        <v>21803466</v>
      </c>
      <c r="C64" s="432" t="s">
        <v>1231</v>
      </c>
      <c r="D64" s="433" t="s">
        <v>1232</v>
      </c>
      <c r="E64" s="418"/>
      <c r="F64" s="419"/>
      <c r="G64" s="420"/>
      <c r="H64" s="421"/>
      <c r="I64" s="418"/>
      <c r="J64" s="420"/>
      <c r="K64" s="418"/>
      <c r="L64" s="420"/>
      <c r="M64" s="421"/>
      <c r="N64" s="418"/>
      <c r="O64" s="418"/>
      <c r="P64" s="422"/>
      <c r="Q64" s="420"/>
      <c r="R64" s="418"/>
      <c r="S64" s="420"/>
      <c r="T64" s="421"/>
      <c r="U64" s="418"/>
      <c r="V64" s="420"/>
      <c r="W64" s="418"/>
      <c r="X64" s="420"/>
      <c r="Y64" s="418"/>
      <c r="Z64" s="420"/>
      <c r="AA64" s="421"/>
      <c r="AB64" s="418"/>
      <c r="AC64" s="420"/>
      <c r="AD64" s="423"/>
      <c r="AE64" s="424">
        <v>12.3</v>
      </c>
      <c r="AF64" s="425">
        <f>IF(AE64="DSP",0,AE64)</f>
        <v>12.3</v>
      </c>
      <c r="AG64" s="484">
        <f>RANK(AF64,$AF$3:$AF$651,0)</f>
        <v>153</v>
      </c>
      <c r="AH64" s="426">
        <f>IF(ISERROR(VLOOKUP(B64,'Notes Ecrit'!$A$2:$B$650,2,FALSE)),"ABI",(VLOOKUP(B64,'Notes Ecrit'!$A$2:$B$650,2,FALSE)))</f>
        <v>3</v>
      </c>
      <c r="AI64" s="425">
        <f>IF(OR(AH64="ABI",AH64="VALIDÉ"),0,AH64)</f>
        <v>3</v>
      </c>
      <c r="AJ64" s="488">
        <f>RANK(AI64,$AI$3:$AI$651,0)</f>
        <v>556</v>
      </c>
      <c r="AK64" s="427">
        <f>IF(AH64="ABI","DEF",IF(AE64="DSP",AH64,(AE64*0.5+AH64*0.5)))</f>
        <v>7.65</v>
      </c>
    </row>
    <row r="65" spans="1:37" ht="15.75" customHeight="1" thickBot="1" x14ac:dyDescent="0.35">
      <c r="A65" s="414" t="s">
        <v>1026</v>
      </c>
      <c r="B65" s="415">
        <v>21803005</v>
      </c>
      <c r="C65" s="438" t="s">
        <v>127</v>
      </c>
      <c r="D65" s="439" t="s">
        <v>128</v>
      </c>
      <c r="E65" s="418" t="s">
        <v>1025</v>
      </c>
      <c r="F65" s="419" t="str">
        <f>IF(E65="ABI","ABI",IF(E65="DSP","DSP",IF(E65="VAL","VAL",(VLOOKUP(E65,tpstest,2)))))</f>
        <v>DSP</v>
      </c>
      <c r="G65" s="420" t="str">
        <f>IF(F65="ABI",0,IF(F65="DSP","DSP",IF(F65="VAL","VAL",(IF(A65="F",VLOOKUP(F65,endurfille,2),VLOOKUP(F65,endurgarçon,2))))))</f>
        <v>DSP</v>
      </c>
      <c r="H65" s="421" t="str">
        <f>IF(G65="VAL","VALIDÉ",G65)</f>
        <v>DSP</v>
      </c>
      <c r="I65" s="418" t="s">
        <v>1025</v>
      </c>
      <c r="J65" s="420" t="str">
        <f>IF(I65="ABI",0,IF(I65="DSP","DSP",IF(I65="VAL","VAL",(IF(A65="F",VLOOKUP(I65,VIT20MF,2),VLOOKUP(I65,Vit20MG,2))))))</f>
        <v>DSP</v>
      </c>
      <c r="K65" s="418" t="s">
        <v>1025</v>
      </c>
      <c r="L65" s="420" t="str">
        <f>IF(K65="ABI",0,IF(K65="DSP","DSP",IF(K65="VAL","VAL",(IF(A65="F",VLOOKUP(K65,vit50mf,2),VLOOKUP(K65,vit50mg,2))))))</f>
        <v>DSP</v>
      </c>
      <c r="M65" s="421" t="str">
        <f>IF(OR(J65="DSP",L65="DSP"),"DSP",IF(L65="VAL","VALIDÉ",(J65+L65)/2))</f>
        <v>DSP</v>
      </c>
      <c r="N65" s="418" t="s">
        <v>1025</v>
      </c>
      <c r="O65" s="418">
        <v>82</v>
      </c>
      <c r="P65" s="422">
        <f>IF(OR(N65="DSP",N65="ABI",N65="VAL"),0,N65/O65)</f>
        <v>0</v>
      </c>
      <c r="Q65" s="420" t="str">
        <f>IF(N65="ABI",0,IF(N65="DSP","DSP",IF(N65="VAL","VAL",IF(A65="F",VLOOKUP(P65,forcefille,2),VLOOKUP(P65,forcegarçon,2)))))</f>
        <v>DSP</v>
      </c>
      <c r="R65" s="418" t="s">
        <v>1025</v>
      </c>
      <c r="S65" s="420" t="str">
        <f>IF(R65="ABI",0,IF(R65="DSP","DSP",IF(R65="VAL","VAL",IF(A65="F",VLOOKUP(R65,détfille,2),VLOOKUP(R65,détgarçon,2)))))</f>
        <v>DSP</v>
      </c>
      <c r="T65" s="421" t="str">
        <f>IF(OR(Q65="VAL",S65="VAL"),"VALIDÉ",IF(AND(Q65="DSP",S65="DSP"),"DSP",IF(Q65="DSP",S65*2,IF(S65="DSP",Q65*2,(Q65+S65)))))</f>
        <v>DSP</v>
      </c>
      <c r="U65" s="418" t="s">
        <v>1025</v>
      </c>
      <c r="V65" s="420" t="str">
        <f>IF(U65="ABI",0,IF(U65="DSP","DSP",IF(U65="VAL","VAL",IF(A65="F",VLOOKUP(U65,coorfille,2),VLOOKUP(U65,coorgarçon,2)))))</f>
        <v>DSP</v>
      </c>
      <c r="W65" s="418" t="s">
        <v>1025</v>
      </c>
      <c r="X65" s="420" t="str">
        <f>IF(W65="ABI",0,IF(W65="DSP","DSP",IF(W65="VAL","VAL",IF(A65="F",VLOOKUP(W65,SouplesseFille,2),VLOOKUP(W65,SouplesseGarçon,2)))))</f>
        <v>DSP</v>
      </c>
      <c r="Y65" s="418" t="s">
        <v>1025</v>
      </c>
      <c r="Z65" s="420" t="str">
        <f>IF(Y65="ABI",0,IF(Y65="DSP","DSP",IF(Y65="VAL","VAL",IF(A65="F",VLOOKUP(Y65,eqfille,2),VLOOKUP(Y65,eqgarçon,2)))))</f>
        <v>DSP</v>
      </c>
      <c r="AA65" s="421" t="str">
        <f>IF(AND(V65="DSP",X65="DSP",Z65="DSP"),"DSP",IF(AND(V65="DSP",X65="DSP"),Z65*4,IF(AND(V65="DSP",Z65="DSP"),X65*4,IF(AND(X65="DSP",Z65="DSP"),V65*2,IF(V65="DSP",(X65+Z65)*2,IF(X65="DSP",V65+Z65*2,IF(Z65="DSP",V65+X65*2,IF(Z65="VAL","VALIDÉ",V65+X65+Z65))))))))</f>
        <v>DSP</v>
      </c>
      <c r="AB65" s="418" t="s">
        <v>1025</v>
      </c>
      <c r="AC65" s="420" t="str">
        <f>IF(AB65="ABI",0,IF(AB65="DNF",0,IF(AB65="DSP","DSP",IF(AB65="VAL","VAL",(IF(A65="F",VLOOKUP(AB65,nagefille,2),VLOOKUP(AB65,nagegarçon,2)))))))</f>
        <v>DSP</v>
      </c>
      <c r="AD65" s="423" t="str">
        <f>IF(AC65="VAL","VALIDÉ",AC65)</f>
        <v>DSP</v>
      </c>
      <c r="AE65" s="424" t="str">
        <f>IF(AND(H65="DSP",M65="DSP",T65="DSP",AA65="DSP",AD65="DSP"),"DSP",IF(AND(H65="DSP",M65="DSP",T65="DSP",AA65="DSP"),AD65,IF(AND(H65="DSP",M65="DSP",T65="DSP",AD65="DSP"),AA65,IF(AND(H65="DSP",M65="DSP",AA65="DSP",AD65="DSP"),T65,IF(AND(H65="DSP",T65="DSP",AA65="DSP",AD65="DSP"),M65,IF(AND(M65="DSP",T65="DSP",AA65="DSP",AD65="DSP"),H65,IF(AND(T65="DSP",AA65="DSP",AD65="DSP"),(H65+M65)/2,IF(AND(M65="DSP",AA65="DSP",AD65="DSP"),(H65+T65)/2,IF(AND(H65="DSP",AA65="DSP",AD65="DSP"),(M65+T65)/2,IF(AND(M65="DSP",T65="DSP",AD65="DSP"),(H65+AA65)/2,IF(AND(H65="DSP",T65="DSP",AD65="DSP"),(M65+AA65)/2,IF(AND(H65="DSP",M65="DSP",AD65="DSP"),(T65+AA65)/2,IF(AND(M65="DSP",T65="DSP",AA65="DSP"),(H65+AD65)/2,IF(AND(H65="DSP",T65="DSP",AA65="DSP"),(M65+AD65)/2,IF(AND(H65="DSP",M65="DSP",AA65="DSP"),(T65+AD65)/2,IF(AND(H65="DSP",M65="DSP",T65="DSP"),(AA65+AD65)/2,IF(AND(H65="DSP",M65="DSP"),(T65+AA65+AD65)/3,IF(AND(H65="DSP",T65="DSP"),(M65+AA65+AD65)/3,IF(AND(M65="DSP",T65="DSP"),(H65+AA65+AD65)/3,IF(AND(H65="DSP",AA65="DSP"),(M65+T65+AD65)/3,IF(AND(M65="DSP",AA65="DSP"),(H65+T65+AD65)/3,IF(AND(T65="DSP",AA65="DSP"),(H65+M65+AD65)/3,IF(AND(H65="DSP",AD65="DSP"),(M65+T65+AA65)/3,IF(AND(M65="DSP",AD65="DSP"),(H65+T65+AA65)/3,IF(AND(T65="DSP",AD65="DSP"),(H65+M65+AA65)/3,IF(AND(AA65="DSP",AD65="DSP"),(H65+M65+T65)/3,IF(H65="DSP",(M65+T65+AA65+AD65)/4,IF(M65="DSP",(H65+T65+AA65+AD65)/4,IF(T65="DSP",(H65+M65+AA65+AD65)/4,IF(AA65="DSP",(H65+M65+T65+AD65)/4,IF(AD65="DSP",(H65+M65+T65+AA65)/4,SUM(H65+M65+T65+AA65+AD65)/5)))))))))))))))))))))))))))))))</f>
        <v>DSP</v>
      </c>
      <c r="AF65" s="425">
        <f>IF(AE65="DSP",0,AE65)</f>
        <v>0</v>
      </c>
      <c r="AG65" s="484">
        <f>RANK(AF65,$AF$3:$AF$651,0)</f>
        <v>584</v>
      </c>
      <c r="AH65" s="426">
        <f>IF(ISERROR(VLOOKUP(B65,'Notes Ecrit'!$A$2:$B$650,2,FALSE)),"ABI",(VLOOKUP(B65,'Notes Ecrit'!$A$2:$B$650,2,FALSE)))</f>
        <v>4.5</v>
      </c>
      <c r="AI65" s="425">
        <f>IF(OR(AH65="ABI",AH65="VALIDÉ"),0,AH65)</f>
        <v>4.5</v>
      </c>
      <c r="AJ65" s="488">
        <f>RANK(AI65,$AI$3:$AI$651,0)</f>
        <v>464</v>
      </c>
      <c r="AK65" s="427">
        <f>IF(AH65="ABI","DEF",IF(AE65="DSP",AH65,(AE65*0.5+AH65*0.5)))</f>
        <v>4.5</v>
      </c>
    </row>
    <row r="66" spans="1:37" ht="15.75" customHeight="1" thickBot="1" x14ac:dyDescent="0.35">
      <c r="A66" s="414" t="s">
        <v>1026</v>
      </c>
      <c r="B66" s="455">
        <v>21906755</v>
      </c>
      <c r="C66" s="456" t="s">
        <v>417</v>
      </c>
      <c r="D66" s="457" t="s">
        <v>113</v>
      </c>
      <c r="E66" s="418">
        <v>15</v>
      </c>
      <c r="F66" s="419">
        <f>IF(E66="ABI","ABI",IF(E66="DSP","DSP",IF(E66="VAL","VAL",(VLOOKUP(E66,tpstest,2)))))</f>
        <v>17</v>
      </c>
      <c r="G66" s="420">
        <f>IF(F66="ABI",0,IF(F66="DSP","DSP",IF(F66="VAL","VAL",(IF(A66="F",VLOOKUP(F66,endurfille,2),VLOOKUP(F66,endurgarçon,2))))))</f>
        <v>12</v>
      </c>
      <c r="H66" s="421">
        <f>IF(G66="VAL","VALIDÉ",G66)</f>
        <v>12</v>
      </c>
      <c r="I66" s="418">
        <v>3.1</v>
      </c>
      <c r="J66" s="420">
        <f>IF(I66="ABI",0,IF(I66="DSP","DSP",IF(I66="VAL","VAL",(IF(A66="F",VLOOKUP(I66,VIT20MF,2),VLOOKUP(I66,Vit20MG,2))))))</f>
        <v>19</v>
      </c>
      <c r="K66" s="418">
        <v>6.57</v>
      </c>
      <c r="L66" s="420">
        <f>IF(K66="ABI",0,IF(K66="DSP","DSP",IF(K66="VAL","VAL",(IF(A66="F",VLOOKUP(K66,vit50mf,2),VLOOKUP(K66,vit50mg,2))))))</f>
        <v>13</v>
      </c>
      <c r="M66" s="421">
        <f>IF(OR(J66="DSP",L66="DSP"),"DSP",IF(L66="VAL","VALIDÉ",(J66+L66)/2))</f>
        <v>16</v>
      </c>
      <c r="N66" s="418">
        <v>49</v>
      </c>
      <c r="O66" s="418">
        <v>62</v>
      </c>
      <c r="P66" s="422">
        <f>IF(OR(N66="DSP",N66="ABI",N66="VAL"),0,N66/O66)</f>
        <v>0.79032258064516125</v>
      </c>
      <c r="Q66" s="420">
        <f>IF(N66="ABI",0,IF(N66="DSP","DSP",IF(N66="VAL","VAL",IF(A66="F",VLOOKUP(P66,forcefille,2),VLOOKUP(P66,forcegarçon,2)))))</f>
        <v>4</v>
      </c>
      <c r="R66" s="418">
        <v>46.8</v>
      </c>
      <c r="S66" s="420">
        <f>IF(R66="ABI",0,IF(R66="DSP","DSP",IF(R66="VAL","VAL",IF(A66="F",VLOOKUP(R66,détfille,2),VLOOKUP(R66,détgarçon,2)))))</f>
        <v>4.5</v>
      </c>
      <c r="T66" s="421">
        <f>IF(OR(Q66="VAL",S66="VAL"),"VALIDÉ",IF(AND(Q66="DSP",S66="DSP"),"DSP",IF(Q66="DSP",S66*2,IF(S66="DSP",Q66*2,(Q66+S66)))))</f>
        <v>8.5</v>
      </c>
      <c r="U66" s="418">
        <v>23.9</v>
      </c>
      <c r="V66" s="420">
        <f>IF(U66="ABI",0,IF(U66="DSP","DSP",IF(U66="VAL","VAL",IF(A66="F",VLOOKUP(U66,coorfille,2),VLOOKUP(U66,coorgarçon,2)))))</f>
        <v>6</v>
      </c>
      <c r="W66" s="418">
        <v>-10</v>
      </c>
      <c r="X66" s="420">
        <f>IF(W66="ABI",0,IF(W66="DSP","DSP",IF(W66="VAL","VAL",IF(A66="F",VLOOKUP(W66,SouplesseFille,2),VLOOKUP(W66,SouplesseGarçon,2)))))</f>
        <v>0.75</v>
      </c>
      <c r="Y66" s="418">
        <v>5</v>
      </c>
      <c r="Z66" s="420">
        <f>IF(Y66="ABI",0,IF(Y66="DSP","DSP",IF(Y66="VAL","VAL",IF(A66="F",VLOOKUP(Y66,eqfille,2),VLOOKUP(Y66,eqgarçon,2)))))</f>
        <v>2.5</v>
      </c>
      <c r="AA66" s="421">
        <f>IF(AND(V66="DSP",X66="DSP",Z66="DSP"),"DSP",IF(AND(V66="DSP",X66="DSP"),Z66*4,IF(AND(V66="DSP",Z66="DSP"),X66*4,IF(AND(X66="DSP",Z66="DSP"),V66*2,IF(V66="DSP",(X66+Z66)*2,IF(X66="DSP",V66+Z66*2,IF(Z66="DSP",V66+X66*2,IF(Z66="VAL","VALIDÉ",V66+X66+Z66))))))))</f>
        <v>9.25</v>
      </c>
      <c r="AB66" s="418">
        <v>33.36</v>
      </c>
      <c r="AC66" s="420">
        <f>IF(AB66="ABI",0,IF(AB66="DNF",0,IF(AB66="DSP","DSP",IF(AB66="VAL","VAL",(IF(A66="F",VLOOKUP(AB66,nagefille,2),VLOOKUP(AB66,nagegarçon,2)))))))</f>
        <v>14</v>
      </c>
      <c r="AD66" s="423">
        <f>IF(AC66="VAL","VALIDÉ",AC66)</f>
        <v>14</v>
      </c>
      <c r="AE66" s="424">
        <f>IF(AND(H66="DSP",M66="DSP",T66="DSP",AA66="DSP",AD66="DSP"),"DSP",IF(AND(H66="DSP",M66="DSP",T66="DSP",AA66="DSP"),AD66,IF(AND(H66="DSP",M66="DSP",T66="DSP",AD66="DSP"),AA66,IF(AND(H66="DSP",M66="DSP",AA66="DSP",AD66="DSP"),T66,IF(AND(H66="DSP",T66="DSP",AA66="DSP",AD66="DSP"),M66,IF(AND(M66="DSP",T66="DSP",AA66="DSP",AD66="DSP"),H66,IF(AND(T66="DSP",AA66="DSP",AD66="DSP"),(H66+M66)/2,IF(AND(M66="DSP",AA66="DSP",AD66="DSP"),(H66+T66)/2,IF(AND(H66="DSP",AA66="DSP",AD66="DSP"),(M66+T66)/2,IF(AND(M66="DSP",T66="DSP",AD66="DSP"),(H66+AA66)/2,IF(AND(H66="DSP",T66="DSP",AD66="DSP"),(M66+AA66)/2,IF(AND(H66="DSP",M66="DSP",AD66="DSP"),(T66+AA66)/2,IF(AND(M66="DSP",T66="DSP",AA66="DSP"),(H66+AD66)/2,IF(AND(H66="DSP",T66="DSP",AA66="DSP"),(M66+AD66)/2,IF(AND(H66="DSP",M66="DSP",AA66="DSP"),(T66+AD66)/2,IF(AND(H66="DSP",M66="DSP",T66="DSP"),(AA66+AD66)/2,IF(AND(H66="DSP",M66="DSP"),(T66+AA66+AD66)/3,IF(AND(H66="DSP",T66="DSP"),(M66+AA66+AD66)/3,IF(AND(M66="DSP",T66="DSP"),(H66+AA66+AD66)/3,IF(AND(H66="DSP",AA66="DSP"),(M66+T66+AD66)/3,IF(AND(M66="DSP",AA66="DSP"),(H66+T66+AD66)/3,IF(AND(T66="DSP",AA66="DSP"),(H66+M66+AD66)/3,IF(AND(H66="DSP",AD66="DSP"),(M66+T66+AA66)/3,IF(AND(M66="DSP",AD66="DSP"),(H66+T66+AA66)/3,IF(AND(T66="DSP",AD66="DSP"),(H66+M66+AA66)/3,IF(AND(AA66="DSP",AD66="DSP"),(H66+M66+T66)/3,IF(H66="DSP",(M66+T66+AA66+AD66)/4,IF(M66="DSP",(H66+T66+AA66+AD66)/4,IF(T66="DSP",(H66+M66+AA66+AD66)/4,IF(AA66="DSP",(H66+M66+T66+AD66)/4,IF(AD66="DSP",(H66+M66+T66+AA66)/4,SUM(H66+M66+T66+AA66+AD66)/5)))))))))))))))))))))))))))))))</f>
        <v>11.95</v>
      </c>
      <c r="AF66" s="425">
        <f>IF(AE66="DSP",0,AE66)</f>
        <v>11.95</v>
      </c>
      <c r="AG66" s="484">
        <f>RANK(AF66,$AF$3:$AF$651,0)</f>
        <v>204</v>
      </c>
      <c r="AH66" s="426">
        <f>IF(ISERROR(VLOOKUP(B66,'Notes Ecrit'!$A$2:$B$650,2,FALSE)),"ABI",(VLOOKUP(B66,'Notes Ecrit'!$A$2:$B$650,2,FALSE)))</f>
        <v>11.5</v>
      </c>
      <c r="AI66" s="425">
        <f>IF(OR(AH66="ABI",AH66="VALIDÉ"),0,AH66)</f>
        <v>11.5</v>
      </c>
      <c r="AJ66" s="488">
        <f>RANK(AI66,$AI$3:$AI$651,0)</f>
        <v>9</v>
      </c>
      <c r="AK66" s="427">
        <f>IF(AH66="ABI","DEF",IF(AE66="DSP",AH66,(AE66*0.5+AH66*0.5)))</f>
        <v>11.725</v>
      </c>
    </row>
    <row r="67" spans="1:37" ht="15.75" customHeight="1" thickBot="1" x14ac:dyDescent="0.35">
      <c r="A67" s="414" t="s">
        <v>1026</v>
      </c>
      <c r="B67" s="415">
        <v>21900719</v>
      </c>
      <c r="C67" s="438" t="s">
        <v>418</v>
      </c>
      <c r="D67" s="439" t="s">
        <v>105</v>
      </c>
      <c r="E67" s="418">
        <v>13</v>
      </c>
      <c r="F67" s="419">
        <f>IF(E67="ABI","ABI",IF(E67="DSP","DSP",IF(E67="VAL","VAL",(VLOOKUP(E67,tpstest,2)))))</f>
        <v>16</v>
      </c>
      <c r="G67" s="420">
        <f>IF(F67="ABI",0,IF(F67="DSP","DSP",IF(F67="VAL","VAL",(IF(A67="F",VLOOKUP(F67,endurfille,2),VLOOKUP(F67,endurgarçon,2))))))</f>
        <v>10</v>
      </c>
      <c r="H67" s="421">
        <f>IF(G67="VAL","VALIDÉ",G67)</f>
        <v>10</v>
      </c>
      <c r="I67" s="418">
        <v>3.45</v>
      </c>
      <c r="J67" s="420">
        <f>IF(I67="ABI",0,IF(I67="DSP","DSP",IF(I67="VAL","VAL",(IF(A67="F",VLOOKUP(I67,VIT20MF,2),VLOOKUP(I67,Vit20MG,2))))))</f>
        <v>13</v>
      </c>
      <c r="K67" s="418">
        <v>7.15</v>
      </c>
      <c r="L67" s="420">
        <f>IF(K67="ABI",0,IF(K67="DSP","DSP",IF(K67="VAL","VAL",(IF(A67="F",VLOOKUP(K67,vit50mf,2),VLOOKUP(K67,vit50mg,2))))))</f>
        <v>9</v>
      </c>
      <c r="M67" s="421">
        <f>IF(OR(J67="DSP",L67="DSP"),"DSP",IF(L67="VAL","VALIDÉ",(J67+L67)/2))</f>
        <v>11</v>
      </c>
      <c r="N67" s="418">
        <v>46</v>
      </c>
      <c r="O67" s="418">
        <v>84</v>
      </c>
      <c r="P67" s="422">
        <f>IF(OR(N67="DSP",N67="ABI",N67="VAL"),0,N67/O67)</f>
        <v>0.54761904761904767</v>
      </c>
      <c r="Q67" s="420">
        <f>IF(N67="ABI",0,IF(N67="DSP","DSP",IF(N67="VAL","VAL",IF(A67="F",VLOOKUP(P67,forcefille,2),VLOOKUP(P67,forcegarçon,2)))))</f>
        <v>3</v>
      </c>
      <c r="R67" s="418">
        <v>36</v>
      </c>
      <c r="S67" s="420">
        <f>IF(R67="ABI",0,IF(R67="DSP","DSP",IF(R67="VAL","VAL",IF(A67="F",VLOOKUP(R67,détfille,2),VLOOKUP(R67,détgarçon,2)))))</f>
        <v>2</v>
      </c>
      <c r="T67" s="421">
        <f>IF(OR(Q67="VAL",S67="VAL"),"VALIDÉ",IF(AND(Q67="DSP",S67="DSP"),"DSP",IF(Q67="DSP",S67*2,IF(S67="DSP",Q67*2,(Q67+S67)))))</f>
        <v>5</v>
      </c>
      <c r="U67" s="418">
        <v>32.4</v>
      </c>
      <c r="V67" s="420">
        <f>IF(U67="ABI",0,IF(U67="DSP","DSP",IF(U67="VAL","VAL",IF(A67="F",VLOOKUP(U67,coorfille,2),VLOOKUP(U67,coorgarçon,2)))))</f>
        <v>1.75</v>
      </c>
      <c r="W67" s="418">
        <v>-30</v>
      </c>
      <c r="X67" s="420">
        <f>IF(W67="ABI",0,IF(W67="DSP","DSP",IF(W67="VAL","VAL",IF(A67="F",VLOOKUP(W67,SouplesseFille,2),VLOOKUP(W67,SouplesseGarçon,2)))))</f>
        <v>0</v>
      </c>
      <c r="Y67" s="418">
        <v>10</v>
      </c>
      <c r="Z67" s="420">
        <f>IF(Y67="ABI",0,IF(Y67="DSP","DSP",IF(Y67="VAL","VAL",IF(A67="F",VLOOKUP(Y67,eqfille,2),VLOOKUP(Y67,eqgarçon,2)))))</f>
        <v>0</v>
      </c>
      <c r="AA67" s="421">
        <f>IF(AND(V67="DSP",X67="DSP",Z67="DSP"),"DSP",IF(AND(V67="DSP",X67="DSP"),Z67*4,IF(AND(V67="DSP",Z67="DSP"),X67*4,IF(AND(X67="DSP",Z67="DSP"),V67*2,IF(V67="DSP",(X67+Z67)*2,IF(X67="DSP",V67+Z67*2,IF(Z67="DSP",V67+X67*2,IF(Z67="VAL","VALIDÉ",V67+X67+Z67))))))))</f>
        <v>1.75</v>
      </c>
      <c r="AB67" s="418">
        <v>42.8</v>
      </c>
      <c r="AC67" s="420">
        <f>IF(AB67="ABI",0,IF(AB67="DNF",0,IF(AB67="DSP","DSP",IF(AB67="VAL","VAL",(IF(A67="F",VLOOKUP(AB67,nagefille,2),VLOOKUP(AB67,nagegarçon,2)))))))</f>
        <v>9</v>
      </c>
      <c r="AD67" s="423">
        <f>IF(AC67="VAL","VALIDÉ",AC67)</f>
        <v>9</v>
      </c>
      <c r="AE67" s="424">
        <f>IF(AND(H67="DSP",M67="DSP",T67="DSP",AA67="DSP",AD67="DSP"),"DSP",IF(AND(H67="DSP",M67="DSP",T67="DSP",AA67="DSP"),AD67,IF(AND(H67="DSP",M67="DSP",T67="DSP",AD67="DSP"),AA67,IF(AND(H67="DSP",M67="DSP",AA67="DSP",AD67="DSP"),T67,IF(AND(H67="DSP",T67="DSP",AA67="DSP",AD67="DSP"),M67,IF(AND(M67="DSP",T67="DSP",AA67="DSP",AD67="DSP"),H67,IF(AND(T67="DSP",AA67="DSP",AD67="DSP"),(H67+M67)/2,IF(AND(M67="DSP",AA67="DSP",AD67="DSP"),(H67+T67)/2,IF(AND(H67="DSP",AA67="DSP",AD67="DSP"),(M67+T67)/2,IF(AND(M67="DSP",T67="DSP",AD67="DSP"),(H67+AA67)/2,IF(AND(H67="DSP",T67="DSP",AD67="DSP"),(M67+AA67)/2,IF(AND(H67="DSP",M67="DSP",AD67="DSP"),(T67+AA67)/2,IF(AND(M67="DSP",T67="DSP",AA67="DSP"),(H67+AD67)/2,IF(AND(H67="DSP",T67="DSP",AA67="DSP"),(M67+AD67)/2,IF(AND(H67="DSP",M67="DSP",AA67="DSP"),(T67+AD67)/2,IF(AND(H67="DSP",M67="DSP",T67="DSP"),(AA67+AD67)/2,IF(AND(H67="DSP",M67="DSP"),(T67+AA67+AD67)/3,IF(AND(H67="DSP",T67="DSP"),(M67+AA67+AD67)/3,IF(AND(M67="DSP",T67="DSP"),(H67+AA67+AD67)/3,IF(AND(H67="DSP",AA67="DSP"),(M67+T67+AD67)/3,IF(AND(M67="DSP",AA67="DSP"),(H67+T67+AD67)/3,IF(AND(T67="DSP",AA67="DSP"),(H67+M67+AD67)/3,IF(AND(H67="DSP",AD67="DSP"),(M67+T67+AA67)/3,IF(AND(M67="DSP",AD67="DSP"),(H67+T67+AA67)/3,IF(AND(T67="DSP",AD67="DSP"),(H67+M67+AA67)/3,IF(AND(AA67="DSP",AD67="DSP"),(H67+M67+T67)/3,IF(H67="DSP",(M67+T67+AA67+AD67)/4,IF(M67="DSP",(H67+T67+AA67+AD67)/4,IF(T67="DSP",(H67+M67+AA67+AD67)/4,IF(AA67="DSP",(H67+M67+T67+AD67)/4,IF(AD67="DSP",(H67+M67+T67+AA67)/4,SUM(H67+M67+T67+AA67+AD67)/5)))))))))))))))))))))))))))))))</f>
        <v>7.35</v>
      </c>
      <c r="AF67" s="425">
        <f>IF(AE67="DSP",0,AE67)</f>
        <v>7.35</v>
      </c>
      <c r="AG67" s="484">
        <f>RANK(AF67,$AF$3:$AF$651,0)</f>
        <v>558</v>
      </c>
      <c r="AH67" s="426">
        <f>IF(ISERROR(VLOOKUP(B67,'Notes Ecrit'!$A$2:$B$650,2,FALSE)),"ABI",(VLOOKUP(B67,'Notes Ecrit'!$A$2:$B$650,2,FALSE)))</f>
        <v>5.5</v>
      </c>
      <c r="AI67" s="425">
        <f>IF(OR(AH67="ABI",AH67="VALIDÉ"),0,AH67)</f>
        <v>5.5</v>
      </c>
      <c r="AJ67" s="488">
        <f>RANK(AI67,$AI$3:$AI$651,0)</f>
        <v>353</v>
      </c>
      <c r="AK67" s="427">
        <f>IF(AH67="ABI","DEF",IF(AE67="DSP",AH67,(AE67*0.5+AH67*0.5)))</f>
        <v>6.4249999999999998</v>
      </c>
    </row>
    <row r="68" spans="1:37" ht="15.75" customHeight="1" thickBot="1" x14ac:dyDescent="0.35">
      <c r="A68" s="414" t="s">
        <v>1026</v>
      </c>
      <c r="B68" s="415">
        <v>21909926</v>
      </c>
      <c r="C68" s="438" t="s">
        <v>419</v>
      </c>
      <c r="D68" s="439" t="s">
        <v>420</v>
      </c>
      <c r="E68" s="418" t="s">
        <v>329</v>
      </c>
      <c r="F68" s="419" t="str">
        <f>IF(E68="ABI","ABI",IF(E68="DSP","DSP",IF(E68="VAL","VAL",(VLOOKUP(E68,tpstest,2)))))</f>
        <v>ABI</v>
      </c>
      <c r="G68" s="420">
        <f>IF(F68="ABI",0,IF(F68="DSP","DSP",IF(F68="VAL","VAL",(IF(A68="F",VLOOKUP(F68,endurfille,2),VLOOKUP(F68,endurgarçon,2))))))</f>
        <v>0</v>
      </c>
      <c r="H68" s="421">
        <f>IF(G68="VAL","VALIDÉ",G68)</f>
        <v>0</v>
      </c>
      <c r="I68" s="418" t="s">
        <v>329</v>
      </c>
      <c r="J68" s="420">
        <f>IF(I68="ABI",0,IF(I68="DSP","DSP",IF(I68="VAL","VAL",(IF(A68="F",VLOOKUP(I68,VIT20MF,2),VLOOKUP(I68,Vit20MG,2))))))</f>
        <v>0</v>
      </c>
      <c r="K68" s="418" t="s">
        <v>329</v>
      </c>
      <c r="L68" s="420">
        <f>IF(K68="ABI",0,IF(K68="DSP","DSP",IF(K68="VAL","VAL",(IF(A68="F",VLOOKUP(K68,vit50mf,2),VLOOKUP(K68,vit50mg,2))))))</f>
        <v>0</v>
      </c>
      <c r="M68" s="421">
        <f>IF(OR(J68="DSP",L68="DSP"),"DSP",IF(L68="VAL","VALIDÉ",(J68+L68)/2))</f>
        <v>0</v>
      </c>
      <c r="N68" s="418" t="s">
        <v>329</v>
      </c>
      <c r="O68" s="418"/>
      <c r="P68" s="422">
        <f>IF(OR(N68="DSP",N68="ABI",N68="VAL"),0,N68/O68)</f>
        <v>0</v>
      </c>
      <c r="Q68" s="420">
        <f>IF(N68="ABI",0,IF(N68="DSP","DSP",IF(N68="VAL","VAL",IF(A68="F",VLOOKUP(P68,forcefille,2),VLOOKUP(P68,forcegarçon,2)))))</f>
        <v>0</v>
      </c>
      <c r="R68" s="418" t="s">
        <v>329</v>
      </c>
      <c r="S68" s="420">
        <f>IF(R68="ABI",0,IF(R68="DSP","DSP",IF(R68="VAL","VAL",IF(A68="F",VLOOKUP(R68,détfille,2),VLOOKUP(R68,détgarçon,2)))))</f>
        <v>0</v>
      </c>
      <c r="T68" s="421">
        <f>IF(OR(Q68="VAL",S68="VAL"),"VALIDÉ",IF(AND(Q68="DSP",S68="DSP"),"DSP",IF(Q68="DSP",S68*2,IF(S68="DSP",Q68*2,(Q68+S68)))))</f>
        <v>0</v>
      </c>
      <c r="U68" s="418" t="s">
        <v>329</v>
      </c>
      <c r="V68" s="420">
        <f>IF(U68="ABI",0,IF(U68="DSP","DSP",IF(U68="VAL","VAL",IF(A68="F",VLOOKUP(U68,coorfille,2),VLOOKUP(U68,coorgarçon,2)))))</f>
        <v>0</v>
      </c>
      <c r="W68" s="418" t="s">
        <v>329</v>
      </c>
      <c r="X68" s="420">
        <f>IF(W68="ABI",0,IF(W68="DSP","DSP",IF(W68="VAL","VAL",IF(A68="F",VLOOKUP(W68,SouplesseFille,2),VLOOKUP(W68,SouplesseGarçon,2)))))</f>
        <v>0</v>
      </c>
      <c r="Y68" s="418" t="s">
        <v>329</v>
      </c>
      <c r="Z68" s="420">
        <f>IF(Y68="ABI",0,IF(Y68="DSP","DSP",IF(Y68="VAL","VAL",IF(A68="F",VLOOKUP(Y68,eqfille,2),VLOOKUP(Y68,eqgarçon,2)))))</f>
        <v>0</v>
      </c>
      <c r="AA68" s="421">
        <f>IF(AND(V68="DSP",X68="DSP",Z68="DSP"),"DSP",IF(AND(V68="DSP",X68="DSP"),Z68*4,IF(AND(V68="DSP",Z68="DSP"),X68*4,IF(AND(X68="DSP",Z68="DSP"),V68*2,IF(V68="DSP",(X68+Z68)*2,IF(X68="DSP",V68+Z68*2,IF(Z68="DSP",V68+X68*2,IF(Z68="VAL","VALIDÉ",V68+X68+Z68))))))))</f>
        <v>0</v>
      </c>
      <c r="AB68" s="418" t="s">
        <v>329</v>
      </c>
      <c r="AC68" s="420">
        <f>IF(AB68="ABI",0,IF(AB68="DNF",0,IF(AB68="DSP","DSP",IF(AB68="VAL","VAL",(IF(A68="F",VLOOKUP(AB68,nagefille,2),VLOOKUP(AB68,nagegarçon,2)))))))</f>
        <v>0</v>
      </c>
      <c r="AD68" s="423">
        <f>IF(AC68="VAL","VALIDÉ",AC68)</f>
        <v>0</v>
      </c>
      <c r="AE68" s="424">
        <f>IF(AND(H68="DSP",M68="DSP",T68="DSP",AA68="DSP",AD68="DSP"),"DSP",IF(AND(H68="DSP",M68="DSP",T68="DSP",AA68="DSP"),AD68,IF(AND(H68="DSP",M68="DSP",T68="DSP",AD68="DSP"),AA68,IF(AND(H68="DSP",M68="DSP",AA68="DSP",AD68="DSP"),T68,IF(AND(H68="DSP",T68="DSP",AA68="DSP",AD68="DSP"),M68,IF(AND(M68="DSP",T68="DSP",AA68="DSP",AD68="DSP"),H68,IF(AND(T68="DSP",AA68="DSP",AD68="DSP"),(H68+M68)/2,IF(AND(M68="DSP",AA68="DSP",AD68="DSP"),(H68+T68)/2,IF(AND(H68="DSP",AA68="DSP",AD68="DSP"),(M68+T68)/2,IF(AND(M68="DSP",T68="DSP",AD68="DSP"),(H68+AA68)/2,IF(AND(H68="DSP",T68="DSP",AD68="DSP"),(M68+AA68)/2,IF(AND(H68="DSP",M68="DSP",AD68="DSP"),(T68+AA68)/2,IF(AND(M68="DSP",T68="DSP",AA68="DSP"),(H68+AD68)/2,IF(AND(H68="DSP",T68="DSP",AA68="DSP"),(M68+AD68)/2,IF(AND(H68="DSP",M68="DSP",AA68="DSP"),(T68+AD68)/2,IF(AND(H68="DSP",M68="DSP",T68="DSP"),(AA68+AD68)/2,IF(AND(H68="DSP",M68="DSP"),(T68+AA68+AD68)/3,IF(AND(H68="DSP",T68="DSP"),(M68+AA68+AD68)/3,IF(AND(M68="DSP",T68="DSP"),(H68+AA68+AD68)/3,IF(AND(H68="DSP",AA68="DSP"),(M68+T68+AD68)/3,IF(AND(M68="DSP",AA68="DSP"),(H68+T68+AD68)/3,IF(AND(T68="DSP",AA68="DSP"),(H68+M68+AD68)/3,IF(AND(H68="DSP",AD68="DSP"),(M68+T68+AA68)/3,IF(AND(M68="DSP",AD68="DSP"),(H68+T68+AA68)/3,IF(AND(T68="DSP",AD68="DSP"),(H68+M68+AA68)/3,IF(AND(AA68="DSP",AD68="DSP"),(H68+M68+T68)/3,IF(H68="DSP",(M68+T68+AA68+AD68)/4,IF(M68="DSP",(H68+T68+AA68+AD68)/4,IF(T68="DSP",(H68+M68+AA68+AD68)/4,IF(AA68="DSP",(H68+M68+T68+AD68)/4,IF(AD68="DSP",(H68+M68+T68+AA68)/4,SUM(H68+M68+T68+AA68+AD68)/5)))))))))))))))))))))))))))))))</f>
        <v>0</v>
      </c>
      <c r="AF68" s="425">
        <f>IF(AE68="DSP",0,AE68)</f>
        <v>0</v>
      </c>
      <c r="AG68" s="484">
        <f>RANK(AF68,$AF$3:$AF$651,0)</f>
        <v>584</v>
      </c>
      <c r="AH68" s="426" t="str">
        <f>IF(ISERROR(VLOOKUP(B68,'Notes Ecrit'!$A$2:$B$650,2,FALSE)),"ABI",(VLOOKUP(B68,'Notes Ecrit'!$A$2:$B$650,2,FALSE)))</f>
        <v>ABI</v>
      </c>
      <c r="AI68" s="425">
        <f>IF(OR(AH68="ABI",AH68="VALIDÉ"),0,AH68)</f>
        <v>0</v>
      </c>
      <c r="AJ68" s="488">
        <f>RANK(AI68,$AI$3:$AI$651,0)</f>
        <v>592</v>
      </c>
      <c r="AK68" s="427" t="str">
        <f>IF(AH68="ABI","DEF",IF(AE68="DSP",AH68,(AE68*0.5+AH68*0.5)))</f>
        <v>DEF</v>
      </c>
    </row>
    <row r="69" spans="1:37" ht="15.75" customHeight="1" thickBot="1" x14ac:dyDescent="0.35">
      <c r="A69" s="414" t="s">
        <v>74</v>
      </c>
      <c r="B69" s="415">
        <v>21903718</v>
      </c>
      <c r="C69" s="438" t="s">
        <v>421</v>
      </c>
      <c r="D69" s="439" t="s">
        <v>422</v>
      </c>
      <c r="E69" s="418" t="s">
        <v>1025</v>
      </c>
      <c r="F69" s="419" t="str">
        <f>IF(E69="ABI","ABI",IF(E69="DSP","DSP",IF(E69="VAL","VAL",(VLOOKUP(E69,tpstest,2)))))</f>
        <v>DSP</v>
      </c>
      <c r="G69" s="420" t="str">
        <f>IF(F69="ABI",0,IF(F69="DSP","DSP",IF(F69="VAL","VAL",(IF(A69="F",VLOOKUP(F69,endurfille,2),VLOOKUP(F69,endurgarçon,2))))))</f>
        <v>DSP</v>
      </c>
      <c r="H69" s="421" t="str">
        <f>IF(G69="VAL","VALIDÉ",G69)</f>
        <v>DSP</v>
      </c>
      <c r="I69" s="418" t="s">
        <v>1025</v>
      </c>
      <c r="J69" s="420" t="str">
        <f>IF(I69="ABI",0,IF(I69="DSP","DSP",IF(I69="VAL","VAL",(IF(A69="F",VLOOKUP(I69,VIT20MF,2),VLOOKUP(I69,Vit20MG,2))))))</f>
        <v>DSP</v>
      </c>
      <c r="K69" s="418" t="s">
        <v>1025</v>
      </c>
      <c r="L69" s="420" t="str">
        <f>IF(K69="ABI",0,IF(K69="DSP","DSP",IF(K69="VAL","VAL",(IF(A69="F",VLOOKUP(K69,vit50mf,2),VLOOKUP(K69,vit50mg,2))))))</f>
        <v>DSP</v>
      </c>
      <c r="M69" s="421" t="str">
        <f>IF(OR(J69="DSP",L69="DSP"),"DSP",IF(L69="VAL","VALIDÉ",(J69+L69)/2))</f>
        <v>DSP</v>
      </c>
      <c r="N69" s="418" t="s">
        <v>1025</v>
      </c>
      <c r="O69" s="418"/>
      <c r="P69" s="422">
        <f>IF(OR(N69="DSP",N69="ABI",N69="VAL"),0,N69/O69)</f>
        <v>0</v>
      </c>
      <c r="Q69" s="420" t="str">
        <f>IF(N69="ABI",0,IF(N69="DSP","DSP",IF(N69="VAL","VAL",IF(A69="F",VLOOKUP(P69,forcefille,2),VLOOKUP(P69,forcegarçon,2)))))</f>
        <v>DSP</v>
      </c>
      <c r="R69" s="418" t="s">
        <v>1025</v>
      </c>
      <c r="S69" s="420" t="str">
        <f>IF(R69="ABI",0,IF(R69="DSP","DSP",IF(R69="VAL","VAL",IF(A69="F",VLOOKUP(R69,détfille,2),VLOOKUP(R69,détgarçon,2)))))</f>
        <v>DSP</v>
      </c>
      <c r="T69" s="421" t="str">
        <f>IF(OR(Q69="VAL",S69="VAL"),"VALIDÉ",IF(AND(Q69="DSP",S69="DSP"),"DSP",IF(Q69="DSP",S69*2,IF(S69="DSP",Q69*2,(Q69+S69)))))</f>
        <v>DSP</v>
      </c>
      <c r="U69" s="418" t="s">
        <v>1025</v>
      </c>
      <c r="V69" s="420" t="str">
        <f>IF(U69="ABI",0,IF(U69="DSP","DSP",IF(U69="VAL","VAL",IF(A69="F",VLOOKUP(U69,coorfille,2),VLOOKUP(U69,coorgarçon,2)))))</f>
        <v>DSP</v>
      </c>
      <c r="W69" s="418" t="s">
        <v>1025</v>
      </c>
      <c r="X69" s="420" t="str">
        <f>IF(W69="ABI",0,IF(W69="DSP","DSP",IF(W69="VAL","VAL",IF(A69="F",VLOOKUP(W69,SouplesseFille,2),VLOOKUP(W69,SouplesseGarçon,2)))))</f>
        <v>DSP</v>
      </c>
      <c r="Y69" s="418" t="s">
        <v>1025</v>
      </c>
      <c r="Z69" s="420" t="str">
        <f>IF(Y69="ABI",0,IF(Y69="DSP","DSP",IF(Y69="VAL","VAL",IF(A69="F",VLOOKUP(Y69,eqfille,2),VLOOKUP(Y69,eqgarçon,2)))))</f>
        <v>DSP</v>
      </c>
      <c r="AA69" s="421" t="str">
        <f>IF(AND(V69="DSP",X69="DSP",Z69="DSP"),"DSP",IF(AND(V69="DSP",X69="DSP"),Z69*4,IF(AND(V69="DSP",Z69="DSP"),X69*4,IF(AND(X69="DSP",Z69="DSP"),V69*2,IF(V69="DSP",(X69+Z69)*2,IF(X69="DSP",V69+Z69*2,IF(Z69="DSP",V69+X69*2,IF(Z69="VAL","VALIDÉ",V69+X69+Z69))))))))</f>
        <v>DSP</v>
      </c>
      <c r="AB69" s="418" t="s">
        <v>1025</v>
      </c>
      <c r="AC69" s="420" t="str">
        <f>IF(AB69="ABI",0,IF(AB69="DNF",0,IF(AB69="DSP","DSP",IF(AB69="VAL","VAL",(IF(A69="F",VLOOKUP(AB69,nagefille,2),VLOOKUP(AB69,nagegarçon,2)))))))</f>
        <v>DSP</v>
      </c>
      <c r="AD69" s="423" t="str">
        <f>IF(AC69="VAL","VALIDÉ",AC69)</f>
        <v>DSP</v>
      </c>
      <c r="AE69" s="424" t="str">
        <f>IF(AND(H69="DSP",M69="DSP",T69="DSP",AA69="DSP",AD69="DSP"),"DSP",IF(AND(H69="DSP",M69="DSP",T69="DSP",AA69="DSP"),AD69,IF(AND(H69="DSP",M69="DSP",T69="DSP",AD69="DSP"),AA69,IF(AND(H69="DSP",M69="DSP",AA69="DSP",AD69="DSP"),T69,IF(AND(H69="DSP",T69="DSP",AA69="DSP",AD69="DSP"),M69,IF(AND(M69="DSP",T69="DSP",AA69="DSP",AD69="DSP"),H69,IF(AND(T69="DSP",AA69="DSP",AD69="DSP"),(H69+M69)/2,IF(AND(M69="DSP",AA69="DSP",AD69="DSP"),(H69+T69)/2,IF(AND(H69="DSP",AA69="DSP",AD69="DSP"),(M69+T69)/2,IF(AND(M69="DSP",T69="DSP",AD69="DSP"),(H69+AA69)/2,IF(AND(H69="DSP",T69="DSP",AD69="DSP"),(M69+AA69)/2,IF(AND(H69="DSP",M69="DSP",AD69="DSP"),(T69+AA69)/2,IF(AND(M69="DSP",T69="DSP",AA69="DSP"),(H69+AD69)/2,IF(AND(H69="DSP",T69="DSP",AA69="DSP"),(M69+AD69)/2,IF(AND(H69="DSP",M69="DSP",AA69="DSP"),(T69+AD69)/2,IF(AND(H69="DSP",M69="DSP",T69="DSP"),(AA69+AD69)/2,IF(AND(H69="DSP",M69="DSP"),(T69+AA69+AD69)/3,IF(AND(H69="DSP",T69="DSP"),(M69+AA69+AD69)/3,IF(AND(M69="DSP",T69="DSP"),(H69+AA69+AD69)/3,IF(AND(H69="DSP",AA69="DSP"),(M69+T69+AD69)/3,IF(AND(M69="DSP",AA69="DSP"),(H69+T69+AD69)/3,IF(AND(T69="DSP",AA69="DSP"),(H69+M69+AD69)/3,IF(AND(H69="DSP",AD69="DSP"),(M69+T69+AA69)/3,IF(AND(M69="DSP",AD69="DSP"),(H69+T69+AA69)/3,IF(AND(T69="DSP",AD69="DSP"),(H69+M69+AA69)/3,IF(AND(AA69="DSP",AD69="DSP"),(H69+M69+T69)/3,IF(H69="DSP",(M69+T69+AA69+AD69)/4,IF(M69="DSP",(H69+T69+AA69+AD69)/4,IF(T69="DSP",(H69+M69+AA69+AD69)/4,IF(AA69="DSP",(H69+M69+T69+AD69)/4,IF(AD69="DSP",(H69+M69+T69+AA69)/4,SUM(H69+M69+T69+AA69+AD69)/5)))))))))))))))))))))))))))))))</f>
        <v>DSP</v>
      </c>
      <c r="AF69" s="425">
        <f>IF(AE69="DSP",0,AE69)</f>
        <v>0</v>
      </c>
      <c r="AG69" s="484">
        <f>RANK(AF69,$AF$3:$AF$651,0)</f>
        <v>584</v>
      </c>
      <c r="AH69" s="426">
        <f>IF(ISERROR(VLOOKUP(B69,'Notes Ecrit'!$A$2:$B$650,2,FALSE)),"ABI",(VLOOKUP(B69,'Notes Ecrit'!$A$2:$B$650,2,FALSE)))</f>
        <v>6</v>
      </c>
      <c r="AI69" s="425">
        <f>IF(OR(AH69="ABI",AH69="VALIDÉ"),0,AH69)</f>
        <v>6</v>
      </c>
      <c r="AJ69" s="488">
        <f>RANK(AI69,$AI$3:$AI$651,0)</f>
        <v>288</v>
      </c>
      <c r="AK69" s="427">
        <f>IF(AH69="ABI","DEF",IF(AE69="DSP",AH69,(AE69*0.5+AH69*0.5)))</f>
        <v>6</v>
      </c>
    </row>
    <row r="70" spans="1:37" ht="15.75" customHeight="1" thickBot="1" x14ac:dyDescent="0.35">
      <c r="A70" s="414" t="s">
        <v>74</v>
      </c>
      <c r="B70" s="415">
        <v>21909401</v>
      </c>
      <c r="C70" s="438" t="s">
        <v>423</v>
      </c>
      <c r="D70" s="439" t="s">
        <v>424</v>
      </c>
      <c r="E70" s="418">
        <v>13</v>
      </c>
      <c r="F70" s="419">
        <f>IF(E70="ABI","ABI",IF(E70="DSP","DSP",IF(E70="VAL","VAL",(VLOOKUP(E70,tpstest,2)))))</f>
        <v>16</v>
      </c>
      <c r="G70" s="420">
        <f>IF(F70="ABI",0,IF(F70="DSP","DSP",IF(F70="VAL","VAL",(IF(A70="F",VLOOKUP(F70,endurfille,2),VLOOKUP(F70,endurgarçon,2))))))</f>
        <v>13</v>
      </c>
      <c r="H70" s="421">
        <f>IF(G70="VAL","VALIDÉ",G70)</f>
        <v>13</v>
      </c>
      <c r="I70" s="418">
        <v>3.43</v>
      </c>
      <c r="J70" s="420">
        <f>IF(I70="ABI",0,IF(I70="DSP","DSP",IF(I70="VAL","VAL",(IF(A70="F",VLOOKUP(I70,VIT20MF,2),VLOOKUP(I70,Vit20MG,2))))))</f>
        <v>18</v>
      </c>
      <c r="K70" s="418">
        <v>7.77</v>
      </c>
      <c r="L70" s="420">
        <f>IF(K70="ABI",0,IF(K70="DSP","DSP",IF(K70="VAL","VAL",(IF(A70="F",VLOOKUP(K70,vit50mf,2),VLOOKUP(K70,vit50mg,2))))))</f>
        <v>11</v>
      </c>
      <c r="M70" s="421">
        <f>IF(OR(J70="DSP",L70="DSP"),"DSP",IF(L70="VAL","VALIDÉ",(J70+L70)/2))</f>
        <v>14.5</v>
      </c>
      <c r="N70" s="418">
        <v>64</v>
      </c>
      <c r="O70" s="418">
        <v>80</v>
      </c>
      <c r="P70" s="422">
        <f>IF(OR(N70="DSP",N70="ABI",N70="VAL"),0,N70/O70)</f>
        <v>0.8</v>
      </c>
      <c r="Q70" s="420">
        <f>IF(N70="ABI",0,IF(N70="DSP","DSP",IF(N70="VAL","VAL",IF(A70="F",VLOOKUP(P70,forcefille,2),VLOOKUP(P70,forcegarçon,2)))))</f>
        <v>7</v>
      </c>
      <c r="R70" s="418">
        <v>29.3</v>
      </c>
      <c r="S70" s="420">
        <f>IF(R70="ABI",0,IF(R70="DSP","DSP",IF(R70="VAL","VAL",IF(A70="F",VLOOKUP(R70,détfille,2),VLOOKUP(R70,détgarçon,2)))))</f>
        <v>4.5</v>
      </c>
      <c r="T70" s="421">
        <f>IF(OR(Q70="VAL",S70="VAL"),"VALIDÉ",IF(AND(Q70="DSP",S70="DSP"),"DSP",IF(Q70="DSP",S70*2,IF(S70="DSP",Q70*2,(Q70+S70)))))</f>
        <v>11.5</v>
      </c>
      <c r="U70" s="418">
        <v>28.2</v>
      </c>
      <c r="V70" s="420">
        <f>IF(U70="ABI",0,IF(U70="DSP","DSP",IF(U70="VAL","VAL",IF(A70="F",VLOOKUP(U70,coorfille,2),VLOOKUP(U70,coorgarçon,2)))))</f>
        <v>4.75</v>
      </c>
      <c r="W70" s="418">
        <v>4</v>
      </c>
      <c r="X70" s="420">
        <f>IF(W70="ABI",0,IF(W70="DSP","DSP",IF(W70="VAL","VAL",IF(A70="F",VLOOKUP(W70,SouplesseFille,2),VLOOKUP(W70,SouplesseGarçon,2)))))</f>
        <v>3.25</v>
      </c>
      <c r="Y70" s="418">
        <v>6</v>
      </c>
      <c r="Z70" s="420">
        <f>IF(Y70="ABI",0,IF(Y70="DSP","DSP",IF(Y70="VAL","VAL",IF(A70="F",VLOOKUP(Y70,eqfille,2),VLOOKUP(Y70,eqgarçon,2)))))</f>
        <v>2</v>
      </c>
      <c r="AA70" s="421">
        <f>IF(AND(V70="DSP",X70="DSP",Z70="DSP"),"DSP",IF(AND(V70="DSP",X70="DSP"),Z70*4,IF(AND(V70="DSP",Z70="DSP"),X70*4,IF(AND(X70="DSP",Z70="DSP"),V70*2,IF(V70="DSP",(X70+Z70)*2,IF(X70="DSP",V70+Z70*2,IF(Z70="DSP",V70+X70*2,IF(Z70="VAL","VALIDÉ",V70+X70+Z70))))))))</f>
        <v>10</v>
      </c>
      <c r="AB70" s="418">
        <v>35.46</v>
      </c>
      <c r="AC70" s="420">
        <f>IF(AB70="ABI",0,IF(AB70="DNF",0,IF(AB70="DSP","DSP",IF(AB70="VAL","VAL",(IF(A70="F",VLOOKUP(AB70,nagefille,2),VLOOKUP(AB70,nagegarçon,2)))))))</f>
        <v>16</v>
      </c>
      <c r="AD70" s="423">
        <f>IF(AC70="VAL","VALIDÉ",AC70)</f>
        <v>16</v>
      </c>
      <c r="AE70" s="424">
        <f>IF(AND(H70="DSP",M70="DSP",T70="DSP",AA70="DSP",AD70="DSP"),"DSP",IF(AND(H70="DSP",M70="DSP",T70="DSP",AA70="DSP"),AD70,IF(AND(H70="DSP",M70="DSP",T70="DSP",AD70="DSP"),AA70,IF(AND(H70="DSP",M70="DSP",AA70="DSP",AD70="DSP"),T70,IF(AND(H70="DSP",T70="DSP",AA70="DSP",AD70="DSP"),M70,IF(AND(M70="DSP",T70="DSP",AA70="DSP",AD70="DSP"),H70,IF(AND(T70="DSP",AA70="DSP",AD70="DSP"),(H70+M70)/2,IF(AND(M70="DSP",AA70="DSP",AD70="DSP"),(H70+T70)/2,IF(AND(H70="DSP",AA70="DSP",AD70="DSP"),(M70+T70)/2,IF(AND(M70="DSP",T70="DSP",AD70="DSP"),(H70+AA70)/2,IF(AND(H70="DSP",T70="DSP",AD70="DSP"),(M70+AA70)/2,IF(AND(H70="DSP",M70="DSP",AD70="DSP"),(T70+AA70)/2,IF(AND(M70="DSP",T70="DSP",AA70="DSP"),(H70+AD70)/2,IF(AND(H70="DSP",T70="DSP",AA70="DSP"),(M70+AD70)/2,IF(AND(H70="DSP",M70="DSP",AA70="DSP"),(T70+AD70)/2,IF(AND(H70="DSP",M70="DSP",T70="DSP"),(AA70+AD70)/2,IF(AND(H70="DSP",M70="DSP"),(T70+AA70+AD70)/3,IF(AND(H70="DSP",T70="DSP"),(M70+AA70+AD70)/3,IF(AND(M70="DSP",T70="DSP"),(H70+AA70+AD70)/3,IF(AND(H70="DSP",AA70="DSP"),(M70+T70+AD70)/3,IF(AND(M70="DSP",AA70="DSP"),(H70+T70+AD70)/3,IF(AND(T70="DSP",AA70="DSP"),(H70+M70+AD70)/3,IF(AND(H70="DSP",AD70="DSP"),(M70+T70+AA70)/3,IF(AND(M70="DSP",AD70="DSP"),(H70+T70+AA70)/3,IF(AND(T70="DSP",AD70="DSP"),(H70+M70+AA70)/3,IF(AND(AA70="DSP",AD70="DSP"),(H70+M70+T70)/3,IF(H70="DSP",(M70+T70+AA70+AD70)/4,IF(M70="DSP",(H70+T70+AA70+AD70)/4,IF(T70="DSP",(H70+M70+AA70+AD70)/4,IF(AA70="DSP",(H70+M70+T70+AD70)/4,IF(AD70="DSP",(H70+M70+T70+AA70)/4,SUM(H70+M70+T70+AA70+AD70)/5)))))))))))))))))))))))))))))))</f>
        <v>13</v>
      </c>
      <c r="AF70" s="425">
        <f>IF(AE70="DSP",0,AE70)</f>
        <v>13</v>
      </c>
      <c r="AG70" s="484">
        <f>RANK(AF70,$AF$3:$AF$651,0)</f>
        <v>88</v>
      </c>
      <c r="AH70" s="426">
        <f>IF(ISERROR(VLOOKUP(B70,'Notes Ecrit'!$A$2:$B$650,2,FALSE)),"ABI",(VLOOKUP(B70,'Notes Ecrit'!$A$2:$B$650,2,FALSE)))</f>
        <v>6</v>
      </c>
      <c r="AI70" s="425">
        <f>IF(OR(AH70="ABI",AH70="VALIDÉ"),0,AH70)</f>
        <v>6</v>
      </c>
      <c r="AJ70" s="488">
        <f>RANK(AI70,$AI$3:$AI$651,0)</f>
        <v>288</v>
      </c>
      <c r="AK70" s="427">
        <f>IF(AH70="ABI","DEF",IF(AE70="DSP",AH70,(AE70*0.5+AH70*0.5)))</f>
        <v>9.5</v>
      </c>
    </row>
    <row r="71" spans="1:37" ht="15.75" customHeight="1" thickBot="1" x14ac:dyDescent="0.35">
      <c r="A71" s="414" t="s">
        <v>74</v>
      </c>
      <c r="B71" s="415">
        <v>21811405</v>
      </c>
      <c r="C71" s="438" t="s">
        <v>133</v>
      </c>
      <c r="D71" s="439" t="s">
        <v>134</v>
      </c>
      <c r="E71" s="418">
        <v>7</v>
      </c>
      <c r="F71" s="419">
        <f>IF(E71="ABI","ABI",IF(E71="DSP","DSP",IF(E71="VAL","VAL",(VLOOKUP(E71,tpstest,2)))))</f>
        <v>13</v>
      </c>
      <c r="G71" s="420">
        <f>IF(F71="ABI",0,IF(F71="DSP","DSP",IF(F71="VAL","VAL",(IF(A71="F",VLOOKUP(F71,endurfille,2),VLOOKUP(F71,endurgarçon,2))))))</f>
        <v>7</v>
      </c>
      <c r="H71" s="421">
        <f>IF(G71="VAL","VALIDÉ",G71)</f>
        <v>7</v>
      </c>
      <c r="I71" s="418">
        <v>3.91</v>
      </c>
      <c r="J71" s="420">
        <f>IF(I71="ABI",0,IF(I71="DSP","DSP",IF(I71="VAL","VAL",(IF(A71="F",VLOOKUP(I71,VIT20MF,2),VLOOKUP(I71,Vit20MG,2))))))</f>
        <v>10</v>
      </c>
      <c r="K71" s="418">
        <v>6.51</v>
      </c>
      <c r="L71" s="420">
        <f>IF(K71="ABI",0,IF(K71="DSP","DSP",IF(K71="VAL","VAL",(IF(A71="F",VLOOKUP(K71,vit50mf,2),VLOOKUP(K71,vit50mg,2))))))</f>
        <v>19</v>
      </c>
      <c r="M71" s="421">
        <f>IF(OR(J71="DSP",L71="DSP"),"DSP",IF(L71="VAL","VALIDÉ",(J71+L71)/2))</f>
        <v>14.5</v>
      </c>
      <c r="N71" s="418">
        <v>40</v>
      </c>
      <c r="O71" s="418">
        <v>65</v>
      </c>
      <c r="P71" s="422">
        <f>IF(OR(N71="DSP",N71="ABI",N71="VAL"),0,N71/O71)</f>
        <v>0.61538461538461542</v>
      </c>
      <c r="Q71" s="420">
        <f>IF(N71="ABI",0,IF(N71="DSP","DSP",IF(N71="VAL","VAL",IF(A71="F",VLOOKUP(P71,forcefille,2),VLOOKUP(P71,forcegarçon,2)))))</f>
        <v>6</v>
      </c>
      <c r="R71" s="418">
        <v>25.6</v>
      </c>
      <c r="S71" s="420">
        <f>IF(R71="ABI",0,IF(R71="DSP","DSP",IF(R71="VAL","VAL",IF(A71="F",VLOOKUP(R71,détfille,2),VLOOKUP(R71,détgarçon,2)))))</f>
        <v>3.5</v>
      </c>
      <c r="T71" s="421">
        <f>IF(OR(Q71="VAL",S71="VAL"),"VALIDÉ",IF(AND(Q71="DSP",S71="DSP"),"DSP",IF(Q71="DSP",S71*2,IF(S71="DSP",Q71*2,(Q71+S71)))))</f>
        <v>9.5</v>
      </c>
      <c r="U71" s="418">
        <v>27.8</v>
      </c>
      <c r="V71" s="420">
        <f>IF(U71="ABI",0,IF(U71="DSP","DSP",IF(U71="VAL","VAL",IF(A71="F",VLOOKUP(U71,coorfille,2),VLOOKUP(U71,coorgarçon,2)))))</f>
        <v>5</v>
      </c>
      <c r="W71" s="418">
        <v>4</v>
      </c>
      <c r="X71" s="420">
        <f>IF(W71="ABI",0,IF(W71="DSP","DSP",IF(W71="VAL","VAL",IF(A71="F",VLOOKUP(W71,SouplesseFille,2),VLOOKUP(W71,SouplesseGarçon,2)))))</f>
        <v>3.25</v>
      </c>
      <c r="Y71" s="418">
        <v>6</v>
      </c>
      <c r="Z71" s="420">
        <f>IF(Y71="ABI",0,IF(Y71="DSP","DSP",IF(Y71="VAL","VAL",IF(A71="F",VLOOKUP(Y71,eqfille,2),VLOOKUP(Y71,eqgarçon,2)))))</f>
        <v>2</v>
      </c>
      <c r="AA71" s="421">
        <f>IF(AND(V71="DSP",X71="DSP",Z71="DSP"),"DSP",IF(AND(V71="DSP",X71="DSP"),Z71*4,IF(AND(V71="DSP",Z71="DSP"),X71*4,IF(AND(X71="DSP",Z71="DSP"),V71*2,IF(V71="DSP",(X71+Z71)*2,IF(X71="DSP",V71+Z71*2,IF(Z71="DSP",V71+X71*2,IF(Z71="VAL","VALIDÉ",V71+X71+Z71))))))))</f>
        <v>10.25</v>
      </c>
      <c r="AB71" s="418">
        <v>0</v>
      </c>
      <c r="AC71" s="420">
        <f>IF(AB71="ABI",0,IF(AB71="DNF",0,IF(AB71="DSP","DSP",IF(AB71="VAL","VAL",(IF(A71="F",VLOOKUP(AB71,nagefille,2),VLOOKUP(AB71,nagegarçon,2)))))))</f>
        <v>0</v>
      </c>
      <c r="AD71" s="423">
        <f>IF(AC71="VAL","VALIDÉ",AC71)</f>
        <v>0</v>
      </c>
      <c r="AE71" s="424">
        <f>IF(AND(H71="DSP",M71="DSP",T71="DSP",AA71="DSP",AD71="DSP"),"DSP",IF(AND(H71="DSP",M71="DSP",T71="DSP",AA71="DSP"),AD71,IF(AND(H71="DSP",M71="DSP",T71="DSP",AD71="DSP"),AA71,IF(AND(H71="DSP",M71="DSP",AA71="DSP",AD71="DSP"),T71,IF(AND(H71="DSP",T71="DSP",AA71="DSP",AD71="DSP"),M71,IF(AND(M71="DSP",T71="DSP",AA71="DSP",AD71="DSP"),H71,IF(AND(T71="DSP",AA71="DSP",AD71="DSP"),(H71+M71)/2,IF(AND(M71="DSP",AA71="DSP",AD71="DSP"),(H71+T71)/2,IF(AND(H71="DSP",AA71="DSP",AD71="DSP"),(M71+T71)/2,IF(AND(M71="DSP",T71="DSP",AD71="DSP"),(H71+AA71)/2,IF(AND(H71="DSP",T71="DSP",AD71="DSP"),(M71+AA71)/2,IF(AND(H71="DSP",M71="DSP",AD71="DSP"),(T71+AA71)/2,IF(AND(M71="DSP",T71="DSP",AA71="DSP"),(H71+AD71)/2,IF(AND(H71="DSP",T71="DSP",AA71="DSP"),(M71+AD71)/2,IF(AND(H71="DSP",M71="DSP",AA71="DSP"),(T71+AD71)/2,IF(AND(H71="DSP",M71="DSP",T71="DSP"),(AA71+AD71)/2,IF(AND(H71="DSP",M71="DSP"),(T71+AA71+AD71)/3,IF(AND(H71="DSP",T71="DSP"),(M71+AA71+AD71)/3,IF(AND(M71="DSP",T71="DSP"),(H71+AA71+AD71)/3,IF(AND(H71="DSP",AA71="DSP"),(M71+T71+AD71)/3,IF(AND(M71="DSP",AA71="DSP"),(H71+T71+AD71)/3,IF(AND(T71="DSP",AA71="DSP"),(H71+M71+AD71)/3,IF(AND(H71="DSP",AD71="DSP"),(M71+T71+AA71)/3,IF(AND(M71="DSP",AD71="DSP"),(H71+T71+AA71)/3,IF(AND(T71="DSP",AD71="DSP"),(H71+M71+AA71)/3,IF(AND(AA71="DSP",AD71="DSP"),(H71+M71+T71)/3,IF(H71="DSP",(M71+T71+AA71+AD71)/4,IF(M71="DSP",(H71+T71+AA71+AD71)/4,IF(T71="DSP",(H71+M71+AA71+AD71)/4,IF(AA71="DSP",(H71+M71+T71+AD71)/4,IF(AD71="DSP",(H71+M71+T71+AA71)/4,SUM(H71+M71+T71+AA71+AD71)/5)))))))))))))))))))))))))))))))</f>
        <v>8.25</v>
      </c>
      <c r="AF71" s="425">
        <f>IF(AE71="DSP",0,AE71)</f>
        <v>8.25</v>
      </c>
      <c r="AG71" s="484">
        <f>RANK(AF71,$AF$3:$AF$651,0)</f>
        <v>546</v>
      </c>
      <c r="AH71" s="426">
        <f>IF(ISERROR(VLOOKUP(B71,'Notes Ecrit'!$A$2:$B$650,2,FALSE)),"ABI",(VLOOKUP(B71,'Notes Ecrit'!$A$2:$B$650,2,FALSE)))</f>
        <v>5.5</v>
      </c>
      <c r="AI71" s="425">
        <f>IF(OR(AH71="ABI",AH71="VALIDÉ"),0,AH71)</f>
        <v>5.5</v>
      </c>
      <c r="AJ71" s="488">
        <f>RANK(AI71,$AI$3:$AI$651,0)</f>
        <v>353</v>
      </c>
      <c r="AK71" s="427">
        <f>IF(AH71="ABI","DEF",IF(AE71="DSP",AH71,(AE71*0.5+AH71*0.5)))</f>
        <v>6.875</v>
      </c>
    </row>
    <row r="72" spans="1:37" ht="15.75" customHeight="1" thickBot="1" x14ac:dyDescent="0.35">
      <c r="A72" s="414" t="s">
        <v>1026</v>
      </c>
      <c r="B72" s="415">
        <v>21815522</v>
      </c>
      <c r="C72" s="438" t="s">
        <v>135</v>
      </c>
      <c r="D72" s="439" t="s">
        <v>130</v>
      </c>
      <c r="E72" s="418">
        <v>20</v>
      </c>
      <c r="F72" s="419">
        <f>IF(E72="ABI","ABI",IF(E72="DSP","DSP",IF(E72="VAL","VAL",(VLOOKUP(E72,tpstest,2)))))</f>
        <v>19.5</v>
      </c>
      <c r="G72" s="420">
        <f>IF(F72="ABI",0,IF(F72="DSP","DSP",IF(F72="VAL","VAL",(IF(A72="F",VLOOKUP(F72,endurfille,2),VLOOKUP(F72,endurgarçon,2))))))</f>
        <v>17</v>
      </c>
      <c r="H72" s="421">
        <f>IF(G72="VAL","VALIDÉ",G72)</f>
        <v>17</v>
      </c>
      <c r="I72" s="418">
        <v>3.04</v>
      </c>
      <c r="J72" s="420">
        <f>IF(I72="ABI",0,IF(I72="DSP","DSP",IF(I72="VAL","VAL",(IF(A72="F",VLOOKUP(I72,VIT20MF,2),VLOOKUP(I72,Vit20MG,2))))))</f>
        <v>20</v>
      </c>
      <c r="K72" s="418">
        <v>6.53</v>
      </c>
      <c r="L72" s="420">
        <f>IF(K72="ABI",0,IF(K72="DSP","DSP",IF(K72="VAL","VAL",(IF(A72="F",VLOOKUP(K72,vit50mf,2),VLOOKUP(K72,vit50mg,2))))))</f>
        <v>13</v>
      </c>
      <c r="M72" s="421">
        <f>IF(OR(J72="DSP",L72="DSP"),"DSP",IF(L72="VAL","VALIDÉ",(J72+L72)/2))</f>
        <v>16.5</v>
      </c>
      <c r="N72" s="418">
        <v>74</v>
      </c>
      <c r="O72" s="418">
        <v>76</v>
      </c>
      <c r="P72" s="422">
        <f>IF(OR(N72="DSP",N72="ABI",N72="VAL"),0,N72/O72)</f>
        <v>0.97368421052631582</v>
      </c>
      <c r="Q72" s="420">
        <f>IF(N72="ABI",0,IF(N72="DSP","DSP",IF(N72="VAL","VAL",IF(A72="F",VLOOKUP(P72,forcefille,2),VLOOKUP(P72,forcegarçon,2)))))</f>
        <v>5</v>
      </c>
      <c r="R72" s="418">
        <v>47.9</v>
      </c>
      <c r="S72" s="420">
        <f>IF(R72="ABI",0,IF(R72="DSP","DSP",IF(R72="VAL","VAL",IF(A72="F",VLOOKUP(R72,détfille,2),VLOOKUP(R72,détgarçon,2)))))</f>
        <v>5</v>
      </c>
      <c r="T72" s="421">
        <f>IF(OR(Q72="VAL",S72="VAL"),"VALIDÉ",IF(AND(Q72="DSP",S72="DSP"),"DSP",IF(Q72="DSP",S72*2,IF(S72="DSP",Q72*2,(Q72+S72)))))</f>
        <v>10</v>
      </c>
      <c r="U72" s="418">
        <v>23.56</v>
      </c>
      <c r="V72" s="420">
        <f>IF(U72="ABI",0,IF(U72="DSP","DSP",IF(U72="VAL","VAL",IF(A72="F",VLOOKUP(U72,coorfille,2),VLOOKUP(U72,coorgarçon,2)))))</f>
        <v>6</v>
      </c>
      <c r="W72" s="418">
        <v>0</v>
      </c>
      <c r="X72" s="420">
        <f>IF(W72="ABI",0,IF(W72="DSP","DSP",IF(W72="VAL","VAL",IF(A72="F",VLOOKUP(W72,SouplesseFille,2),VLOOKUP(W72,SouplesseGarçon,2)))))</f>
        <v>2.5</v>
      </c>
      <c r="Y72" s="418">
        <v>1</v>
      </c>
      <c r="Z72" s="420">
        <f>IF(Y72="ABI",0,IF(Y72="DSP","DSP",IF(Y72="VAL","VAL",IF(A72="F",VLOOKUP(Y72,eqfille,2),VLOOKUP(Y72,eqgarçon,2)))))</f>
        <v>4.5</v>
      </c>
      <c r="AA72" s="421">
        <f>IF(AND(V72="DSP",X72="DSP",Z72="DSP"),"DSP",IF(AND(V72="DSP",X72="DSP"),Z72*4,IF(AND(V72="DSP",Z72="DSP"),X72*4,IF(AND(X72="DSP",Z72="DSP"),V72*2,IF(V72="DSP",(X72+Z72)*2,IF(X72="DSP",V72+Z72*2,IF(Z72="DSP",V72+X72*2,IF(Z72="VAL","VALIDÉ",V72+X72+Z72))))))))</f>
        <v>13</v>
      </c>
      <c r="AB72" s="418">
        <v>33.58</v>
      </c>
      <c r="AC72" s="420">
        <f>IF(AB72="ABI",0,IF(AB72="DNF",0,IF(AB72="DSP","DSP",IF(AB72="VAL","VAL",(IF(A72="F",VLOOKUP(AB72,nagefille,2),VLOOKUP(AB72,nagegarçon,2)))))))</f>
        <v>14</v>
      </c>
      <c r="AD72" s="423">
        <f>IF(AC72="VAL","VALIDÉ",AC72)</f>
        <v>14</v>
      </c>
      <c r="AE72" s="424">
        <f>IF(AND(H72="DSP",M72="DSP",T72="DSP",AA72="DSP",AD72="DSP"),"DSP",IF(AND(H72="DSP",M72="DSP",T72="DSP",AA72="DSP"),AD72,IF(AND(H72="DSP",M72="DSP",T72="DSP",AD72="DSP"),AA72,IF(AND(H72="DSP",M72="DSP",AA72="DSP",AD72="DSP"),T72,IF(AND(H72="DSP",T72="DSP",AA72="DSP",AD72="DSP"),M72,IF(AND(M72="DSP",T72="DSP",AA72="DSP",AD72="DSP"),H72,IF(AND(T72="DSP",AA72="DSP",AD72="DSP"),(H72+M72)/2,IF(AND(M72="DSP",AA72="DSP",AD72="DSP"),(H72+T72)/2,IF(AND(H72="DSP",AA72="DSP",AD72="DSP"),(M72+T72)/2,IF(AND(M72="DSP",T72="DSP",AD72="DSP"),(H72+AA72)/2,IF(AND(H72="DSP",T72="DSP",AD72="DSP"),(M72+AA72)/2,IF(AND(H72="DSP",M72="DSP",AD72="DSP"),(T72+AA72)/2,IF(AND(M72="DSP",T72="DSP",AA72="DSP"),(H72+AD72)/2,IF(AND(H72="DSP",T72="DSP",AA72="DSP"),(M72+AD72)/2,IF(AND(H72="DSP",M72="DSP",AA72="DSP"),(T72+AD72)/2,IF(AND(H72="DSP",M72="DSP",T72="DSP"),(AA72+AD72)/2,IF(AND(H72="DSP",M72="DSP"),(T72+AA72+AD72)/3,IF(AND(H72="DSP",T72="DSP"),(M72+AA72+AD72)/3,IF(AND(M72="DSP",T72="DSP"),(H72+AA72+AD72)/3,IF(AND(H72="DSP",AA72="DSP"),(M72+T72+AD72)/3,IF(AND(M72="DSP",AA72="DSP"),(H72+T72+AD72)/3,IF(AND(T72="DSP",AA72="DSP"),(H72+M72+AD72)/3,IF(AND(H72="DSP",AD72="DSP"),(M72+T72+AA72)/3,IF(AND(M72="DSP",AD72="DSP"),(H72+T72+AA72)/3,IF(AND(T72="DSP",AD72="DSP"),(H72+M72+AA72)/3,IF(AND(AA72="DSP",AD72="DSP"),(H72+M72+T72)/3,IF(H72="DSP",(M72+T72+AA72+AD72)/4,IF(M72="DSP",(H72+T72+AA72+AD72)/4,IF(T72="DSP",(H72+M72+AA72+AD72)/4,IF(AA72="DSP",(H72+M72+T72+AD72)/4,IF(AD72="DSP",(H72+M72+T72+AA72)/4,SUM(H72+M72+T72+AA72+AD72)/5)))))))))))))))))))))))))))))))</f>
        <v>14.1</v>
      </c>
      <c r="AF72" s="425">
        <f>IF(AE72="DSP",0,AE72)</f>
        <v>14.1</v>
      </c>
      <c r="AG72" s="484">
        <f>RANK(AF72,$AF$3:$AF$651,0)</f>
        <v>15</v>
      </c>
      <c r="AH72" s="426">
        <f>IF(ISERROR(VLOOKUP(B72,'Notes Ecrit'!$A$2:$B$650,2,FALSE)),"ABI",(VLOOKUP(B72,'Notes Ecrit'!$A$2:$B$650,2,FALSE)))</f>
        <v>5</v>
      </c>
      <c r="AI72" s="425">
        <f>IF(OR(AH72="ABI",AH72="VALIDÉ"),0,AH72)</f>
        <v>5</v>
      </c>
      <c r="AJ72" s="488">
        <f>RANK(AI72,$AI$3:$AI$651,0)</f>
        <v>416</v>
      </c>
      <c r="AK72" s="427">
        <f>IF(AH72="ABI","DEF",IF(AE72="DSP",AH72,(AE72*0.5+AH72*0.5)))</f>
        <v>9.5500000000000007</v>
      </c>
    </row>
    <row r="73" spans="1:37" ht="15.75" customHeight="1" thickBot="1" x14ac:dyDescent="0.35">
      <c r="A73" s="414" t="s">
        <v>74</v>
      </c>
      <c r="B73" s="415">
        <v>21916617</v>
      </c>
      <c r="C73" s="438" t="s">
        <v>425</v>
      </c>
      <c r="D73" s="439" t="s">
        <v>426</v>
      </c>
      <c r="E73" s="418">
        <v>15</v>
      </c>
      <c r="F73" s="419">
        <f>IF(E73="ABI","ABI",IF(E73="DSP","DSP",IF(E73="VAL","VAL",(VLOOKUP(E73,tpstest,2)))))</f>
        <v>17</v>
      </c>
      <c r="G73" s="420">
        <f>IF(F73="ABI",0,IF(F73="DSP","DSP",IF(F73="VAL","VAL",(IF(A73="F",VLOOKUP(F73,endurfille,2),VLOOKUP(F73,endurgarçon,2))))))</f>
        <v>15</v>
      </c>
      <c r="H73" s="421">
        <f>IF(G73="VAL","VALIDÉ",G73)</f>
        <v>15</v>
      </c>
      <c r="I73" s="418">
        <v>3.77</v>
      </c>
      <c r="J73" s="420">
        <f>IF(I73="ABI",0,IF(I73="DSP","DSP",IF(I73="VAL","VAL",(IF(A73="F",VLOOKUP(I73,VIT20MF,2),VLOOKUP(I73,Vit20MG,2))))))</f>
        <v>12</v>
      </c>
      <c r="K73" s="418">
        <v>8.4499999999999993</v>
      </c>
      <c r="L73" s="420">
        <f>IF(K73="ABI",0,IF(K73="DSP","DSP",IF(K73="VAL","VAL",(IF(A73="F",VLOOKUP(K73,vit50mf,2),VLOOKUP(K73,vit50mg,2))))))</f>
        <v>6</v>
      </c>
      <c r="M73" s="421">
        <f>IF(OR(J73="DSP",L73="DSP"),"DSP",IF(L73="VAL","VALIDÉ",(J73+L73)/2))</f>
        <v>9</v>
      </c>
      <c r="N73" s="418">
        <v>35</v>
      </c>
      <c r="O73" s="418">
        <v>60</v>
      </c>
      <c r="P73" s="422">
        <f>IF(OR(N73="DSP",N73="ABI",N73="VAL"),0,N73/O73)</f>
        <v>0.58333333333333337</v>
      </c>
      <c r="Q73" s="420">
        <f>IF(N73="ABI",0,IF(N73="DSP","DSP",IF(N73="VAL","VAL",IF(A73="F",VLOOKUP(P73,forcefille,2),VLOOKUP(P73,forcegarçon,2)))))</f>
        <v>5.5</v>
      </c>
      <c r="R73" s="418">
        <v>26.1</v>
      </c>
      <c r="S73" s="420">
        <f>IF(R73="ABI",0,IF(R73="DSP","DSP",IF(R73="VAL","VAL",IF(A73="F",VLOOKUP(R73,détfille,2),VLOOKUP(R73,détgarçon,2)))))</f>
        <v>4</v>
      </c>
      <c r="T73" s="421">
        <f>IF(OR(Q73="VAL",S73="VAL"),"VALIDÉ",IF(AND(Q73="DSP",S73="DSP"),"DSP",IF(Q73="DSP",S73*2,IF(S73="DSP",Q73*2,(Q73+S73)))))</f>
        <v>9.5</v>
      </c>
      <c r="U73" s="418">
        <v>29.9</v>
      </c>
      <c r="V73" s="420">
        <f>IF(U73="ABI",0,IF(U73="DSP","DSP",IF(U73="VAL","VAL",IF(A73="F",VLOOKUP(U73,coorfille,2),VLOOKUP(U73,coorgarçon,2)))))</f>
        <v>4</v>
      </c>
      <c r="W73" s="418">
        <v>1</v>
      </c>
      <c r="X73" s="420">
        <f>IF(W73="ABI",0,IF(W73="DSP","DSP",IF(W73="VAL","VAL",IF(A73="F",VLOOKUP(W73,SouplesseFille,2),VLOOKUP(W73,SouplesseGarçon,2)))))</f>
        <v>2.75</v>
      </c>
      <c r="Y73" s="418">
        <v>5</v>
      </c>
      <c r="Z73" s="420">
        <f>IF(Y73="ABI",0,IF(Y73="DSP","DSP",IF(Y73="VAL","VAL",IF(A73="F",VLOOKUP(Y73,eqfille,2),VLOOKUP(Y73,eqgarçon,2)))))</f>
        <v>2.5</v>
      </c>
      <c r="AA73" s="421">
        <f>IF(AND(V73="DSP",X73="DSP",Z73="DSP"),"DSP",IF(AND(V73="DSP",X73="DSP"),Z73*4,IF(AND(V73="DSP",Z73="DSP"),X73*4,IF(AND(X73="DSP",Z73="DSP"),V73*2,IF(V73="DSP",(X73+Z73)*2,IF(X73="DSP",V73+Z73*2,IF(Z73="DSP",V73+X73*2,IF(Z73="VAL","VALIDÉ",V73+X73+Z73))))))))</f>
        <v>9.25</v>
      </c>
      <c r="AB73" s="418">
        <v>43.22</v>
      </c>
      <c r="AC73" s="420">
        <f>IF(AB73="ABI",0,IF(AB73="DNF",0,IF(AB73="DSP","DSP",IF(AB73="VAL","VAL",(IF(A73="F",VLOOKUP(AB73,nagefille,2),VLOOKUP(AB73,nagegarçon,2)))))))</f>
        <v>12</v>
      </c>
      <c r="AD73" s="423">
        <f>IF(AC73="VAL","VALIDÉ",AC73)</f>
        <v>12</v>
      </c>
      <c r="AE73" s="424">
        <f>IF(AND(H73="DSP",M73="DSP",T73="DSP",AA73="DSP",AD73="DSP"),"DSP",IF(AND(H73="DSP",M73="DSP",T73="DSP",AA73="DSP"),AD73,IF(AND(H73="DSP",M73="DSP",T73="DSP",AD73="DSP"),AA73,IF(AND(H73="DSP",M73="DSP",AA73="DSP",AD73="DSP"),T73,IF(AND(H73="DSP",T73="DSP",AA73="DSP",AD73="DSP"),M73,IF(AND(M73="DSP",T73="DSP",AA73="DSP",AD73="DSP"),H73,IF(AND(T73="DSP",AA73="DSP",AD73="DSP"),(H73+M73)/2,IF(AND(M73="DSP",AA73="DSP",AD73="DSP"),(H73+T73)/2,IF(AND(H73="DSP",AA73="DSP",AD73="DSP"),(M73+T73)/2,IF(AND(M73="DSP",T73="DSP",AD73="DSP"),(H73+AA73)/2,IF(AND(H73="DSP",T73="DSP",AD73="DSP"),(M73+AA73)/2,IF(AND(H73="DSP",M73="DSP",AD73="DSP"),(T73+AA73)/2,IF(AND(M73="DSP",T73="DSP",AA73="DSP"),(H73+AD73)/2,IF(AND(H73="DSP",T73="DSP",AA73="DSP"),(M73+AD73)/2,IF(AND(H73="DSP",M73="DSP",AA73="DSP"),(T73+AD73)/2,IF(AND(H73="DSP",M73="DSP",T73="DSP"),(AA73+AD73)/2,IF(AND(H73="DSP",M73="DSP"),(T73+AA73+AD73)/3,IF(AND(H73="DSP",T73="DSP"),(M73+AA73+AD73)/3,IF(AND(M73="DSP",T73="DSP"),(H73+AA73+AD73)/3,IF(AND(H73="DSP",AA73="DSP"),(M73+T73+AD73)/3,IF(AND(M73="DSP",AA73="DSP"),(H73+T73+AD73)/3,IF(AND(T73="DSP",AA73="DSP"),(H73+M73+AD73)/3,IF(AND(H73="DSP",AD73="DSP"),(M73+T73+AA73)/3,IF(AND(M73="DSP",AD73="DSP"),(H73+T73+AA73)/3,IF(AND(T73="DSP",AD73="DSP"),(H73+M73+AA73)/3,IF(AND(AA73="DSP",AD73="DSP"),(H73+M73+T73)/3,IF(H73="DSP",(M73+T73+AA73+AD73)/4,IF(M73="DSP",(H73+T73+AA73+AD73)/4,IF(T73="DSP",(H73+M73+AA73+AD73)/4,IF(AA73="DSP",(H73+M73+T73+AD73)/4,IF(AD73="DSP",(H73+M73+T73+AA73)/4,SUM(H73+M73+T73+AA73+AD73)/5)))))))))))))))))))))))))))))))</f>
        <v>10.95</v>
      </c>
      <c r="AF73" s="425">
        <f>IF(AE73="DSP",0,AE73)</f>
        <v>10.95</v>
      </c>
      <c r="AG73" s="484">
        <f>RANK(AF73,$AF$3:$AF$651,0)</f>
        <v>329</v>
      </c>
      <c r="AH73" s="426">
        <f>IF(ISERROR(VLOOKUP(B73,'Notes Ecrit'!$A$2:$B$650,2,FALSE)),"ABI",(VLOOKUP(B73,'Notes Ecrit'!$A$2:$B$650,2,FALSE)))</f>
        <v>8</v>
      </c>
      <c r="AI73" s="425">
        <f>IF(OR(AH73="ABI",AH73="VALIDÉ"),0,AH73)</f>
        <v>8</v>
      </c>
      <c r="AJ73" s="488">
        <f>RANK(AI73,$AI$3:$AI$651,0)</f>
        <v>109</v>
      </c>
      <c r="AK73" s="427">
        <f>IF(AH73="ABI","DEF",IF(AE73="DSP",AH73,(AE73*0.5+AH73*0.5)))</f>
        <v>9.4749999999999996</v>
      </c>
    </row>
    <row r="74" spans="1:37" ht="15.75" customHeight="1" thickBot="1" x14ac:dyDescent="0.35">
      <c r="A74" s="414" t="s">
        <v>1026</v>
      </c>
      <c r="B74" s="415">
        <v>21816057</v>
      </c>
      <c r="C74" s="438" t="s">
        <v>427</v>
      </c>
      <c r="D74" s="439" t="s">
        <v>105</v>
      </c>
      <c r="E74" s="418">
        <v>20</v>
      </c>
      <c r="F74" s="419">
        <f>IF(E74="ABI","ABI",IF(E74="DSP","DSP",IF(E74="VAL","VAL",(VLOOKUP(E74,tpstest,2)))))</f>
        <v>19.5</v>
      </c>
      <c r="G74" s="420">
        <f>IF(F74="ABI",0,IF(F74="DSP","DSP",IF(F74="VAL","VAL",(IF(A74="F",VLOOKUP(F74,endurfille,2),VLOOKUP(F74,endurgarçon,2))))))</f>
        <v>17</v>
      </c>
      <c r="H74" s="421">
        <f>IF(G74="VAL","VALIDÉ",G74)</f>
        <v>17</v>
      </c>
      <c r="I74" s="418">
        <v>3.21</v>
      </c>
      <c r="J74" s="420">
        <f>IF(I74="ABI",0,IF(I74="DSP","DSP",IF(I74="VAL","VAL",(IF(A74="F",VLOOKUP(I74,VIT20MF,2),VLOOKUP(I74,Vit20MG,2))))))</f>
        <v>17</v>
      </c>
      <c r="K74" s="418">
        <v>6.89</v>
      </c>
      <c r="L74" s="420">
        <f>IF(K74="ABI",0,IF(K74="DSP","DSP",IF(K74="VAL","VAL",(IF(A74="F",VLOOKUP(K74,vit50mf,2),VLOOKUP(K74,vit50mg,2))))))</f>
        <v>11</v>
      </c>
      <c r="M74" s="421">
        <f>IF(OR(J74="DSP",L74="DSP"),"DSP",IF(L74="VAL","VALIDÉ",(J74+L74)/2))</f>
        <v>14</v>
      </c>
      <c r="N74" s="418">
        <v>62</v>
      </c>
      <c r="O74" s="418">
        <v>78</v>
      </c>
      <c r="P74" s="422">
        <f>IF(OR(N74="DSP",N74="ABI",N74="VAL"),0,N74/O74)</f>
        <v>0.79487179487179482</v>
      </c>
      <c r="Q74" s="420">
        <f>IF(N74="ABI",0,IF(N74="DSP","DSP",IF(N74="VAL","VAL",IF(A74="F",VLOOKUP(P74,forcefille,2),VLOOKUP(P74,forcegarçon,2)))))</f>
        <v>4</v>
      </c>
      <c r="R74" s="418">
        <v>46.2</v>
      </c>
      <c r="S74" s="420">
        <f>IF(R74="ABI",0,IF(R74="DSP","DSP",IF(R74="VAL","VAL",IF(A74="F",VLOOKUP(R74,détfille,2),VLOOKUP(R74,détgarçon,2)))))</f>
        <v>4.5</v>
      </c>
      <c r="T74" s="421">
        <f>IF(OR(Q74="VAL",S74="VAL"),"VALIDÉ",IF(AND(Q74="DSP",S74="DSP"),"DSP",IF(Q74="DSP",S74*2,IF(S74="DSP",Q74*2,(Q74+S74)))))</f>
        <v>8.5</v>
      </c>
      <c r="U74" s="418">
        <v>27.17</v>
      </c>
      <c r="V74" s="420">
        <f>IF(U74="ABI",0,IF(U74="DSP","DSP",IF(U74="VAL","VAL",IF(A74="F",VLOOKUP(U74,coorfille,2),VLOOKUP(U74,coorgarçon,2)))))</f>
        <v>4.25</v>
      </c>
      <c r="W74" s="418">
        <v>0</v>
      </c>
      <c r="X74" s="420">
        <f>IF(W74="ABI",0,IF(W74="DSP","DSP",IF(W74="VAL","VAL",IF(A74="F",VLOOKUP(W74,SouplesseFille,2),VLOOKUP(W74,SouplesseGarçon,2)))))</f>
        <v>2.5</v>
      </c>
      <c r="Y74" s="418">
        <v>4</v>
      </c>
      <c r="Z74" s="420">
        <f>IF(Y74="ABI",0,IF(Y74="DSP","DSP",IF(Y74="VAL","VAL",IF(A74="F",VLOOKUP(Y74,eqfille,2),VLOOKUP(Y74,eqgarçon,2)))))</f>
        <v>3</v>
      </c>
      <c r="AA74" s="421">
        <f>IF(AND(V74="DSP",X74="DSP",Z74="DSP"),"DSP",IF(AND(V74="DSP",X74="DSP"),Z74*4,IF(AND(V74="DSP",Z74="DSP"),X74*4,IF(AND(X74="DSP",Z74="DSP"),V74*2,IF(V74="DSP",(X74+Z74)*2,IF(X74="DSP",V74+Z74*2,IF(Z74="DSP",V74+X74*2,IF(Z74="VAL","VALIDÉ",V74+X74+Z74))))))))</f>
        <v>9.75</v>
      </c>
      <c r="AB74" s="418">
        <v>35.79</v>
      </c>
      <c r="AC74" s="420">
        <f>IF(AB74="ABI",0,IF(AB74="DNF",0,IF(AB74="DSP","DSP",IF(AB74="VAL","VAL",(IF(A74="F",VLOOKUP(AB74,nagefille,2),VLOOKUP(AB74,nagegarçon,2)))))))</f>
        <v>13</v>
      </c>
      <c r="AD74" s="423">
        <f>IF(AC74="VAL","VALIDÉ",AC74)</f>
        <v>13</v>
      </c>
      <c r="AE74" s="424">
        <f>IF(AND(H74="DSP",M74="DSP",T74="DSP",AA74="DSP",AD74="DSP"),"DSP",IF(AND(H74="DSP",M74="DSP",T74="DSP",AA74="DSP"),AD74,IF(AND(H74="DSP",M74="DSP",T74="DSP",AD74="DSP"),AA74,IF(AND(H74="DSP",M74="DSP",AA74="DSP",AD74="DSP"),T74,IF(AND(H74="DSP",T74="DSP",AA74="DSP",AD74="DSP"),M74,IF(AND(M74="DSP",T74="DSP",AA74="DSP",AD74="DSP"),H74,IF(AND(T74="DSP",AA74="DSP",AD74="DSP"),(H74+M74)/2,IF(AND(M74="DSP",AA74="DSP",AD74="DSP"),(H74+T74)/2,IF(AND(H74="DSP",AA74="DSP",AD74="DSP"),(M74+T74)/2,IF(AND(M74="DSP",T74="DSP",AD74="DSP"),(H74+AA74)/2,IF(AND(H74="DSP",T74="DSP",AD74="DSP"),(M74+AA74)/2,IF(AND(H74="DSP",M74="DSP",AD74="DSP"),(T74+AA74)/2,IF(AND(M74="DSP",T74="DSP",AA74="DSP"),(H74+AD74)/2,IF(AND(H74="DSP",T74="DSP",AA74="DSP"),(M74+AD74)/2,IF(AND(H74="DSP",M74="DSP",AA74="DSP"),(T74+AD74)/2,IF(AND(H74="DSP",M74="DSP",T74="DSP"),(AA74+AD74)/2,IF(AND(H74="DSP",M74="DSP"),(T74+AA74+AD74)/3,IF(AND(H74="DSP",T74="DSP"),(M74+AA74+AD74)/3,IF(AND(M74="DSP",T74="DSP"),(H74+AA74+AD74)/3,IF(AND(H74="DSP",AA74="DSP"),(M74+T74+AD74)/3,IF(AND(M74="DSP",AA74="DSP"),(H74+T74+AD74)/3,IF(AND(T74="DSP",AA74="DSP"),(H74+M74+AD74)/3,IF(AND(H74="DSP",AD74="DSP"),(M74+T74+AA74)/3,IF(AND(M74="DSP",AD74="DSP"),(H74+T74+AA74)/3,IF(AND(T74="DSP",AD74="DSP"),(H74+M74+AA74)/3,IF(AND(AA74="DSP",AD74="DSP"),(H74+M74+T74)/3,IF(H74="DSP",(M74+T74+AA74+AD74)/4,IF(M74="DSP",(H74+T74+AA74+AD74)/4,IF(T74="DSP",(H74+M74+AA74+AD74)/4,IF(AA74="DSP",(H74+M74+T74+AD74)/4,IF(AD74="DSP",(H74+M74+T74+AA74)/4,SUM(H74+M74+T74+AA74+AD74)/5)))))))))))))))))))))))))))))))</f>
        <v>12.45</v>
      </c>
      <c r="AF74" s="425">
        <f>IF(AE74="DSP",0,AE74)</f>
        <v>12.45</v>
      </c>
      <c r="AG74" s="484">
        <f>RANK(AF74,$AF$3:$AF$651,0)</f>
        <v>140</v>
      </c>
      <c r="AH74" s="426">
        <f>IF(ISERROR(VLOOKUP(B74,'Notes Ecrit'!$A$2:$B$650,2,FALSE)),"ABI",(VLOOKUP(B74,'Notes Ecrit'!$A$2:$B$650,2,FALSE)))</f>
        <v>7</v>
      </c>
      <c r="AI74" s="425">
        <f>IF(OR(AH74="ABI",AH74="VALIDÉ"),0,AH74)</f>
        <v>7</v>
      </c>
      <c r="AJ74" s="488">
        <f>RANK(AI74,$AI$3:$AI$651,0)</f>
        <v>183</v>
      </c>
      <c r="AK74" s="427">
        <f>IF(AH74="ABI","DEF",IF(AE74="DSP",AH74,(AE74*0.5+AH74*0.5)))</f>
        <v>9.7249999999999996</v>
      </c>
    </row>
    <row r="75" spans="1:37" ht="15.75" customHeight="1" thickBot="1" x14ac:dyDescent="0.35">
      <c r="A75" s="414" t="s">
        <v>1026</v>
      </c>
      <c r="B75" s="415">
        <v>21905064</v>
      </c>
      <c r="C75" s="438" t="s">
        <v>428</v>
      </c>
      <c r="D75" s="439" t="s">
        <v>130</v>
      </c>
      <c r="E75" s="418">
        <v>18</v>
      </c>
      <c r="F75" s="419">
        <f>IF(E75="ABI","ABI",IF(E75="DSP","DSP",IF(E75="VAL","VAL",(VLOOKUP(E75,tpstest,2)))))</f>
        <v>18.5</v>
      </c>
      <c r="G75" s="420">
        <f>IF(F75="ABI",0,IF(F75="DSP","DSP",IF(F75="VAL","VAL",(IF(A75="F",VLOOKUP(F75,endurfille,2),VLOOKUP(F75,endurgarçon,2))))))</f>
        <v>15</v>
      </c>
      <c r="H75" s="421">
        <f>IF(G75="VAL","VALIDÉ",G75)</f>
        <v>15</v>
      </c>
      <c r="I75" s="418">
        <v>3.1</v>
      </c>
      <c r="J75" s="420">
        <f>IF(I75="ABI",0,IF(I75="DSP","DSP",IF(I75="VAL","VAL",(IF(A75="F",VLOOKUP(I75,VIT20MF,2),VLOOKUP(I75,Vit20MG,2))))))</f>
        <v>19</v>
      </c>
      <c r="K75" s="418">
        <v>6.49</v>
      </c>
      <c r="L75" s="420">
        <f>IF(K75="ABI",0,IF(K75="DSP","DSP",IF(K75="VAL","VAL",(IF(A75="F",VLOOKUP(K75,vit50mf,2),VLOOKUP(K75,vit50mg,2))))))</f>
        <v>13</v>
      </c>
      <c r="M75" s="421">
        <f>IF(OR(J75="DSP",L75="DSP"),"DSP",IF(L75="VAL","VALIDÉ",(J75+L75)/2))</f>
        <v>16</v>
      </c>
      <c r="N75" s="418">
        <v>62</v>
      </c>
      <c r="O75" s="418">
        <v>67</v>
      </c>
      <c r="P75" s="422">
        <f>IF(OR(N75="DSP",N75="ABI",N75="VAL"),0,N75/O75)</f>
        <v>0.92537313432835822</v>
      </c>
      <c r="Q75" s="420">
        <f>IF(N75="ABI",0,IF(N75="DSP","DSP",IF(N75="VAL","VAL",IF(A75="F",VLOOKUP(P75,forcefille,2),VLOOKUP(P75,forcegarçon,2)))))</f>
        <v>5</v>
      </c>
      <c r="R75" s="418">
        <v>45.8</v>
      </c>
      <c r="S75" s="420">
        <f>IF(R75="ABI",0,IF(R75="DSP","DSP",IF(R75="VAL","VAL",IF(A75="F",VLOOKUP(R75,détfille,2),VLOOKUP(R75,détgarçon,2)))))</f>
        <v>4.5</v>
      </c>
      <c r="T75" s="421">
        <f>IF(OR(Q75="VAL",S75="VAL"),"VALIDÉ",IF(AND(Q75="DSP",S75="DSP"),"DSP",IF(Q75="DSP",S75*2,IF(S75="DSP",Q75*2,(Q75+S75)))))</f>
        <v>9.5</v>
      </c>
      <c r="U75" s="418">
        <v>28.44</v>
      </c>
      <c r="V75" s="420">
        <f>IF(U75="ABI",0,IF(U75="DSP","DSP",IF(U75="VAL","VAL",IF(A75="F",VLOOKUP(U75,coorfille,2),VLOOKUP(U75,coorgarçon,2)))))</f>
        <v>3.75</v>
      </c>
      <c r="W75" s="418">
        <v>-4</v>
      </c>
      <c r="X75" s="420">
        <f>IF(W75="ABI",0,IF(W75="DSP","DSP",IF(W75="VAL","VAL",IF(A75="F",VLOOKUP(W75,SouplesseFille,2),VLOOKUP(W75,SouplesseGarçon,2)))))</f>
        <v>1.5</v>
      </c>
      <c r="Y75" s="418">
        <v>10</v>
      </c>
      <c r="Z75" s="420">
        <f>IF(Y75="ABI",0,IF(Y75="DSP","DSP",IF(Y75="VAL","VAL",IF(A75="F",VLOOKUP(Y75,eqfille,2),VLOOKUP(Y75,eqgarçon,2)))))</f>
        <v>0</v>
      </c>
      <c r="AA75" s="421">
        <f>IF(AND(V75="DSP",X75="DSP",Z75="DSP"),"DSP",IF(AND(V75="DSP",X75="DSP"),Z75*4,IF(AND(V75="DSP",Z75="DSP"),X75*4,IF(AND(X75="DSP",Z75="DSP"),V75*2,IF(V75="DSP",(X75+Z75)*2,IF(X75="DSP",V75+Z75*2,IF(Z75="DSP",V75+X75*2,IF(Z75="VAL","VALIDÉ",V75+X75+Z75))))))))</f>
        <v>5.25</v>
      </c>
      <c r="AB75" s="418">
        <v>38.67</v>
      </c>
      <c r="AC75" s="420">
        <f>IF(AB75="ABI",0,IF(AB75="DNF",0,IF(AB75="DSP","DSP",IF(AB75="VAL","VAL",(IF(A75="F",VLOOKUP(AB75,nagefille,2),VLOOKUP(AB75,nagegarçon,2)))))))</f>
        <v>11</v>
      </c>
      <c r="AD75" s="423">
        <f>IF(AC75="VAL","VALIDÉ",AC75)</f>
        <v>11</v>
      </c>
      <c r="AE75" s="424">
        <f>IF(AND(H75="DSP",M75="DSP",T75="DSP",AA75="DSP",AD75="DSP"),"DSP",IF(AND(H75="DSP",M75="DSP",T75="DSP",AA75="DSP"),AD75,IF(AND(H75="DSP",M75="DSP",T75="DSP",AD75="DSP"),AA75,IF(AND(H75="DSP",M75="DSP",AA75="DSP",AD75="DSP"),T75,IF(AND(H75="DSP",T75="DSP",AA75="DSP",AD75="DSP"),M75,IF(AND(M75="DSP",T75="DSP",AA75="DSP",AD75="DSP"),H75,IF(AND(T75="DSP",AA75="DSP",AD75="DSP"),(H75+M75)/2,IF(AND(M75="DSP",AA75="DSP",AD75="DSP"),(H75+T75)/2,IF(AND(H75="DSP",AA75="DSP",AD75="DSP"),(M75+T75)/2,IF(AND(M75="DSP",T75="DSP",AD75="DSP"),(H75+AA75)/2,IF(AND(H75="DSP",T75="DSP",AD75="DSP"),(M75+AA75)/2,IF(AND(H75="DSP",M75="DSP",AD75="DSP"),(T75+AA75)/2,IF(AND(M75="DSP",T75="DSP",AA75="DSP"),(H75+AD75)/2,IF(AND(H75="DSP",T75="DSP",AA75="DSP"),(M75+AD75)/2,IF(AND(H75="DSP",M75="DSP",AA75="DSP"),(T75+AD75)/2,IF(AND(H75="DSP",M75="DSP",T75="DSP"),(AA75+AD75)/2,IF(AND(H75="DSP",M75="DSP"),(T75+AA75+AD75)/3,IF(AND(H75="DSP",T75="DSP"),(M75+AA75+AD75)/3,IF(AND(M75="DSP",T75="DSP"),(H75+AA75+AD75)/3,IF(AND(H75="DSP",AA75="DSP"),(M75+T75+AD75)/3,IF(AND(M75="DSP",AA75="DSP"),(H75+T75+AD75)/3,IF(AND(T75="DSP",AA75="DSP"),(H75+M75+AD75)/3,IF(AND(H75="DSP",AD75="DSP"),(M75+T75+AA75)/3,IF(AND(M75="DSP",AD75="DSP"),(H75+T75+AA75)/3,IF(AND(T75="DSP",AD75="DSP"),(H75+M75+AA75)/3,IF(AND(AA75="DSP",AD75="DSP"),(H75+M75+T75)/3,IF(H75="DSP",(M75+T75+AA75+AD75)/4,IF(M75="DSP",(H75+T75+AA75+AD75)/4,IF(T75="DSP",(H75+M75+AA75+AD75)/4,IF(AA75="DSP",(H75+M75+T75+AD75)/4,IF(AD75="DSP",(H75+M75+T75+AA75)/4,SUM(H75+M75+T75+AA75+AD75)/5)))))))))))))))))))))))))))))))</f>
        <v>11.35</v>
      </c>
      <c r="AF75" s="425">
        <f>IF(AE75="DSP",0,AE75)</f>
        <v>11.35</v>
      </c>
      <c r="AG75" s="484">
        <f>RANK(AF75,$AF$3:$AF$651,0)</f>
        <v>281</v>
      </c>
      <c r="AH75" s="426">
        <f>IF(ISERROR(VLOOKUP(B75,'Notes Ecrit'!$A$2:$B$650,2,FALSE)),"ABI",(VLOOKUP(B75,'Notes Ecrit'!$A$2:$B$650,2,FALSE)))</f>
        <v>9</v>
      </c>
      <c r="AI75" s="425">
        <f>IF(OR(AH75="ABI",AH75="VALIDÉ"),0,AH75)</f>
        <v>9</v>
      </c>
      <c r="AJ75" s="488">
        <f>RANK(AI75,$AI$3:$AI$651,0)</f>
        <v>58</v>
      </c>
      <c r="AK75" s="427">
        <f>IF(AH75="ABI","DEF",IF(AE75="DSP",AH75,(AE75*0.5+AH75*0.5)))</f>
        <v>10.175000000000001</v>
      </c>
    </row>
    <row r="76" spans="1:37" ht="15.75" customHeight="1" thickBot="1" x14ac:dyDescent="0.35">
      <c r="A76" s="414" t="s">
        <v>1026</v>
      </c>
      <c r="B76" s="415">
        <v>21911965</v>
      </c>
      <c r="C76" s="438" t="s">
        <v>429</v>
      </c>
      <c r="D76" s="439" t="s">
        <v>185</v>
      </c>
      <c r="E76" s="418">
        <v>18</v>
      </c>
      <c r="F76" s="419">
        <f>IF(E76="ABI","ABI",IF(E76="DSP","DSP",IF(E76="VAL","VAL",(VLOOKUP(E76,tpstest,2)))))</f>
        <v>18.5</v>
      </c>
      <c r="G76" s="420">
        <f>IF(F76="ABI",0,IF(F76="DSP","DSP",IF(F76="VAL","VAL",(IF(A76="F",VLOOKUP(F76,endurfille,2),VLOOKUP(F76,endurgarçon,2))))))</f>
        <v>15</v>
      </c>
      <c r="H76" s="421">
        <f>IF(G76="VAL","VALIDÉ",G76)</f>
        <v>15</v>
      </c>
      <c r="I76" s="418">
        <v>3.37</v>
      </c>
      <c r="J76" s="420">
        <f>IF(I76="ABI",0,IF(I76="DSP","DSP",IF(I76="VAL","VAL",(IF(A76="F",VLOOKUP(I76,VIT20MF,2),VLOOKUP(I76,Vit20MG,2))))))</f>
        <v>14</v>
      </c>
      <c r="K76" s="418">
        <v>6.27</v>
      </c>
      <c r="L76" s="420">
        <f>IF(K76="ABI",0,IF(K76="DSP","DSP",IF(K76="VAL","VAL",(IF(A76="F",VLOOKUP(K76,vit50mf,2),VLOOKUP(K76,vit50mg,2))))))</f>
        <v>15</v>
      </c>
      <c r="M76" s="421">
        <f>IF(OR(J76="DSP",L76="DSP"),"DSP",IF(L76="VAL","VALIDÉ",(J76+L76)/2))</f>
        <v>14.5</v>
      </c>
      <c r="N76" s="418">
        <v>46</v>
      </c>
      <c r="O76" s="418">
        <v>64</v>
      </c>
      <c r="P76" s="422">
        <f>IF(OR(N76="DSP",N76="ABI",N76="VAL"),0,N76/O76)</f>
        <v>0.71875</v>
      </c>
      <c r="Q76" s="420">
        <f>IF(N76="ABI",0,IF(N76="DSP","DSP",IF(N76="VAL","VAL",IF(A76="F",VLOOKUP(P76,forcefille,2),VLOOKUP(P76,forcegarçon,2)))))</f>
        <v>4</v>
      </c>
      <c r="R76" s="418">
        <v>38.6</v>
      </c>
      <c r="S76" s="420">
        <f>IF(R76="ABI",0,IF(R76="DSP","DSP",IF(R76="VAL","VAL",IF(A76="F",VLOOKUP(R76,détfille,2),VLOOKUP(R76,détgarçon,2)))))</f>
        <v>2.5</v>
      </c>
      <c r="T76" s="421">
        <f>IF(OR(Q76="VAL",S76="VAL"),"VALIDÉ",IF(AND(Q76="DSP",S76="DSP"),"DSP",IF(Q76="DSP",S76*2,IF(S76="DSP",Q76*2,(Q76+S76)))))</f>
        <v>6.5</v>
      </c>
      <c r="U76" s="418">
        <v>27</v>
      </c>
      <c r="V76" s="420">
        <f>IF(U76="ABI",0,IF(U76="DSP","DSP",IF(U76="VAL","VAL",IF(A76="F",VLOOKUP(U76,coorfille,2),VLOOKUP(U76,coorgarçon,2)))))</f>
        <v>4.25</v>
      </c>
      <c r="W76" s="418">
        <v>1</v>
      </c>
      <c r="X76" s="420">
        <f>IF(W76="ABI",0,IF(W76="DSP","DSP",IF(W76="VAL","VAL",IF(A76="F",VLOOKUP(W76,SouplesseFille,2),VLOOKUP(W76,SouplesseGarçon,2)))))</f>
        <v>2.75</v>
      </c>
      <c r="Y76" s="418">
        <v>6</v>
      </c>
      <c r="Z76" s="420">
        <f>IF(Y76="ABI",0,IF(Y76="DSP","DSP",IF(Y76="VAL","VAL",IF(A76="F",VLOOKUP(Y76,eqfille,2),VLOOKUP(Y76,eqgarçon,2)))))</f>
        <v>2</v>
      </c>
      <c r="AA76" s="421">
        <f>IF(AND(V76="DSP",X76="DSP",Z76="DSP"),"DSP",IF(AND(V76="DSP",X76="DSP"),Z76*4,IF(AND(V76="DSP",Z76="DSP"),X76*4,IF(AND(X76="DSP",Z76="DSP"),V76*2,IF(V76="DSP",(X76+Z76)*2,IF(X76="DSP",V76+Z76*2,IF(Z76="DSP",V76+X76*2,IF(Z76="VAL","VALIDÉ",V76+X76+Z76))))))))</f>
        <v>9</v>
      </c>
      <c r="AB76" s="418">
        <v>43.28</v>
      </c>
      <c r="AC76" s="420">
        <f>IF(AB76="ABI",0,IF(AB76="DNF",0,IF(AB76="DSP","DSP",IF(AB76="VAL","VAL",(IF(A76="F",VLOOKUP(AB76,nagefille,2),VLOOKUP(AB76,nagegarçon,2)))))))</f>
        <v>8</v>
      </c>
      <c r="AD76" s="423">
        <f>IF(AC76="VAL","VALIDÉ",AC76)</f>
        <v>8</v>
      </c>
      <c r="AE76" s="424">
        <f>IF(AND(H76="DSP",M76="DSP",T76="DSP",AA76="DSP",AD76="DSP"),"DSP",IF(AND(H76="DSP",M76="DSP",T76="DSP",AA76="DSP"),AD76,IF(AND(H76="DSP",M76="DSP",T76="DSP",AD76="DSP"),AA76,IF(AND(H76="DSP",M76="DSP",AA76="DSP",AD76="DSP"),T76,IF(AND(H76="DSP",T76="DSP",AA76="DSP",AD76="DSP"),M76,IF(AND(M76="DSP",T76="DSP",AA76="DSP",AD76="DSP"),H76,IF(AND(T76="DSP",AA76="DSP",AD76="DSP"),(H76+M76)/2,IF(AND(M76="DSP",AA76="DSP",AD76="DSP"),(H76+T76)/2,IF(AND(H76="DSP",AA76="DSP",AD76="DSP"),(M76+T76)/2,IF(AND(M76="DSP",T76="DSP",AD76="DSP"),(H76+AA76)/2,IF(AND(H76="DSP",T76="DSP",AD76="DSP"),(M76+AA76)/2,IF(AND(H76="DSP",M76="DSP",AD76="DSP"),(T76+AA76)/2,IF(AND(M76="DSP",T76="DSP",AA76="DSP"),(H76+AD76)/2,IF(AND(H76="DSP",T76="DSP",AA76="DSP"),(M76+AD76)/2,IF(AND(H76="DSP",M76="DSP",AA76="DSP"),(T76+AD76)/2,IF(AND(H76="DSP",M76="DSP",T76="DSP"),(AA76+AD76)/2,IF(AND(H76="DSP",M76="DSP"),(T76+AA76+AD76)/3,IF(AND(H76="DSP",T76="DSP"),(M76+AA76+AD76)/3,IF(AND(M76="DSP",T76="DSP"),(H76+AA76+AD76)/3,IF(AND(H76="DSP",AA76="DSP"),(M76+T76+AD76)/3,IF(AND(M76="DSP",AA76="DSP"),(H76+T76+AD76)/3,IF(AND(T76="DSP",AA76="DSP"),(H76+M76+AD76)/3,IF(AND(H76="DSP",AD76="DSP"),(M76+T76+AA76)/3,IF(AND(M76="DSP",AD76="DSP"),(H76+T76+AA76)/3,IF(AND(T76="DSP",AD76="DSP"),(H76+M76+AA76)/3,IF(AND(AA76="DSP",AD76="DSP"),(H76+M76+T76)/3,IF(H76="DSP",(M76+T76+AA76+AD76)/4,IF(M76="DSP",(H76+T76+AA76+AD76)/4,IF(T76="DSP",(H76+M76+AA76+AD76)/4,IF(AA76="DSP",(H76+M76+T76+AD76)/4,IF(AD76="DSP",(H76+M76+T76+AA76)/4,SUM(H76+M76+T76+AA76+AD76)/5)))))))))))))))))))))))))))))))</f>
        <v>10.6</v>
      </c>
      <c r="AF76" s="425">
        <f>IF(AE76="DSP",0,AE76)</f>
        <v>10.6</v>
      </c>
      <c r="AG76" s="484">
        <f>RANK(AF76,$AF$3:$AF$651,0)</f>
        <v>369</v>
      </c>
      <c r="AH76" s="426">
        <f>IF(ISERROR(VLOOKUP(B76,'Notes Ecrit'!$A$2:$B$650,2,FALSE)),"ABI",(VLOOKUP(B76,'Notes Ecrit'!$A$2:$B$650,2,FALSE)))</f>
        <v>3.5</v>
      </c>
      <c r="AI76" s="425">
        <f>IF(OR(AH76="ABI",AH76="VALIDÉ"),0,AH76)</f>
        <v>3.5</v>
      </c>
      <c r="AJ76" s="488">
        <f>RANK(AI76,$AI$3:$AI$651,0)</f>
        <v>531</v>
      </c>
      <c r="AK76" s="427">
        <f>IF(AH76="ABI","DEF",IF(AE76="DSP",AH76,(AE76*0.5+AH76*0.5)))</f>
        <v>7.05</v>
      </c>
    </row>
    <row r="77" spans="1:37" ht="15.75" customHeight="1" thickBot="1" x14ac:dyDescent="0.35">
      <c r="A77" s="414" t="s">
        <v>1026</v>
      </c>
      <c r="B77" s="415">
        <v>21902523</v>
      </c>
      <c r="C77" s="438" t="s">
        <v>430</v>
      </c>
      <c r="D77" s="439" t="s">
        <v>159</v>
      </c>
      <c r="E77" s="418">
        <v>18</v>
      </c>
      <c r="F77" s="419">
        <f>IF(E77="ABI","ABI",IF(E77="DSP","DSP",IF(E77="VAL","VAL",(VLOOKUP(E77,tpstest,2)))))</f>
        <v>18.5</v>
      </c>
      <c r="G77" s="420">
        <f>IF(F77="ABI",0,IF(F77="DSP","DSP",IF(F77="VAL","VAL",(IF(A77="F",VLOOKUP(F77,endurfille,2),VLOOKUP(F77,endurgarçon,2))))))</f>
        <v>15</v>
      </c>
      <c r="H77" s="421">
        <f>IF(G77="VAL","VALIDÉ",G77)</f>
        <v>15</v>
      </c>
      <c r="I77" s="418">
        <v>2.9</v>
      </c>
      <c r="J77" s="420">
        <f>IF(I77="ABI",0,IF(I77="DSP","DSP",IF(I77="VAL","VAL",(IF(A77="F",VLOOKUP(I77,VIT20MF,2),VLOOKUP(I77,Vit20MG,2))))))</f>
        <v>20</v>
      </c>
      <c r="K77" s="418">
        <v>6.29</v>
      </c>
      <c r="L77" s="420">
        <f>IF(K77="ABI",0,IF(K77="DSP","DSP",IF(K77="VAL","VAL",(IF(A77="F",VLOOKUP(K77,vit50mf,2),VLOOKUP(K77,vit50mg,2))))))</f>
        <v>15</v>
      </c>
      <c r="M77" s="421">
        <f>IF(OR(J77="DSP",L77="DSP"),"DSP",IF(L77="VAL","VALIDÉ",(J77+L77)/2))</f>
        <v>17.5</v>
      </c>
      <c r="N77" s="418">
        <v>46</v>
      </c>
      <c r="O77" s="418">
        <v>62</v>
      </c>
      <c r="P77" s="422">
        <f>IF(OR(N77="DSP",N77="ABI",N77="VAL"),0,N77/O77)</f>
        <v>0.74193548387096775</v>
      </c>
      <c r="Q77" s="420">
        <f>IF(N77="ABI",0,IF(N77="DSP","DSP",IF(N77="VAL","VAL",IF(A77="F",VLOOKUP(P77,forcefille,2),VLOOKUP(P77,forcegarçon,2)))))</f>
        <v>4</v>
      </c>
      <c r="R77" s="418">
        <v>51.3</v>
      </c>
      <c r="S77" s="420">
        <f>IF(R77="ABI",0,IF(R77="DSP","DSP",IF(R77="VAL","VAL",IF(A77="F",VLOOKUP(R77,détfille,2),VLOOKUP(R77,détgarçon,2)))))</f>
        <v>6</v>
      </c>
      <c r="T77" s="421">
        <f>IF(OR(Q77="VAL",S77="VAL"),"VALIDÉ",IF(AND(Q77="DSP",S77="DSP"),"DSP",IF(Q77="DSP",S77*2,IF(S77="DSP",Q77*2,(Q77+S77)))))</f>
        <v>10</v>
      </c>
      <c r="U77" s="418">
        <v>23.3</v>
      </c>
      <c r="V77" s="420">
        <f>IF(U77="ABI",0,IF(U77="DSP","DSP",IF(U77="VAL","VAL",IF(A77="F",VLOOKUP(U77,coorfille,2),VLOOKUP(U77,coorgarçon,2)))))</f>
        <v>6.25</v>
      </c>
      <c r="W77" s="418">
        <v>-8</v>
      </c>
      <c r="X77" s="420">
        <f>IF(W77="ABI",0,IF(W77="DSP","DSP",IF(W77="VAL","VAL",IF(A77="F",VLOOKUP(W77,SouplesseFille,2),VLOOKUP(W77,SouplesseGarçon,2)))))</f>
        <v>1</v>
      </c>
      <c r="Y77" s="418">
        <v>1</v>
      </c>
      <c r="Z77" s="420">
        <f>IF(Y77="ABI",0,IF(Y77="DSP","DSP",IF(Y77="VAL","VAL",IF(A77="F",VLOOKUP(Y77,eqfille,2),VLOOKUP(Y77,eqgarçon,2)))))</f>
        <v>4.5</v>
      </c>
      <c r="AA77" s="421">
        <f>IF(AND(V77="DSP",X77="DSP",Z77="DSP"),"DSP",IF(AND(V77="DSP",X77="DSP"),Z77*4,IF(AND(V77="DSP",Z77="DSP"),X77*4,IF(AND(X77="DSP",Z77="DSP"),V77*2,IF(V77="DSP",(X77+Z77)*2,IF(X77="DSP",V77+Z77*2,IF(Z77="DSP",V77+X77*2,IF(Z77="VAL","VALIDÉ",V77+X77+Z77))))))))</f>
        <v>11.75</v>
      </c>
      <c r="AB77" s="418">
        <v>36.590000000000003</v>
      </c>
      <c r="AC77" s="420">
        <f>IF(AB77="ABI",0,IF(AB77="DNF",0,IF(AB77="DSP","DSP",IF(AB77="VAL","VAL",(IF(A77="F",VLOOKUP(AB77,nagefille,2),VLOOKUP(AB77,nagegarçon,2)))))))</f>
        <v>12</v>
      </c>
      <c r="AD77" s="423">
        <f>IF(AC77="VAL","VALIDÉ",AC77)</f>
        <v>12</v>
      </c>
      <c r="AE77" s="424">
        <f>IF(AND(H77="DSP",M77="DSP",T77="DSP",AA77="DSP",AD77="DSP"),"DSP",IF(AND(H77="DSP",M77="DSP",T77="DSP",AA77="DSP"),AD77,IF(AND(H77="DSP",M77="DSP",T77="DSP",AD77="DSP"),AA77,IF(AND(H77="DSP",M77="DSP",AA77="DSP",AD77="DSP"),T77,IF(AND(H77="DSP",T77="DSP",AA77="DSP",AD77="DSP"),M77,IF(AND(M77="DSP",T77="DSP",AA77="DSP",AD77="DSP"),H77,IF(AND(T77="DSP",AA77="DSP",AD77="DSP"),(H77+M77)/2,IF(AND(M77="DSP",AA77="DSP",AD77="DSP"),(H77+T77)/2,IF(AND(H77="DSP",AA77="DSP",AD77="DSP"),(M77+T77)/2,IF(AND(M77="DSP",T77="DSP",AD77="DSP"),(H77+AA77)/2,IF(AND(H77="DSP",T77="DSP",AD77="DSP"),(M77+AA77)/2,IF(AND(H77="DSP",M77="DSP",AD77="DSP"),(T77+AA77)/2,IF(AND(M77="DSP",T77="DSP",AA77="DSP"),(H77+AD77)/2,IF(AND(H77="DSP",T77="DSP",AA77="DSP"),(M77+AD77)/2,IF(AND(H77="DSP",M77="DSP",AA77="DSP"),(T77+AD77)/2,IF(AND(H77="DSP",M77="DSP",T77="DSP"),(AA77+AD77)/2,IF(AND(H77="DSP",M77="DSP"),(T77+AA77+AD77)/3,IF(AND(H77="DSP",T77="DSP"),(M77+AA77+AD77)/3,IF(AND(M77="DSP",T77="DSP"),(H77+AA77+AD77)/3,IF(AND(H77="DSP",AA77="DSP"),(M77+T77+AD77)/3,IF(AND(M77="DSP",AA77="DSP"),(H77+T77+AD77)/3,IF(AND(T77="DSP",AA77="DSP"),(H77+M77+AD77)/3,IF(AND(H77="DSP",AD77="DSP"),(M77+T77+AA77)/3,IF(AND(M77="DSP",AD77="DSP"),(H77+T77+AA77)/3,IF(AND(T77="DSP",AD77="DSP"),(H77+M77+AA77)/3,IF(AND(AA77="DSP",AD77="DSP"),(H77+M77+T77)/3,IF(H77="DSP",(M77+T77+AA77+AD77)/4,IF(M77="DSP",(H77+T77+AA77+AD77)/4,IF(T77="DSP",(H77+M77+AA77+AD77)/4,IF(AA77="DSP",(H77+M77+T77+AD77)/4,IF(AD77="DSP",(H77+M77+T77+AA77)/4,SUM(H77+M77+T77+AA77+AD77)/5)))))))))))))))))))))))))))))))</f>
        <v>13.25</v>
      </c>
      <c r="AF77" s="425">
        <f>IF(AE77="DSP",0,AE77)</f>
        <v>13.25</v>
      </c>
      <c r="AG77" s="484">
        <f>RANK(AF77,$AF$3:$AF$651,0)</f>
        <v>61</v>
      </c>
      <c r="AH77" s="426">
        <f>IF(ISERROR(VLOOKUP(B77,'Notes Ecrit'!$A$2:$B$650,2,FALSE)),"ABI",(VLOOKUP(B77,'Notes Ecrit'!$A$2:$B$650,2,FALSE)))</f>
        <v>7.5</v>
      </c>
      <c r="AI77" s="425">
        <f>IF(OR(AH77="ABI",AH77="VALIDÉ"),0,AH77)</f>
        <v>7.5</v>
      </c>
      <c r="AJ77" s="488">
        <f>RANK(AI77,$AI$3:$AI$651,0)</f>
        <v>137</v>
      </c>
      <c r="AK77" s="427">
        <f>IF(AH77="ABI","DEF",IF(AE77="DSP",AH77,(AE77*0.5+AH77*0.5)))</f>
        <v>10.375</v>
      </c>
    </row>
    <row r="78" spans="1:37" ht="15.75" customHeight="1" thickBot="1" x14ac:dyDescent="0.35">
      <c r="A78" s="414" t="s">
        <v>1026</v>
      </c>
      <c r="B78" s="415">
        <v>21905035</v>
      </c>
      <c r="C78" s="438" t="s">
        <v>431</v>
      </c>
      <c r="D78" s="439" t="s">
        <v>229</v>
      </c>
      <c r="E78" s="418" t="s">
        <v>329</v>
      </c>
      <c r="F78" s="419" t="str">
        <f>IF(E78="ABI","ABI",IF(E78="DSP","DSP",IF(E78="VAL","VAL",(VLOOKUP(E78,tpstest,2)))))</f>
        <v>ABI</v>
      </c>
      <c r="G78" s="420">
        <f>IF(F78="ABI",0,IF(F78="DSP","DSP",IF(F78="VAL","VAL",(IF(A78="F",VLOOKUP(F78,endurfille,2),VLOOKUP(F78,endurgarçon,2))))))</f>
        <v>0</v>
      </c>
      <c r="H78" s="421">
        <f>IF(G78="VAL","VALIDÉ",G78)</f>
        <v>0</v>
      </c>
      <c r="I78" s="418" t="s">
        <v>329</v>
      </c>
      <c r="J78" s="420">
        <f>IF(I78="ABI",0,IF(I78="DSP","DSP",IF(I78="VAL","VAL",(IF(A78="F",VLOOKUP(I78,VIT20MF,2),VLOOKUP(I78,Vit20MG,2))))))</f>
        <v>0</v>
      </c>
      <c r="K78" s="418" t="s">
        <v>329</v>
      </c>
      <c r="L78" s="420">
        <f>IF(K78="ABI",0,IF(K78="DSP","DSP",IF(K78="VAL","VAL",(IF(A78="F",VLOOKUP(K78,vit50mf,2),VLOOKUP(K78,vit50mg,2))))))</f>
        <v>0</v>
      </c>
      <c r="M78" s="421">
        <f>IF(OR(J78="DSP",L78="DSP"),"DSP",IF(L78="VAL","VALIDÉ",(J78+L78)/2))</f>
        <v>0</v>
      </c>
      <c r="N78" s="418" t="s">
        <v>329</v>
      </c>
      <c r="O78" s="418"/>
      <c r="P78" s="422">
        <f>IF(OR(N78="DSP",N78="ABI",N78="VAL"),0,N78/O78)</f>
        <v>0</v>
      </c>
      <c r="Q78" s="420">
        <f>IF(N78="ABI",0,IF(N78="DSP","DSP",IF(N78="VAL","VAL",IF(A78="F",VLOOKUP(P78,forcefille,2),VLOOKUP(P78,forcegarçon,2)))))</f>
        <v>0</v>
      </c>
      <c r="R78" s="418" t="s">
        <v>329</v>
      </c>
      <c r="S78" s="420">
        <f>IF(R78="ABI",0,IF(R78="DSP","DSP",IF(R78="VAL","VAL",IF(A78="F",VLOOKUP(R78,détfille,2),VLOOKUP(R78,détgarçon,2)))))</f>
        <v>0</v>
      </c>
      <c r="T78" s="421">
        <f>IF(OR(Q78="VAL",S78="VAL"),"VALIDÉ",IF(AND(Q78="DSP",S78="DSP"),"DSP",IF(Q78="DSP",S78*2,IF(S78="DSP",Q78*2,(Q78+S78)))))</f>
        <v>0</v>
      </c>
      <c r="U78" s="418" t="s">
        <v>329</v>
      </c>
      <c r="V78" s="420">
        <f>IF(U78="ABI",0,IF(U78="DSP","DSP",IF(U78="VAL","VAL",IF(A78="F",VLOOKUP(U78,coorfille,2),VLOOKUP(U78,coorgarçon,2)))))</f>
        <v>0</v>
      </c>
      <c r="W78" s="418" t="s">
        <v>329</v>
      </c>
      <c r="X78" s="420">
        <f>IF(W78="ABI",0,IF(W78="DSP","DSP",IF(W78="VAL","VAL",IF(A78="F",VLOOKUP(W78,SouplesseFille,2),VLOOKUP(W78,SouplesseGarçon,2)))))</f>
        <v>0</v>
      </c>
      <c r="Y78" s="418" t="s">
        <v>329</v>
      </c>
      <c r="Z78" s="420">
        <f>IF(Y78="ABI",0,IF(Y78="DSP","DSP",IF(Y78="VAL","VAL",IF(A78="F",VLOOKUP(Y78,eqfille,2),VLOOKUP(Y78,eqgarçon,2)))))</f>
        <v>0</v>
      </c>
      <c r="AA78" s="421">
        <f>IF(AND(V78="DSP",X78="DSP",Z78="DSP"),"DSP",IF(AND(V78="DSP",X78="DSP"),Z78*4,IF(AND(V78="DSP",Z78="DSP"),X78*4,IF(AND(X78="DSP",Z78="DSP"),V78*2,IF(V78="DSP",(X78+Z78)*2,IF(X78="DSP",V78+Z78*2,IF(Z78="DSP",V78+X78*2,IF(Z78="VAL","VALIDÉ",V78+X78+Z78))))))))</f>
        <v>0</v>
      </c>
      <c r="AB78" s="418" t="s">
        <v>329</v>
      </c>
      <c r="AC78" s="420">
        <f>IF(AB78="ABI",0,IF(AB78="DNF",0,IF(AB78="DSP","DSP",IF(AB78="VAL","VAL",(IF(A78="F",VLOOKUP(AB78,nagefille,2),VLOOKUP(AB78,nagegarçon,2)))))))</f>
        <v>0</v>
      </c>
      <c r="AD78" s="423">
        <f>IF(AC78="VAL","VALIDÉ",AC78)</f>
        <v>0</v>
      </c>
      <c r="AE78" s="424">
        <f>IF(AND(H78="DSP",M78="DSP",T78="DSP",AA78="DSP",AD78="DSP"),"DSP",IF(AND(H78="DSP",M78="DSP",T78="DSP",AA78="DSP"),AD78,IF(AND(H78="DSP",M78="DSP",T78="DSP",AD78="DSP"),AA78,IF(AND(H78="DSP",M78="DSP",AA78="DSP",AD78="DSP"),T78,IF(AND(H78="DSP",T78="DSP",AA78="DSP",AD78="DSP"),M78,IF(AND(M78="DSP",T78="DSP",AA78="DSP",AD78="DSP"),H78,IF(AND(T78="DSP",AA78="DSP",AD78="DSP"),(H78+M78)/2,IF(AND(M78="DSP",AA78="DSP",AD78="DSP"),(H78+T78)/2,IF(AND(H78="DSP",AA78="DSP",AD78="DSP"),(M78+T78)/2,IF(AND(M78="DSP",T78="DSP",AD78="DSP"),(H78+AA78)/2,IF(AND(H78="DSP",T78="DSP",AD78="DSP"),(M78+AA78)/2,IF(AND(H78="DSP",M78="DSP",AD78="DSP"),(T78+AA78)/2,IF(AND(M78="DSP",T78="DSP",AA78="DSP"),(H78+AD78)/2,IF(AND(H78="DSP",T78="DSP",AA78="DSP"),(M78+AD78)/2,IF(AND(H78="DSP",M78="DSP",AA78="DSP"),(T78+AD78)/2,IF(AND(H78="DSP",M78="DSP",T78="DSP"),(AA78+AD78)/2,IF(AND(H78="DSP",M78="DSP"),(T78+AA78+AD78)/3,IF(AND(H78="DSP",T78="DSP"),(M78+AA78+AD78)/3,IF(AND(M78="DSP",T78="DSP"),(H78+AA78+AD78)/3,IF(AND(H78="DSP",AA78="DSP"),(M78+T78+AD78)/3,IF(AND(M78="DSP",AA78="DSP"),(H78+T78+AD78)/3,IF(AND(T78="DSP",AA78="DSP"),(H78+M78+AD78)/3,IF(AND(H78="DSP",AD78="DSP"),(M78+T78+AA78)/3,IF(AND(M78="DSP",AD78="DSP"),(H78+T78+AA78)/3,IF(AND(T78="DSP",AD78="DSP"),(H78+M78+AA78)/3,IF(AND(AA78="DSP",AD78="DSP"),(H78+M78+T78)/3,IF(H78="DSP",(M78+T78+AA78+AD78)/4,IF(M78="DSP",(H78+T78+AA78+AD78)/4,IF(T78="DSP",(H78+M78+AA78+AD78)/4,IF(AA78="DSP",(H78+M78+T78+AD78)/4,IF(AD78="DSP",(H78+M78+T78+AA78)/4,SUM(H78+M78+T78+AA78+AD78)/5)))))))))))))))))))))))))))))))</f>
        <v>0</v>
      </c>
      <c r="AF78" s="425">
        <f>IF(AE78="DSP",0,AE78)</f>
        <v>0</v>
      </c>
      <c r="AG78" s="484">
        <f>RANK(AF78,$AF$3:$AF$651,0)</f>
        <v>584</v>
      </c>
      <c r="AH78" s="426">
        <f>IF(ISERROR(VLOOKUP(B78,'Notes Ecrit'!$A$2:$B$650,2,FALSE)),"ABI",(VLOOKUP(B78,'Notes Ecrit'!$A$2:$B$650,2,FALSE)))</f>
        <v>9.5</v>
      </c>
      <c r="AI78" s="425">
        <f>IF(OR(AH78="ABI",AH78="VALIDÉ"),0,AH78)</f>
        <v>9.5</v>
      </c>
      <c r="AJ78" s="488">
        <f>RANK(AI78,$AI$3:$AI$651,0)</f>
        <v>38</v>
      </c>
      <c r="AK78" s="427">
        <f>IF(AH78="ABI","DEF",IF(AE78="DSP",AH78,(AE78*0.5+AH78*0.5)))</f>
        <v>4.75</v>
      </c>
    </row>
    <row r="79" spans="1:37" ht="15.75" customHeight="1" thickBot="1" x14ac:dyDescent="0.35">
      <c r="A79" s="414" t="s">
        <v>1026</v>
      </c>
      <c r="B79" s="415">
        <v>21908826</v>
      </c>
      <c r="C79" s="438" t="s">
        <v>432</v>
      </c>
      <c r="D79" s="439" t="s">
        <v>323</v>
      </c>
      <c r="E79" s="418">
        <v>18</v>
      </c>
      <c r="F79" s="419">
        <f>IF(E79="ABI","ABI",IF(E79="DSP","DSP",IF(E79="VAL","VAL",(VLOOKUP(E79,tpstest,2)))))</f>
        <v>18.5</v>
      </c>
      <c r="G79" s="420">
        <f>IF(F79="ABI",0,IF(F79="DSP","DSP",IF(F79="VAL","VAL",(IF(A79="F",VLOOKUP(F79,endurfille,2),VLOOKUP(F79,endurgarçon,2))))))</f>
        <v>15</v>
      </c>
      <c r="H79" s="421">
        <f>IF(G79="VAL","VALIDÉ",G79)</f>
        <v>15</v>
      </c>
      <c r="I79" s="418">
        <v>3.25</v>
      </c>
      <c r="J79" s="420">
        <f>IF(I79="ABI",0,IF(I79="DSP","DSP",IF(I79="VAL","VAL",(IF(A79="F",VLOOKUP(I79,VIT20MF,2),VLOOKUP(I79,Vit20MG,2))))))</f>
        <v>16</v>
      </c>
      <c r="K79" s="418">
        <v>6.94</v>
      </c>
      <c r="L79" s="420">
        <f>IF(K79="ABI",0,IF(K79="DSP","DSP",IF(K79="VAL","VAL",(IF(A79="F",VLOOKUP(K79,vit50mf,2),VLOOKUP(K79,vit50mg,2))))))</f>
        <v>10</v>
      </c>
      <c r="M79" s="421">
        <f>IF(OR(J79="DSP",L79="DSP"),"DSP",IF(L79="VAL","VALIDÉ",(J79+L79)/2))</f>
        <v>13</v>
      </c>
      <c r="N79" s="418">
        <v>79</v>
      </c>
      <c r="O79" s="418">
        <v>72</v>
      </c>
      <c r="P79" s="422">
        <f>IF(OR(N79="DSP",N79="ABI",N79="VAL"),0,N79/O79)</f>
        <v>1.0972222222222223</v>
      </c>
      <c r="Q79" s="420">
        <f>IF(N79="ABI",0,IF(N79="DSP","DSP",IF(N79="VAL","VAL",IF(A79="F",VLOOKUP(P79,forcefille,2),VLOOKUP(P79,forcegarçon,2)))))</f>
        <v>5.5</v>
      </c>
      <c r="R79" s="418">
        <v>52.3</v>
      </c>
      <c r="S79" s="420">
        <f>IF(R79="ABI",0,IF(R79="DSP","DSP",IF(R79="VAL","VAL",IF(A79="F",VLOOKUP(R79,détfille,2),VLOOKUP(R79,détgarçon,2)))))</f>
        <v>6</v>
      </c>
      <c r="T79" s="421">
        <f>IF(OR(Q79="VAL",S79="VAL"),"VALIDÉ",IF(AND(Q79="DSP",S79="DSP"),"DSP",IF(Q79="DSP",S79*2,IF(S79="DSP",Q79*2,(Q79+S79)))))</f>
        <v>11.5</v>
      </c>
      <c r="U79" s="418">
        <v>27.84</v>
      </c>
      <c r="V79" s="420">
        <f>IF(U79="ABI",0,IF(U79="DSP","DSP",IF(U79="VAL","VAL",IF(A79="F",VLOOKUP(U79,coorfille,2),VLOOKUP(U79,coorgarçon,2)))))</f>
        <v>4</v>
      </c>
      <c r="W79" s="418">
        <v>-28</v>
      </c>
      <c r="X79" s="420">
        <f>IF(W79="ABI",0,IF(W79="DSP","DSP",IF(W79="VAL","VAL",IF(A79="F",VLOOKUP(W79,SouplesseFille,2),VLOOKUP(W79,SouplesseGarçon,2)))))</f>
        <v>0</v>
      </c>
      <c r="Y79" s="418">
        <v>8</v>
      </c>
      <c r="Z79" s="420">
        <f>IF(Y79="ABI",0,IF(Y79="DSP","DSP",IF(Y79="VAL","VAL",IF(A79="F",VLOOKUP(Y79,eqfille,2),VLOOKUP(Y79,eqgarçon,2)))))</f>
        <v>1</v>
      </c>
      <c r="AA79" s="421">
        <f>IF(AND(V79="DSP",X79="DSP",Z79="DSP"),"DSP",IF(AND(V79="DSP",X79="DSP"),Z79*4,IF(AND(V79="DSP",Z79="DSP"),X79*4,IF(AND(X79="DSP",Z79="DSP"),V79*2,IF(V79="DSP",(X79+Z79)*2,IF(X79="DSP",V79+Z79*2,IF(Z79="DSP",V79+X79*2,IF(Z79="VAL","VALIDÉ",V79+X79+Z79))))))))</f>
        <v>5</v>
      </c>
      <c r="AB79" s="418">
        <v>35.01</v>
      </c>
      <c r="AC79" s="420">
        <f>IF(AB79="ABI",0,IF(AB79="DNF",0,IF(AB79="DSP","DSP",IF(AB79="VAL","VAL",(IF(A79="F",VLOOKUP(AB79,nagefille,2),VLOOKUP(AB79,nagegarçon,2)))))))</f>
        <v>13</v>
      </c>
      <c r="AD79" s="423">
        <f>IF(AC79="VAL","VALIDÉ",AC79)</f>
        <v>13</v>
      </c>
      <c r="AE79" s="424">
        <f>IF(AND(H79="DSP",M79="DSP",T79="DSP",AA79="DSP",AD79="DSP"),"DSP",IF(AND(H79="DSP",M79="DSP",T79="DSP",AA79="DSP"),AD79,IF(AND(H79="DSP",M79="DSP",T79="DSP",AD79="DSP"),AA79,IF(AND(H79="DSP",M79="DSP",AA79="DSP",AD79="DSP"),T79,IF(AND(H79="DSP",T79="DSP",AA79="DSP",AD79="DSP"),M79,IF(AND(M79="DSP",T79="DSP",AA79="DSP",AD79="DSP"),H79,IF(AND(T79="DSP",AA79="DSP",AD79="DSP"),(H79+M79)/2,IF(AND(M79="DSP",AA79="DSP",AD79="DSP"),(H79+T79)/2,IF(AND(H79="DSP",AA79="DSP",AD79="DSP"),(M79+T79)/2,IF(AND(M79="DSP",T79="DSP",AD79="DSP"),(H79+AA79)/2,IF(AND(H79="DSP",T79="DSP",AD79="DSP"),(M79+AA79)/2,IF(AND(H79="DSP",M79="DSP",AD79="DSP"),(T79+AA79)/2,IF(AND(M79="DSP",T79="DSP",AA79="DSP"),(H79+AD79)/2,IF(AND(H79="DSP",T79="DSP",AA79="DSP"),(M79+AD79)/2,IF(AND(H79="DSP",M79="DSP",AA79="DSP"),(T79+AD79)/2,IF(AND(H79="DSP",M79="DSP",T79="DSP"),(AA79+AD79)/2,IF(AND(H79="DSP",M79="DSP"),(T79+AA79+AD79)/3,IF(AND(H79="DSP",T79="DSP"),(M79+AA79+AD79)/3,IF(AND(M79="DSP",T79="DSP"),(H79+AA79+AD79)/3,IF(AND(H79="DSP",AA79="DSP"),(M79+T79+AD79)/3,IF(AND(M79="DSP",AA79="DSP"),(H79+T79+AD79)/3,IF(AND(T79="DSP",AA79="DSP"),(H79+M79+AD79)/3,IF(AND(H79="DSP",AD79="DSP"),(M79+T79+AA79)/3,IF(AND(M79="DSP",AD79="DSP"),(H79+T79+AA79)/3,IF(AND(T79="DSP",AD79="DSP"),(H79+M79+AA79)/3,IF(AND(AA79="DSP",AD79="DSP"),(H79+M79+T79)/3,IF(H79="DSP",(M79+T79+AA79+AD79)/4,IF(M79="DSP",(H79+T79+AA79+AD79)/4,IF(T79="DSP",(H79+M79+AA79+AD79)/4,IF(AA79="DSP",(H79+M79+T79+AD79)/4,IF(AD79="DSP",(H79+M79+T79+AA79)/4,SUM(H79+M79+T79+AA79+AD79)/5)))))))))))))))))))))))))))))))</f>
        <v>11.5</v>
      </c>
      <c r="AF79" s="425">
        <f>IF(AE79="DSP",0,AE79)</f>
        <v>11.5</v>
      </c>
      <c r="AG79" s="484">
        <f>RANK(AF79,$AF$3:$AF$651,0)</f>
        <v>256</v>
      </c>
      <c r="AH79" s="426">
        <f>IF(ISERROR(VLOOKUP(B79,'Notes Ecrit'!$A$2:$B$650,2,FALSE)),"ABI",(VLOOKUP(B79,'Notes Ecrit'!$A$2:$B$650,2,FALSE)))</f>
        <v>9</v>
      </c>
      <c r="AI79" s="425">
        <f>IF(OR(AH79="ABI",AH79="VALIDÉ"),0,AH79)</f>
        <v>9</v>
      </c>
      <c r="AJ79" s="488">
        <f>RANK(AI79,$AI$3:$AI$651,0)</f>
        <v>58</v>
      </c>
      <c r="AK79" s="427">
        <f>IF(AH79="ABI","DEF",IF(AE79="DSP",AH79,(AE79*0.5+AH79*0.5)))</f>
        <v>10.25</v>
      </c>
    </row>
    <row r="80" spans="1:37" ht="15.75" customHeight="1" thickBot="1" x14ac:dyDescent="0.35">
      <c r="A80" s="414" t="s">
        <v>74</v>
      </c>
      <c r="B80" s="415">
        <v>21804699</v>
      </c>
      <c r="C80" s="438" t="s">
        <v>433</v>
      </c>
      <c r="D80" s="439" t="s">
        <v>206</v>
      </c>
      <c r="E80" s="418">
        <v>10</v>
      </c>
      <c r="F80" s="419">
        <f>IF(E80="ABI","ABI",IF(E80="DSP","DSP",IF(E80="VAL","VAL",(VLOOKUP(E80,tpstest,2)))))</f>
        <v>14.5</v>
      </c>
      <c r="G80" s="420">
        <f>IF(F80="ABI",0,IF(F80="DSP","DSP",IF(F80="VAL","VAL",(IF(A80="F",VLOOKUP(F80,endurfille,2),VLOOKUP(F80,endurgarçon,2))))))</f>
        <v>10</v>
      </c>
      <c r="H80" s="421">
        <f>IF(G80="VAL","VALIDÉ",G80)</f>
        <v>10</v>
      </c>
      <c r="I80" s="418" t="s">
        <v>1025</v>
      </c>
      <c r="J80" s="420" t="str">
        <f>IF(I80="ABI",0,IF(I80="DSP","DSP",IF(I80="VAL","VAL",(IF(A80="F",VLOOKUP(I80,VIT20MF,2),VLOOKUP(I80,Vit20MG,2))))))</f>
        <v>DSP</v>
      </c>
      <c r="K80" s="418" t="s">
        <v>1025</v>
      </c>
      <c r="L80" s="420" t="str">
        <f>IF(K80="ABI",0,IF(K80="DSP","DSP",IF(K80="VAL","VAL",(IF(A80="F",VLOOKUP(K80,vit50mf,2),VLOOKUP(K80,vit50mg,2))))))</f>
        <v>DSP</v>
      </c>
      <c r="M80" s="421" t="str">
        <f>IF(OR(J80="DSP",L80="DSP"),"DSP",IF(L80="VAL","VALIDÉ",(J80+L80)/2))</f>
        <v>DSP</v>
      </c>
      <c r="N80" s="418">
        <v>37.5</v>
      </c>
      <c r="O80" s="418">
        <v>62</v>
      </c>
      <c r="P80" s="422">
        <f>IF(OR(N80="DSP",N80="ABI",N80="VAL"),0,N80/O80)</f>
        <v>0.60483870967741937</v>
      </c>
      <c r="Q80" s="420">
        <f>IF(N80="ABI",0,IF(N80="DSP","DSP",IF(N80="VAL","VAL",IF(A80="F",VLOOKUP(P80,forcefille,2),VLOOKUP(P80,forcegarçon,2)))))</f>
        <v>6</v>
      </c>
      <c r="R80" s="418">
        <v>27</v>
      </c>
      <c r="S80" s="420">
        <f>IF(R80="ABI",0,IF(R80="DSP","DSP",IF(R80="VAL","VAL",IF(A80="F",VLOOKUP(R80,détfille,2),VLOOKUP(R80,détgarçon,2)))))</f>
        <v>4</v>
      </c>
      <c r="T80" s="421">
        <f>IF(OR(Q80="VAL",S80="VAL"),"VALIDÉ",IF(AND(Q80="DSP",S80="DSP"),"DSP",IF(Q80="DSP",S80*2,IF(S80="DSP",Q80*2,(Q80+S80)))))</f>
        <v>10</v>
      </c>
      <c r="U80" s="418" t="s">
        <v>1025</v>
      </c>
      <c r="V80" s="420" t="str">
        <f>IF(U80="ABI",0,IF(U80="DSP","DSP",IF(U80="VAL","VAL",IF(A80="F",VLOOKUP(U80,coorfille,2),VLOOKUP(U80,coorgarçon,2)))))</f>
        <v>DSP</v>
      </c>
      <c r="W80" s="418" t="s">
        <v>1025</v>
      </c>
      <c r="X80" s="420" t="str">
        <f>IF(W80="ABI",0,IF(W80="DSP","DSP",IF(W80="VAL","VAL",IF(A80="F",VLOOKUP(W80,SouplesseFille,2),VLOOKUP(W80,SouplesseGarçon,2)))))</f>
        <v>DSP</v>
      </c>
      <c r="Y80" s="418" t="s">
        <v>1025</v>
      </c>
      <c r="Z80" s="420" t="str">
        <f>IF(Y80="ABI",0,IF(Y80="DSP","DSP",IF(Y80="VAL","VAL",IF(A80="F",VLOOKUP(Y80,eqfille,2),VLOOKUP(Y80,eqgarçon,2)))))</f>
        <v>DSP</v>
      </c>
      <c r="AA80" s="421" t="str">
        <f>IF(AND(V80="DSP",X80="DSP",Z80="DSP"),"DSP",IF(AND(V80="DSP",X80="DSP"),Z80*4,IF(AND(V80="DSP",Z80="DSP"),X80*4,IF(AND(X80="DSP",Z80="DSP"),V80*2,IF(V80="DSP",(X80+Z80)*2,IF(X80="DSP",V80+Z80*2,IF(Z80="DSP",V80+X80*2,IF(Z80="VAL","VALIDÉ",V80+X80+Z80))))))))</f>
        <v>DSP</v>
      </c>
      <c r="AB80" s="418" t="s">
        <v>1025</v>
      </c>
      <c r="AC80" s="420" t="str">
        <f>IF(AB80="ABI",0,IF(AB80="DNF",0,IF(AB80="DSP","DSP",IF(AB80="VAL","VAL",(IF(A80="F",VLOOKUP(AB80,nagefille,2),VLOOKUP(AB80,nagegarçon,2)))))))</f>
        <v>DSP</v>
      </c>
      <c r="AD80" s="423" t="str">
        <f>IF(AC80="VAL","VALIDÉ",AC80)</f>
        <v>DSP</v>
      </c>
      <c r="AE80" s="424">
        <f>IF(AND(H80="DSP",M80="DSP",T80="DSP",AA80="DSP",AD80="DSP"),"DSP",IF(AND(H80="DSP",M80="DSP",T80="DSP",AA80="DSP"),AD80,IF(AND(H80="DSP",M80="DSP",T80="DSP",AD80="DSP"),AA80,IF(AND(H80="DSP",M80="DSP",AA80="DSP",AD80="DSP"),T80,IF(AND(H80="DSP",T80="DSP",AA80="DSP",AD80="DSP"),M80,IF(AND(M80="DSP",T80="DSP",AA80="DSP",AD80="DSP"),H80,IF(AND(T80="DSP",AA80="DSP",AD80="DSP"),(H80+M80)/2,IF(AND(M80="DSP",AA80="DSP",AD80="DSP"),(H80+T80)/2,IF(AND(H80="DSP",AA80="DSP",AD80="DSP"),(M80+T80)/2,IF(AND(M80="DSP",T80="DSP",AD80="DSP"),(H80+AA80)/2,IF(AND(H80="DSP",T80="DSP",AD80="DSP"),(M80+AA80)/2,IF(AND(H80="DSP",M80="DSP",AD80="DSP"),(T80+AA80)/2,IF(AND(M80="DSP",T80="DSP",AA80="DSP"),(H80+AD80)/2,IF(AND(H80="DSP",T80="DSP",AA80="DSP"),(M80+AD80)/2,IF(AND(H80="DSP",M80="DSP",AA80="DSP"),(T80+AD80)/2,IF(AND(H80="DSP",M80="DSP",T80="DSP"),(AA80+AD80)/2,IF(AND(H80="DSP",M80="DSP"),(T80+AA80+AD80)/3,IF(AND(H80="DSP",T80="DSP"),(M80+AA80+AD80)/3,IF(AND(M80="DSP",T80="DSP"),(H80+AA80+AD80)/3,IF(AND(H80="DSP",AA80="DSP"),(M80+T80+AD80)/3,IF(AND(M80="DSP",AA80="DSP"),(H80+T80+AD80)/3,IF(AND(T80="DSP",AA80="DSP"),(H80+M80+AD80)/3,IF(AND(H80="DSP",AD80="DSP"),(M80+T80+AA80)/3,IF(AND(M80="DSP",AD80="DSP"),(H80+T80+AA80)/3,IF(AND(T80="DSP",AD80="DSP"),(H80+M80+AA80)/3,IF(AND(AA80="DSP",AD80="DSP"),(H80+M80+T80)/3,IF(H80="DSP",(M80+T80+AA80+AD80)/4,IF(M80="DSP",(H80+T80+AA80+AD80)/4,IF(T80="DSP",(H80+M80+AA80+AD80)/4,IF(AA80="DSP",(H80+M80+T80+AD80)/4,IF(AD80="DSP",(H80+M80+T80+AA80)/4,SUM(H80+M80+T80+AA80+AD80)/5)))))))))))))))))))))))))))))))</f>
        <v>10</v>
      </c>
      <c r="AF80" s="425">
        <f>IF(AE80="DSP",0,AE80)</f>
        <v>10</v>
      </c>
      <c r="AG80" s="484">
        <f>RANK(AF80,$AF$3:$AF$651,0)</f>
        <v>427</v>
      </c>
      <c r="AH80" s="426">
        <f>IF(ISERROR(VLOOKUP(B80,'Notes Ecrit'!$A$2:$B$650,2,FALSE)),"ABI",(VLOOKUP(B80,'Notes Ecrit'!$A$2:$B$650,2,FALSE)))</f>
        <v>6.5</v>
      </c>
      <c r="AI80" s="425">
        <f>IF(OR(AH80="ABI",AH80="VALIDÉ"),0,AH80)</f>
        <v>6.5</v>
      </c>
      <c r="AJ80" s="488">
        <f>RANK(AI80,$AI$3:$AI$651,0)</f>
        <v>238</v>
      </c>
      <c r="AK80" s="427">
        <f>IF(AH80="ABI","DEF",IF(AE80="DSP",AH80,(AE80*0.5+AH80*0.5)))</f>
        <v>8.25</v>
      </c>
    </row>
    <row r="81" spans="1:37" ht="15.75" customHeight="1" thickBot="1" x14ac:dyDescent="0.35">
      <c r="A81" s="414" t="s">
        <v>1026</v>
      </c>
      <c r="B81" s="415">
        <v>21920216</v>
      </c>
      <c r="C81" s="438" t="s">
        <v>434</v>
      </c>
      <c r="D81" s="439" t="s">
        <v>161</v>
      </c>
      <c r="E81" s="418" t="s">
        <v>329</v>
      </c>
      <c r="F81" s="419" t="str">
        <f>IF(E81="ABI","ABI",IF(E81="DSP","DSP",IF(E81="VAL","VAL",(VLOOKUP(E81,tpstest,2)))))</f>
        <v>ABI</v>
      </c>
      <c r="G81" s="420">
        <f>IF(F81="ABI",0,IF(F81="DSP","DSP",IF(F81="VAL","VAL",(IF(A81="F",VLOOKUP(F81,endurfille,2),VLOOKUP(F81,endurgarçon,2))))))</f>
        <v>0</v>
      </c>
      <c r="H81" s="421">
        <f>IF(G81="VAL","VALIDÉ",G81)</f>
        <v>0</v>
      </c>
      <c r="I81" s="418" t="s">
        <v>329</v>
      </c>
      <c r="J81" s="420">
        <f>IF(I81="ABI",0,IF(I81="DSP","DSP",IF(I81="VAL","VAL",(IF(A81="F",VLOOKUP(I81,VIT20MF,2),VLOOKUP(I81,Vit20MG,2))))))</f>
        <v>0</v>
      </c>
      <c r="K81" s="418" t="s">
        <v>329</v>
      </c>
      <c r="L81" s="420">
        <f>IF(K81="ABI",0,IF(K81="DSP","DSP",IF(K81="VAL","VAL",(IF(A81="F",VLOOKUP(K81,vit50mf,2),VLOOKUP(K81,vit50mg,2))))))</f>
        <v>0</v>
      </c>
      <c r="M81" s="421">
        <f>IF(OR(J81="DSP",L81="DSP"),"DSP",IF(L81="VAL","VALIDÉ",(J81+L81)/2))</f>
        <v>0</v>
      </c>
      <c r="N81" s="418" t="s">
        <v>329</v>
      </c>
      <c r="O81" s="418"/>
      <c r="P81" s="422">
        <f>IF(OR(N81="DSP",N81="ABI",N81="VAL"),0,N81/O81)</f>
        <v>0</v>
      </c>
      <c r="Q81" s="420">
        <f>IF(N81="ABI",0,IF(N81="DSP","DSP",IF(N81="VAL","VAL",IF(A81="F",VLOOKUP(P81,forcefille,2),VLOOKUP(P81,forcegarçon,2)))))</f>
        <v>0</v>
      </c>
      <c r="R81" s="418" t="s">
        <v>329</v>
      </c>
      <c r="S81" s="420">
        <f>IF(R81="ABI",0,IF(R81="DSP","DSP",IF(R81="VAL","VAL",IF(A81="F",VLOOKUP(R81,détfille,2),VLOOKUP(R81,détgarçon,2)))))</f>
        <v>0</v>
      </c>
      <c r="T81" s="421">
        <f>IF(OR(Q81="VAL",S81="VAL"),"VALIDÉ",IF(AND(Q81="DSP",S81="DSP"),"DSP",IF(Q81="DSP",S81*2,IF(S81="DSP",Q81*2,(Q81+S81)))))</f>
        <v>0</v>
      </c>
      <c r="U81" s="418" t="s">
        <v>329</v>
      </c>
      <c r="V81" s="420">
        <f>IF(U81="ABI",0,IF(U81="DSP","DSP",IF(U81="VAL","VAL",IF(A81="F",VLOOKUP(U81,coorfille,2),VLOOKUP(U81,coorgarçon,2)))))</f>
        <v>0</v>
      </c>
      <c r="W81" s="418" t="s">
        <v>329</v>
      </c>
      <c r="X81" s="420">
        <f>IF(W81="ABI",0,IF(W81="DSP","DSP",IF(W81="VAL","VAL",IF(A81="F",VLOOKUP(W81,SouplesseFille,2),VLOOKUP(W81,SouplesseGarçon,2)))))</f>
        <v>0</v>
      </c>
      <c r="Y81" s="418" t="s">
        <v>329</v>
      </c>
      <c r="Z81" s="420">
        <f>IF(Y81="ABI",0,IF(Y81="DSP","DSP",IF(Y81="VAL","VAL",IF(A81="F",VLOOKUP(Y81,eqfille,2),VLOOKUP(Y81,eqgarçon,2)))))</f>
        <v>0</v>
      </c>
      <c r="AA81" s="421">
        <f>IF(AND(V81="DSP",X81="DSP",Z81="DSP"),"DSP",IF(AND(V81="DSP",X81="DSP"),Z81*4,IF(AND(V81="DSP",Z81="DSP"),X81*4,IF(AND(X81="DSP",Z81="DSP"),V81*2,IF(V81="DSP",(X81+Z81)*2,IF(X81="DSP",V81+Z81*2,IF(Z81="DSP",V81+X81*2,IF(Z81="VAL","VALIDÉ",V81+X81+Z81))))))))</f>
        <v>0</v>
      </c>
      <c r="AB81" s="418" t="s">
        <v>329</v>
      </c>
      <c r="AC81" s="420">
        <f>IF(AB81="ABI",0,IF(AB81="DNF",0,IF(AB81="DSP","DSP",IF(AB81="VAL","VAL",(IF(A81="F",VLOOKUP(AB81,nagefille,2),VLOOKUP(AB81,nagegarçon,2)))))))</f>
        <v>0</v>
      </c>
      <c r="AD81" s="423">
        <f>IF(AC81="VAL","VALIDÉ",AC81)</f>
        <v>0</v>
      </c>
      <c r="AE81" s="424">
        <f>IF(AND(H81="DSP",M81="DSP",T81="DSP",AA81="DSP",AD81="DSP"),"DSP",IF(AND(H81="DSP",M81="DSP",T81="DSP",AA81="DSP"),AD81,IF(AND(H81="DSP",M81="DSP",T81="DSP",AD81="DSP"),AA81,IF(AND(H81="DSP",M81="DSP",AA81="DSP",AD81="DSP"),T81,IF(AND(H81="DSP",T81="DSP",AA81="DSP",AD81="DSP"),M81,IF(AND(M81="DSP",T81="DSP",AA81="DSP",AD81="DSP"),H81,IF(AND(T81="DSP",AA81="DSP",AD81="DSP"),(H81+M81)/2,IF(AND(M81="DSP",AA81="DSP",AD81="DSP"),(H81+T81)/2,IF(AND(H81="DSP",AA81="DSP",AD81="DSP"),(M81+T81)/2,IF(AND(M81="DSP",T81="DSP",AD81="DSP"),(H81+AA81)/2,IF(AND(H81="DSP",T81="DSP",AD81="DSP"),(M81+AA81)/2,IF(AND(H81="DSP",M81="DSP",AD81="DSP"),(T81+AA81)/2,IF(AND(M81="DSP",T81="DSP",AA81="DSP"),(H81+AD81)/2,IF(AND(H81="DSP",T81="DSP",AA81="DSP"),(M81+AD81)/2,IF(AND(H81="DSP",M81="DSP",AA81="DSP"),(T81+AD81)/2,IF(AND(H81="DSP",M81="DSP",T81="DSP"),(AA81+AD81)/2,IF(AND(H81="DSP",M81="DSP"),(T81+AA81+AD81)/3,IF(AND(H81="DSP",T81="DSP"),(M81+AA81+AD81)/3,IF(AND(M81="DSP",T81="DSP"),(H81+AA81+AD81)/3,IF(AND(H81="DSP",AA81="DSP"),(M81+T81+AD81)/3,IF(AND(M81="DSP",AA81="DSP"),(H81+T81+AD81)/3,IF(AND(T81="DSP",AA81="DSP"),(H81+M81+AD81)/3,IF(AND(H81="DSP",AD81="DSP"),(M81+T81+AA81)/3,IF(AND(M81="DSP",AD81="DSP"),(H81+T81+AA81)/3,IF(AND(T81="DSP",AD81="DSP"),(H81+M81+AA81)/3,IF(AND(AA81="DSP",AD81="DSP"),(H81+M81+T81)/3,IF(H81="DSP",(M81+T81+AA81+AD81)/4,IF(M81="DSP",(H81+T81+AA81+AD81)/4,IF(T81="DSP",(H81+M81+AA81+AD81)/4,IF(AA81="DSP",(H81+M81+T81+AD81)/4,IF(AD81="DSP",(H81+M81+T81+AA81)/4,SUM(H81+M81+T81+AA81+AD81)/5)))))))))))))))))))))))))))))))</f>
        <v>0</v>
      </c>
      <c r="AF81" s="425">
        <f>IF(AE81="DSP",0,AE81)</f>
        <v>0</v>
      </c>
      <c r="AG81" s="484">
        <f>RANK(AF81,$AF$3:$AF$651,0)</f>
        <v>584</v>
      </c>
      <c r="AH81" s="426" t="str">
        <f>IF(ISERROR(VLOOKUP(B81,'Notes Ecrit'!$A$2:$B$650,2,FALSE)),"ABI",(VLOOKUP(B81,'Notes Ecrit'!$A$2:$B$650,2,FALSE)))</f>
        <v>ABI</v>
      </c>
      <c r="AI81" s="425">
        <f>IF(OR(AH81="ABI",AH81="VALIDÉ"),0,AH81)</f>
        <v>0</v>
      </c>
      <c r="AJ81" s="488">
        <f>RANK(AI81,$AI$3:$AI$651,0)</f>
        <v>592</v>
      </c>
      <c r="AK81" s="427" t="str">
        <f>IF(AH81="ABI","DEF",IF(AE81="DSP",AH81,(AE81*0.5+AH81*0.5)))</f>
        <v>DEF</v>
      </c>
    </row>
    <row r="82" spans="1:37" ht="15.75" customHeight="1" thickBot="1" x14ac:dyDescent="0.35">
      <c r="A82" s="414" t="s">
        <v>74</v>
      </c>
      <c r="B82" s="415">
        <v>21906171</v>
      </c>
      <c r="C82" s="438" t="s">
        <v>435</v>
      </c>
      <c r="D82" s="439" t="s">
        <v>312</v>
      </c>
      <c r="E82" s="418">
        <v>9</v>
      </c>
      <c r="F82" s="419">
        <f>IF(E82="ABI","ABI",IF(E82="DSP","DSP",IF(E82="VAL","VAL",(VLOOKUP(E82,tpstest,2)))))</f>
        <v>14</v>
      </c>
      <c r="G82" s="420">
        <f>IF(F82="ABI",0,IF(F82="DSP","DSP",IF(F82="VAL","VAL",(IF(A82="F",VLOOKUP(F82,endurfille,2),VLOOKUP(F82,endurgarçon,2))))))</f>
        <v>9</v>
      </c>
      <c r="H82" s="421">
        <f>IF(G82="VAL","VALIDÉ",G82)</f>
        <v>9</v>
      </c>
      <c r="I82" s="418">
        <v>4.0599999999999996</v>
      </c>
      <c r="J82" s="420">
        <f>IF(I82="ABI",0,IF(I82="DSP","DSP",IF(I82="VAL","VAL",(IF(A82="F",VLOOKUP(I82,VIT20MF,2),VLOOKUP(I82,Vit20MG,2))))))</f>
        <v>7</v>
      </c>
      <c r="K82" s="418">
        <v>8.89</v>
      </c>
      <c r="L82" s="420">
        <f>IF(K82="ABI",0,IF(K82="DSP","DSP",IF(K82="VAL","VAL",(IF(A82="F",VLOOKUP(K82,vit50mf,2),VLOOKUP(K82,vit50mg,2))))))</f>
        <v>3</v>
      </c>
      <c r="M82" s="421">
        <f>IF(OR(J82="DSP",L82="DSP"),"DSP",IF(L82="VAL","VALIDÉ",(J82+L82)/2))</f>
        <v>5</v>
      </c>
      <c r="N82" s="418">
        <v>29</v>
      </c>
      <c r="O82" s="418">
        <v>68</v>
      </c>
      <c r="P82" s="422">
        <f>IF(OR(N82="DSP",N82="ABI",N82="VAL"),0,N82/O82)</f>
        <v>0.4264705882352941</v>
      </c>
      <c r="Q82" s="420">
        <f>IF(N82="ABI",0,IF(N82="DSP","DSP",IF(N82="VAL","VAL",IF(A82="F",VLOOKUP(P82,forcefille,2),VLOOKUP(P82,forcegarçon,2)))))</f>
        <v>4</v>
      </c>
      <c r="R82" s="418">
        <v>25.4</v>
      </c>
      <c r="S82" s="420">
        <f>IF(R82="ABI",0,IF(R82="DSP","DSP",IF(R82="VAL","VAL",IF(A82="F",VLOOKUP(R82,détfille,2),VLOOKUP(R82,détgarçon,2)))))</f>
        <v>3.5</v>
      </c>
      <c r="T82" s="421">
        <f>IF(OR(Q82="VAL",S82="VAL"),"VALIDÉ",IF(AND(Q82="DSP",S82="DSP"),"DSP",IF(Q82="DSP",S82*2,IF(S82="DSP",Q82*2,(Q82+S82)))))</f>
        <v>7.5</v>
      </c>
      <c r="U82" s="418">
        <v>33.6</v>
      </c>
      <c r="V82" s="420">
        <f>IF(U82="ABI",0,IF(U82="DSP","DSP",IF(U82="VAL","VAL",IF(A82="F",VLOOKUP(U82,coorfille,2),VLOOKUP(U82,coorgarçon,2)))))</f>
        <v>2</v>
      </c>
      <c r="W82" s="418">
        <v>2</v>
      </c>
      <c r="X82" s="420">
        <f>IF(W82="ABI",0,IF(W82="DSP","DSP",IF(W82="VAL","VAL",IF(A82="F",VLOOKUP(W82,SouplesseFille,2),VLOOKUP(W82,SouplesseGarçon,2)))))</f>
        <v>3</v>
      </c>
      <c r="Y82" s="418">
        <v>10</v>
      </c>
      <c r="Z82" s="420">
        <f>IF(Y82="ABI",0,IF(Y82="DSP","DSP",IF(Y82="VAL","VAL",IF(A82="F",VLOOKUP(Y82,eqfille,2),VLOOKUP(Y82,eqgarçon,2)))))</f>
        <v>0</v>
      </c>
      <c r="AA82" s="421">
        <f>IF(AND(V82="DSP",X82="DSP",Z82="DSP"),"DSP",IF(AND(V82="DSP",X82="DSP"),Z82*4,IF(AND(V82="DSP",Z82="DSP"),X82*4,IF(AND(X82="DSP",Z82="DSP"),V82*2,IF(V82="DSP",(X82+Z82)*2,IF(X82="DSP",V82+Z82*2,IF(Z82="DSP",V82+X82*2,IF(Z82="VAL","VALIDÉ",V82+X82+Z82))))))))</f>
        <v>5</v>
      </c>
      <c r="AB82" s="418">
        <v>50.41</v>
      </c>
      <c r="AC82" s="420">
        <f>IF(AB82="ABI",0,IF(AB82="DNF",0,IF(AB82="DSP","DSP",IF(AB82="VAL","VAL",(IF(A82="F",VLOOKUP(AB82,nagefille,2),VLOOKUP(AB82,nagegarçon,2)))))))</f>
        <v>8</v>
      </c>
      <c r="AD82" s="423">
        <f>IF(AC82="VAL","VALIDÉ",AC82)</f>
        <v>8</v>
      </c>
      <c r="AE82" s="424">
        <f>IF(AND(H82="DSP",M82="DSP",T82="DSP",AA82="DSP",AD82="DSP"),"DSP",IF(AND(H82="DSP",M82="DSP",T82="DSP",AA82="DSP"),AD82,IF(AND(H82="DSP",M82="DSP",T82="DSP",AD82="DSP"),AA82,IF(AND(H82="DSP",M82="DSP",AA82="DSP",AD82="DSP"),T82,IF(AND(H82="DSP",T82="DSP",AA82="DSP",AD82="DSP"),M82,IF(AND(M82="DSP",T82="DSP",AA82="DSP",AD82="DSP"),H82,IF(AND(T82="DSP",AA82="DSP",AD82="DSP"),(H82+M82)/2,IF(AND(M82="DSP",AA82="DSP",AD82="DSP"),(H82+T82)/2,IF(AND(H82="DSP",AA82="DSP",AD82="DSP"),(M82+T82)/2,IF(AND(M82="DSP",T82="DSP",AD82="DSP"),(H82+AA82)/2,IF(AND(H82="DSP",T82="DSP",AD82="DSP"),(M82+AA82)/2,IF(AND(H82="DSP",M82="DSP",AD82="DSP"),(T82+AA82)/2,IF(AND(M82="DSP",T82="DSP",AA82="DSP"),(H82+AD82)/2,IF(AND(H82="DSP",T82="DSP",AA82="DSP"),(M82+AD82)/2,IF(AND(H82="DSP",M82="DSP",AA82="DSP"),(T82+AD82)/2,IF(AND(H82="DSP",M82="DSP",T82="DSP"),(AA82+AD82)/2,IF(AND(H82="DSP",M82="DSP"),(T82+AA82+AD82)/3,IF(AND(H82="DSP",T82="DSP"),(M82+AA82+AD82)/3,IF(AND(M82="DSP",T82="DSP"),(H82+AA82+AD82)/3,IF(AND(H82="DSP",AA82="DSP"),(M82+T82+AD82)/3,IF(AND(M82="DSP",AA82="DSP"),(H82+T82+AD82)/3,IF(AND(T82="DSP",AA82="DSP"),(H82+M82+AD82)/3,IF(AND(H82="DSP",AD82="DSP"),(M82+T82+AA82)/3,IF(AND(M82="DSP",AD82="DSP"),(H82+T82+AA82)/3,IF(AND(T82="DSP",AD82="DSP"),(H82+M82+AA82)/3,IF(AND(AA82="DSP",AD82="DSP"),(H82+M82+T82)/3,IF(H82="DSP",(M82+T82+AA82+AD82)/4,IF(M82="DSP",(H82+T82+AA82+AD82)/4,IF(T82="DSP",(H82+M82+AA82+AD82)/4,IF(AA82="DSP",(H82+M82+T82+AD82)/4,IF(AD82="DSP",(H82+M82+T82+AA82)/4,SUM(H82+M82+T82+AA82+AD82)/5)))))))))))))))))))))))))))))))</f>
        <v>6.9</v>
      </c>
      <c r="AF82" s="425">
        <f>IF(AE82="DSP",0,AE82)</f>
        <v>6.9</v>
      </c>
      <c r="AG82" s="484">
        <f>RANK(AF82,$AF$3:$AF$651,0)</f>
        <v>562</v>
      </c>
      <c r="AH82" s="426">
        <f>IF(ISERROR(VLOOKUP(B82,'Notes Ecrit'!$A$2:$B$650,2,FALSE)),"ABI",(VLOOKUP(B82,'Notes Ecrit'!$A$2:$B$650,2,FALSE)))</f>
        <v>4</v>
      </c>
      <c r="AI82" s="425">
        <f>IF(OR(AH82="ABI",AH82="VALIDÉ"),0,AH82)</f>
        <v>4</v>
      </c>
      <c r="AJ82" s="488">
        <f>RANK(AI82,$AI$3:$AI$651,0)</f>
        <v>490</v>
      </c>
      <c r="AK82" s="427">
        <f>IF(AH82="ABI","DEF",IF(AE82="DSP",AH82,(AE82*0.5+AH82*0.5)))</f>
        <v>5.45</v>
      </c>
    </row>
    <row r="83" spans="1:37" ht="15.75" customHeight="1" thickBot="1" x14ac:dyDescent="0.35">
      <c r="A83" s="414" t="s">
        <v>74</v>
      </c>
      <c r="B83" s="415">
        <v>21810217</v>
      </c>
      <c r="C83" s="438" t="s">
        <v>436</v>
      </c>
      <c r="D83" s="439" t="s">
        <v>437</v>
      </c>
      <c r="E83" s="418">
        <v>10</v>
      </c>
      <c r="F83" s="419">
        <f>IF(E83="ABI","ABI",IF(E83="DSP","DSP",IF(E83="VAL","VAL",(VLOOKUP(E83,tpstest,2)))))</f>
        <v>14.5</v>
      </c>
      <c r="G83" s="420">
        <f>IF(F83="ABI",0,IF(F83="DSP","DSP",IF(F83="VAL","VAL",(IF(A83="F",VLOOKUP(F83,endurfille,2),VLOOKUP(F83,endurgarçon,2))))))</f>
        <v>10</v>
      </c>
      <c r="H83" s="421">
        <f>IF(G83="VAL","VALIDÉ",G83)</f>
        <v>10</v>
      </c>
      <c r="I83" s="418">
        <v>3.46</v>
      </c>
      <c r="J83" s="420">
        <f>IF(I83="ABI",0,IF(I83="DSP","DSP",IF(I83="VAL","VAL",(IF(A83="F",VLOOKUP(I83,VIT20MF,2),VLOOKUP(I83,Vit20MG,2))))))</f>
        <v>17</v>
      </c>
      <c r="K83" s="418">
        <v>7.77</v>
      </c>
      <c r="L83" s="420">
        <f>IF(K83="ABI",0,IF(K83="DSP","DSP",IF(K83="VAL","VAL",(IF(A83="F",VLOOKUP(K83,vit50mf,2),VLOOKUP(K83,vit50mg,2))))))</f>
        <v>11</v>
      </c>
      <c r="M83" s="421">
        <f>IF(OR(J83="DSP",L83="DSP"),"DSP",IF(L83="VAL","VALIDÉ",(J83+L83)/2))</f>
        <v>14</v>
      </c>
      <c r="N83" s="418">
        <v>41</v>
      </c>
      <c r="O83" s="418">
        <v>55</v>
      </c>
      <c r="P83" s="422">
        <f>IF(OR(N83="DSP",N83="ABI",N83="VAL"),0,N83/O83)</f>
        <v>0.74545454545454548</v>
      </c>
      <c r="Q83" s="420">
        <f>IF(N83="ABI",0,IF(N83="DSP","DSP",IF(N83="VAL","VAL",IF(A83="F",VLOOKUP(P83,forcefille,2),VLOOKUP(P83,forcegarçon,2)))))</f>
        <v>6.5</v>
      </c>
      <c r="R83" s="418">
        <v>38.200000000000003</v>
      </c>
      <c r="S83" s="420">
        <f>IF(R83="ABI",0,IF(R83="DSP","DSP",IF(R83="VAL","VAL",IF(A83="F",VLOOKUP(R83,détfille,2),VLOOKUP(R83,détgarçon,2)))))</f>
        <v>7</v>
      </c>
      <c r="T83" s="421">
        <f>IF(OR(Q83="VAL",S83="VAL"),"VALIDÉ",IF(AND(Q83="DSP",S83="DSP"),"DSP",IF(Q83="DSP",S83*2,IF(S83="DSP",Q83*2,(Q83+S83)))))</f>
        <v>13.5</v>
      </c>
      <c r="U83" s="418">
        <v>25.54</v>
      </c>
      <c r="V83" s="420">
        <f>IF(U83="ABI",0,IF(U83="DSP","DSP",IF(U83="VAL","VAL",IF(A83="F",VLOOKUP(U83,coorfille,2),VLOOKUP(U83,coorgarçon,2)))))</f>
        <v>6</v>
      </c>
      <c r="W83" s="418">
        <v>10</v>
      </c>
      <c r="X83" s="420">
        <f>IF(W83="ABI",0,IF(W83="DSP","DSP",IF(W83="VAL","VAL",IF(A83="F",VLOOKUP(W83,SouplesseFille,2),VLOOKUP(W83,SouplesseGarçon,2)))))</f>
        <v>4</v>
      </c>
      <c r="Y83" s="418">
        <v>1</v>
      </c>
      <c r="Z83" s="420">
        <f>IF(Y83="ABI",0,IF(Y83="DSP","DSP",IF(Y83="VAL","VAL",IF(A83="F",VLOOKUP(Y83,eqfille,2),VLOOKUP(Y83,eqgarçon,2)))))</f>
        <v>4.5</v>
      </c>
      <c r="AA83" s="421">
        <f>IF(AND(V83="DSP",X83="DSP",Z83="DSP"),"DSP",IF(AND(V83="DSP",X83="DSP"),Z83*4,IF(AND(V83="DSP",Z83="DSP"),X83*4,IF(AND(X83="DSP",Z83="DSP"),V83*2,IF(V83="DSP",(X83+Z83)*2,IF(X83="DSP",V83+Z83*2,IF(Z83="DSP",V83+X83*2,IF(Z83="VAL","VALIDÉ",V83+X83+Z83))))))))</f>
        <v>14.5</v>
      </c>
      <c r="AB83" s="418">
        <v>45.61</v>
      </c>
      <c r="AC83" s="420">
        <f>IF(AB83="ABI",0,IF(AB83="DNF",0,IF(AB83="DSP","DSP",IF(AB83="VAL","VAL",(IF(A83="F",VLOOKUP(AB83,nagefille,2),VLOOKUP(AB83,nagegarçon,2)))))))</f>
        <v>11</v>
      </c>
      <c r="AD83" s="423">
        <f>IF(AC83="VAL","VALIDÉ",AC83)</f>
        <v>11</v>
      </c>
      <c r="AE83" s="424">
        <f>IF(AND(H83="DSP",M83="DSP",T83="DSP",AA83="DSP",AD83="DSP"),"DSP",IF(AND(H83="DSP",M83="DSP",T83="DSP",AA83="DSP"),AD83,IF(AND(H83="DSP",M83="DSP",T83="DSP",AD83="DSP"),AA83,IF(AND(H83="DSP",M83="DSP",AA83="DSP",AD83="DSP"),T83,IF(AND(H83="DSP",T83="DSP",AA83="DSP",AD83="DSP"),M83,IF(AND(M83="DSP",T83="DSP",AA83="DSP",AD83="DSP"),H83,IF(AND(T83="DSP",AA83="DSP",AD83="DSP"),(H83+M83)/2,IF(AND(M83="DSP",AA83="DSP",AD83="DSP"),(H83+T83)/2,IF(AND(H83="DSP",AA83="DSP",AD83="DSP"),(M83+T83)/2,IF(AND(M83="DSP",T83="DSP",AD83="DSP"),(H83+AA83)/2,IF(AND(H83="DSP",T83="DSP",AD83="DSP"),(M83+AA83)/2,IF(AND(H83="DSP",M83="DSP",AD83="DSP"),(T83+AA83)/2,IF(AND(M83="DSP",T83="DSP",AA83="DSP"),(H83+AD83)/2,IF(AND(H83="DSP",T83="DSP",AA83="DSP"),(M83+AD83)/2,IF(AND(H83="DSP",M83="DSP",AA83="DSP"),(T83+AD83)/2,IF(AND(H83="DSP",M83="DSP",T83="DSP"),(AA83+AD83)/2,IF(AND(H83="DSP",M83="DSP"),(T83+AA83+AD83)/3,IF(AND(H83="DSP",T83="DSP"),(M83+AA83+AD83)/3,IF(AND(M83="DSP",T83="DSP"),(H83+AA83+AD83)/3,IF(AND(H83="DSP",AA83="DSP"),(M83+T83+AD83)/3,IF(AND(M83="DSP",AA83="DSP"),(H83+T83+AD83)/3,IF(AND(T83="DSP",AA83="DSP"),(H83+M83+AD83)/3,IF(AND(H83="DSP",AD83="DSP"),(M83+T83+AA83)/3,IF(AND(M83="DSP",AD83="DSP"),(H83+T83+AA83)/3,IF(AND(T83="DSP",AD83="DSP"),(H83+M83+AA83)/3,IF(AND(AA83="DSP",AD83="DSP"),(H83+M83+T83)/3,IF(H83="DSP",(M83+T83+AA83+AD83)/4,IF(M83="DSP",(H83+T83+AA83+AD83)/4,IF(T83="DSP",(H83+M83+AA83+AD83)/4,IF(AA83="DSP",(H83+M83+T83+AD83)/4,IF(AD83="DSP",(H83+M83+T83+AA83)/4,SUM(H83+M83+T83+AA83+AD83)/5)))))))))))))))))))))))))))))))</f>
        <v>12.6</v>
      </c>
      <c r="AF83" s="425">
        <f>IF(AE83="DSP",0,AE83)</f>
        <v>12.6</v>
      </c>
      <c r="AG83" s="484">
        <f>RANK(AF83,$AF$3:$AF$651,0)</f>
        <v>120</v>
      </c>
      <c r="AH83" s="426">
        <f>IF(ISERROR(VLOOKUP(B83,'Notes Ecrit'!$A$2:$B$650,2,FALSE)),"ABI",(VLOOKUP(B83,'Notes Ecrit'!$A$2:$B$650,2,FALSE)))</f>
        <v>10</v>
      </c>
      <c r="AI83" s="425">
        <f>IF(OR(AH83="ABI",AH83="VALIDÉ"),0,AH83)</f>
        <v>10</v>
      </c>
      <c r="AJ83" s="488">
        <f>RANK(AI83,$AI$3:$AI$651,0)</f>
        <v>26</v>
      </c>
      <c r="AK83" s="427">
        <f>IF(AH83="ABI","DEF",IF(AE83="DSP",AH83,(AE83*0.5+AH83*0.5)))</f>
        <v>11.3</v>
      </c>
    </row>
    <row r="84" spans="1:37" ht="15.75" customHeight="1" thickBot="1" x14ac:dyDescent="0.35">
      <c r="A84" s="414" t="s">
        <v>1026</v>
      </c>
      <c r="B84" s="415">
        <v>21910512</v>
      </c>
      <c r="C84" s="438" t="s">
        <v>438</v>
      </c>
      <c r="D84" s="439" t="s">
        <v>129</v>
      </c>
      <c r="E84" s="418">
        <v>20</v>
      </c>
      <c r="F84" s="419">
        <f>IF(E84="ABI","ABI",IF(E84="DSP","DSP",IF(E84="VAL","VAL",(VLOOKUP(E84,tpstest,2)))))</f>
        <v>19.5</v>
      </c>
      <c r="G84" s="420">
        <f>IF(F84="ABI",0,IF(F84="DSP","DSP",IF(F84="VAL","VAL",(IF(A84="F",VLOOKUP(F84,endurfille,2),VLOOKUP(F84,endurgarçon,2))))))</f>
        <v>17</v>
      </c>
      <c r="H84" s="421">
        <f>IF(G84="VAL","VALIDÉ",G84)</f>
        <v>17</v>
      </c>
      <c r="I84" s="418">
        <v>3.27</v>
      </c>
      <c r="J84" s="420">
        <f>IF(I84="ABI",0,IF(I84="DSP","DSP",IF(I84="VAL","VAL",(IF(A84="F",VLOOKUP(I84,VIT20MF,2),VLOOKUP(I84,Vit20MG,2))))))</f>
        <v>16</v>
      </c>
      <c r="K84" s="418">
        <v>6.69</v>
      </c>
      <c r="L84" s="420">
        <f>IF(K84="ABI",0,IF(K84="DSP","DSP",IF(K84="VAL","VAL",(IF(A84="F",VLOOKUP(K84,vit50mf,2),VLOOKUP(K84,vit50mg,2))))))</f>
        <v>12</v>
      </c>
      <c r="M84" s="421">
        <f>IF(OR(J84="DSP",L84="DSP"),"DSP",IF(L84="VAL","VALIDÉ",(J84+L84)/2))</f>
        <v>14</v>
      </c>
      <c r="N84" s="418">
        <v>33</v>
      </c>
      <c r="O84" s="418">
        <v>57</v>
      </c>
      <c r="P84" s="422">
        <f>IF(OR(N84="DSP",N84="ABI",N84="VAL"),0,N84/O84)</f>
        <v>0.57894736842105265</v>
      </c>
      <c r="Q84" s="420">
        <f>IF(N84="ABI",0,IF(N84="DSP","DSP",IF(N84="VAL","VAL",IF(A84="F",VLOOKUP(P84,forcefille,2),VLOOKUP(P84,forcegarçon,2)))))</f>
        <v>3</v>
      </c>
      <c r="R84" s="418">
        <v>46.5</v>
      </c>
      <c r="S84" s="420">
        <f>IF(R84="ABI",0,IF(R84="DSP","DSP",IF(R84="VAL","VAL",IF(A84="F",VLOOKUP(R84,détfille,2),VLOOKUP(R84,détgarçon,2)))))</f>
        <v>4.5</v>
      </c>
      <c r="T84" s="421">
        <f>IF(OR(Q84="VAL",S84="VAL"),"VALIDÉ",IF(AND(Q84="DSP",S84="DSP"),"DSP",IF(Q84="DSP",S84*2,IF(S84="DSP",Q84*2,(Q84+S84)))))</f>
        <v>7.5</v>
      </c>
      <c r="U84" s="418">
        <v>25.54</v>
      </c>
      <c r="V84" s="420">
        <f>IF(U84="ABI",0,IF(U84="DSP","DSP",IF(U84="VAL","VAL",IF(A84="F",VLOOKUP(U84,coorfille,2),VLOOKUP(U84,coorgarçon,2)))))</f>
        <v>5</v>
      </c>
      <c r="W84" s="418">
        <v>-6</v>
      </c>
      <c r="X84" s="420">
        <f>IF(W84="ABI",0,IF(W84="DSP","DSP",IF(W84="VAL","VAL",IF(A84="F",VLOOKUP(W84,SouplesseFille,2),VLOOKUP(W84,SouplesseGarçon,2)))))</f>
        <v>1.25</v>
      </c>
      <c r="Y84" s="418">
        <v>8</v>
      </c>
      <c r="Z84" s="420">
        <f>IF(Y84="ABI",0,IF(Y84="DSP","DSP",IF(Y84="VAL","VAL",IF(A84="F",VLOOKUP(Y84,eqfille,2),VLOOKUP(Y84,eqgarçon,2)))))</f>
        <v>1</v>
      </c>
      <c r="AA84" s="421">
        <f>IF(AND(V84="DSP",X84="DSP",Z84="DSP"),"DSP",IF(AND(V84="DSP",X84="DSP"),Z84*4,IF(AND(V84="DSP",Z84="DSP"),X84*4,IF(AND(X84="DSP",Z84="DSP"),V84*2,IF(V84="DSP",(X84+Z84)*2,IF(X84="DSP",V84+Z84*2,IF(Z84="DSP",V84+X84*2,IF(Z84="VAL","VALIDÉ",V84+X84+Z84))))))))</f>
        <v>7.25</v>
      </c>
      <c r="AB84" s="418">
        <v>46.1</v>
      </c>
      <c r="AC84" s="420">
        <f>IF(AB84="ABI",0,IF(AB84="DNF",0,IF(AB84="DSP","DSP",IF(AB84="VAL","VAL",(IF(A84="F",VLOOKUP(AB84,nagefille,2),VLOOKUP(AB84,nagegarçon,2)))))))</f>
        <v>7</v>
      </c>
      <c r="AD84" s="423">
        <f>IF(AC84="VAL","VALIDÉ",AC84)</f>
        <v>7</v>
      </c>
      <c r="AE84" s="424">
        <f>IF(AND(H84="DSP",M84="DSP",T84="DSP",AA84="DSP",AD84="DSP"),"DSP",IF(AND(H84="DSP",M84="DSP",T84="DSP",AA84="DSP"),AD84,IF(AND(H84="DSP",M84="DSP",T84="DSP",AD84="DSP"),AA84,IF(AND(H84="DSP",M84="DSP",AA84="DSP",AD84="DSP"),T84,IF(AND(H84="DSP",T84="DSP",AA84="DSP",AD84="DSP"),M84,IF(AND(M84="DSP",T84="DSP",AA84="DSP",AD84="DSP"),H84,IF(AND(T84="DSP",AA84="DSP",AD84="DSP"),(H84+M84)/2,IF(AND(M84="DSP",AA84="DSP",AD84="DSP"),(H84+T84)/2,IF(AND(H84="DSP",AA84="DSP",AD84="DSP"),(M84+T84)/2,IF(AND(M84="DSP",T84="DSP",AD84="DSP"),(H84+AA84)/2,IF(AND(H84="DSP",T84="DSP",AD84="DSP"),(M84+AA84)/2,IF(AND(H84="DSP",M84="DSP",AD84="DSP"),(T84+AA84)/2,IF(AND(M84="DSP",T84="DSP",AA84="DSP"),(H84+AD84)/2,IF(AND(H84="DSP",T84="DSP",AA84="DSP"),(M84+AD84)/2,IF(AND(H84="DSP",M84="DSP",AA84="DSP"),(T84+AD84)/2,IF(AND(H84="DSP",M84="DSP",T84="DSP"),(AA84+AD84)/2,IF(AND(H84="DSP",M84="DSP"),(T84+AA84+AD84)/3,IF(AND(H84="DSP",T84="DSP"),(M84+AA84+AD84)/3,IF(AND(M84="DSP",T84="DSP"),(H84+AA84+AD84)/3,IF(AND(H84="DSP",AA84="DSP"),(M84+T84+AD84)/3,IF(AND(M84="DSP",AA84="DSP"),(H84+T84+AD84)/3,IF(AND(T84="DSP",AA84="DSP"),(H84+M84+AD84)/3,IF(AND(H84="DSP",AD84="DSP"),(M84+T84+AA84)/3,IF(AND(M84="DSP",AD84="DSP"),(H84+T84+AA84)/3,IF(AND(T84="DSP",AD84="DSP"),(H84+M84+AA84)/3,IF(AND(AA84="DSP",AD84="DSP"),(H84+M84+T84)/3,IF(H84="DSP",(M84+T84+AA84+AD84)/4,IF(M84="DSP",(H84+T84+AA84+AD84)/4,IF(T84="DSP",(H84+M84+AA84+AD84)/4,IF(AA84="DSP",(H84+M84+T84+AD84)/4,IF(AD84="DSP",(H84+M84+T84+AA84)/4,SUM(H84+M84+T84+AA84+AD84)/5)))))))))))))))))))))))))))))))</f>
        <v>10.55</v>
      </c>
      <c r="AF84" s="425">
        <f>IF(AE84="DSP",0,AE84)</f>
        <v>10.55</v>
      </c>
      <c r="AG84" s="484">
        <f>RANK(AF84,$AF$3:$AF$651,0)</f>
        <v>381</v>
      </c>
      <c r="AH84" s="426">
        <f>IF(ISERROR(VLOOKUP(B84,'Notes Ecrit'!$A$2:$B$650,2,FALSE)),"ABI",(VLOOKUP(B84,'Notes Ecrit'!$A$2:$B$650,2,FALSE)))</f>
        <v>8</v>
      </c>
      <c r="AI84" s="425">
        <f>IF(OR(AH84="ABI",AH84="VALIDÉ"),0,AH84)</f>
        <v>8</v>
      </c>
      <c r="AJ84" s="488">
        <f>RANK(AI84,$AI$3:$AI$651,0)</f>
        <v>109</v>
      </c>
      <c r="AK84" s="427">
        <f>IF(AH84="ABI","DEF",IF(AE84="DSP",AH84,(AE84*0.5+AH84*0.5)))</f>
        <v>9.2750000000000004</v>
      </c>
    </row>
    <row r="85" spans="1:37" ht="15.75" customHeight="1" thickBot="1" x14ac:dyDescent="0.35">
      <c r="A85" s="414" t="s">
        <v>1026</v>
      </c>
      <c r="B85" s="415">
        <v>21901289</v>
      </c>
      <c r="C85" s="444" t="s">
        <v>439</v>
      </c>
      <c r="D85" s="445" t="s">
        <v>92</v>
      </c>
      <c r="E85" s="418" t="s">
        <v>329</v>
      </c>
      <c r="F85" s="419" t="str">
        <f>IF(E85="ABI","ABI",IF(E85="DSP","DSP",IF(E85="VAL","VAL",(VLOOKUP(E85,tpstest,2)))))</f>
        <v>ABI</v>
      </c>
      <c r="G85" s="420">
        <f>IF(F85="ABI",0,IF(F85="DSP","DSP",IF(F85="VAL","VAL",(IF(A85="F",VLOOKUP(F85,endurfille,2),VLOOKUP(F85,endurgarçon,2))))))</f>
        <v>0</v>
      </c>
      <c r="H85" s="421">
        <f>IF(G85="VAL","VALIDÉ",G85)</f>
        <v>0</v>
      </c>
      <c r="I85" s="418" t="s">
        <v>329</v>
      </c>
      <c r="J85" s="420">
        <f>IF(I85="ABI",0,IF(I85="DSP","DSP",IF(I85="VAL","VAL",(IF(A85="F",VLOOKUP(I85,VIT20MF,2),VLOOKUP(I85,Vit20MG,2))))))</f>
        <v>0</v>
      </c>
      <c r="K85" s="418" t="s">
        <v>329</v>
      </c>
      <c r="L85" s="420">
        <f>IF(K85="ABI",0,IF(K85="DSP","DSP",IF(K85="VAL","VAL",(IF(A85="F",VLOOKUP(K85,vit50mf,2),VLOOKUP(K85,vit50mg,2))))))</f>
        <v>0</v>
      </c>
      <c r="M85" s="421">
        <f>IF(OR(J85="DSP",L85="DSP"),"DSP",IF(L85="VAL","VALIDÉ",(J85+L85)/2))</f>
        <v>0</v>
      </c>
      <c r="N85" s="418" t="s">
        <v>329</v>
      </c>
      <c r="O85" s="418"/>
      <c r="P85" s="422">
        <f>IF(OR(N85="DSP",N85="ABI",N85="VAL"),0,N85/O85)</f>
        <v>0</v>
      </c>
      <c r="Q85" s="420">
        <f>IF(N85="ABI",0,IF(N85="DSP","DSP",IF(N85="VAL","VAL",IF(A85="F",VLOOKUP(P85,forcefille,2),VLOOKUP(P85,forcegarçon,2)))))</f>
        <v>0</v>
      </c>
      <c r="R85" s="418" t="s">
        <v>329</v>
      </c>
      <c r="S85" s="420">
        <f>IF(R85="ABI",0,IF(R85="DSP","DSP",IF(R85="VAL","VAL",IF(A85="F",VLOOKUP(R85,détfille,2),VLOOKUP(R85,détgarçon,2)))))</f>
        <v>0</v>
      </c>
      <c r="T85" s="421">
        <f>IF(OR(Q85="VAL",S85="VAL"),"VALIDÉ",IF(AND(Q85="DSP",S85="DSP"),"DSP",IF(Q85="DSP",S85*2,IF(S85="DSP",Q85*2,(Q85+S85)))))</f>
        <v>0</v>
      </c>
      <c r="U85" s="418" t="s">
        <v>329</v>
      </c>
      <c r="V85" s="420">
        <f>IF(U85="ABI",0,IF(U85="DSP","DSP",IF(U85="VAL","VAL",IF(A85="F",VLOOKUP(U85,coorfille,2),VLOOKUP(U85,coorgarçon,2)))))</f>
        <v>0</v>
      </c>
      <c r="W85" s="418" t="s">
        <v>329</v>
      </c>
      <c r="X85" s="420">
        <f>IF(W85="ABI",0,IF(W85="DSP","DSP",IF(W85="VAL","VAL",IF(A85="F",VLOOKUP(W85,SouplesseFille,2),VLOOKUP(W85,SouplesseGarçon,2)))))</f>
        <v>0</v>
      </c>
      <c r="Y85" s="418" t="s">
        <v>329</v>
      </c>
      <c r="Z85" s="420">
        <f>IF(Y85="ABI",0,IF(Y85="DSP","DSP",IF(Y85="VAL","VAL",IF(A85="F",VLOOKUP(Y85,eqfille,2),VLOOKUP(Y85,eqgarçon,2)))))</f>
        <v>0</v>
      </c>
      <c r="AA85" s="421">
        <f>IF(AND(V85="DSP",X85="DSP",Z85="DSP"),"DSP",IF(AND(V85="DSP",X85="DSP"),Z85*4,IF(AND(V85="DSP",Z85="DSP"),X85*4,IF(AND(X85="DSP",Z85="DSP"),V85*2,IF(V85="DSP",(X85+Z85)*2,IF(X85="DSP",V85+Z85*2,IF(Z85="DSP",V85+X85*2,IF(Z85="VAL","VALIDÉ",V85+X85+Z85))))))))</f>
        <v>0</v>
      </c>
      <c r="AB85" s="418" t="s">
        <v>329</v>
      </c>
      <c r="AC85" s="420">
        <f>IF(AB85="ABI",0,IF(AB85="DNF",0,IF(AB85="DSP","DSP",IF(AB85="VAL","VAL",(IF(A85="F",VLOOKUP(AB85,nagefille,2),VLOOKUP(AB85,nagegarçon,2)))))))</f>
        <v>0</v>
      </c>
      <c r="AD85" s="423">
        <f>IF(AC85="VAL","VALIDÉ",AC85)</f>
        <v>0</v>
      </c>
      <c r="AE85" s="424">
        <f>IF(AND(H85="DSP",M85="DSP",T85="DSP",AA85="DSP",AD85="DSP"),"DSP",IF(AND(H85="DSP",M85="DSP",T85="DSP",AA85="DSP"),AD85,IF(AND(H85="DSP",M85="DSP",T85="DSP",AD85="DSP"),AA85,IF(AND(H85="DSP",M85="DSP",AA85="DSP",AD85="DSP"),T85,IF(AND(H85="DSP",T85="DSP",AA85="DSP",AD85="DSP"),M85,IF(AND(M85="DSP",T85="DSP",AA85="DSP",AD85="DSP"),H85,IF(AND(T85="DSP",AA85="DSP",AD85="DSP"),(H85+M85)/2,IF(AND(M85="DSP",AA85="DSP",AD85="DSP"),(H85+T85)/2,IF(AND(H85="DSP",AA85="DSP",AD85="DSP"),(M85+T85)/2,IF(AND(M85="DSP",T85="DSP",AD85="DSP"),(H85+AA85)/2,IF(AND(H85="DSP",T85="DSP",AD85="DSP"),(M85+AA85)/2,IF(AND(H85="DSP",M85="DSP",AD85="DSP"),(T85+AA85)/2,IF(AND(M85="DSP",T85="DSP",AA85="DSP"),(H85+AD85)/2,IF(AND(H85="DSP",T85="DSP",AA85="DSP"),(M85+AD85)/2,IF(AND(H85="DSP",M85="DSP",AA85="DSP"),(T85+AD85)/2,IF(AND(H85="DSP",M85="DSP",T85="DSP"),(AA85+AD85)/2,IF(AND(H85="DSP",M85="DSP"),(T85+AA85+AD85)/3,IF(AND(H85="DSP",T85="DSP"),(M85+AA85+AD85)/3,IF(AND(M85="DSP",T85="DSP"),(H85+AA85+AD85)/3,IF(AND(H85="DSP",AA85="DSP"),(M85+T85+AD85)/3,IF(AND(M85="DSP",AA85="DSP"),(H85+T85+AD85)/3,IF(AND(T85="DSP",AA85="DSP"),(H85+M85+AD85)/3,IF(AND(H85="DSP",AD85="DSP"),(M85+T85+AA85)/3,IF(AND(M85="DSP",AD85="DSP"),(H85+T85+AA85)/3,IF(AND(T85="DSP",AD85="DSP"),(H85+M85+AA85)/3,IF(AND(AA85="DSP",AD85="DSP"),(H85+M85+T85)/3,IF(H85="DSP",(M85+T85+AA85+AD85)/4,IF(M85="DSP",(H85+T85+AA85+AD85)/4,IF(T85="DSP",(H85+M85+AA85+AD85)/4,IF(AA85="DSP",(H85+M85+T85+AD85)/4,IF(AD85="DSP",(H85+M85+T85+AA85)/4,SUM(H85+M85+T85+AA85+AD85)/5)))))))))))))))))))))))))))))))</f>
        <v>0</v>
      </c>
      <c r="AF85" s="425">
        <f>IF(AE85="DSP",0,AE85)</f>
        <v>0</v>
      </c>
      <c r="AG85" s="484">
        <f>RANK(AF85,$AF$3:$AF$651,0)</f>
        <v>584</v>
      </c>
      <c r="AH85" s="426" t="str">
        <f>IF(ISERROR(VLOOKUP(B85,'Notes Ecrit'!$A$2:$B$650,2,FALSE)),"ABI",(VLOOKUP(B85,'Notes Ecrit'!$A$2:$B$650,2,FALSE)))</f>
        <v>ABI</v>
      </c>
      <c r="AI85" s="425">
        <f>IF(OR(AH85="ABI",AH85="VALIDÉ"),0,AH85)</f>
        <v>0</v>
      </c>
      <c r="AJ85" s="488">
        <f>RANK(AI85,$AI$3:$AI$651,0)</f>
        <v>592</v>
      </c>
      <c r="AK85" s="427" t="str">
        <f>IF(AH85="ABI","DEF",IF(AE85="DSP",AH85,(AE85*0.5+AH85*0.5)))</f>
        <v>DEF</v>
      </c>
    </row>
    <row r="86" spans="1:37" ht="15.75" customHeight="1" thickBot="1" x14ac:dyDescent="0.35">
      <c r="A86" s="414" t="s">
        <v>74</v>
      </c>
      <c r="B86" s="415">
        <v>21901760</v>
      </c>
      <c r="C86" s="430" t="s">
        <v>440</v>
      </c>
      <c r="D86" s="431" t="s">
        <v>441</v>
      </c>
      <c r="E86" s="418">
        <v>14</v>
      </c>
      <c r="F86" s="419">
        <f>IF(E86="ABI","ABI",IF(E86="DSP","DSP",IF(E86="VAL","VAL",(VLOOKUP(E86,tpstest,2)))))</f>
        <v>16.5</v>
      </c>
      <c r="G86" s="420">
        <f>IF(F86="ABI",0,IF(F86="DSP","DSP",IF(F86="VAL","VAL",(IF(A86="F",VLOOKUP(F86,endurfille,2),VLOOKUP(F86,endurgarçon,2))))))</f>
        <v>14</v>
      </c>
      <c r="H86" s="421">
        <f>IF(G86="VAL","VALIDÉ",G86)</f>
        <v>14</v>
      </c>
      <c r="I86" s="418">
        <v>3.57</v>
      </c>
      <c r="J86" s="420">
        <f>IF(I86="ABI",0,IF(I86="DSP","DSP",IF(I86="VAL","VAL",(IF(A86="F",VLOOKUP(I86,VIT20MF,2),VLOOKUP(I86,Vit20MG,2))))))</f>
        <v>15</v>
      </c>
      <c r="K86" s="418">
        <v>7.8</v>
      </c>
      <c r="L86" s="420">
        <f>IF(K86="ABI",0,IF(K86="DSP","DSP",IF(K86="VAL","VAL",(IF(A86="F",VLOOKUP(K86,vit50mf,2),VLOOKUP(K86,vit50mg,2))))))</f>
        <v>10</v>
      </c>
      <c r="M86" s="421">
        <f>IF(OR(J86="DSP",L86="DSP"),"DSP",IF(L86="VAL","VALIDÉ",(J86+L86)/2))</f>
        <v>12.5</v>
      </c>
      <c r="N86" s="418">
        <v>29</v>
      </c>
      <c r="O86" s="418">
        <v>54</v>
      </c>
      <c r="P86" s="422">
        <f>IF(OR(N86="DSP",N86="ABI",N86="VAL"),0,N86/O86)</f>
        <v>0.53703703703703709</v>
      </c>
      <c r="Q86" s="420">
        <f>IF(N86="ABI",0,IF(N86="DSP","DSP",IF(N86="VAL","VAL",IF(A86="F",VLOOKUP(P86,forcefille,2),VLOOKUP(P86,forcegarçon,2)))))</f>
        <v>5</v>
      </c>
      <c r="R86" s="418">
        <v>31.9</v>
      </c>
      <c r="S86" s="420">
        <f>IF(R86="ABI",0,IF(R86="DSP","DSP",IF(R86="VAL","VAL",IF(A86="F",VLOOKUP(R86,détfille,2),VLOOKUP(R86,détgarçon,2)))))</f>
        <v>5</v>
      </c>
      <c r="T86" s="421">
        <f>IF(OR(Q86="VAL",S86="VAL"),"VALIDÉ",IF(AND(Q86="DSP",S86="DSP"),"DSP",IF(Q86="DSP",S86*2,IF(S86="DSP",Q86*2,(Q86+S86)))))</f>
        <v>10</v>
      </c>
      <c r="U86" s="418">
        <v>28.97</v>
      </c>
      <c r="V86" s="420">
        <f>IF(U86="ABI",0,IF(U86="DSP","DSP",IF(U86="VAL","VAL",IF(A86="F",VLOOKUP(U86,coorfille,2),VLOOKUP(U86,coorgarçon,2)))))</f>
        <v>4.5</v>
      </c>
      <c r="W86" s="418">
        <v>-2</v>
      </c>
      <c r="X86" s="420">
        <f>IF(W86="ABI",0,IF(W86="DSP","DSP",IF(W86="VAL","VAL",IF(A86="F",VLOOKUP(W86,SouplesseFille,2),VLOOKUP(W86,SouplesseGarçon,2)))))</f>
        <v>2</v>
      </c>
      <c r="Y86" s="418">
        <v>4</v>
      </c>
      <c r="Z86" s="420">
        <f>IF(Y86="ABI",0,IF(Y86="DSP","DSP",IF(Y86="VAL","VAL",IF(A86="F",VLOOKUP(Y86,eqfille,2),VLOOKUP(Y86,eqgarçon,2)))))</f>
        <v>3</v>
      </c>
      <c r="AA86" s="421">
        <f>IF(AND(V86="DSP",X86="DSP",Z86="DSP"),"DSP",IF(AND(V86="DSP",X86="DSP"),Z86*4,IF(AND(V86="DSP",Z86="DSP"),X86*4,IF(AND(X86="DSP",Z86="DSP"),V86*2,IF(V86="DSP",(X86+Z86)*2,IF(X86="DSP",V86+Z86*2,IF(Z86="DSP",V86+X86*2,IF(Z86="VAL","VALIDÉ",V86+X86+Z86))))))))</f>
        <v>9.5</v>
      </c>
      <c r="AB86" s="418">
        <v>59.79</v>
      </c>
      <c r="AC86" s="420">
        <f>IF(AB86="ABI",0,IF(AB86="DNF",0,IF(AB86="DSP","DSP",IF(AB86="VAL","VAL",(IF(A86="F",VLOOKUP(AB86,nagefille,2),VLOOKUP(AB86,nagegarçon,2)))))))</f>
        <v>5</v>
      </c>
      <c r="AD86" s="423">
        <f>IF(AC86="VAL","VALIDÉ",AC86)</f>
        <v>5</v>
      </c>
      <c r="AE86" s="424">
        <f>IF(AND(H86="DSP",M86="DSP",T86="DSP",AA86="DSP",AD86="DSP"),"DSP",IF(AND(H86="DSP",M86="DSP",T86="DSP",AA86="DSP"),AD86,IF(AND(H86="DSP",M86="DSP",T86="DSP",AD86="DSP"),AA86,IF(AND(H86="DSP",M86="DSP",AA86="DSP",AD86="DSP"),T86,IF(AND(H86="DSP",T86="DSP",AA86="DSP",AD86="DSP"),M86,IF(AND(M86="DSP",T86="DSP",AA86="DSP",AD86="DSP"),H86,IF(AND(T86="DSP",AA86="DSP",AD86="DSP"),(H86+M86)/2,IF(AND(M86="DSP",AA86="DSP",AD86="DSP"),(H86+T86)/2,IF(AND(H86="DSP",AA86="DSP",AD86="DSP"),(M86+T86)/2,IF(AND(M86="DSP",T86="DSP",AD86="DSP"),(H86+AA86)/2,IF(AND(H86="DSP",T86="DSP",AD86="DSP"),(M86+AA86)/2,IF(AND(H86="DSP",M86="DSP",AD86="DSP"),(T86+AA86)/2,IF(AND(M86="DSP",T86="DSP",AA86="DSP"),(H86+AD86)/2,IF(AND(H86="DSP",T86="DSP",AA86="DSP"),(M86+AD86)/2,IF(AND(H86="DSP",M86="DSP",AA86="DSP"),(T86+AD86)/2,IF(AND(H86="DSP",M86="DSP",T86="DSP"),(AA86+AD86)/2,IF(AND(H86="DSP",M86="DSP"),(T86+AA86+AD86)/3,IF(AND(H86="DSP",T86="DSP"),(M86+AA86+AD86)/3,IF(AND(M86="DSP",T86="DSP"),(H86+AA86+AD86)/3,IF(AND(H86="DSP",AA86="DSP"),(M86+T86+AD86)/3,IF(AND(M86="DSP",AA86="DSP"),(H86+T86+AD86)/3,IF(AND(T86="DSP",AA86="DSP"),(H86+M86+AD86)/3,IF(AND(H86="DSP",AD86="DSP"),(M86+T86+AA86)/3,IF(AND(M86="DSP",AD86="DSP"),(H86+T86+AA86)/3,IF(AND(T86="DSP",AD86="DSP"),(H86+M86+AA86)/3,IF(AND(AA86="DSP",AD86="DSP"),(H86+M86+T86)/3,IF(H86="DSP",(M86+T86+AA86+AD86)/4,IF(M86="DSP",(H86+T86+AA86+AD86)/4,IF(T86="DSP",(H86+M86+AA86+AD86)/4,IF(AA86="DSP",(H86+M86+T86+AD86)/4,IF(AD86="DSP",(H86+M86+T86+AA86)/4,SUM(H86+M86+T86+AA86+AD86)/5)))))))))))))))))))))))))))))))</f>
        <v>10.199999999999999</v>
      </c>
      <c r="AF86" s="425">
        <f>IF(AE86="DSP",0,AE86)</f>
        <v>10.199999999999999</v>
      </c>
      <c r="AG86" s="484">
        <f>RANK(AF86,$AF$3:$AF$651,0)</f>
        <v>413</v>
      </c>
      <c r="AH86" s="426">
        <f>IF(ISERROR(VLOOKUP(B86,'Notes Ecrit'!$A$2:$B$650,2,FALSE)),"ABI",(VLOOKUP(B86,'Notes Ecrit'!$A$2:$B$650,2,FALSE)))</f>
        <v>7</v>
      </c>
      <c r="AI86" s="425">
        <f>IF(OR(AH86="ABI",AH86="VALIDÉ"),0,AH86)</f>
        <v>7</v>
      </c>
      <c r="AJ86" s="488">
        <f>RANK(AI86,$AI$3:$AI$651,0)</f>
        <v>183</v>
      </c>
      <c r="AK86" s="427">
        <f>IF(AH86="ABI","DEF",IF(AE86="DSP",AH86,(AE86*0.5+AH86*0.5)))</f>
        <v>8.6</v>
      </c>
    </row>
    <row r="87" spans="1:37" ht="15.75" customHeight="1" thickBot="1" x14ac:dyDescent="0.35">
      <c r="A87" s="414" t="s">
        <v>1026</v>
      </c>
      <c r="B87" s="415">
        <v>21910951</v>
      </c>
      <c r="C87" s="430" t="s">
        <v>442</v>
      </c>
      <c r="D87" s="431" t="s">
        <v>443</v>
      </c>
      <c r="E87" s="418" t="s">
        <v>329</v>
      </c>
      <c r="F87" s="419" t="str">
        <f>IF(E87="ABI","ABI",IF(E87="DSP","DSP",IF(E87="VAL","VAL",(VLOOKUP(E87,tpstest,2)))))</f>
        <v>ABI</v>
      </c>
      <c r="G87" s="420">
        <f>IF(F87="ABI",0,IF(F87="DSP","DSP",IF(F87="VAL","VAL",(IF(A87="F",VLOOKUP(F87,endurfille,2),VLOOKUP(F87,endurgarçon,2))))))</f>
        <v>0</v>
      </c>
      <c r="H87" s="421">
        <f>IF(G87="VAL","VALIDÉ",G87)</f>
        <v>0</v>
      </c>
      <c r="I87" s="418" t="s">
        <v>329</v>
      </c>
      <c r="J87" s="420">
        <f>IF(I87="ABI",0,IF(I87="DSP","DSP",IF(I87="VAL","VAL",(IF(A87="F",VLOOKUP(I87,VIT20MF,2),VLOOKUP(I87,Vit20MG,2))))))</f>
        <v>0</v>
      </c>
      <c r="K87" s="418" t="s">
        <v>329</v>
      </c>
      <c r="L87" s="420">
        <f>IF(K87="ABI",0,IF(K87="DSP","DSP",IF(K87="VAL","VAL",(IF(A87="F",VLOOKUP(K87,vit50mf,2),VLOOKUP(K87,vit50mg,2))))))</f>
        <v>0</v>
      </c>
      <c r="M87" s="421">
        <f>IF(OR(J87="DSP",L87="DSP"),"DSP",IF(L87="VAL","VALIDÉ",(J87+L87)/2))</f>
        <v>0</v>
      </c>
      <c r="N87" s="418" t="s">
        <v>329</v>
      </c>
      <c r="O87" s="418"/>
      <c r="P87" s="422">
        <f>IF(OR(N87="DSP",N87="ABI",N87="VAL"),0,N87/O87)</f>
        <v>0</v>
      </c>
      <c r="Q87" s="420">
        <f>IF(N87="ABI",0,IF(N87="DSP","DSP",IF(N87="VAL","VAL",IF(A87="F",VLOOKUP(P87,forcefille,2),VLOOKUP(P87,forcegarçon,2)))))</f>
        <v>0</v>
      </c>
      <c r="R87" s="418" t="s">
        <v>329</v>
      </c>
      <c r="S87" s="420">
        <f>IF(R87="ABI",0,IF(R87="DSP","DSP",IF(R87="VAL","VAL",IF(A87="F",VLOOKUP(R87,détfille,2),VLOOKUP(R87,détgarçon,2)))))</f>
        <v>0</v>
      </c>
      <c r="T87" s="421">
        <f>IF(OR(Q87="VAL",S87="VAL"),"VALIDÉ",IF(AND(Q87="DSP",S87="DSP"),"DSP",IF(Q87="DSP",S87*2,IF(S87="DSP",Q87*2,(Q87+S87)))))</f>
        <v>0</v>
      </c>
      <c r="U87" s="418" t="s">
        <v>329</v>
      </c>
      <c r="V87" s="420">
        <f>IF(U87="ABI",0,IF(U87="DSP","DSP",IF(U87="VAL","VAL",IF(A87="F",VLOOKUP(U87,coorfille,2),VLOOKUP(U87,coorgarçon,2)))))</f>
        <v>0</v>
      </c>
      <c r="W87" s="418" t="s">
        <v>329</v>
      </c>
      <c r="X87" s="420">
        <f>IF(W87="ABI",0,IF(W87="DSP","DSP",IF(W87="VAL","VAL",IF(A87="F",VLOOKUP(W87,SouplesseFille,2),VLOOKUP(W87,SouplesseGarçon,2)))))</f>
        <v>0</v>
      </c>
      <c r="Y87" s="418" t="s">
        <v>329</v>
      </c>
      <c r="Z87" s="420">
        <f>IF(Y87="ABI",0,IF(Y87="DSP","DSP",IF(Y87="VAL","VAL",IF(A87="F",VLOOKUP(Y87,eqfille,2),VLOOKUP(Y87,eqgarçon,2)))))</f>
        <v>0</v>
      </c>
      <c r="AA87" s="421">
        <f>IF(AND(V87="DSP",X87="DSP",Z87="DSP"),"DSP",IF(AND(V87="DSP",X87="DSP"),Z87*4,IF(AND(V87="DSP",Z87="DSP"),X87*4,IF(AND(X87="DSP",Z87="DSP"),V87*2,IF(V87="DSP",(X87+Z87)*2,IF(X87="DSP",V87+Z87*2,IF(Z87="DSP",V87+X87*2,IF(Z87="VAL","VALIDÉ",V87+X87+Z87))))))))</f>
        <v>0</v>
      </c>
      <c r="AB87" s="418" t="s">
        <v>329</v>
      </c>
      <c r="AC87" s="420">
        <f>IF(AB87="ABI",0,IF(AB87="DNF",0,IF(AB87="DSP","DSP",IF(AB87="VAL","VAL",(IF(A87="F",VLOOKUP(AB87,nagefille,2),VLOOKUP(AB87,nagegarçon,2)))))))</f>
        <v>0</v>
      </c>
      <c r="AD87" s="423">
        <f>IF(AC87="VAL","VALIDÉ",AC87)</f>
        <v>0</v>
      </c>
      <c r="AE87" s="424">
        <f>IF(AND(H87="DSP",M87="DSP",T87="DSP",AA87="DSP",AD87="DSP"),"DSP",IF(AND(H87="DSP",M87="DSP",T87="DSP",AA87="DSP"),AD87,IF(AND(H87="DSP",M87="DSP",T87="DSP",AD87="DSP"),AA87,IF(AND(H87="DSP",M87="DSP",AA87="DSP",AD87="DSP"),T87,IF(AND(H87="DSP",T87="DSP",AA87="DSP",AD87="DSP"),M87,IF(AND(M87="DSP",T87="DSP",AA87="DSP",AD87="DSP"),H87,IF(AND(T87="DSP",AA87="DSP",AD87="DSP"),(H87+M87)/2,IF(AND(M87="DSP",AA87="DSP",AD87="DSP"),(H87+T87)/2,IF(AND(H87="DSP",AA87="DSP",AD87="DSP"),(M87+T87)/2,IF(AND(M87="DSP",T87="DSP",AD87="DSP"),(H87+AA87)/2,IF(AND(H87="DSP",T87="DSP",AD87="DSP"),(M87+AA87)/2,IF(AND(H87="DSP",M87="DSP",AD87="DSP"),(T87+AA87)/2,IF(AND(M87="DSP",T87="DSP",AA87="DSP"),(H87+AD87)/2,IF(AND(H87="DSP",T87="DSP",AA87="DSP"),(M87+AD87)/2,IF(AND(H87="DSP",M87="DSP",AA87="DSP"),(T87+AD87)/2,IF(AND(H87="DSP",M87="DSP",T87="DSP"),(AA87+AD87)/2,IF(AND(H87="DSP",M87="DSP"),(T87+AA87+AD87)/3,IF(AND(H87="DSP",T87="DSP"),(M87+AA87+AD87)/3,IF(AND(M87="DSP",T87="DSP"),(H87+AA87+AD87)/3,IF(AND(H87="DSP",AA87="DSP"),(M87+T87+AD87)/3,IF(AND(M87="DSP",AA87="DSP"),(H87+T87+AD87)/3,IF(AND(T87="DSP",AA87="DSP"),(H87+M87+AD87)/3,IF(AND(H87="DSP",AD87="DSP"),(M87+T87+AA87)/3,IF(AND(M87="DSP",AD87="DSP"),(H87+T87+AA87)/3,IF(AND(T87="DSP",AD87="DSP"),(H87+M87+AA87)/3,IF(AND(AA87="DSP",AD87="DSP"),(H87+M87+T87)/3,IF(H87="DSP",(M87+T87+AA87+AD87)/4,IF(M87="DSP",(H87+T87+AA87+AD87)/4,IF(T87="DSP",(H87+M87+AA87+AD87)/4,IF(AA87="DSP",(H87+M87+T87+AD87)/4,IF(AD87="DSP",(H87+M87+T87+AA87)/4,SUM(H87+M87+T87+AA87+AD87)/5)))))))))))))))))))))))))))))))</f>
        <v>0</v>
      </c>
      <c r="AF87" s="425">
        <f>IF(AE87="DSP",0,AE87)</f>
        <v>0</v>
      </c>
      <c r="AG87" s="484">
        <f>RANK(AF87,$AF$3:$AF$651,0)</f>
        <v>584</v>
      </c>
      <c r="AH87" s="426" t="str">
        <f>IF(ISERROR(VLOOKUP(B87,'Notes Ecrit'!$A$2:$B$650,2,FALSE)),"ABI",(VLOOKUP(B87,'Notes Ecrit'!$A$2:$B$650,2,FALSE)))</f>
        <v>ABI</v>
      </c>
      <c r="AI87" s="425">
        <f>IF(OR(AH87="ABI",AH87="VALIDÉ"),0,AH87)</f>
        <v>0</v>
      </c>
      <c r="AJ87" s="488">
        <f>RANK(AI87,$AI$3:$AI$651,0)</f>
        <v>592</v>
      </c>
      <c r="AK87" s="427" t="str">
        <f>IF(AH87="ABI","DEF",IF(AE87="DSP",AH87,(AE87*0.5+AH87*0.5)))</f>
        <v>DEF</v>
      </c>
    </row>
    <row r="88" spans="1:37" ht="15.75" customHeight="1" thickBot="1" x14ac:dyDescent="0.35">
      <c r="A88" s="414" t="s">
        <v>74</v>
      </c>
      <c r="B88" s="415">
        <v>21912299</v>
      </c>
      <c r="C88" s="430" t="s">
        <v>444</v>
      </c>
      <c r="D88" s="431" t="s">
        <v>445</v>
      </c>
      <c r="E88" s="418">
        <v>12</v>
      </c>
      <c r="F88" s="419">
        <f>IF(E88="ABI","ABI",IF(E88="DSP","DSP",IF(E88="VAL","VAL",(VLOOKUP(E88,tpstest,2)))))</f>
        <v>15.5</v>
      </c>
      <c r="G88" s="420">
        <f>IF(F88="ABI",0,IF(F88="DSP","DSP",IF(F88="VAL","VAL",(IF(A88="F",VLOOKUP(F88,endurfille,2),VLOOKUP(F88,endurgarçon,2))))))</f>
        <v>12</v>
      </c>
      <c r="H88" s="421">
        <f>IF(G88="VAL","VALIDÉ",G88)</f>
        <v>12</v>
      </c>
      <c r="I88" s="418">
        <v>3.53</v>
      </c>
      <c r="J88" s="420">
        <f>IF(I88="ABI",0,IF(I88="DSP","DSP",IF(I88="VAL","VAL",(IF(A88="F",VLOOKUP(I88,VIT20MF,2),VLOOKUP(I88,Vit20MG,2))))))</f>
        <v>16</v>
      </c>
      <c r="K88" s="418">
        <v>8.06</v>
      </c>
      <c r="L88" s="420">
        <f>IF(K88="ABI",0,IF(K88="DSP","DSP",IF(K88="VAL","VAL",(IF(A88="F",VLOOKUP(K88,vit50mf,2),VLOOKUP(K88,vit50mg,2))))))</f>
        <v>8</v>
      </c>
      <c r="M88" s="421">
        <f>IF(OR(J88="DSP",L88="DSP"),"DSP",IF(L88="VAL","VALIDÉ",(J88+L88)/2))</f>
        <v>12</v>
      </c>
      <c r="N88" s="418">
        <v>29</v>
      </c>
      <c r="O88" s="418">
        <v>50</v>
      </c>
      <c r="P88" s="422">
        <f>IF(OR(N88="DSP",N88="ABI",N88="VAL"),0,N88/O88)</f>
        <v>0.57999999999999996</v>
      </c>
      <c r="Q88" s="420">
        <f>IF(N88="ABI",0,IF(N88="DSP","DSP",IF(N88="VAL","VAL",IF(A88="F",VLOOKUP(P88,forcefille,2),VLOOKUP(P88,forcegarçon,2)))))</f>
        <v>5.5</v>
      </c>
      <c r="R88" s="418">
        <v>28.1</v>
      </c>
      <c r="S88" s="420">
        <f>IF(R88="ABI",0,IF(R88="DSP","DSP",IF(R88="VAL","VAL",IF(A88="F",VLOOKUP(R88,détfille,2),VLOOKUP(R88,détgarçon,2)))))</f>
        <v>4.5</v>
      </c>
      <c r="T88" s="421">
        <f>IF(OR(Q88="VAL",S88="VAL"),"VALIDÉ",IF(AND(Q88="DSP",S88="DSP"),"DSP",IF(Q88="DSP",S88*2,IF(S88="DSP",Q88*2,(Q88+S88)))))</f>
        <v>10</v>
      </c>
      <c r="U88" s="418">
        <v>30.64</v>
      </c>
      <c r="V88" s="420">
        <f>IF(U88="ABI",0,IF(U88="DSP","DSP",IF(U88="VAL","VAL",IF(A88="F",VLOOKUP(U88,coorfille,2),VLOOKUP(U88,coorgarçon,2)))))</f>
        <v>3.5</v>
      </c>
      <c r="W88" s="418">
        <v>0</v>
      </c>
      <c r="X88" s="420">
        <f>IF(W88="ABI",0,IF(W88="DSP","DSP",IF(W88="VAL","VAL",IF(A88="F",VLOOKUP(W88,SouplesseFille,2),VLOOKUP(W88,SouplesseGarçon,2)))))</f>
        <v>2.5</v>
      </c>
      <c r="Y88" s="418">
        <v>3</v>
      </c>
      <c r="Z88" s="420">
        <f>IF(Y88="ABI",0,IF(Y88="DSP","DSP",IF(Y88="VAL","VAL",IF(A88="F",VLOOKUP(Y88,eqfille,2),VLOOKUP(Y88,eqgarçon,2)))))</f>
        <v>3.5</v>
      </c>
      <c r="AA88" s="421">
        <f>IF(AND(V88="DSP",X88="DSP",Z88="DSP"),"DSP",IF(AND(V88="DSP",X88="DSP"),Z88*4,IF(AND(V88="DSP",Z88="DSP"),X88*4,IF(AND(X88="DSP",Z88="DSP"),V88*2,IF(V88="DSP",(X88+Z88)*2,IF(X88="DSP",V88+Z88*2,IF(Z88="DSP",V88+X88*2,IF(Z88="VAL","VALIDÉ",V88+X88+Z88))))))))</f>
        <v>9.5</v>
      </c>
      <c r="AB88" s="418">
        <v>53.13</v>
      </c>
      <c r="AC88" s="420">
        <f>IF(AB88="ABI",0,IF(AB88="DNF",0,IF(AB88="DSP","DSP",IF(AB88="VAL","VAL",(IF(A88="F",VLOOKUP(AB88,nagefille,2),VLOOKUP(AB88,nagegarçon,2)))))))</f>
        <v>7</v>
      </c>
      <c r="AD88" s="423">
        <f>IF(AC88="VAL","VALIDÉ",AC88)</f>
        <v>7</v>
      </c>
      <c r="AE88" s="424">
        <f>IF(AND(H88="DSP",M88="DSP",T88="DSP",AA88="DSP",AD88="DSP"),"DSP",IF(AND(H88="DSP",M88="DSP",T88="DSP",AA88="DSP"),AD88,IF(AND(H88="DSP",M88="DSP",T88="DSP",AD88="DSP"),AA88,IF(AND(H88="DSP",M88="DSP",AA88="DSP",AD88="DSP"),T88,IF(AND(H88="DSP",T88="DSP",AA88="DSP",AD88="DSP"),M88,IF(AND(M88="DSP",T88="DSP",AA88="DSP",AD88="DSP"),H88,IF(AND(T88="DSP",AA88="DSP",AD88="DSP"),(H88+M88)/2,IF(AND(M88="DSP",AA88="DSP",AD88="DSP"),(H88+T88)/2,IF(AND(H88="DSP",AA88="DSP",AD88="DSP"),(M88+T88)/2,IF(AND(M88="DSP",T88="DSP",AD88="DSP"),(H88+AA88)/2,IF(AND(H88="DSP",T88="DSP",AD88="DSP"),(M88+AA88)/2,IF(AND(H88="DSP",M88="DSP",AD88="DSP"),(T88+AA88)/2,IF(AND(M88="DSP",T88="DSP",AA88="DSP"),(H88+AD88)/2,IF(AND(H88="DSP",T88="DSP",AA88="DSP"),(M88+AD88)/2,IF(AND(H88="DSP",M88="DSP",AA88="DSP"),(T88+AD88)/2,IF(AND(H88="DSP",M88="DSP",T88="DSP"),(AA88+AD88)/2,IF(AND(H88="DSP",M88="DSP"),(T88+AA88+AD88)/3,IF(AND(H88="DSP",T88="DSP"),(M88+AA88+AD88)/3,IF(AND(M88="DSP",T88="DSP"),(H88+AA88+AD88)/3,IF(AND(H88="DSP",AA88="DSP"),(M88+T88+AD88)/3,IF(AND(M88="DSP",AA88="DSP"),(H88+T88+AD88)/3,IF(AND(T88="DSP",AA88="DSP"),(H88+M88+AD88)/3,IF(AND(H88="DSP",AD88="DSP"),(M88+T88+AA88)/3,IF(AND(M88="DSP",AD88="DSP"),(H88+T88+AA88)/3,IF(AND(T88="DSP",AD88="DSP"),(H88+M88+AA88)/3,IF(AND(AA88="DSP",AD88="DSP"),(H88+M88+T88)/3,IF(H88="DSP",(M88+T88+AA88+AD88)/4,IF(M88="DSP",(H88+T88+AA88+AD88)/4,IF(T88="DSP",(H88+M88+AA88+AD88)/4,IF(AA88="DSP",(H88+M88+T88+AD88)/4,IF(AD88="DSP",(H88+M88+T88+AA88)/4,SUM(H88+M88+T88+AA88+AD88)/5)))))))))))))))))))))))))))))))</f>
        <v>10.1</v>
      </c>
      <c r="AF88" s="425">
        <f>IF(AE88="DSP",0,AE88)</f>
        <v>10.1</v>
      </c>
      <c r="AG88" s="484">
        <f>RANK(AF88,$AF$3:$AF$651,0)</f>
        <v>417</v>
      </c>
      <c r="AH88" s="426">
        <f>IF(ISERROR(VLOOKUP(B88,'Notes Ecrit'!$A$2:$B$650,2,FALSE)),"ABI",(VLOOKUP(B88,'Notes Ecrit'!$A$2:$B$650,2,FALSE)))</f>
        <v>6</v>
      </c>
      <c r="AI88" s="425">
        <f>IF(OR(AH88="ABI",AH88="VALIDÉ"),0,AH88)</f>
        <v>6</v>
      </c>
      <c r="AJ88" s="488">
        <f>RANK(AI88,$AI$3:$AI$651,0)</f>
        <v>288</v>
      </c>
      <c r="AK88" s="427">
        <f>IF(AH88="ABI","DEF",IF(AE88="DSP",AH88,(AE88*0.5+AH88*0.5)))</f>
        <v>8.0500000000000007</v>
      </c>
    </row>
    <row r="89" spans="1:37" ht="15.75" customHeight="1" thickBot="1" x14ac:dyDescent="0.35">
      <c r="A89" s="414" t="s">
        <v>74</v>
      </c>
      <c r="B89" s="415">
        <v>21905645</v>
      </c>
      <c r="C89" s="430" t="s">
        <v>446</v>
      </c>
      <c r="D89" s="431" t="s">
        <v>447</v>
      </c>
      <c r="E89" s="418" t="s">
        <v>1025</v>
      </c>
      <c r="F89" s="419" t="str">
        <f>IF(E89="ABI","ABI",IF(E89="DSP","DSP",IF(E89="VAL","VAL",(VLOOKUP(E89,tpstest,2)))))</f>
        <v>DSP</v>
      </c>
      <c r="G89" s="420" t="str">
        <f>IF(F89="ABI",0,IF(F89="DSP","DSP",IF(F89="VAL","VAL",(IF(A89="F",VLOOKUP(F89,endurfille,2),VLOOKUP(F89,endurgarçon,2))))))</f>
        <v>DSP</v>
      </c>
      <c r="H89" s="421" t="str">
        <f>IF(G89="VAL","VALIDÉ",G89)</f>
        <v>DSP</v>
      </c>
      <c r="I89" s="418" t="s">
        <v>1025</v>
      </c>
      <c r="J89" s="420" t="str">
        <f>IF(I89="ABI",0,IF(I89="DSP","DSP",IF(I89="VAL","VAL",(IF(A89="F",VLOOKUP(I89,VIT20MF,2),VLOOKUP(I89,Vit20MG,2))))))</f>
        <v>DSP</v>
      </c>
      <c r="K89" s="418" t="s">
        <v>1025</v>
      </c>
      <c r="L89" s="420" t="str">
        <f>IF(K89="ABI",0,IF(K89="DSP","DSP",IF(K89="VAL","VAL",(IF(A89="F",VLOOKUP(K89,vit50mf,2),VLOOKUP(K89,vit50mg,2))))))</f>
        <v>DSP</v>
      </c>
      <c r="M89" s="421" t="str">
        <f>IF(OR(J89="DSP",L89="DSP"),"DSP",IF(L89="VAL","VALIDÉ",(J89+L89)/2))</f>
        <v>DSP</v>
      </c>
      <c r="N89" s="418" t="s">
        <v>1025</v>
      </c>
      <c r="O89" s="418"/>
      <c r="P89" s="422">
        <f>IF(OR(N89="DSP",N89="ABI",N89="VAL"),0,N89/O89)</f>
        <v>0</v>
      </c>
      <c r="Q89" s="420" t="str">
        <f>IF(N89="ABI",0,IF(N89="DSP","DSP",IF(N89="VAL","VAL",IF(A89="F",VLOOKUP(P89,forcefille,2),VLOOKUP(P89,forcegarçon,2)))))</f>
        <v>DSP</v>
      </c>
      <c r="R89" s="418" t="s">
        <v>1025</v>
      </c>
      <c r="S89" s="420" t="str">
        <f>IF(R89="ABI",0,IF(R89="DSP","DSP",IF(R89="VAL","VAL",IF(A89="F",VLOOKUP(R89,détfille,2),VLOOKUP(R89,détgarçon,2)))))</f>
        <v>DSP</v>
      </c>
      <c r="T89" s="421" t="str">
        <f>IF(OR(Q89="VAL",S89="VAL"),"VALIDÉ",IF(AND(Q89="DSP",S89="DSP"),"DSP",IF(Q89="DSP",S89*2,IF(S89="DSP",Q89*2,(Q89+S89)))))</f>
        <v>DSP</v>
      </c>
      <c r="U89" s="418" t="s">
        <v>1025</v>
      </c>
      <c r="V89" s="420" t="str">
        <f>IF(U89="ABI",0,IF(U89="DSP","DSP",IF(U89="VAL","VAL",IF(A89="F",VLOOKUP(U89,coorfille,2),VLOOKUP(U89,coorgarçon,2)))))</f>
        <v>DSP</v>
      </c>
      <c r="W89" s="418" t="s">
        <v>1025</v>
      </c>
      <c r="X89" s="420" t="str">
        <f>IF(W89="ABI",0,IF(W89="DSP","DSP",IF(W89="VAL","VAL",IF(A89="F",VLOOKUP(W89,SouplesseFille,2),VLOOKUP(W89,SouplesseGarçon,2)))))</f>
        <v>DSP</v>
      </c>
      <c r="Y89" s="418" t="s">
        <v>1025</v>
      </c>
      <c r="Z89" s="420" t="str">
        <f>IF(Y89="ABI",0,IF(Y89="DSP","DSP",IF(Y89="VAL","VAL",IF(A89="F",VLOOKUP(Y89,eqfille,2),VLOOKUP(Y89,eqgarçon,2)))))</f>
        <v>DSP</v>
      </c>
      <c r="AA89" s="421" t="str">
        <f>IF(AND(V89="DSP",X89="DSP",Z89="DSP"),"DSP",IF(AND(V89="DSP",X89="DSP"),Z89*4,IF(AND(V89="DSP",Z89="DSP"),X89*4,IF(AND(X89="DSP",Z89="DSP"),V89*2,IF(V89="DSP",(X89+Z89)*2,IF(X89="DSP",V89+Z89*2,IF(Z89="DSP",V89+X89*2,IF(Z89="VAL","VALIDÉ",V89+X89+Z89))))))))</f>
        <v>DSP</v>
      </c>
      <c r="AB89" s="418" t="s">
        <v>1025</v>
      </c>
      <c r="AC89" s="420" t="str">
        <f>IF(AB89="ABI",0,IF(AB89="DNF",0,IF(AB89="DSP","DSP",IF(AB89="VAL","VAL",(IF(A89="F",VLOOKUP(AB89,nagefille,2),VLOOKUP(AB89,nagegarçon,2)))))))</f>
        <v>DSP</v>
      </c>
      <c r="AD89" s="423" t="str">
        <f>IF(AC89="VAL","VALIDÉ",AC89)</f>
        <v>DSP</v>
      </c>
      <c r="AE89" s="424" t="str">
        <f>IF(AND(H89="DSP",M89="DSP",T89="DSP",AA89="DSP",AD89="DSP"),"DSP",IF(AND(H89="DSP",M89="DSP",T89="DSP",AA89="DSP"),AD89,IF(AND(H89="DSP",M89="DSP",T89="DSP",AD89="DSP"),AA89,IF(AND(H89="DSP",M89="DSP",AA89="DSP",AD89="DSP"),T89,IF(AND(H89="DSP",T89="DSP",AA89="DSP",AD89="DSP"),M89,IF(AND(M89="DSP",T89="DSP",AA89="DSP",AD89="DSP"),H89,IF(AND(T89="DSP",AA89="DSP",AD89="DSP"),(H89+M89)/2,IF(AND(M89="DSP",AA89="DSP",AD89="DSP"),(H89+T89)/2,IF(AND(H89="DSP",AA89="DSP",AD89="DSP"),(M89+T89)/2,IF(AND(M89="DSP",T89="DSP",AD89="DSP"),(H89+AA89)/2,IF(AND(H89="DSP",T89="DSP",AD89="DSP"),(M89+AA89)/2,IF(AND(H89="DSP",M89="DSP",AD89="DSP"),(T89+AA89)/2,IF(AND(M89="DSP",T89="DSP",AA89="DSP"),(H89+AD89)/2,IF(AND(H89="DSP",T89="DSP",AA89="DSP"),(M89+AD89)/2,IF(AND(H89="DSP",M89="DSP",AA89="DSP"),(T89+AD89)/2,IF(AND(H89="DSP",M89="DSP",T89="DSP"),(AA89+AD89)/2,IF(AND(H89="DSP",M89="DSP"),(T89+AA89+AD89)/3,IF(AND(H89="DSP",T89="DSP"),(M89+AA89+AD89)/3,IF(AND(M89="DSP",T89="DSP"),(H89+AA89+AD89)/3,IF(AND(H89="DSP",AA89="DSP"),(M89+T89+AD89)/3,IF(AND(M89="DSP",AA89="DSP"),(H89+T89+AD89)/3,IF(AND(T89="DSP",AA89="DSP"),(H89+M89+AD89)/3,IF(AND(H89="DSP",AD89="DSP"),(M89+T89+AA89)/3,IF(AND(M89="DSP",AD89="DSP"),(H89+T89+AA89)/3,IF(AND(T89="DSP",AD89="DSP"),(H89+M89+AA89)/3,IF(AND(AA89="DSP",AD89="DSP"),(H89+M89+T89)/3,IF(H89="DSP",(M89+T89+AA89+AD89)/4,IF(M89="DSP",(H89+T89+AA89+AD89)/4,IF(T89="DSP",(H89+M89+AA89+AD89)/4,IF(AA89="DSP",(H89+M89+T89+AD89)/4,IF(AD89="DSP",(H89+M89+T89+AA89)/4,SUM(H89+M89+T89+AA89+AD89)/5)))))))))))))))))))))))))))))))</f>
        <v>DSP</v>
      </c>
      <c r="AF89" s="425">
        <f>IF(AE89="DSP",0,AE89)</f>
        <v>0</v>
      </c>
      <c r="AG89" s="484">
        <f>RANK(AF89,$AF$3:$AF$651,0)</f>
        <v>584</v>
      </c>
      <c r="AH89" s="426">
        <f>IF(ISERROR(VLOOKUP(B89,'Notes Ecrit'!$A$2:$B$650,2,FALSE)),"ABI",(VLOOKUP(B89,'Notes Ecrit'!$A$2:$B$650,2,FALSE)))</f>
        <v>8.5</v>
      </c>
      <c r="AI89" s="425">
        <f>IF(OR(AH89="ABI",AH89="VALIDÉ"),0,AH89)</f>
        <v>8.5</v>
      </c>
      <c r="AJ89" s="488">
        <f>RANK(AI89,$AI$3:$AI$651,0)</f>
        <v>83</v>
      </c>
      <c r="AK89" s="427">
        <f>IF(AH89="ABI","DEF",IF(AE89="DSP",AH89,(AE89*0.5+AH89*0.5)))</f>
        <v>8.5</v>
      </c>
    </row>
    <row r="90" spans="1:37" ht="15.75" customHeight="1" thickBot="1" x14ac:dyDescent="0.35">
      <c r="A90" s="414" t="s">
        <v>1026</v>
      </c>
      <c r="B90" s="415">
        <v>21908883</v>
      </c>
      <c r="C90" s="430" t="s">
        <v>446</v>
      </c>
      <c r="D90" s="431" t="s">
        <v>448</v>
      </c>
      <c r="E90" s="418">
        <v>12</v>
      </c>
      <c r="F90" s="419">
        <f>IF(E90="ABI","ABI",IF(E90="DSP","DSP",IF(E90="VAL","VAL",(VLOOKUP(E90,tpstest,2)))))</f>
        <v>15.5</v>
      </c>
      <c r="G90" s="420">
        <f>IF(F90="ABI",0,IF(F90="DSP","DSP",IF(F90="VAL","VAL",(IF(A90="F",VLOOKUP(F90,endurfille,2),VLOOKUP(F90,endurgarçon,2))))))</f>
        <v>9</v>
      </c>
      <c r="H90" s="421">
        <f>IF(G90="VAL","VALIDÉ",G90)</f>
        <v>9</v>
      </c>
      <c r="I90" s="418">
        <v>3.33</v>
      </c>
      <c r="J90" s="420">
        <f>IF(I90="ABI",0,IF(I90="DSP","DSP",IF(I90="VAL","VAL",(IF(A90="F",VLOOKUP(I90,VIT20MF,2),VLOOKUP(I90,Vit20MG,2))))))</f>
        <v>15</v>
      </c>
      <c r="K90" s="418">
        <v>7.37</v>
      </c>
      <c r="L90" s="420">
        <f>IF(K90="ABI",0,IF(K90="DSP","DSP",IF(K90="VAL","VAL",(IF(A90="F",VLOOKUP(K90,vit50mf,2),VLOOKUP(K90,vit50mg,2))))))</f>
        <v>7</v>
      </c>
      <c r="M90" s="421">
        <f>IF(OR(J90="DSP",L90="DSP"),"DSP",IF(L90="VAL","VALIDÉ",(J90+L90)/2))</f>
        <v>11</v>
      </c>
      <c r="N90" s="418">
        <v>60</v>
      </c>
      <c r="O90" s="418">
        <v>77</v>
      </c>
      <c r="P90" s="422">
        <f>IF(OR(N90="DSP",N90="ABI",N90="VAL"),0,N90/O90)</f>
        <v>0.77922077922077926</v>
      </c>
      <c r="Q90" s="420">
        <f>IF(N90="ABI",0,IF(N90="DSP","DSP",IF(N90="VAL","VAL",IF(A90="F",VLOOKUP(P90,forcefille,2),VLOOKUP(P90,forcegarçon,2)))))</f>
        <v>4</v>
      </c>
      <c r="R90" s="418">
        <v>31.6</v>
      </c>
      <c r="S90" s="420">
        <f>IF(R90="ABI",0,IF(R90="DSP","DSP",IF(R90="VAL","VAL",IF(A90="F",VLOOKUP(R90,détfille,2),VLOOKUP(R90,détgarçon,2)))))</f>
        <v>1</v>
      </c>
      <c r="T90" s="421">
        <f>IF(OR(Q90="VAL",S90="VAL"),"VALIDÉ",IF(AND(Q90="DSP",S90="DSP"),"DSP",IF(Q90="DSP",S90*2,IF(S90="DSP",Q90*2,(Q90+S90)))))</f>
        <v>5</v>
      </c>
      <c r="U90" s="418">
        <v>30.32</v>
      </c>
      <c r="V90" s="420">
        <f>IF(U90="ABI",0,IF(U90="DSP","DSP",IF(U90="VAL","VAL",IF(A90="F",VLOOKUP(U90,coorfille,2),VLOOKUP(U90,coorgarçon,2)))))</f>
        <v>2.75</v>
      </c>
      <c r="W90" s="418">
        <v>-8</v>
      </c>
      <c r="X90" s="420">
        <f>IF(W90="ABI",0,IF(W90="DSP","DSP",IF(W90="VAL","VAL",IF(A90="F",VLOOKUP(W90,SouplesseFille,2),VLOOKUP(W90,SouplesseGarçon,2)))))</f>
        <v>1</v>
      </c>
      <c r="Y90" s="418">
        <v>10</v>
      </c>
      <c r="Z90" s="420">
        <f>IF(Y90="ABI",0,IF(Y90="DSP","DSP",IF(Y90="VAL","VAL",IF(A90="F",VLOOKUP(Y90,eqfille,2),VLOOKUP(Y90,eqgarçon,2)))))</f>
        <v>0</v>
      </c>
      <c r="AA90" s="421">
        <f>IF(AND(V90="DSP",X90="DSP",Z90="DSP"),"DSP",IF(AND(V90="DSP",X90="DSP"),Z90*4,IF(AND(V90="DSP",Z90="DSP"),X90*4,IF(AND(X90="DSP",Z90="DSP"),V90*2,IF(V90="DSP",(X90+Z90)*2,IF(X90="DSP",V90+Z90*2,IF(Z90="DSP",V90+X90*2,IF(Z90="VAL","VALIDÉ",V90+X90+Z90))))))))</f>
        <v>3.75</v>
      </c>
      <c r="AB90" s="418">
        <v>43.26</v>
      </c>
      <c r="AC90" s="420">
        <f>IF(AB90="ABI",0,IF(AB90="DNF",0,IF(AB90="DSP","DSP",IF(AB90="VAL","VAL",(IF(A90="F",VLOOKUP(AB90,nagefille,2),VLOOKUP(AB90,nagegarçon,2)))))))</f>
        <v>8</v>
      </c>
      <c r="AD90" s="423">
        <f>IF(AC90="VAL","VALIDÉ",AC90)</f>
        <v>8</v>
      </c>
      <c r="AE90" s="424">
        <f>IF(AND(H90="DSP",M90="DSP",T90="DSP",AA90="DSP",AD90="DSP"),"DSP",IF(AND(H90="DSP",M90="DSP",T90="DSP",AA90="DSP"),AD90,IF(AND(H90="DSP",M90="DSP",T90="DSP",AD90="DSP"),AA90,IF(AND(H90="DSP",M90="DSP",AA90="DSP",AD90="DSP"),T90,IF(AND(H90="DSP",T90="DSP",AA90="DSP",AD90="DSP"),M90,IF(AND(M90="DSP",T90="DSP",AA90="DSP",AD90="DSP"),H90,IF(AND(T90="DSP",AA90="DSP",AD90="DSP"),(H90+M90)/2,IF(AND(M90="DSP",AA90="DSP",AD90="DSP"),(H90+T90)/2,IF(AND(H90="DSP",AA90="DSP",AD90="DSP"),(M90+T90)/2,IF(AND(M90="DSP",T90="DSP",AD90="DSP"),(H90+AA90)/2,IF(AND(H90="DSP",T90="DSP",AD90="DSP"),(M90+AA90)/2,IF(AND(H90="DSP",M90="DSP",AD90="DSP"),(T90+AA90)/2,IF(AND(M90="DSP",T90="DSP",AA90="DSP"),(H90+AD90)/2,IF(AND(H90="DSP",T90="DSP",AA90="DSP"),(M90+AD90)/2,IF(AND(H90="DSP",M90="DSP",AA90="DSP"),(T90+AD90)/2,IF(AND(H90="DSP",M90="DSP",T90="DSP"),(AA90+AD90)/2,IF(AND(H90="DSP",M90="DSP"),(T90+AA90+AD90)/3,IF(AND(H90="DSP",T90="DSP"),(M90+AA90+AD90)/3,IF(AND(M90="DSP",T90="DSP"),(H90+AA90+AD90)/3,IF(AND(H90="DSP",AA90="DSP"),(M90+T90+AD90)/3,IF(AND(M90="DSP",AA90="DSP"),(H90+T90+AD90)/3,IF(AND(T90="DSP",AA90="DSP"),(H90+M90+AD90)/3,IF(AND(H90="DSP",AD90="DSP"),(M90+T90+AA90)/3,IF(AND(M90="DSP",AD90="DSP"),(H90+T90+AA90)/3,IF(AND(T90="DSP",AD90="DSP"),(H90+M90+AA90)/3,IF(AND(AA90="DSP",AD90="DSP"),(H90+M90+T90)/3,IF(H90="DSP",(M90+T90+AA90+AD90)/4,IF(M90="DSP",(H90+T90+AA90+AD90)/4,IF(T90="DSP",(H90+M90+AA90+AD90)/4,IF(AA90="DSP",(H90+M90+T90+AD90)/4,IF(AD90="DSP",(H90+M90+T90+AA90)/4,SUM(H90+M90+T90+AA90+AD90)/5)))))))))))))))))))))))))))))))</f>
        <v>7.35</v>
      </c>
      <c r="AF90" s="425">
        <f>IF(AE90="DSP",0,AE90)</f>
        <v>7.35</v>
      </c>
      <c r="AG90" s="484">
        <f>RANK(AF90,$AF$3:$AF$651,0)</f>
        <v>558</v>
      </c>
      <c r="AH90" s="426">
        <f>IF(ISERROR(VLOOKUP(B90,'Notes Ecrit'!$A$2:$B$650,2,FALSE)),"ABI",(VLOOKUP(B90,'Notes Ecrit'!$A$2:$B$650,2,FALSE)))</f>
        <v>6.5</v>
      </c>
      <c r="AI90" s="425">
        <f>IF(OR(AH90="ABI",AH90="VALIDÉ"),0,AH90)</f>
        <v>6.5</v>
      </c>
      <c r="AJ90" s="488">
        <f>RANK(AI90,$AI$3:$AI$651,0)</f>
        <v>238</v>
      </c>
      <c r="AK90" s="427">
        <f>IF(AH90="ABI","DEF",IF(AE90="DSP",AH90,(AE90*0.5+AH90*0.5)))</f>
        <v>6.9249999999999998</v>
      </c>
    </row>
    <row r="91" spans="1:37" ht="15.75" customHeight="1" thickBot="1" x14ac:dyDescent="0.35">
      <c r="A91" s="414" t="s">
        <v>1026</v>
      </c>
      <c r="B91" s="415">
        <v>21902747</v>
      </c>
      <c r="C91" s="430" t="s">
        <v>449</v>
      </c>
      <c r="D91" s="431" t="s">
        <v>136</v>
      </c>
      <c r="E91" s="418">
        <v>17</v>
      </c>
      <c r="F91" s="419">
        <f>IF(E91="ABI","ABI",IF(E91="DSP","DSP",IF(E91="VAL","VAL",(VLOOKUP(E91,tpstest,2)))))</f>
        <v>18</v>
      </c>
      <c r="G91" s="420">
        <f>IF(F91="ABI",0,IF(F91="DSP","DSP",IF(F91="VAL","VAL",(IF(A91="F",VLOOKUP(F91,endurfille,2),VLOOKUP(F91,endurgarçon,2))))))</f>
        <v>14</v>
      </c>
      <c r="H91" s="421">
        <f>IF(G91="VAL","VALIDÉ",G91)</f>
        <v>14</v>
      </c>
      <c r="I91" s="418">
        <v>3.18</v>
      </c>
      <c r="J91" s="420">
        <f>IF(I91="ABI",0,IF(I91="DSP","DSP",IF(I91="VAL","VAL",(IF(A91="F",VLOOKUP(I91,VIT20MF,2),VLOOKUP(I91,Vit20MG,2))))))</f>
        <v>17</v>
      </c>
      <c r="K91" s="418">
        <v>6.65</v>
      </c>
      <c r="L91" s="420">
        <f>IF(K91="ABI",0,IF(K91="DSP","DSP",IF(K91="VAL","VAL",(IF(A91="F",VLOOKUP(K91,vit50mf,2),VLOOKUP(K91,vit50mg,2))))))</f>
        <v>12</v>
      </c>
      <c r="M91" s="421">
        <f>IF(OR(J91="DSP",L91="DSP"),"DSP",IF(L91="VAL","VALIDÉ",(J91+L91)/2))</f>
        <v>14.5</v>
      </c>
      <c r="N91" s="418">
        <v>52</v>
      </c>
      <c r="O91" s="418">
        <v>74</v>
      </c>
      <c r="P91" s="422">
        <f>IF(OR(N91="DSP",N91="ABI",N91="VAL"),0,N91/O91)</f>
        <v>0.70270270270270274</v>
      </c>
      <c r="Q91" s="420">
        <f>IF(N91="ABI",0,IF(N91="DSP","DSP",IF(N91="VAL","VAL",IF(A91="F",VLOOKUP(P91,forcefille,2),VLOOKUP(P91,forcegarçon,2)))))</f>
        <v>4</v>
      </c>
      <c r="R91" s="418">
        <v>45.5</v>
      </c>
      <c r="S91" s="420">
        <f>IF(R91="ABI",0,IF(R91="DSP","DSP",IF(R91="VAL","VAL",IF(A91="F",VLOOKUP(R91,détfille,2),VLOOKUP(R91,détgarçon,2)))))</f>
        <v>4.5</v>
      </c>
      <c r="T91" s="421">
        <f>IF(OR(Q91="VAL",S91="VAL"),"VALIDÉ",IF(AND(Q91="DSP",S91="DSP"),"DSP",IF(Q91="DSP",S91*2,IF(S91="DSP",Q91*2,(Q91+S91)))))</f>
        <v>8.5</v>
      </c>
      <c r="U91" s="418">
        <v>25.12</v>
      </c>
      <c r="V91" s="420">
        <f>IF(U91="ABI",0,IF(U91="DSP","DSP",IF(U91="VAL","VAL",IF(A91="F",VLOOKUP(U91,coorfille,2),VLOOKUP(U91,coorgarçon,2)))))</f>
        <v>5.25</v>
      </c>
      <c r="W91" s="418">
        <v>-18</v>
      </c>
      <c r="X91" s="420">
        <f>IF(W91="ABI",0,IF(W91="DSP","DSP",IF(W91="VAL","VAL",IF(A91="F",VLOOKUP(W91,SouplesseFille,2),VLOOKUP(W91,SouplesseGarçon,2)))))</f>
        <v>0</v>
      </c>
      <c r="Y91" s="418">
        <v>3</v>
      </c>
      <c r="Z91" s="420">
        <f>IF(Y91="ABI",0,IF(Y91="DSP","DSP",IF(Y91="VAL","VAL",IF(A91="F",VLOOKUP(Y91,eqfille,2),VLOOKUP(Y91,eqgarçon,2)))))</f>
        <v>3.5</v>
      </c>
      <c r="AA91" s="421">
        <f>IF(AND(V91="DSP",X91="DSP",Z91="DSP"),"DSP",IF(AND(V91="DSP",X91="DSP"),Z91*4,IF(AND(V91="DSP",Z91="DSP"),X91*4,IF(AND(X91="DSP",Z91="DSP"),V91*2,IF(V91="DSP",(X91+Z91)*2,IF(X91="DSP",V91+Z91*2,IF(Z91="DSP",V91+X91*2,IF(Z91="VAL","VALIDÉ",V91+X91+Z91))))))))</f>
        <v>8.75</v>
      </c>
      <c r="AB91" s="418">
        <v>39.07</v>
      </c>
      <c r="AC91" s="420">
        <f>IF(AB91="ABI",0,IF(AB91="DNF",0,IF(AB91="DSP","DSP",IF(AB91="VAL","VAL",(IF(A91="F",VLOOKUP(AB91,nagefille,2),VLOOKUP(AB91,nagegarçon,2)))))))</f>
        <v>11</v>
      </c>
      <c r="AD91" s="423">
        <f>IF(AC91="VAL","VALIDÉ",AC91)</f>
        <v>11</v>
      </c>
      <c r="AE91" s="424">
        <f>IF(AND(H91="DSP",M91="DSP",T91="DSP",AA91="DSP",AD91="DSP"),"DSP",IF(AND(H91="DSP",M91="DSP",T91="DSP",AA91="DSP"),AD91,IF(AND(H91="DSP",M91="DSP",T91="DSP",AD91="DSP"),AA91,IF(AND(H91="DSP",M91="DSP",AA91="DSP",AD91="DSP"),T91,IF(AND(H91="DSP",T91="DSP",AA91="DSP",AD91="DSP"),M91,IF(AND(M91="DSP",T91="DSP",AA91="DSP",AD91="DSP"),H91,IF(AND(T91="DSP",AA91="DSP",AD91="DSP"),(H91+M91)/2,IF(AND(M91="DSP",AA91="DSP",AD91="DSP"),(H91+T91)/2,IF(AND(H91="DSP",AA91="DSP",AD91="DSP"),(M91+T91)/2,IF(AND(M91="DSP",T91="DSP",AD91="DSP"),(H91+AA91)/2,IF(AND(H91="DSP",T91="DSP",AD91="DSP"),(M91+AA91)/2,IF(AND(H91="DSP",M91="DSP",AD91="DSP"),(T91+AA91)/2,IF(AND(M91="DSP",T91="DSP",AA91="DSP"),(H91+AD91)/2,IF(AND(H91="DSP",T91="DSP",AA91="DSP"),(M91+AD91)/2,IF(AND(H91="DSP",M91="DSP",AA91="DSP"),(T91+AD91)/2,IF(AND(H91="DSP",M91="DSP",T91="DSP"),(AA91+AD91)/2,IF(AND(H91="DSP",M91="DSP"),(T91+AA91+AD91)/3,IF(AND(H91="DSP",T91="DSP"),(M91+AA91+AD91)/3,IF(AND(M91="DSP",T91="DSP"),(H91+AA91+AD91)/3,IF(AND(H91="DSP",AA91="DSP"),(M91+T91+AD91)/3,IF(AND(M91="DSP",AA91="DSP"),(H91+T91+AD91)/3,IF(AND(T91="DSP",AA91="DSP"),(H91+M91+AD91)/3,IF(AND(H91="DSP",AD91="DSP"),(M91+T91+AA91)/3,IF(AND(M91="DSP",AD91="DSP"),(H91+T91+AA91)/3,IF(AND(T91="DSP",AD91="DSP"),(H91+M91+AA91)/3,IF(AND(AA91="DSP",AD91="DSP"),(H91+M91+T91)/3,IF(H91="DSP",(M91+T91+AA91+AD91)/4,IF(M91="DSP",(H91+T91+AA91+AD91)/4,IF(T91="DSP",(H91+M91+AA91+AD91)/4,IF(AA91="DSP",(H91+M91+T91+AD91)/4,IF(AD91="DSP",(H91+M91+T91+AA91)/4,SUM(H91+M91+T91+AA91+AD91)/5)))))))))))))))))))))))))))))))</f>
        <v>11.35</v>
      </c>
      <c r="AF91" s="425">
        <f>IF(AE91="DSP",0,AE91)</f>
        <v>11.35</v>
      </c>
      <c r="AG91" s="484">
        <f>RANK(AF91,$AF$3:$AF$651,0)</f>
        <v>281</v>
      </c>
      <c r="AH91" s="426">
        <f>IF(ISERROR(VLOOKUP(B91,'Notes Ecrit'!$A$2:$B$650,2,FALSE)),"ABI",(VLOOKUP(B91,'Notes Ecrit'!$A$2:$B$650,2,FALSE)))</f>
        <v>5</v>
      </c>
      <c r="AI91" s="425">
        <f>IF(OR(AH91="ABI",AH91="VALIDÉ"),0,AH91)</f>
        <v>5</v>
      </c>
      <c r="AJ91" s="488">
        <f>RANK(AI91,$AI$3:$AI$651,0)</f>
        <v>416</v>
      </c>
      <c r="AK91" s="427">
        <f>IF(AH91="ABI","DEF",IF(AE91="DSP",AH91,(AE91*0.5+AH91*0.5)))</f>
        <v>8.1750000000000007</v>
      </c>
    </row>
    <row r="92" spans="1:37" ht="15.75" customHeight="1" thickBot="1" x14ac:dyDescent="0.35">
      <c r="A92" s="414" t="s">
        <v>1026</v>
      </c>
      <c r="B92" s="415">
        <v>21504847</v>
      </c>
      <c r="C92" s="430" t="s">
        <v>47</v>
      </c>
      <c r="D92" s="431" t="s">
        <v>149</v>
      </c>
      <c r="E92" s="418">
        <v>10</v>
      </c>
      <c r="F92" s="419">
        <f>IF(E92="ABI","ABI",IF(E92="DSP","DSP",IF(E92="VAL","VAL",(VLOOKUP(E92,tpstest,2)))))</f>
        <v>14.5</v>
      </c>
      <c r="G92" s="420">
        <f>IF(F92="ABI",0,IF(F92="DSP","DSP",IF(F92="VAL","VAL",(IF(A92="F",VLOOKUP(F92,endurfille,2),VLOOKUP(F92,endurgarçon,2))))))</f>
        <v>7</v>
      </c>
      <c r="H92" s="421">
        <f>IF(G92="VAL","VALIDÉ",G92)</f>
        <v>7</v>
      </c>
      <c r="I92" s="418">
        <v>3.14</v>
      </c>
      <c r="J92" s="420">
        <f>IF(I92="ABI",0,IF(I92="DSP","DSP",IF(I92="VAL","VAL",(IF(A92="F",VLOOKUP(I92,VIT20MF,2),VLOOKUP(I92,Vit20MG,2))))))</f>
        <v>18</v>
      </c>
      <c r="K92" s="418">
        <v>6.64</v>
      </c>
      <c r="L92" s="420">
        <f>IF(K92="ABI",0,IF(K92="DSP","DSP",IF(K92="VAL","VAL",(IF(A92="F",VLOOKUP(K92,vit50mf,2),VLOOKUP(K92,vit50mg,2))))))</f>
        <v>12</v>
      </c>
      <c r="M92" s="421">
        <f>IF(OR(J92="DSP",L92="DSP"),"DSP",IF(L92="VAL","VALIDÉ",(J92+L92)/2))</f>
        <v>15</v>
      </c>
      <c r="N92" s="418">
        <v>58</v>
      </c>
      <c r="O92" s="418">
        <v>80</v>
      </c>
      <c r="P92" s="422">
        <f>IF(OR(N92="DSP",N92="ABI",N92="VAL"),0,N92/O92)</f>
        <v>0.72499999999999998</v>
      </c>
      <c r="Q92" s="420">
        <f>IF(N92="ABI",0,IF(N92="DSP","DSP",IF(N92="VAL","VAL",IF(A92="F",VLOOKUP(P92,forcefille,2),VLOOKUP(P92,forcegarçon,2)))))</f>
        <v>4</v>
      </c>
      <c r="R92" s="418">
        <v>47</v>
      </c>
      <c r="S92" s="420">
        <f>IF(R92="ABI",0,IF(R92="DSP","DSP",IF(R92="VAL","VAL",IF(A92="F",VLOOKUP(R92,détfille,2),VLOOKUP(R92,détgarçon,2)))))</f>
        <v>5</v>
      </c>
      <c r="T92" s="421">
        <f>IF(OR(Q92="VAL",S92="VAL"),"VALIDÉ",IF(AND(Q92="DSP",S92="DSP"),"DSP",IF(Q92="DSP",S92*2,IF(S92="DSP",Q92*2,(Q92+S92)))))</f>
        <v>9</v>
      </c>
      <c r="U92" s="418">
        <v>27.43</v>
      </c>
      <c r="V92" s="420">
        <f>IF(U92="ABI",0,IF(U92="DSP","DSP",IF(U92="VAL","VAL",IF(A92="F",VLOOKUP(U92,coorfille,2),VLOOKUP(U92,coorgarçon,2)))))</f>
        <v>4.25</v>
      </c>
      <c r="W92" s="418">
        <v>3</v>
      </c>
      <c r="X92" s="420">
        <f>IF(W92="ABI",0,IF(W92="DSP","DSP",IF(W92="VAL","VAL",IF(A92="F",VLOOKUP(W92,SouplesseFille,2),VLOOKUP(W92,SouplesseGarçon,2)))))</f>
        <v>3.25</v>
      </c>
      <c r="Y92" s="418">
        <v>3</v>
      </c>
      <c r="Z92" s="420">
        <f>IF(Y92="ABI",0,IF(Y92="DSP","DSP",IF(Y92="VAL","VAL",IF(A92="F",VLOOKUP(Y92,eqfille,2),VLOOKUP(Y92,eqgarçon,2)))))</f>
        <v>3.5</v>
      </c>
      <c r="AA92" s="421">
        <f>IF(AND(V92="DSP",X92="DSP",Z92="DSP"),"DSP",IF(AND(V92="DSP",X92="DSP"),Z92*4,IF(AND(V92="DSP",Z92="DSP"),X92*4,IF(AND(X92="DSP",Z92="DSP"),V92*2,IF(V92="DSP",(X92+Z92)*2,IF(X92="DSP",V92+Z92*2,IF(Z92="DSP",V92+X92*2,IF(Z92="VAL","VALIDÉ",V92+X92+Z92))))))))</f>
        <v>11</v>
      </c>
      <c r="AB92" s="418">
        <v>43.74</v>
      </c>
      <c r="AC92" s="420">
        <f>IF(AB92="ABI",0,IF(AB92="DNF",0,IF(AB92="DSP","DSP",IF(AB92="VAL","VAL",(IF(A92="F",VLOOKUP(AB92,nagefille,2),VLOOKUP(AB92,nagegarçon,2)))))))</f>
        <v>8</v>
      </c>
      <c r="AD92" s="423">
        <f>IF(AC92="VAL","VALIDÉ",AC92)</f>
        <v>8</v>
      </c>
      <c r="AE92" s="424">
        <f>IF(AND(H92="DSP",M92="DSP",T92="DSP",AA92="DSP",AD92="DSP"),"DSP",IF(AND(H92="DSP",M92="DSP",T92="DSP",AA92="DSP"),AD92,IF(AND(H92="DSP",M92="DSP",T92="DSP",AD92="DSP"),AA92,IF(AND(H92="DSP",M92="DSP",AA92="DSP",AD92="DSP"),T92,IF(AND(H92="DSP",T92="DSP",AA92="DSP",AD92="DSP"),M92,IF(AND(M92="DSP",T92="DSP",AA92="DSP",AD92="DSP"),H92,IF(AND(T92="DSP",AA92="DSP",AD92="DSP"),(H92+M92)/2,IF(AND(M92="DSP",AA92="DSP",AD92="DSP"),(H92+T92)/2,IF(AND(H92="DSP",AA92="DSP",AD92="DSP"),(M92+T92)/2,IF(AND(M92="DSP",T92="DSP",AD92="DSP"),(H92+AA92)/2,IF(AND(H92="DSP",T92="DSP",AD92="DSP"),(M92+AA92)/2,IF(AND(H92="DSP",M92="DSP",AD92="DSP"),(T92+AA92)/2,IF(AND(M92="DSP",T92="DSP",AA92="DSP"),(H92+AD92)/2,IF(AND(H92="DSP",T92="DSP",AA92="DSP"),(M92+AD92)/2,IF(AND(H92="DSP",M92="DSP",AA92="DSP"),(T92+AD92)/2,IF(AND(H92="DSP",M92="DSP",T92="DSP"),(AA92+AD92)/2,IF(AND(H92="DSP",M92="DSP"),(T92+AA92+AD92)/3,IF(AND(H92="DSP",T92="DSP"),(M92+AA92+AD92)/3,IF(AND(M92="DSP",T92="DSP"),(H92+AA92+AD92)/3,IF(AND(H92="DSP",AA92="DSP"),(M92+T92+AD92)/3,IF(AND(M92="DSP",AA92="DSP"),(H92+T92+AD92)/3,IF(AND(T92="DSP",AA92="DSP"),(H92+M92+AD92)/3,IF(AND(H92="DSP",AD92="DSP"),(M92+T92+AA92)/3,IF(AND(M92="DSP",AD92="DSP"),(H92+T92+AA92)/3,IF(AND(T92="DSP",AD92="DSP"),(H92+M92+AA92)/3,IF(AND(AA92="DSP",AD92="DSP"),(H92+M92+T92)/3,IF(H92="DSP",(M92+T92+AA92+AD92)/4,IF(M92="DSP",(H92+T92+AA92+AD92)/4,IF(T92="DSP",(H92+M92+AA92+AD92)/4,IF(AA92="DSP",(H92+M92+T92+AD92)/4,IF(AD92="DSP",(H92+M92+T92+AA92)/4,SUM(H92+M92+T92+AA92+AD92)/5)))))))))))))))))))))))))))))))</f>
        <v>10</v>
      </c>
      <c r="AF92" s="425">
        <f>IF(AE92="DSP",0,AE92)</f>
        <v>10</v>
      </c>
      <c r="AG92" s="484">
        <f>RANK(AF92,$AF$3:$AF$651,0)</f>
        <v>427</v>
      </c>
      <c r="AH92" s="426">
        <f>IF(ISERROR(VLOOKUP(B92,'Notes Ecrit'!$A$2:$B$650,2,FALSE)),"ABI",(VLOOKUP(B92,'Notes Ecrit'!$A$2:$B$650,2,FALSE)))</f>
        <v>3</v>
      </c>
      <c r="AI92" s="425">
        <f>IF(OR(AH92="ABI",AH92="VALIDÉ"),0,AH92)</f>
        <v>3</v>
      </c>
      <c r="AJ92" s="488">
        <f>RANK(AI92,$AI$3:$AI$651,0)</f>
        <v>556</v>
      </c>
      <c r="AK92" s="427">
        <f>IF(AH92="ABI","DEF",IF(AE92="DSP",AH92,(AE92*0.5+AH92*0.5)))</f>
        <v>6.5</v>
      </c>
    </row>
    <row r="93" spans="1:37" ht="15.75" customHeight="1" thickBot="1" x14ac:dyDescent="0.35">
      <c r="A93" s="414" t="s">
        <v>1026</v>
      </c>
      <c r="B93" s="415">
        <v>21905661</v>
      </c>
      <c r="C93" s="430" t="s">
        <v>450</v>
      </c>
      <c r="D93" s="431" t="s">
        <v>105</v>
      </c>
      <c r="E93" s="418">
        <v>13</v>
      </c>
      <c r="F93" s="419">
        <f>IF(E93="ABI","ABI",IF(E93="DSP","DSP",IF(E93="VAL","VAL",(VLOOKUP(E93,tpstest,2)))))</f>
        <v>16</v>
      </c>
      <c r="G93" s="420">
        <f>IF(F93="ABI",0,IF(F93="DSP","DSP",IF(F93="VAL","VAL",(IF(A93="F",VLOOKUP(F93,endurfille,2),VLOOKUP(F93,endurgarçon,2))))))</f>
        <v>10</v>
      </c>
      <c r="H93" s="421">
        <f>IF(G93="VAL","VALIDÉ",G93)</f>
        <v>10</v>
      </c>
      <c r="I93" s="418">
        <v>3.14</v>
      </c>
      <c r="J93" s="420">
        <f>IF(I93="ABI",0,IF(I93="DSP","DSP",IF(I93="VAL","VAL",(IF(A93="F",VLOOKUP(I93,VIT20MF,2),VLOOKUP(I93,Vit20MG,2))))))</f>
        <v>18</v>
      </c>
      <c r="K93" s="418">
        <v>6.73</v>
      </c>
      <c r="L93" s="420">
        <f>IF(K93="ABI",0,IF(K93="DSP","DSP",IF(K93="VAL","VAL",(IF(A93="F",VLOOKUP(K93,vit50mf,2),VLOOKUP(K93,vit50mg,2))))))</f>
        <v>12</v>
      </c>
      <c r="M93" s="421">
        <f>IF(OR(J93="DSP",L93="DSP"),"DSP",IF(L93="VAL","VALIDÉ",(J93+L93)/2))</f>
        <v>15</v>
      </c>
      <c r="N93" s="418">
        <v>44</v>
      </c>
      <c r="O93" s="418">
        <v>66</v>
      </c>
      <c r="P93" s="422">
        <f>IF(OR(N93="DSP",N93="ABI",N93="VAL"),0,N93/O93)</f>
        <v>0.66666666666666663</v>
      </c>
      <c r="Q93" s="420">
        <f>IF(N93="ABI",0,IF(N93="DSP","DSP",IF(N93="VAL","VAL",IF(A93="F",VLOOKUP(P93,forcefille,2),VLOOKUP(P93,forcegarçon,2)))))</f>
        <v>3.5</v>
      </c>
      <c r="R93" s="418">
        <v>49.4</v>
      </c>
      <c r="S93" s="420">
        <f>IF(R93="ABI",0,IF(R93="DSP","DSP",IF(R93="VAL","VAL",IF(A93="F",VLOOKUP(R93,détfille,2),VLOOKUP(R93,détgarçon,2)))))</f>
        <v>5.5</v>
      </c>
      <c r="T93" s="421">
        <f>IF(OR(Q93="VAL",S93="VAL"),"VALIDÉ",IF(AND(Q93="DSP",S93="DSP"),"DSP",IF(Q93="DSP",S93*2,IF(S93="DSP",Q93*2,(Q93+S93)))))</f>
        <v>9</v>
      </c>
      <c r="U93" s="418">
        <v>24.25</v>
      </c>
      <c r="V93" s="420">
        <f>IF(U93="ABI",0,IF(U93="DSP","DSP",IF(U93="VAL","VAL",IF(A93="F",VLOOKUP(U93,coorfille,2),VLOOKUP(U93,coorgarçon,2)))))</f>
        <v>5.75</v>
      </c>
      <c r="W93" s="418">
        <v>2</v>
      </c>
      <c r="X93" s="420">
        <f>IF(W93="ABI",0,IF(W93="DSP","DSP",IF(W93="VAL","VAL",IF(A93="F",VLOOKUP(W93,SouplesseFille,2),VLOOKUP(W93,SouplesseGarçon,2)))))</f>
        <v>3</v>
      </c>
      <c r="Y93" s="418">
        <v>2</v>
      </c>
      <c r="Z93" s="420">
        <f>IF(Y93="ABI",0,IF(Y93="DSP","DSP",IF(Y93="VAL","VAL",IF(A93="F",VLOOKUP(Y93,eqfille,2),VLOOKUP(Y93,eqgarçon,2)))))</f>
        <v>4</v>
      </c>
      <c r="AA93" s="421">
        <f>IF(AND(V93="DSP",X93="DSP",Z93="DSP"),"DSP",IF(AND(V93="DSP",X93="DSP"),Z93*4,IF(AND(V93="DSP",Z93="DSP"),X93*4,IF(AND(X93="DSP",Z93="DSP"),V93*2,IF(V93="DSP",(X93+Z93)*2,IF(X93="DSP",V93+Z93*2,IF(Z93="DSP",V93+X93*2,IF(Z93="VAL","VALIDÉ",V93+X93+Z93))))))))</f>
        <v>12.75</v>
      </c>
      <c r="AB93" s="418">
        <v>33.369999999999997</v>
      </c>
      <c r="AC93" s="420">
        <f>IF(AB93="ABI",0,IF(AB93="DNF",0,IF(AB93="DSP","DSP",IF(AB93="VAL","VAL",(IF(A93="F",VLOOKUP(AB93,nagefille,2),VLOOKUP(AB93,nagegarçon,2)))))))</f>
        <v>14</v>
      </c>
      <c r="AD93" s="423">
        <f>IF(AC93="VAL","VALIDÉ",AC93)</f>
        <v>14</v>
      </c>
      <c r="AE93" s="424">
        <f>IF(AND(H93="DSP",M93="DSP",T93="DSP",AA93="DSP",AD93="DSP"),"DSP",IF(AND(H93="DSP",M93="DSP",T93="DSP",AA93="DSP"),AD93,IF(AND(H93="DSP",M93="DSP",T93="DSP",AD93="DSP"),AA93,IF(AND(H93="DSP",M93="DSP",AA93="DSP",AD93="DSP"),T93,IF(AND(H93="DSP",T93="DSP",AA93="DSP",AD93="DSP"),M93,IF(AND(M93="DSP",T93="DSP",AA93="DSP",AD93="DSP"),H93,IF(AND(T93="DSP",AA93="DSP",AD93="DSP"),(H93+M93)/2,IF(AND(M93="DSP",AA93="DSP",AD93="DSP"),(H93+T93)/2,IF(AND(H93="DSP",AA93="DSP",AD93="DSP"),(M93+T93)/2,IF(AND(M93="DSP",T93="DSP",AD93="DSP"),(H93+AA93)/2,IF(AND(H93="DSP",T93="DSP",AD93="DSP"),(M93+AA93)/2,IF(AND(H93="DSP",M93="DSP",AD93="DSP"),(T93+AA93)/2,IF(AND(M93="DSP",T93="DSP",AA93="DSP"),(H93+AD93)/2,IF(AND(H93="DSP",T93="DSP",AA93="DSP"),(M93+AD93)/2,IF(AND(H93="DSP",M93="DSP",AA93="DSP"),(T93+AD93)/2,IF(AND(H93="DSP",M93="DSP",T93="DSP"),(AA93+AD93)/2,IF(AND(H93="DSP",M93="DSP"),(T93+AA93+AD93)/3,IF(AND(H93="DSP",T93="DSP"),(M93+AA93+AD93)/3,IF(AND(M93="DSP",T93="DSP"),(H93+AA93+AD93)/3,IF(AND(H93="DSP",AA93="DSP"),(M93+T93+AD93)/3,IF(AND(M93="DSP",AA93="DSP"),(H93+T93+AD93)/3,IF(AND(T93="DSP",AA93="DSP"),(H93+M93+AD93)/3,IF(AND(H93="DSP",AD93="DSP"),(M93+T93+AA93)/3,IF(AND(M93="DSP",AD93="DSP"),(H93+T93+AA93)/3,IF(AND(T93="DSP",AD93="DSP"),(H93+M93+AA93)/3,IF(AND(AA93="DSP",AD93="DSP"),(H93+M93+T93)/3,IF(H93="DSP",(M93+T93+AA93+AD93)/4,IF(M93="DSP",(H93+T93+AA93+AD93)/4,IF(T93="DSP",(H93+M93+AA93+AD93)/4,IF(AA93="DSP",(H93+M93+T93+AD93)/4,IF(AD93="DSP",(H93+M93+T93+AA93)/4,SUM(H93+M93+T93+AA93+AD93)/5)))))))))))))))))))))))))))))))</f>
        <v>12.15</v>
      </c>
      <c r="AF93" s="425">
        <f>IF(AE93="DSP",0,AE93)</f>
        <v>12.15</v>
      </c>
      <c r="AG93" s="484">
        <f>RANK(AF93,$AF$3:$AF$651,0)</f>
        <v>171</v>
      </c>
      <c r="AH93" s="426">
        <f>IF(ISERROR(VLOOKUP(B93,'Notes Ecrit'!$A$2:$B$650,2,FALSE)),"ABI",(VLOOKUP(B93,'Notes Ecrit'!$A$2:$B$650,2,FALSE)))</f>
        <v>7.5</v>
      </c>
      <c r="AI93" s="425">
        <f>IF(OR(AH93="ABI",AH93="VALIDÉ"),0,AH93)</f>
        <v>7.5</v>
      </c>
      <c r="AJ93" s="488">
        <f>RANK(AI93,$AI$3:$AI$651,0)</f>
        <v>137</v>
      </c>
      <c r="AK93" s="427">
        <f>IF(AH93="ABI","DEF",IF(AE93="DSP",AH93,(AE93*0.5+AH93*0.5)))</f>
        <v>9.8249999999999993</v>
      </c>
    </row>
    <row r="94" spans="1:37" ht="15.75" customHeight="1" thickBot="1" x14ac:dyDescent="0.35">
      <c r="A94" s="414" t="s">
        <v>74</v>
      </c>
      <c r="B94" s="415">
        <v>21906343</v>
      </c>
      <c r="C94" s="444" t="s">
        <v>451</v>
      </c>
      <c r="D94" s="445" t="s">
        <v>452</v>
      </c>
      <c r="E94" s="418">
        <v>12</v>
      </c>
      <c r="F94" s="419">
        <f>IF(E94="ABI","ABI",IF(E94="DSP","DSP",IF(E94="VAL","VAL",(VLOOKUP(E94,tpstest,2)))))</f>
        <v>15.5</v>
      </c>
      <c r="G94" s="420">
        <f>IF(F94="ABI",0,IF(F94="DSP","DSP",IF(F94="VAL","VAL",(IF(A94="F",VLOOKUP(F94,endurfille,2),VLOOKUP(F94,endurgarçon,2))))))</f>
        <v>12</v>
      </c>
      <c r="H94" s="421">
        <f>IF(G94="VAL","VALIDÉ",G94)</f>
        <v>12</v>
      </c>
      <c r="I94" s="418">
        <v>3.63</v>
      </c>
      <c r="J94" s="420">
        <f>IF(I94="ABI",0,IF(I94="DSP","DSP",IF(I94="VAL","VAL",(IF(A94="F",VLOOKUP(I94,VIT20MF,2),VLOOKUP(I94,Vit20MG,2))))))</f>
        <v>14</v>
      </c>
      <c r="K94" s="418">
        <v>7.93</v>
      </c>
      <c r="L94" s="420">
        <f>IF(K94="ABI",0,IF(K94="DSP","DSP",IF(K94="VAL","VAL",(IF(A94="F",VLOOKUP(K94,vit50mf,2),VLOOKUP(K94,vit50mg,2))))))</f>
        <v>9</v>
      </c>
      <c r="M94" s="421">
        <f>IF(OR(J94="DSP",L94="DSP"),"DSP",IF(L94="VAL","VALIDÉ",(J94+L94)/2))</f>
        <v>11.5</v>
      </c>
      <c r="N94" s="418">
        <v>40</v>
      </c>
      <c r="O94" s="418">
        <v>63</v>
      </c>
      <c r="P94" s="422">
        <f>IF(OR(N94="DSP",N94="ABI",N94="VAL"),0,N94/O94)</f>
        <v>0.63492063492063489</v>
      </c>
      <c r="Q94" s="420">
        <f>IF(N94="ABI",0,IF(N94="DSP","DSP",IF(N94="VAL","VAL",IF(A94="F",VLOOKUP(P94,forcefille,2),VLOOKUP(P94,forcegarçon,2)))))</f>
        <v>6</v>
      </c>
      <c r="R94" s="418">
        <v>33.9</v>
      </c>
      <c r="S94" s="420">
        <f>IF(R94="ABI",0,IF(R94="DSP","DSP",IF(R94="VAL","VAL",IF(A94="F",VLOOKUP(R94,détfille,2),VLOOKUP(R94,détgarçon,2)))))</f>
        <v>5.5</v>
      </c>
      <c r="T94" s="421">
        <f>IF(OR(Q94="VAL",S94="VAL"),"VALIDÉ",IF(AND(Q94="DSP",S94="DSP"),"DSP",IF(Q94="DSP",S94*2,IF(S94="DSP",Q94*2,(Q94+S94)))))</f>
        <v>11.5</v>
      </c>
      <c r="U94" s="418">
        <v>29.89</v>
      </c>
      <c r="V94" s="420">
        <f>IF(U94="ABI",0,IF(U94="DSP","DSP",IF(U94="VAL","VAL",IF(A94="F",VLOOKUP(U94,coorfille,2),VLOOKUP(U94,coorgarçon,2)))))</f>
        <v>4</v>
      </c>
      <c r="W94" s="418">
        <v>3</v>
      </c>
      <c r="X94" s="420">
        <f>IF(W94="ABI",0,IF(W94="DSP","DSP",IF(W94="VAL","VAL",IF(A94="F",VLOOKUP(W94,SouplesseFille,2),VLOOKUP(W94,SouplesseGarçon,2)))))</f>
        <v>3.25</v>
      </c>
      <c r="Y94" s="418">
        <v>4</v>
      </c>
      <c r="Z94" s="420">
        <f>IF(Y94="ABI",0,IF(Y94="DSP","DSP",IF(Y94="VAL","VAL",IF(A94="F",VLOOKUP(Y94,eqfille,2),VLOOKUP(Y94,eqgarçon,2)))))</f>
        <v>3</v>
      </c>
      <c r="AA94" s="421">
        <f>IF(AND(V94="DSP",X94="DSP",Z94="DSP"),"DSP",IF(AND(V94="DSP",X94="DSP"),Z94*4,IF(AND(V94="DSP",Z94="DSP"),X94*4,IF(AND(X94="DSP",Z94="DSP"),V94*2,IF(V94="DSP",(X94+Z94)*2,IF(X94="DSP",V94+Z94*2,IF(Z94="DSP",V94+X94*2,IF(Z94="VAL","VALIDÉ",V94+X94+Z94))))))))</f>
        <v>10.25</v>
      </c>
      <c r="AB94" s="418">
        <v>49.65</v>
      </c>
      <c r="AC94" s="420">
        <f>IF(AB94="ABI",0,IF(AB94="DNF",0,IF(AB94="DSP","DSP",IF(AB94="VAL","VAL",(IF(A94="F",VLOOKUP(AB94,nagefille,2),VLOOKUP(AB94,nagegarçon,2)))))))</f>
        <v>9</v>
      </c>
      <c r="AD94" s="423">
        <f>IF(AC94="VAL","VALIDÉ",AC94)</f>
        <v>9</v>
      </c>
      <c r="AE94" s="424">
        <f>IF(AND(H94="DSP",M94="DSP",T94="DSP",AA94="DSP",AD94="DSP"),"DSP",IF(AND(H94="DSP",M94="DSP",T94="DSP",AA94="DSP"),AD94,IF(AND(H94="DSP",M94="DSP",T94="DSP",AD94="DSP"),AA94,IF(AND(H94="DSP",M94="DSP",AA94="DSP",AD94="DSP"),T94,IF(AND(H94="DSP",T94="DSP",AA94="DSP",AD94="DSP"),M94,IF(AND(M94="DSP",T94="DSP",AA94="DSP",AD94="DSP"),H94,IF(AND(T94="DSP",AA94="DSP",AD94="DSP"),(H94+M94)/2,IF(AND(M94="DSP",AA94="DSP",AD94="DSP"),(H94+T94)/2,IF(AND(H94="DSP",AA94="DSP",AD94="DSP"),(M94+T94)/2,IF(AND(M94="DSP",T94="DSP",AD94="DSP"),(H94+AA94)/2,IF(AND(H94="DSP",T94="DSP",AD94="DSP"),(M94+AA94)/2,IF(AND(H94="DSP",M94="DSP",AD94="DSP"),(T94+AA94)/2,IF(AND(M94="DSP",T94="DSP",AA94="DSP"),(H94+AD94)/2,IF(AND(H94="DSP",T94="DSP",AA94="DSP"),(M94+AD94)/2,IF(AND(H94="DSP",M94="DSP",AA94="DSP"),(T94+AD94)/2,IF(AND(H94="DSP",M94="DSP",T94="DSP"),(AA94+AD94)/2,IF(AND(H94="DSP",M94="DSP"),(T94+AA94+AD94)/3,IF(AND(H94="DSP",T94="DSP"),(M94+AA94+AD94)/3,IF(AND(M94="DSP",T94="DSP"),(H94+AA94+AD94)/3,IF(AND(H94="DSP",AA94="DSP"),(M94+T94+AD94)/3,IF(AND(M94="DSP",AA94="DSP"),(H94+T94+AD94)/3,IF(AND(T94="DSP",AA94="DSP"),(H94+M94+AD94)/3,IF(AND(H94="DSP",AD94="DSP"),(M94+T94+AA94)/3,IF(AND(M94="DSP",AD94="DSP"),(H94+T94+AA94)/3,IF(AND(T94="DSP",AD94="DSP"),(H94+M94+AA94)/3,IF(AND(AA94="DSP",AD94="DSP"),(H94+M94+T94)/3,IF(H94="DSP",(M94+T94+AA94+AD94)/4,IF(M94="DSP",(H94+T94+AA94+AD94)/4,IF(T94="DSP",(H94+M94+AA94+AD94)/4,IF(AA94="DSP",(H94+M94+T94+AD94)/4,IF(AD94="DSP",(H94+M94+T94+AA94)/4,SUM(H94+M94+T94+AA94+AD94)/5)))))))))))))))))))))))))))))))</f>
        <v>10.85</v>
      </c>
      <c r="AF94" s="425">
        <f>IF(AE94="DSP",0,AE94)</f>
        <v>10.85</v>
      </c>
      <c r="AG94" s="484">
        <f>RANK(AF94,$AF$3:$AF$651,0)</f>
        <v>347</v>
      </c>
      <c r="AH94" s="426">
        <f>IF(ISERROR(VLOOKUP(B94,'Notes Ecrit'!$A$2:$B$650,2,FALSE)),"ABI",(VLOOKUP(B94,'Notes Ecrit'!$A$2:$B$650,2,FALSE)))</f>
        <v>7</v>
      </c>
      <c r="AI94" s="425">
        <f>IF(OR(AH94="ABI",AH94="VALIDÉ"),0,AH94)</f>
        <v>7</v>
      </c>
      <c r="AJ94" s="488">
        <f>RANK(AI94,$AI$3:$AI$651,0)</f>
        <v>183</v>
      </c>
      <c r="AK94" s="427">
        <f>IF(AH94="ABI","DEF",IF(AE94="DSP",AH94,(AE94*0.5+AH94*0.5)))</f>
        <v>8.9250000000000007</v>
      </c>
    </row>
    <row r="95" spans="1:37" ht="15.75" customHeight="1" thickBot="1" x14ac:dyDescent="0.35">
      <c r="A95" s="414" t="s">
        <v>1026</v>
      </c>
      <c r="B95" s="415">
        <v>21811646</v>
      </c>
      <c r="C95" s="430" t="s">
        <v>150</v>
      </c>
      <c r="D95" s="431" t="s">
        <v>151</v>
      </c>
      <c r="E95" s="418">
        <v>7</v>
      </c>
      <c r="F95" s="419">
        <f>IF(E95="ABI","ABI",IF(E95="DSP","DSP",IF(E95="VAL","VAL",(VLOOKUP(E95,tpstest,2)))))</f>
        <v>13</v>
      </c>
      <c r="G95" s="420">
        <f>IF(F95="ABI",0,IF(F95="DSP","DSP",IF(F95="VAL","VAL",(IF(A95="F",VLOOKUP(F95,endurfille,2),VLOOKUP(F95,endurgarçon,2))))))</f>
        <v>4</v>
      </c>
      <c r="H95" s="421">
        <f>IF(G95="VAL","VALIDÉ",G95)</f>
        <v>4</v>
      </c>
      <c r="I95" s="418">
        <v>3.26</v>
      </c>
      <c r="J95" s="420">
        <f>IF(I95="ABI",0,IF(I95="DSP","DSP",IF(I95="VAL","VAL",(IF(A95="F",VLOOKUP(I95,VIT20MF,2),VLOOKUP(I95,Vit20MG,2))))))</f>
        <v>16</v>
      </c>
      <c r="K95" s="418">
        <v>7.17</v>
      </c>
      <c r="L95" s="420">
        <f>IF(K95="ABI",0,IF(K95="DSP","DSP",IF(K95="VAL","VAL",(IF(A95="F",VLOOKUP(K95,vit50mf,2),VLOOKUP(K95,vit50mg,2))))))</f>
        <v>9</v>
      </c>
      <c r="M95" s="421">
        <f>IF(OR(J95="DSP",L95="DSP"),"DSP",IF(L95="VAL","VALIDÉ",(J95+L95)/2))</f>
        <v>12.5</v>
      </c>
      <c r="N95" s="418">
        <v>79</v>
      </c>
      <c r="O95" s="418">
        <v>72</v>
      </c>
      <c r="P95" s="422">
        <f>IF(OR(N95="DSP",N95="ABI",N95="VAL"),0,N95/O95)</f>
        <v>1.0972222222222223</v>
      </c>
      <c r="Q95" s="420">
        <f>IF(N95="ABI",0,IF(N95="DSP","DSP",IF(N95="VAL","VAL",IF(A95="F",VLOOKUP(P95,forcefille,2),VLOOKUP(P95,forcegarçon,2)))))</f>
        <v>5.5</v>
      </c>
      <c r="R95" s="418">
        <v>44.7</v>
      </c>
      <c r="S95" s="420">
        <f>IF(R95="ABI",0,IF(R95="DSP","DSP",IF(R95="VAL","VAL",IF(A95="F",VLOOKUP(R95,détfille,2),VLOOKUP(R95,détgarçon,2)))))</f>
        <v>4</v>
      </c>
      <c r="T95" s="421">
        <f>IF(OR(Q95="VAL",S95="VAL"),"VALIDÉ",IF(AND(Q95="DSP",S95="DSP"),"DSP",IF(Q95="DSP",S95*2,IF(S95="DSP",Q95*2,(Q95+S95)))))</f>
        <v>9.5</v>
      </c>
      <c r="U95" s="418">
        <v>24.89</v>
      </c>
      <c r="V95" s="420">
        <f>IF(U95="ABI",0,IF(U95="DSP","DSP",IF(U95="VAL","VAL",IF(A95="F",VLOOKUP(U95,coorfille,2),VLOOKUP(U95,coorgarçon,2)))))</f>
        <v>5.5</v>
      </c>
      <c r="W95" s="418">
        <v>2</v>
      </c>
      <c r="X95" s="420">
        <f>IF(W95="ABI",0,IF(W95="DSP","DSP",IF(W95="VAL","VAL",IF(A95="F",VLOOKUP(W95,SouplesseFille,2),VLOOKUP(W95,SouplesseGarçon,2)))))</f>
        <v>3</v>
      </c>
      <c r="Y95" s="418">
        <v>3</v>
      </c>
      <c r="Z95" s="420">
        <f>IF(Y95="ABI",0,IF(Y95="DSP","DSP",IF(Y95="VAL","VAL",IF(A95="F",VLOOKUP(Y95,eqfille,2),VLOOKUP(Y95,eqgarçon,2)))))</f>
        <v>3.5</v>
      </c>
      <c r="AA95" s="421">
        <f>IF(AND(V95="DSP",X95="DSP",Z95="DSP"),"DSP",IF(AND(V95="DSP",X95="DSP"),Z95*4,IF(AND(V95="DSP",Z95="DSP"),X95*4,IF(AND(X95="DSP",Z95="DSP"),V95*2,IF(V95="DSP",(X95+Z95)*2,IF(X95="DSP",V95+Z95*2,IF(Z95="DSP",V95+X95*2,IF(Z95="VAL","VALIDÉ",V95+X95+Z95))))))))</f>
        <v>12</v>
      </c>
      <c r="AB95" s="418">
        <v>46.32</v>
      </c>
      <c r="AC95" s="420">
        <f>IF(AB95="ABI",0,IF(AB95="DNF",0,IF(AB95="DSP","DSP",IF(AB95="VAL","VAL",(IF(A95="F",VLOOKUP(AB95,nagefille,2),VLOOKUP(AB95,nagegarçon,2)))))))</f>
        <v>7</v>
      </c>
      <c r="AD95" s="423">
        <f>IF(AC95="VAL","VALIDÉ",AC95)</f>
        <v>7</v>
      </c>
      <c r="AE95" s="424">
        <f>IF(AND(H95="DSP",M95="DSP",T95="DSP",AA95="DSP",AD95="DSP"),"DSP",IF(AND(H95="DSP",M95="DSP",T95="DSP",AA95="DSP"),AD95,IF(AND(H95="DSP",M95="DSP",T95="DSP",AD95="DSP"),AA95,IF(AND(H95="DSP",M95="DSP",AA95="DSP",AD95="DSP"),T95,IF(AND(H95="DSP",T95="DSP",AA95="DSP",AD95="DSP"),M95,IF(AND(M95="DSP",T95="DSP",AA95="DSP",AD95="DSP"),H95,IF(AND(T95="DSP",AA95="DSP",AD95="DSP"),(H95+M95)/2,IF(AND(M95="DSP",AA95="DSP",AD95="DSP"),(H95+T95)/2,IF(AND(H95="DSP",AA95="DSP",AD95="DSP"),(M95+T95)/2,IF(AND(M95="DSP",T95="DSP",AD95="DSP"),(H95+AA95)/2,IF(AND(H95="DSP",T95="DSP",AD95="DSP"),(M95+AA95)/2,IF(AND(H95="DSP",M95="DSP",AD95="DSP"),(T95+AA95)/2,IF(AND(M95="DSP",T95="DSP",AA95="DSP"),(H95+AD95)/2,IF(AND(H95="DSP",T95="DSP",AA95="DSP"),(M95+AD95)/2,IF(AND(H95="DSP",M95="DSP",AA95="DSP"),(T95+AD95)/2,IF(AND(H95="DSP",M95="DSP",T95="DSP"),(AA95+AD95)/2,IF(AND(H95="DSP",M95="DSP"),(T95+AA95+AD95)/3,IF(AND(H95="DSP",T95="DSP"),(M95+AA95+AD95)/3,IF(AND(M95="DSP",T95="DSP"),(H95+AA95+AD95)/3,IF(AND(H95="DSP",AA95="DSP"),(M95+T95+AD95)/3,IF(AND(M95="DSP",AA95="DSP"),(H95+T95+AD95)/3,IF(AND(T95="DSP",AA95="DSP"),(H95+M95+AD95)/3,IF(AND(H95="DSP",AD95="DSP"),(M95+T95+AA95)/3,IF(AND(M95="DSP",AD95="DSP"),(H95+T95+AA95)/3,IF(AND(T95="DSP",AD95="DSP"),(H95+M95+AA95)/3,IF(AND(AA95="DSP",AD95="DSP"),(H95+M95+T95)/3,IF(H95="DSP",(M95+T95+AA95+AD95)/4,IF(M95="DSP",(H95+T95+AA95+AD95)/4,IF(T95="DSP",(H95+M95+AA95+AD95)/4,IF(AA95="DSP",(H95+M95+T95+AD95)/4,IF(AD95="DSP",(H95+M95+T95+AA95)/4,SUM(H95+M95+T95+AA95+AD95)/5)))))))))))))))))))))))))))))))</f>
        <v>9</v>
      </c>
      <c r="AF95" s="425">
        <f>IF(AE95="DSP",0,AE95)</f>
        <v>9</v>
      </c>
      <c r="AG95" s="484">
        <f>RANK(AF95,$AF$3:$AF$651,0)</f>
        <v>507</v>
      </c>
      <c r="AH95" s="426">
        <f>IF(ISERROR(VLOOKUP(B95,'Notes Ecrit'!$A$2:$B$650,2,FALSE)),"ABI",(VLOOKUP(B95,'Notes Ecrit'!$A$2:$B$650,2,FALSE)))</f>
        <v>10</v>
      </c>
      <c r="AI95" s="425">
        <f>IF(OR(AH95="ABI",AH95="VALIDÉ"),0,AH95)</f>
        <v>10</v>
      </c>
      <c r="AJ95" s="488">
        <f>RANK(AI95,$AI$3:$AI$651,0)</f>
        <v>26</v>
      </c>
      <c r="AK95" s="427">
        <f>IF(AH95="ABI","DEF",IF(AE95="DSP",AH95,(AE95*0.5+AH95*0.5)))</f>
        <v>9.5</v>
      </c>
    </row>
    <row r="96" spans="1:37" ht="15.75" customHeight="1" thickBot="1" x14ac:dyDescent="0.35">
      <c r="A96" s="414" t="s">
        <v>74</v>
      </c>
      <c r="B96" s="415">
        <v>21910378</v>
      </c>
      <c r="C96" s="430" t="s">
        <v>453</v>
      </c>
      <c r="D96" s="431" t="s">
        <v>454</v>
      </c>
      <c r="E96" s="418">
        <v>7</v>
      </c>
      <c r="F96" s="419">
        <f>IF(E96="ABI","ABI",IF(E96="DSP","DSP",IF(E96="VAL","VAL",(VLOOKUP(E96,tpstest,2)))))</f>
        <v>13</v>
      </c>
      <c r="G96" s="420">
        <f>IF(F96="ABI",0,IF(F96="DSP","DSP",IF(F96="VAL","VAL",(IF(A96="F",VLOOKUP(F96,endurfille,2),VLOOKUP(F96,endurgarçon,2))))))</f>
        <v>7</v>
      </c>
      <c r="H96" s="421">
        <f>IF(G96="VAL","VALIDÉ",G96)</f>
        <v>7</v>
      </c>
      <c r="I96" s="418">
        <v>3.8</v>
      </c>
      <c r="J96" s="420">
        <f>IF(I96="ABI",0,IF(I96="DSP","DSP",IF(I96="VAL","VAL",(IF(A96="F",VLOOKUP(I96,VIT20MF,2),VLOOKUP(I96,Vit20MG,2))))))</f>
        <v>11</v>
      </c>
      <c r="K96" s="418">
        <v>8.49</v>
      </c>
      <c r="L96" s="420">
        <f>IF(K96="ABI",0,IF(K96="DSP","DSP",IF(K96="VAL","VAL",(IF(A96="F",VLOOKUP(K96,vit50mf,2),VLOOKUP(K96,vit50mg,2))))))</f>
        <v>5</v>
      </c>
      <c r="M96" s="421">
        <f>IF(OR(J96="DSP",L96="DSP"),"DSP",IF(L96="VAL","VALIDÉ",(J96+L96)/2))</f>
        <v>8</v>
      </c>
      <c r="N96" s="418">
        <v>27.5</v>
      </c>
      <c r="O96" s="418">
        <v>47</v>
      </c>
      <c r="P96" s="422">
        <f>IF(OR(N96="DSP",N96="ABI",N96="VAL"),0,N96/O96)</f>
        <v>0.58510638297872342</v>
      </c>
      <c r="Q96" s="420">
        <f>IF(N96="ABI",0,IF(N96="DSP","DSP",IF(N96="VAL","VAL",IF(A96="F",VLOOKUP(P96,forcefille,2),VLOOKUP(P96,forcegarçon,2)))))</f>
        <v>5.5</v>
      </c>
      <c r="R96" s="418">
        <v>31.5</v>
      </c>
      <c r="S96" s="420">
        <f>IF(R96="ABI",0,IF(R96="DSP","DSP",IF(R96="VAL","VAL",IF(A96="F",VLOOKUP(R96,détfille,2),VLOOKUP(R96,détgarçon,2)))))</f>
        <v>5</v>
      </c>
      <c r="T96" s="421">
        <f>IF(OR(Q96="VAL",S96="VAL"),"VALIDÉ",IF(AND(Q96="DSP",S96="DSP"),"DSP",IF(Q96="DSP",S96*2,IF(S96="DSP",Q96*2,(Q96+S96)))))</f>
        <v>10.5</v>
      </c>
      <c r="U96" s="418">
        <v>29.11</v>
      </c>
      <c r="V96" s="420">
        <f>IF(U96="ABI",0,IF(U96="DSP","DSP",IF(U96="VAL","VAL",IF(A96="F",VLOOKUP(U96,coorfille,2),VLOOKUP(U96,coorgarçon,2)))))</f>
        <v>4.25</v>
      </c>
      <c r="W96" s="418">
        <v>6</v>
      </c>
      <c r="X96" s="420">
        <f>IF(W96="ABI",0,IF(W96="DSP","DSP",IF(W96="VAL","VAL",IF(A96="F",VLOOKUP(W96,SouplesseFille,2),VLOOKUP(W96,SouplesseGarçon,2)))))</f>
        <v>3.5</v>
      </c>
      <c r="Y96" s="418">
        <v>5</v>
      </c>
      <c r="Z96" s="420">
        <f>IF(Y96="ABI",0,IF(Y96="DSP","DSP",IF(Y96="VAL","VAL",IF(A96="F",VLOOKUP(Y96,eqfille,2),VLOOKUP(Y96,eqgarçon,2)))))</f>
        <v>2.5</v>
      </c>
      <c r="AA96" s="421">
        <f>IF(AND(V96="DSP",X96="DSP",Z96="DSP"),"DSP",IF(AND(V96="DSP",X96="DSP"),Z96*4,IF(AND(V96="DSP",Z96="DSP"),X96*4,IF(AND(X96="DSP",Z96="DSP"),V96*2,IF(V96="DSP",(X96+Z96)*2,IF(X96="DSP",V96+Z96*2,IF(Z96="DSP",V96+X96*2,IF(Z96="VAL","VALIDÉ",V96+X96+Z96))))))))</f>
        <v>10.25</v>
      </c>
      <c r="AB96" s="418" t="s">
        <v>1025</v>
      </c>
      <c r="AC96" s="420" t="str">
        <f>IF(AB96="ABI",0,IF(AB96="DNF",0,IF(AB96="DSP","DSP",IF(AB96="VAL","VAL",(IF(A96="F",VLOOKUP(AB96,nagefille,2),VLOOKUP(AB96,nagegarçon,2)))))))</f>
        <v>DSP</v>
      </c>
      <c r="AD96" s="423" t="str">
        <f>IF(AC96="VAL","VALIDÉ",AC96)</f>
        <v>DSP</v>
      </c>
      <c r="AE96" s="424">
        <f>IF(AND(H96="DSP",M96="DSP",T96="DSP",AA96="DSP",AD96="DSP"),"DSP",IF(AND(H96="DSP",M96="DSP",T96="DSP",AA96="DSP"),AD96,IF(AND(H96="DSP",M96="DSP",T96="DSP",AD96="DSP"),AA96,IF(AND(H96="DSP",M96="DSP",AA96="DSP",AD96="DSP"),T96,IF(AND(H96="DSP",T96="DSP",AA96="DSP",AD96="DSP"),M96,IF(AND(M96="DSP",T96="DSP",AA96="DSP",AD96="DSP"),H96,IF(AND(T96="DSP",AA96="DSP",AD96="DSP"),(H96+M96)/2,IF(AND(M96="DSP",AA96="DSP",AD96="DSP"),(H96+T96)/2,IF(AND(H96="DSP",AA96="DSP",AD96="DSP"),(M96+T96)/2,IF(AND(M96="DSP",T96="DSP",AD96="DSP"),(H96+AA96)/2,IF(AND(H96="DSP",T96="DSP",AD96="DSP"),(M96+AA96)/2,IF(AND(H96="DSP",M96="DSP",AD96="DSP"),(T96+AA96)/2,IF(AND(M96="DSP",T96="DSP",AA96="DSP"),(H96+AD96)/2,IF(AND(H96="DSP",T96="DSP",AA96="DSP"),(M96+AD96)/2,IF(AND(H96="DSP",M96="DSP",AA96="DSP"),(T96+AD96)/2,IF(AND(H96="DSP",M96="DSP",T96="DSP"),(AA96+AD96)/2,IF(AND(H96="DSP",M96="DSP"),(T96+AA96+AD96)/3,IF(AND(H96="DSP",T96="DSP"),(M96+AA96+AD96)/3,IF(AND(M96="DSP",T96="DSP"),(H96+AA96+AD96)/3,IF(AND(H96="DSP",AA96="DSP"),(M96+T96+AD96)/3,IF(AND(M96="DSP",AA96="DSP"),(H96+T96+AD96)/3,IF(AND(T96="DSP",AA96="DSP"),(H96+M96+AD96)/3,IF(AND(H96="DSP",AD96="DSP"),(M96+T96+AA96)/3,IF(AND(M96="DSP",AD96="DSP"),(H96+T96+AA96)/3,IF(AND(T96="DSP",AD96="DSP"),(H96+M96+AA96)/3,IF(AND(AA96="DSP",AD96="DSP"),(H96+M96+T96)/3,IF(H96="DSP",(M96+T96+AA96+AD96)/4,IF(M96="DSP",(H96+T96+AA96+AD96)/4,IF(T96="DSP",(H96+M96+AA96+AD96)/4,IF(AA96="DSP",(H96+M96+T96+AD96)/4,IF(AD96="DSP",(H96+M96+T96+AA96)/4,SUM(H96+M96+T96+AA96+AD96)/5)))))))))))))))))))))))))))))))</f>
        <v>8.9375</v>
      </c>
      <c r="AF96" s="425">
        <f>IF(AE96="DSP",0,AE96)</f>
        <v>8.9375</v>
      </c>
      <c r="AG96" s="484">
        <f>RANK(AF96,$AF$3:$AF$651,0)</f>
        <v>509</v>
      </c>
      <c r="AH96" s="426">
        <f>IF(ISERROR(VLOOKUP(B96,'Notes Ecrit'!$A$2:$B$650,2,FALSE)),"ABI",(VLOOKUP(B96,'Notes Ecrit'!$A$2:$B$650,2,FALSE)))</f>
        <v>8</v>
      </c>
      <c r="AI96" s="425">
        <f>IF(OR(AH96="ABI",AH96="VALIDÉ"),0,AH96)</f>
        <v>8</v>
      </c>
      <c r="AJ96" s="488">
        <f>RANK(AI96,$AI$3:$AI$651,0)</f>
        <v>109</v>
      </c>
      <c r="AK96" s="427">
        <f>IF(AH96="ABI","DEF",IF(AE96="DSP",AH96,(AE96*0.5+AH96*0.5)))</f>
        <v>8.46875</v>
      </c>
    </row>
    <row r="97" spans="1:37" ht="15.75" customHeight="1" thickBot="1" x14ac:dyDescent="0.35">
      <c r="A97" s="414" t="s">
        <v>1026</v>
      </c>
      <c r="B97" s="415">
        <v>21912513</v>
      </c>
      <c r="C97" s="430" t="s">
        <v>455</v>
      </c>
      <c r="D97" s="431" t="s">
        <v>105</v>
      </c>
      <c r="E97" s="418">
        <v>15</v>
      </c>
      <c r="F97" s="419">
        <f>IF(E97="ABI","ABI",IF(E97="DSP","DSP",IF(E97="VAL","VAL",(VLOOKUP(E97,tpstest,2)))))</f>
        <v>17</v>
      </c>
      <c r="G97" s="420">
        <f>IF(F97="ABI",0,IF(F97="DSP","DSP",IF(F97="VAL","VAL",(IF(A97="F",VLOOKUP(F97,endurfille,2),VLOOKUP(F97,endurgarçon,2))))))</f>
        <v>12</v>
      </c>
      <c r="H97" s="421">
        <f>IF(G97="VAL","VALIDÉ",G97)</f>
        <v>12</v>
      </c>
      <c r="I97" s="418">
        <v>3.2</v>
      </c>
      <c r="J97" s="420">
        <f>IF(I97="ABI",0,IF(I97="DSP","DSP",IF(I97="VAL","VAL",(IF(A97="F",VLOOKUP(I97,VIT20MF,2),VLOOKUP(I97,Vit20MG,2))))))</f>
        <v>17</v>
      </c>
      <c r="K97" s="418">
        <v>6.69</v>
      </c>
      <c r="L97" s="420">
        <f>IF(K97="ABI",0,IF(K97="DSP","DSP",IF(K97="VAL","VAL",(IF(A97="F",VLOOKUP(K97,vit50mf,2),VLOOKUP(K97,vit50mg,2))))))</f>
        <v>12</v>
      </c>
      <c r="M97" s="421">
        <f>IF(OR(J97="DSP",L97="DSP"),"DSP",IF(L97="VAL","VALIDÉ",(J97+L97)/2))</f>
        <v>14.5</v>
      </c>
      <c r="N97" s="418">
        <v>51</v>
      </c>
      <c r="O97" s="418">
        <v>62</v>
      </c>
      <c r="P97" s="422">
        <f>IF(OR(N97="DSP",N97="ABI",N97="VAL"),0,N97/O97)</f>
        <v>0.82258064516129037</v>
      </c>
      <c r="Q97" s="420">
        <f>IF(N97="ABI",0,IF(N97="DSP","DSP",IF(N97="VAL","VAL",IF(A97="F",VLOOKUP(P97,forcefille,2),VLOOKUP(P97,forcegarçon,2)))))</f>
        <v>4.5</v>
      </c>
      <c r="R97" s="418">
        <v>52.1</v>
      </c>
      <c r="S97" s="420">
        <f>IF(R97="ABI",0,IF(R97="DSP","DSP",IF(R97="VAL","VAL",IF(A97="F",VLOOKUP(R97,détfille,2),VLOOKUP(R97,détgarçon,2)))))</f>
        <v>6</v>
      </c>
      <c r="T97" s="421">
        <f>IF(OR(Q97="VAL",S97="VAL"),"VALIDÉ",IF(AND(Q97="DSP",S97="DSP"),"DSP",IF(Q97="DSP",S97*2,IF(S97="DSP",Q97*2,(Q97+S97)))))</f>
        <v>10.5</v>
      </c>
      <c r="U97" s="418">
        <v>25.6</v>
      </c>
      <c r="V97" s="420">
        <f>IF(U97="ABI",0,IF(U97="DSP","DSP",IF(U97="VAL","VAL",IF(A97="F",VLOOKUP(U97,coorfille,2),VLOOKUP(U97,coorgarçon,2)))))</f>
        <v>5</v>
      </c>
      <c r="W97" s="418">
        <v>-13</v>
      </c>
      <c r="X97" s="420">
        <f>IF(W97="ABI",0,IF(W97="DSP","DSP",IF(W97="VAL","VAL",IF(A97="F",VLOOKUP(W97,SouplesseFille,2),VLOOKUP(W97,SouplesseGarçon,2)))))</f>
        <v>0.5</v>
      </c>
      <c r="Y97" s="418">
        <v>10</v>
      </c>
      <c r="Z97" s="420">
        <f>IF(Y97="ABI",0,IF(Y97="DSP","DSP",IF(Y97="VAL","VAL",IF(A97="F",VLOOKUP(Y97,eqfille,2),VLOOKUP(Y97,eqgarçon,2)))))</f>
        <v>0</v>
      </c>
      <c r="AA97" s="421">
        <f>IF(AND(V97="DSP",X97="DSP",Z97="DSP"),"DSP",IF(AND(V97="DSP",X97="DSP"),Z97*4,IF(AND(V97="DSP",Z97="DSP"),X97*4,IF(AND(X97="DSP",Z97="DSP"),V97*2,IF(V97="DSP",(X97+Z97)*2,IF(X97="DSP",V97+Z97*2,IF(Z97="DSP",V97+X97*2,IF(Z97="VAL","VALIDÉ",V97+X97+Z97))))))))</f>
        <v>5.5</v>
      </c>
      <c r="AB97" s="418">
        <v>40.39</v>
      </c>
      <c r="AC97" s="420">
        <f>IF(AB97="ABI",0,IF(AB97="DNF",0,IF(AB97="DSP","DSP",IF(AB97="VAL","VAL",(IF(A97="F",VLOOKUP(AB97,nagefille,2),VLOOKUP(AB97,nagegarçon,2)))))))</f>
        <v>10</v>
      </c>
      <c r="AD97" s="423">
        <f>IF(AC97="VAL","VALIDÉ",AC97)</f>
        <v>10</v>
      </c>
      <c r="AE97" s="424">
        <f>IF(AND(H97="DSP",M97="DSP",T97="DSP",AA97="DSP",AD97="DSP"),"DSP",IF(AND(H97="DSP",M97="DSP",T97="DSP",AA97="DSP"),AD97,IF(AND(H97="DSP",M97="DSP",T97="DSP",AD97="DSP"),AA97,IF(AND(H97="DSP",M97="DSP",AA97="DSP",AD97="DSP"),T97,IF(AND(H97="DSP",T97="DSP",AA97="DSP",AD97="DSP"),M97,IF(AND(M97="DSP",T97="DSP",AA97="DSP",AD97="DSP"),H97,IF(AND(T97="DSP",AA97="DSP",AD97="DSP"),(H97+M97)/2,IF(AND(M97="DSP",AA97="DSP",AD97="DSP"),(H97+T97)/2,IF(AND(H97="DSP",AA97="DSP",AD97="DSP"),(M97+T97)/2,IF(AND(M97="DSP",T97="DSP",AD97="DSP"),(H97+AA97)/2,IF(AND(H97="DSP",T97="DSP",AD97="DSP"),(M97+AA97)/2,IF(AND(H97="DSP",M97="DSP",AD97="DSP"),(T97+AA97)/2,IF(AND(M97="DSP",T97="DSP",AA97="DSP"),(H97+AD97)/2,IF(AND(H97="DSP",T97="DSP",AA97="DSP"),(M97+AD97)/2,IF(AND(H97="DSP",M97="DSP",AA97="DSP"),(T97+AD97)/2,IF(AND(H97="DSP",M97="DSP",T97="DSP"),(AA97+AD97)/2,IF(AND(H97="DSP",M97="DSP"),(T97+AA97+AD97)/3,IF(AND(H97="DSP",T97="DSP"),(M97+AA97+AD97)/3,IF(AND(M97="DSP",T97="DSP"),(H97+AA97+AD97)/3,IF(AND(H97="DSP",AA97="DSP"),(M97+T97+AD97)/3,IF(AND(M97="DSP",AA97="DSP"),(H97+T97+AD97)/3,IF(AND(T97="DSP",AA97="DSP"),(H97+M97+AD97)/3,IF(AND(H97="DSP",AD97="DSP"),(M97+T97+AA97)/3,IF(AND(M97="DSP",AD97="DSP"),(H97+T97+AA97)/3,IF(AND(T97="DSP",AD97="DSP"),(H97+M97+AA97)/3,IF(AND(AA97="DSP",AD97="DSP"),(H97+M97+T97)/3,IF(H97="DSP",(M97+T97+AA97+AD97)/4,IF(M97="DSP",(H97+T97+AA97+AD97)/4,IF(T97="DSP",(H97+M97+AA97+AD97)/4,IF(AA97="DSP",(H97+M97+T97+AD97)/4,IF(AD97="DSP",(H97+M97+T97+AA97)/4,SUM(H97+M97+T97+AA97+AD97)/5)))))))))))))))))))))))))))))))</f>
        <v>10.5</v>
      </c>
      <c r="AF97" s="425">
        <f>IF(AE97="DSP",0,AE97)</f>
        <v>10.5</v>
      </c>
      <c r="AG97" s="484">
        <f>RANK(AF97,$AF$3:$AF$651,0)</f>
        <v>388</v>
      </c>
      <c r="AH97" s="426">
        <f>IF(ISERROR(VLOOKUP(B97,'Notes Ecrit'!$A$2:$B$650,2,FALSE)),"ABI",(VLOOKUP(B97,'Notes Ecrit'!$A$2:$B$650,2,FALSE)))</f>
        <v>7.5</v>
      </c>
      <c r="AI97" s="425">
        <f>IF(OR(AH97="ABI",AH97="VALIDÉ"),0,AH97)</f>
        <v>7.5</v>
      </c>
      <c r="AJ97" s="488">
        <f>RANK(AI97,$AI$3:$AI$651,0)</f>
        <v>137</v>
      </c>
      <c r="AK97" s="427">
        <f>IF(AH97="ABI","DEF",IF(AE97="DSP",AH97,(AE97*0.5+AH97*0.5)))</f>
        <v>9</v>
      </c>
    </row>
    <row r="98" spans="1:37" ht="15.75" customHeight="1" thickBot="1" x14ac:dyDescent="0.35">
      <c r="A98" s="414" t="s">
        <v>74</v>
      </c>
      <c r="B98" s="415">
        <v>21907812</v>
      </c>
      <c r="C98" s="431" t="s">
        <v>456</v>
      </c>
      <c r="D98" s="431" t="s">
        <v>166</v>
      </c>
      <c r="E98" s="418">
        <v>11</v>
      </c>
      <c r="F98" s="419">
        <f>IF(E98="ABI","ABI",IF(E98="DSP","DSP",IF(E98="VAL","VAL",(VLOOKUP(E98,tpstest,2)))))</f>
        <v>15</v>
      </c>
      <c r="G98" s="420">
        <f>IF(F98="ABI",0,IF(F98="DSP","DSP",IF(F98="VAL","VAL",(IF(A98="F",VLOOKUP(F98,endurfille,2),VLOOKUP(F98,endurgarçon,2))))))</f>
        <v>11</v>
      </c>
      <c r="H98" s="421">
        <f>IF(G98="VAL","VALIDÉ",G98)</f>
        <v>11</v>
      </c>
      <c r="I98" s="418">
        <v>3.54</v>
      </c>
      <c r="J98" s="420">
        <f>IF(I98="ABI",0,IF(I98="DSP","DSP",IF(I98="VAL","VAL",(IF(A98="F",VLOOKUP(I98,VIT20MF,2),VLOOKUP(I98,Vit20MG,2))))))</f>
        <v>16</v>
      </c>
      <c r="K98" s="418">
        <v>7.81</v>
      </c>
      <c r="L98" s="420">
        <f>IF(K98="ABI",0,IF(K98="DSP","DSP",IF(K98="VAL","VAL",(IF(A98="F",VLOOKUP(K98,vit50mf,2),VLOOKUP(K98,vit50mg,2))))))</f>
        <v>10</v>
      </c>
      <c r="M98" s="421">
        <f>IF(OR(J98="DSP",L98="DSP"),"DSP",IF(L98="VAL","VALIDÉ",(J98+L98)/2))</f>
        <v>13</v>
      </c>
      <c r="N98" s="418">
        <v>41</v>
      </c>
      <c r="O98" s="418">
        <v>57</v>
      </c>
      <c r="P98" s="422">
        <f>IF(OR(N98="DSP",N98="ABI",N98="VAL"),0,N98/O98)</f>
        <v>0.7192982456140351</v>
      </c>
      <c r="Q98" s="420">
        <f>IF(N98="ABI",0,IF(N98="DSP","DSP",IF(N98="VAL","VAL",IF(A98="F",VLOOKUP(P98,forcefille,2),VLOOKUP(P98,forcegarçon,2)))))</f>
        <v>6.5</v>
      </c>
      <c r="R98" s="418">
        <v>37.4</v>
      </c>
      <c r="S98" s="420">
        <f>IF(R98="ABI",0,IF(R98="DSP","DSP",IF(R98="VAL","VAL",IF(A98="F",VLOOKUP(R98,détfille,2),VLOOKUP(R98,détgarçon,2)))))</f>
        <v>6.5</v>
      </c>
      <c r="T98" s="421">
        <f>IF(OR(Q98="VAL",S98="VAL"),"VALIDÉ",IF(AND(Q98="DSP",S98="DSP"),"DSP",IF(Q98="DSP",S98*2,IF(S98="DSP",Q98*2,(Q98+S98)))))</f>
        <v>13</v>
      </c>
      <c r="U98" s="418">
        <v>28.85</v>
      </c>
      <c r="V98" s="420">
        <f>IF(U98="ABI",0,IF(U98="DSP","DSP",IF(U98="VAL","VAL",IF(A98="F",VLOOKUP(U98,coorfille,2),VLOOKUP(U98,coorgarçon,2)))))</f>
        <v>4.5</v>
      </c>
      <c r="W98" s="418">
        <v>3</v>
      </c>
      <c r="X98" s="420">
        <f>IF(W98="ABI",0,IF(W98="DSP","DSP",IF(W98="VAL","VAL",IF(A98="F",VLOOKUP(W98,SouplesseFille,2),VLOOKUP(W98,SouplesseGarçon,2)))))</f>
        <v>3.25</v>
      </c>
      <c r="Y98" s="418">
        <v>0</v>
      </c>
      <c r="Z98" s="420">
        <f>IF(Y98="ABI",0,IF(Y98="DSP","DSP",IF(Y98="VAL","VAL",IF(A98="F",VLOOKUP(Y98,eqfille,2),VLOOKUP(Y98,eqgarçon,2)))))</f>
        <v>5</v>
      </c>
      <c r="AA98" s="421">
        <f>IF(AND(V98="DSP",X98="DSP",Z98="DSP"),"DSP",IF(AND(V98="DSP",X98="DSP"),Z98*4,IF(AND(V98="DSP",Z98="DSP"),X98*4,IF(AND(X98="DSP",Z98="DSP"),V98*2,IF(V98="DSP",(X98+Z98)*2,IF(X98="DSP",V98+Z98*2,IF(Z98="DSP",V98+X98*2,IF(Z98="VAL","VALIDÉ",V98+X98+Z98))))))))</f>
        <v>12.75</v>
      </c>
      <c r="AB98" s="418">
        <v>38.479999999999997</v>
      </c>
      <c r="AC98" s="420">
        <f>IF(AB98="ABI",0,IF(AB98="DNF",0,IF(AB98="DSP","DSP",IF(AB98="VAL","VAL",(IF(A98="F",VLOOKUP(AB98,nagefille,2),VLOOKUP(AB98,nagegarçon,2)))))))</f>
        <v>14</v>
      </c>
      <c r="AD98" s="423">
        <f>IF(AC98="VAL","VALIDÉ",AC98)</f>
        <v>14</v>
      </c>
      <c r="AE98" s="424">
        <f>IF(AND(H98="DSP",M98="DSP",T98="DSP",AA98="DSP",AD98="DSP"),"DSP",IF(AND(H98="DSP",M98="DSP",T98="DSP",AA98="DSP"),AD98,IF(AND(H98="DSP",M98="DSP",T98="DSP",AD98="DSP"),AA98,IF(AND(H98="DSP",M98="DSP",AA98="DSP",AD98="DSP"),T98,IF(AND(H98="DSP",T98="DSP",AA98="DSP",AD98="DSP"),M98,IF(AND(M98="DSP",T98="DSP",AA98="DSP",AD98="DSP"),H98,IF(AND(T98="DSP",AA98="DSP",AD98="DSP"),(H98+M98)/2,IF(AND(M98="DSP",AA98="DSP",AD98="DSP"),(H98+T98)/2,IF(AND(H98="DSP",AA98="DSP",AD98="DSP"),(M98+T98)/2,IF(AND(M98="DSP",T98="DSP",AD98="DSP"),(H98+AA98)/2,IF(AND(H98="DSP",T98="DSP",AD98="DSP"),(M98+AA98)/2,IF(AND(H98="DSP",M98="DSP",AD98="DSP"),(T98+AA98)/2,IF(AND(M98="DSP",T98="DSP",AA98="DSP"),(H98+AD98)/2,IF(AND(H98="DSP",T98="DSP",AA98="DSP"),(M98+AD98)/2,IF(AND(H98="DSP",M98="DSP",AA98="DSP"),(T98+AD98)/2,IF(AND(H98="DSP",M98="DSP",T98="DSP"),(AA98+AD98)/2,IF(AND(H98="DSP",M98="DSP"),(T98+AA98+AD98)/3,IF(AND(H98="DSP",T98="DSP"),(M98+AA98+AD98)/3,IF(AND(M98="DSP",T98="DSP"),(H98+AA98+AD98)/3,IF(AND(H98="DSP",AA98="DSP"),(M98+T98+AD98)/3,IF(AND(M98="DSP",AA98="DSP"),(H98+T98+AD98)/3,IF(AND(T98="DSP",AA98="DSP"),(H98+M98+AD98)/3,IF(AND(H98="DSP",AD98="DSP"),(M98+T98+AA98)/3,IF(AND(M98="DSP",AD98="DSP"),(H98+T98+AA98)/3,IF(AND(T98="DSP",AD98="DSP"),(H98+M98+AA98)/3,IF(AND(AA98="DSP",AD98="DSP"),(H98+M98+T98)/3,IF(H98="DSP",(M98+T98+AA98+AD98)/4,IF(M98="DSP",(H98+T98+AA98+AD98)/4,IF(T98="DSP",(H98+M98+AA98+AD98)/4,IF(AA98="DSP",(H98+M98+T98+AD98)/4,IF(AD98="DSP",(H98+M98+T98+AA98)/4,SUM(H98+M98+T98+AA98+AD98)/5)))))))))))))))))))))))))))))))</f>
        <v>12.75</v>
      </c>
      <c r="AF98" s="425">
        <f>IF(AE98="DSP",0,AE98)</f>
        <v>12.75</v>
      </c>
      <c r="AG98" s="484">
        <f>RANK(AF98,$AF$3:$AF$651,0)</f>
        <v>110</v>
      </c>
      <c r="AH98" s="426">
        <f>IF(ISERROR(VLOOKUP(B98,'Notes Ecrit'!$A$2:$B$650,2,FALSE)),"ABI",(VLOOKUP(B98,'Notes Ecrit'!$A$2:$B$650,2,FALSE)))</f>
        <v>6.5</v>
      </c>
      <c r="AI98" s="425">
        <f>IF(OR(AH98="ABI",AH98="VALIDÉ"),0,AH98)</f>
        <v>6.5</v>
      </c>
      <c r="AJ98" s="488">
        <f>RANK(AI98,$AI$3:$AI$651,0)</f>
        <v>238</v>
      </c>
      <c r="AK98" s="427">
        <f>IF(AH98="ABI","DEF",IF(AE98="DSP",AH98,(AE98*0.5+AH98*0.5)))</f>
        <v>9.625</v>
      </c>
    </row>
    <row r="99" spans="1:37" ht="15.75" customHeight="1" thickBot="1" x14ac:dyDescent="0.35">
      <c r="A99" s="414" t="s">
        <v>1026</v>
      </c>
      <c r="B99" s="415">
        <v>21912618</v>
      </c>
      <c r="C99" s="430" t="s">
        <v>457</v>
      </c>
      <c r="D99" s="431" t="s">
        <v>113</v>
      </c>
      <c r="E99" s="418">
        <v>19</v>
      </c>
      <c r="F99" s="419">
        <f>IF(E99="ABI","ABI",IF(E99="DSP","DSP",IF(E99="VAL","VAL",(VLOOKUP(E99,tpstest,2)))))</f>
        <v>19</v>
      </c>
      <c r="G99" s="420">
        <f>IF(F99="ABI",0,IF(F99="DSP","DSP",IF(F99="VAL","VAL",(IF(A99="F",VLOOKUP(F99,endurfille,2),VLOOKUP(F99,endurgarçon,2))))))</f>
        <v>16</v>
      </c>
      <c r="H99" s="421">
        <f>IF(G99="VAL","VALIDÉ",G99)</f>
        <v>16</v>
      </c>
      <c r="I99" s="418">
        <v>3.32</v>
      </c>
      <c r="J99" s="420">
        <f>IF(I99="ABI",0,IF(I99="DSP","DSP",IF(I99="VAL","VAL",(IF(A99="F",VLOOKUP(I99,VIT20MF,2),VLOOKUP(I99,Vit20MG,2))))))</f>
        <v>15</v>
      </c>
      <c r="K99" s="418">
        <v>7.06</v>
      </c>
      <c r="L99" s="420">
        <f>IF(K99="ABI",0,IF(K99="DSP","DSP",IF(K99="VAL","VAL",(IF(A99="F",VLOOKUP(K99,vit50mf,2),VLOOKUP(K99,vit50mg,2))))))</f>
        <v>9</v>
      </c>
      <c r="M99" s="421">
        <f>IF(OR(J99="DSP",L99="DSP"),"DSP",IF(L99="VAL","VALIDÉ",(J99+L99)/2))</f>
        <v>12</v>
      </c>
      <c r="N99" s="418">
        <v>65</v>
      </c>
      <c r="O99" s="418">
        <v>72</v>
      </c>
      <c r="P99" s="422">
        <f>IF(OR(N99="DSP",N99="ABI",N99="VAL"),0,N99/O99)</f>
        <v>0.90277777777777779</v>
      </c>
      <c r="Q99" s="420">
        <f>IF(N99="ABI",0,IF(N99="DSP","DSP",IF(N99="VAL","VAL",IF(A99="F",VLOOKUP(P99,forcefille,2),VLOOKUP(P99,forcegarçon,2)))))</f>
        <v>5</v>
      </c>
      <c r="R99" s="418">
        <v>36.299999999999997</v>
      </c>
      <c r="S99" s="420">
        <f>IF(R99="ABI",0,IF(R99="DSP","DSP",IF(R99="VAL","VAL",IF(A99="F",VLOOKUP(R99,détfille,2),VLOOKUP(R99,détgarçon,2)))))</f>
        <v>2</v>
      </c>
      <c r="T99" s="421">
        <f>IF(OR(Q99="VAL",S99="VAL"),"VALIDÉ",IF(AND(Q99="DSP",S99="DSP"),"DSP",IF(Q99="DSP",S99*2,IF(S99="DSP",Q99*2,(Q99+S99)))))</f>
        <v>7</v>
      </c>
      <c r="U99" s="418">
        <v>29.5</v>
      </c>
      <c r="V99" s="420">
        <f>IF(U99="ABI",0,IF(U99="DSP","DSP",IF(U99="VAL","VAL",IF(A99="F",VLOOKUP(U99,coorfille,2),VLOOKUP(U99,coorgarçon,2)))))</f>
        <v>3</v>
      </c>
      <c r="W99" s="418">
        <v>0</v>
      </c>
      <c r="X99" s="420">
        <f>IF(W99="ABI",0,IF(W99="DSP","DSP",IF(W99="VAL","VAL",IF(A99="F",VLOOKUP(W99,SouplesseFille,2),VLOOKUP(W99,SouplesseGarçon,2)))))</f>
        <v>2.5</v>
      </c>
      <c r="Y99" s="418">
        <v>5</v>
      </c>
      <c r="Z99" s="420">
        <f>IF(Y99="ABI",0,IF(Y99="DSP","DSP",IF(Y99="VAL","VAL",IF(A99="F",VLOOKUP(Y99,eqfille,2),VLOOKUP(Y99,eqgarçon,2)))))</f>
        <v>2.5</v>
      </c>
      <c r="AA99" s="421">
        <f>IF(AND(V99="DSP",X99="DSP",Z99="DSP"),"DSP",IF(AND(V99="DSP",X99="DSP"),Z99*4,IF(AND(V99="DSP",Z99="DSP"),X99*4,IF(AND(X99="DSP",Z99="DSP"),V99*2,IF(V99="DSP",(X99+Z99)*2,IF(X99="DSP",V99+Z99*2,IF(Z99="DSP",V99+X99*2,IF(Z99="VAL","VALIDÉ",V99+X99+Z99))))))))</f>
        <v>8</v>
      </c>
      <c r="AB99" s="418">
        <v>36.14</v>
      </c>
      <c r="AC99" s="420">
        <f>IF(AB99="ABI",0,IF(AB99="DNF",0,IF(AB99="DSP","DSP",IF(AB99="VAL","VAL",(IF(A99="F",VLOOKUP(AB99,nagefille,2),VLOOKUP(AB99,nagegarçon,2)))))))</f>
        <v>12</v>
      </c>
      <c r="AD99" s="423">
        <f>IF(AC99="VAL","VALIDÉ",AC99)</f>
        <v>12</v>
      </c>
      <c r="AE99" s="424">
        <f>IF(AND(H99="DSP",M99="DSP",T99="DSP",AA99="DSP",AD99="DSP"),"DSP",IF(AND(H99="DSP",M99="DSP",T99="DSP",AA99="DSP"),AD99,IF(AND(H99="DSP",M99="DSP",T99="DSP",AD99="DSP"),AA99,IF(AND(H99="DSP",M99="DSP",AA99="DSP",AD99="DSP"),T99,IF(AND(H99="DSP",T99="DSP",AA99="DSP",AD99="DSP"),M99,IF(AND(M99="DSP",T99="DSP",AA99="DSP",AD99="DSP"),H99,IF(AND(T99="DSP",AA99="DSP",AD99="DSP"),(H99+M99)/2,IF(AND(M99="DSP",AA99="DSP",AD99="DSP"),(H99+T99)/2,IF(AND(H99="DSP",AA99="DSP",AD99="DSP"),(M99+T99)/2,IF(AND(M99="DSP",T99="DSP",AD99="DSP"),(H99+AA99)/2,IF(AND(H99="DSP",T99="DSP",AD99="DSP"),(M99+AA99)/2,IF(AND(H99="DSP",M99="DSP",AD99="DSP"),(T99+AA99)/2,IF(AND(M99="DSP",T99="DSP",AA99="DSP"),(H99+AD99)/2,IF(AND(H99="DSP",T99="DSP",AA99="DSP"),(M99+AD99)/2,IF(AND(H99="DSP",M99="DSP",AA99="DSP"),(T99+AD99)/2,IF(AND(H99="DSP",M99="DSP",T99="DSP"),(AA99+AD99)/2,IF(AND(H99="DSP",M99="DSP"),(T99+AA99+AD99)/3,IF(AND(H99="DSP",T99="DSP"),(M99+AA99+AD99)/3,IF(AND(M99="DSP",T99="DSP"),(H99+AA99+AD99)/3,IF(AND(H99="DSP",AA99="DSP"),(M99+T99+AD99)/3,IF(AND(M99="DSP",AA99="DSP"),(H99+T99+AD99)/3,IF(AND(T99="DSP",AA99="DSP"),(H99+M99+AD99)/3,IF(AND(H99="DSP",AD99="DSP"),(M99+T99+AA99)/3,IF(AND(M99="DSP",AD99="DSP"),(H99+T99+AA99)/3,IF(AND(T99="DSP",AD99="DSP"),(H99+M99+AA99)/3,IF(AND(AA99="DSP",AD99="DSP"),(H99+M99+T99)/3,IF(H99="DSP",(M99+T99+AA99+AD99)/4,IF(M99="DSP",(H99+T99+AA99+AD99)/4,IF(T99="DSP",(H99+M99+AA99+AD99)/4,IF(AA99="DSP",(H99+M99+T99+AD99)/4,IF(AD99="DSP",(H99+M99+T99+AA99)/4,SUM(H99+M99+T99+AA99+AD99)/5)))))))))))))))))))))))))))))))</f>
        <v>11</v>
      </c>
      <c r="AF99" s="425">
        <f>IF(AE99="DSP",0,AE99)</f>
        <v>11</v>
      </c>
      <c r="AG99" s="484">
        <f>RANK(AF99,$AF$3:$AF$651,0)</f>
        <v>319</v>
      </c>
      <c r="AH99" s="426">
        <f>IF(ISERROR(VLOOKUP(B99,'Notes Ecrit'!$A$2:$B$650,2,FALSE)),"ABI",(VLOOKUP(B99,'Notes Ecrit'!$A$2:$B$650,2,FALSE)))</f>
        <v>6.5</v>
      </c>
      <c r="AI99" s="425">
        <f>IF(OR(AH99="ABI",AH99="VALIDÉ"),0,AH99)</f>
        <v>6.5</v>
      </c>
      <c r="AJ99" s="488">
        <f>RANK(AI99,$AI$3:$AI$651,0)</f>
        <v>238</v>
      </c>
      <c r="AK99" s="427">
        <f>IF(AH99="ABI","DEF",IF(AE99="DSP",AH99,(AE99*0.5+AH99*0.5)))</f>
        <v>8.75</v>
      </c>
    </row>
    <row r="100" spans="1:37" ht="15.75" customHeight="1" thickBot="1" x14ac:dyDescent="0.35">
      <c r="A100" s="414" t="s">
        <v>1026</v>
      </c>
      <c r="B100" s="415">
        <v>21900621</v>
      </c>
      <c r="C100" s="444" t="s">
        <v>458</v>
      </c>
      <c r="D100" s="445" t="s">
        <v>162</v>
      </c>
      <c r="E100" s="418">
        <v>17</v>
      </c>
      <c r="F100" s="419">
        <f>IF(E100="ABI","ABI",IF(E100="DSP","DSP",IF(E100="VAL","VAL",(VLOOKUP(E100,tpstest,2)))))</f>
        <v>18</v>
      </c>
      <c r="G100" s="420">
        <f>IF(F100="ABI",0,IF(F100="DSP","DSP",IF(F100="VAL","VAL",(IF(A100="F",VLOOKUP(F100,endurfille,2),VLOOKUP(F100,endurgarçon,2))))))</f>
        <v>14</v>
      </c>
      <c r="H100" s="421">
        <f>IF(G100="VAL","VALIDÉ",G100)</f>
        <v>14</v>
      </c>
      <c r="I100" s="418">
        <v>3.14</v>
      </c>
      <c r="J100" s="420">
        <f>IF(I100="ABI",0,IF(I100="DSP","DSP",IF(I100="VAL","VAL",(IF(A100="F",VLOOKUP(I100,VIT20MF,2),VLOOKUP(I100,Vit20MG,2))))))</f>
        <v>18</v>
      </c>
      <c r="K100" s="418">
        <v>6.73</v>
      </c>
      <c r="L100" s="420">
        <f>IF(K100="ABI",0,IF(K100="DSP","DSP",IF(K100="VAL","VAL",(IF(A100="F",VLOOKUP(K100,vit50mf,2),VLOOKUP(K100,vit50mg,2))))))</f>
        <v>12</v>
      </c>
      <c r="M100" s="421">
        <f>IF(OR(J100="DSP",L100="DSP"),"DSP",IF(L100="VAL","VALIDÉ",(J100+L100)/2))</f>
        <v>15</v>
      </c>
      <c r="N100" s="418">
        <v>69</v>
      </c>
      <c r="O100" s="418">
        <v>78</v>
      </c>
      <c r="P100" s="422">
        <f>IF(OR(N100="DSP",N100="ABI",N100="VAL"),0,N100/O100)</f>
        <v>0.88461538461538458</v>
      </c>
      <c r="Q100" s="420">
        <f>IF(N100="ABI",0,IF(N100="DSP","DSP",IF(N100="VAL","VAL",IF(A100="F",VLOOKUP(P100,forcefille,2),VLOOKUP(P100,forcegarçon,2)))))</f>
        <v>4.5</v>
      </c>
      <c r="R100" s="418">
        <v>36.5</v>
      </c>
      <c r="S100" s="420">
        <f>IF(R100="ABI",0,IF(R100="DSP","DSP",IF(R100="VAL","VAL",IF(A100="F",VLOOKUP(R100,détfille,2),VLOOKUP(R100,détgarçon,2)))))</f>
        <v>2</v>
      </c>
      <c r="T100" s="421">
        <f>IF(OR(Q100="VAL",S100="VAL"),"VALIDÉ",IF(AND(Q100="DSP",S100="DSP"),"DSP",IF(Q100="DSP",S100*2,IF(S100="DSP",Q100*2,(Q100+S100)))))</f>
        <v>6.5</v>
      </c>
      <c r="U100" s="418">
        <v>23.88</v>
      </c>
      <c r="V100" s="420">
        <f>IF(U100="ABI",0,IF(U100="DSP","DSP",IF(U100="VAL","VAL",IF(A100="F",VLOOKUP(U100,coorfille,2),VLOOKUP(U100,coorgarçon,2)))))</f>
        <v>6</v>
      </c>
      <c r="W100" s="418">
        <v>-20</v>
      </c>
      <c r="X100" s="420">
        <f>IF(W100="ABI",0,IF(W100="DSP","DSP",IF(W100="VAL","VAL",IF(A100="F",VLOOKUP(W100,SouplesseFille,2),VLOOKUP(W100,SouplesseGarçon,2)))))</f>
        <v>0</v>
      </c>
      <c r="Y100" s="418">
        <v>5</v>
      </c>
      <c r="Z100" s="420">
        <f>IF(Y100="ABI",0,IF(Y100="DSP","DSP",IF(Y100="VAL","VAL",IF(A100="F",VLOOKUP(Y100,eqfille,2),VLOOKUP(Y100,eqgarçon,2)))))</f>
        <v>2.5</v>
      </c>
      <c r="AA100" s="421">
        <f>IF(AND(V100="DSP",X100="DSP",Z100="DSP"),"DSP",IF(AND(V100="DSP",X100="DSP"),Z100*4,IF(AND(V100="DSP",Z100="DSP"),X100*4,IF(AND(X100="DSP",Z100="DSP"),V100*2,IF(V100="DSP",(X100+Z100)*2,IF(X100="DSP",V100+Z100*2,IF(Z100="DSP",V100+X100*2,IF(Z100="VAL","VALIDÉ",V100+X100+Z100))))))))</f>
        <v>8.5</v>
      </c>
      <c r="AB100" s="418">
        <v>35.57</v>
      </c>
      <c r="AC100" s="420">
        <f>IF(AB100="ABI",0,IF(AB100="DNF",0,IF(AB100="DSP","DSP",IF(AB100="VAL","VAL",(IF(A100="F",VLOOKUP(AB100,nagefille,2),VLOOKUP(AB100,nagegarçon,2)))))))</f>
        <v>13</v>
      </c>
      <c r="AD100" s="423">
        <f>IF(AC100="VAL","VALIDÉ",AC100)</f>
        <v>13</v>
      </c>
      <c r="AE100" s="424">
        <f>IF(AND(H100="DSP",M100="DSP",T100="DSP",AA100="DSP",AD100="DSP"),"DSP",IF(AND(H100="DSP",M100="DSP",T100="DSP",AA100="DSP"),AD100,IF(AND(H100="DSP",M100="DSP",T100="DSP",AD100="DSP"),AA100,IF(AND(H100="DSP",M100="DSP",AA100="DSP",AD100="DSP"),T100,IF(AND(H100="DSP",T100="DSP",AA100="DSP",AD100="DSP"),M100,IF(AND(M100="DSP",T100="DSP",AA100="DSP",AD100="DSP"),H100,IF(AND(T100="DSP",AA100="DSP",AD100="DSP"),(H100+M100)/2,IF(AND(M100="DSP",AA100="DSP",AD100="DSP"),(H100+T100)/2,IF(AND(H100="DSP",AA100="DSP",AD100="DSP"),(M100+T100)/2,IF(AND(M100="DSP",T100="DSP",AD100="DSP"),(H100+AA100)/2,IF(AND(H100="DSP",T100="DSP",AD100="DSP"),(M100+AA100)/2,IF(AND(H100="DSP",M100="DSP",AD100="DSP"),(T100+AA100)/2,IF(AND(M100="DSP",T100="DSP",AA100="DSP"),(H100+AD100)/2,IF(AND(H100="DSP",T100="DSP",AA100="DSP"),(M100+AD100)/2,IF(AND(H100="DSP",M100="DSP",AA100="DSP"),(T100+AD100)/2,IF(AND(H100="DSP",M100="DSP",T100="DSP"),(AA100+AD100)/2,IF(AND(H100="DSP",M100="DSP"),(T100+AA100+AD100)/3,IF(AND(H100="DSP",T100="DSP"),(M100+AA100+AD100)/3,IF(AND(M100="DSP",T100="DSP"),(H100+AA100+AD100)/3,IF(AND(H100="DSP",AA100="DSP"),(M100+T100+AD100)/3,IF(AND(M100="DSP",AA100="DSP"),(H100+T100+AD100)/3,IF(AND(T100="DSP",AA100="DSP"),(H100+M100+AD100)/3,IF(AND(H100="DSP",AD100="DSP"),(M100+T100+AA100)/3,IF(AND(M100="DSP",AD100="DSP"),(H100+T100+AA100)/3,IF(AND(T100="DSP",AD100="DSP"),(H100+M100+AA100)/3,IF(AND(AA100="DSP",AD100="DSP"),(H100+M100+T100)/3,IF(H100="DSP",(M100+T100+AA100+AD100)/4,IF(M100="DSP",(H100+T100+AA100+AD100)/4,IF(T100="DSP",(H100+M100+AA100+AD100)/4,IF(AA100="DSP",(H100+M100+T100+AD100)/4,IF(AD100="DSP",(H100+M100+T100+AA100)/4,SUM(H100+M100+T100+AA100+AD100)/5)))))))))))))))))))))))))))))))</f>
        <v>11.4</v>
      </c>
      <c r="AF100" s="425">
        <f>IF(AE100="DSP",0,AE100)</f>
        <v>11.4</v>
      </c>
      <c r="AG100" s="484">
        <f>RANK(AF100,$AF$3:$AF$651,0)</f>
        <v>273</v>
      </c>
      <c r="AH100" s="426">
        <f>IF(ISERROR(VLOOKUP(B100,'Notes Ecrit'!$A$2:$B$650,2,FALSE)),"ABI",(VLOOKUP(B100,'Notes Ecrit'!$A$2:$B$650,2,FALSE)))</f>
        <v>6</v>
      </c>
      <c r="AI100" s="425">
        <f>IF(OR(AH100="ABI",AH100="VALIDÉ"),0,AH100)</f>
        <v>6</v>
      </c>
      <c r="AJ100" s="488">
        <f>RANK(AI100,$AI$3:$AI$651,0)</f>
        <v>288</v>
      </c>
      <c r="AK100" s="427">
        <f>IF(AH100="ABI","DEF",IF(AE100="DSP",AH100,(AE100*0.5+AH100*0.5)))</f>
        <v>8.6999999999999993</v>
      </c>
    </row>
    <row r="101" spans="1:37" ht="15.75" customHeight="1" thickBot="1" x14ac:dyDescent="0.35">
      <c r="A101" s="414" t="s">
        <v>74</v>
      </c>
      <c r="B101" s="415">
        <v>21806491</v>
      </c>
      <c r="C101" s="444" t="s">
        <v>459</v>
      </c>
      <c r="D101" s="445" t="s">
        <v>460</v>
      </c>
      <c r="E101" s="418">
        <v>16</v>
      </c>
      <c r="F101" s="419">
        <f>IF(E101="ABI","ABI",IF(E101="DSP","DSP",IF(E101="VAL","VAL",(VLOOKUP(E101,tpstest,2)))))</f>
        <v>17.5</v>
      </c>
      <c r="G101" s="420">
        <f>IF(F101="ABI",0,IF(F101="DSP","DSP",IF(F101="VAL","VAL",(IF(A101="F",VLOOKUP(F101,endurfille,2),VLOOKUP(F101,endurgarçon,2))))))</f>
        <v>16</v>
      </c>
      <c r="H101" s="421">
        <f>IF(G101="VAL","VALIDÉ",G101)</f>
        <v>16</v>
      </c>
      <c r="I101" s="418">
        <v>3.45</v>
      </c>
      <c r="J101" s="420">
        <f>IF(I101="ABI",0,IF(I101="DSP","DSP",IF(I101="VAL","VAL",(IF(A101="F",VLOOKUP(I101,VIT20MF,2),VLOOKUP(I101,Vit20MG,2))))))</f>
        <v>17</v>
      </c>
      <c r="K101" s="418">
        <v>7.65</v>
      </c>
      <c r="L101" s="420">
        <f>IF(K101="ABI",0,IF(K101="DSP","DSP",IF(K101="VAL","VAL",(IF(A101="F",VLOOKUP(K101,vit50mf,2),VLOOKUP(K101,vit50mg,2))))))</f>
        <v>11</v>
      </c>
      <c r="M101" s="421">
        <f>IF(OR(J101="DSP",L101="DSP"),"DSP",IF(L101="VAL","VALIDÉ",(J101+L101)/2))</f>
        <v>14</v>
      </c>
      <c r="N101" s="418">
        <v>43.5</v>
      </c>
      <c r="O101" s="418">
        <v>57</v>
      </c>
      <c r="P101" s="422">
        <f>IF(OR(N101="DSP",N101="ABI",N101="VAL"),0,N101/O101)</f>
        <v>0.76315789473684215</v>
      </c>
      <c r="Q101" s="420">
        <f>IF(N101="ABI",0,IF(N101="DSP","DSP",IF(N101="VAL","VAL",IF(A101="F",VLOOKUP(P101,forcefille,2),VLOOKUP(P101,forcegarçon,2)))))</f>
        <v>6.5</v>
      </c>
      <c r="R101" s="418">
        <v>29.7</v>
      </c>
      <c r="S101" s="420">
        <f>IF(R101="ABI",0,IF(R101="DSP","DSP",IF(R101="VAL","VAL",IF(A101="F",VLOOKUP(R101,détfille,2),VLOOKUP(R101,détgarçon,2)))))</f>
        <v>4.5</v>
      </c>
      <c r="T101" s="421">
        <f>IF(OR(Q101="VAL",S101="VAL"),"VALIDÉ",IF(AND(Q101="DSP",S101="DSP"),"DSP",IF(Q101="DSP",S101*2,IF(S101="DSP",Q101*2,(Q101+S101)))))</f>
        <v>11</v>
      </c>
      <c r="U101" s="418">
        <v>29.32</v>
      </c>
      <c r="V101" s="420">
        <f>IF(U101="ABI",0,IF(U101="DSP","DSP",IF(U101="VAL","VAL",IF(A101="F",VLOOKUP(U101,coorfille,2),VLOOKUP(U101,coorgarçon,2)))))</f>
        <v>4.25</v>
      </c>
      <c r="W101" s="418">
        <v>0</v>
      </c>
      <c r="X101" s="420">
        <f>IF(W101="ABI",0,IF(W101="DSP","DSP",IF(W101="VAL","VAL",IF(A101="F",VLOOKUP(W101,SouplesseFille,2),VLOOKUP(W101,SouplesseGarçon,2)))))</f>
        <v>2.5</v>
      </c>
      <c r="Y101" s="418">
        <v>2</v>
      </c>
      <c r="Z101" s="420">
        <f>IF(Y101="ABI",0,IF(Y101="DSP","DSP",IF(Y101="VAL","VAL",IF(A101="F",VLOOKUP(Y101,eqfille,2),VLOOKUP(Y101,eqgarçon,2)))))</f>
        <v>4</v>
      </c>
      <c r="AA101" s="421">
        <f>IF(AND(V101="DSP",X101="DSP",Z101="DSP"),"DSP",IF(AND(V101="DSP",X101="DSP"),Z101*4,IF(AND(V101="DSP",Z101="DSP"),X101*4,IF(AND(X101="DSP",Z101="DSP"),V101*2,IF(V101="DSP",(X101+Z101)*2,IF(X101="DSP",V101+Z101*2,IF(Z101="DSP",V101+X101*2,IF(Z101="VAL","VALIDÉ",V101+X101+Z101))))))))</f>
        <v>10.75</v>
      </c>
      <c r="AB101" s="418">
        <v>36.840000000000003</v>
      </c>
      <c r="AC101" s="420">
        <f>IF(AB101="ABI",0,IF(AB101="DNF",0,IF(AB101="DSP","DSP",IF(AB101="VAL","VAL",(IF(A101="F",VLOOKUP(AB101,nagefille,2),VLOOKUP(AB101,nagegarçon,2)))))))</f>
        <v>15</v>
      </c>
      <c r="AD101" s="423">
        <f>IF(AC101="VAL","VALIDÉ",AC101)</f>
        <v>15</v>
      </c>
      <c r="AE101" s="424">
        <f>IF(AND(H101="DSP",M101="DSP",T101="DSP",AA101="DSP",AD101="DSP"),"DSP",IF(AND(H101="DSP",M101="DSP",T101="DSP",AA101="DSP"),AD101,IF(AND(H101="DSP",M101="DSP",T101="DSP",AD101="DSP"),AA101,IF(AND(H101="DSP",M101="DSP",AA101="DSP",AD101="DSP"),T101,IF(AND(H101="DSP",T101="DSP",AA101="DSP",AD101="DSP"),M101,IF(AND(M101="DSP",T101="DSP",AA101="DSP",AD101="DSP"),H101,IF(AND(T101="DSP",AA101="DSP",AD101="DSP"),(H101+M101)/2,IF(AND(M101="DSP",AA101="DSP",AD101="DSP"),(H101+T101)/2,IF(AND(H101="DSP",AA101="DSP",AD101="DSP"),(M101+T101)/2,IF(AND(M101="DSP",T101="DSP",AD101="DSP"),(H101+AA101)/2,IF(AND(H101="DSP",T101="DSP",AD101="DSP"),(M101+AA101)/2,IF(AND(H101="DSP",M101="DSP",AD101="DSP"),(T101+AA101)/2,IF(AND(M101="DSP",T101="DSP",AA101="DSP"),(H101+AD101)/2,IF(AND(H101="DSP",T101="DSP",AA101="DSP"),(M101+AD101)/2,IF(AND(H101="DSP",M101="DSP",AA101="DSP"),(T101+AD101)/2,IF(AND(H101="DSP",M101="DSP",T101="DSP"),(AA101+AD101)/2,IF(AND(H101="DSP",M101="DSP"),(T101+AA101+AD101)/3,IF(AND(H101="DSP",T101="DSP"),(M101+AA101+AD101)/3,IF(AND(M101="DSP",T101="DSP"),(H101+AA101+AD101)/3,IF(AND(H101="DSP",AA101="DSP"),(M101+T101+AD101)/3,IF(AND(M101="DSP",AA101="DSP"),(H101+T101+AD101)/3,IF(AND(T101="DSP",AA101="DSP"),(H101+M101+AD101)/3,IF(AND(H101="DSP",AD101="DSP"),(M101+T101+AA101)/3,IF(AND(M101="DSP",AD101="DSP"),(H101+T101+AA101)/3,IF(AND(T101="DSP",AD101="DSP"),(H101+M101+AA101)/3,IF(AND(AA101="DSP",AD101="DSP"),(H101+M101+T101)/3,IF(H101="DSP",(M101+T101+AA101+AD101)/4,IF(M101="DSP",(H101+T101+AA101+AD101)/4,IF(T101="DSP",(H101+M101+AA101+AD101)/4,IF(AA101="DSP",(H101+M101+T101+AD101)/4,IF(AD101="DSP",(H101+M101+T101+AA101)/4,SUM(H101+M101+T101+AA101+AD101)/5)))))))))))))))))))))))))))))))</f>
        <v>13.35</v>
      </c>
      <c r="AF101" s="425">
        <f>IF(AE101="DSP",0,AE101)</f>
        <v>13.35</v>
      </c>
      <c r="AG101" s="484">
        <f>RANK(AF101,$AF$3:$AF$651,0)</f>
        <v>52</v>
      </c>
      <c r="AH101" s="426">
        <f>IF(ISERROR(VLOOKUP(B101,'Notes Ecrit'!$A$2:$B$650,2,FALSE)),"ABI",(VLOOKUP(B101,'Notes Ecrit'!$A$2:$B$650,2,FALSE)))</f>
        <v>11.5</v>
      </c>
      <c r="AI101" s="425">
        <f>IF(OR(AH101="ABI",AH101="VALIDÉ"),0,AH101)</f>
        <v>11.5</v>
      </c>
      <c r="AJ101" s="488">
        <f>RANK(AI101,$AI$3:$AI$651,0)</f>
        <v>9</v>
      </c>
      <c r="AK101" s="427">
        <f>IF(AH101="ABI","DEF",IF(AE101="DSP",AH101,(AE101*0.5+AH101*0.5)))</f>
        <v>12.425000000000001</v>
      </c>
    </row>
    <row r="102" spans="1:37" ht="15.75" customHeight="1" thickBot="1" x14ac:dyDescent="0.35">
      <c r="A102" s="414" t="s">
        <v>74</v>
      </c>
      <c r="B102" s="415">
        <v>21908117</v>
      </c>
      <c r="C102" s="430" t="s">
        <v>461</v>
      </c>
      <c r="D102" s="431" t="s">
        <v>462</v>
      </c>
      <c r="E102" s="418">
        <v>10</v>
      </c>
      <c r="F102" s="419">
        <f>IF(E102="ABI","ABI",IF(E102="DSP","DSP",IF(E102="VAL","VAL",(VLOOKUP(E102,tpstest,2)))))</f>
        <v>14.5</v>
      </c>
      <c r="G102" s="420">
        <f>IF(F102="ABI",0,IF(F102="DSP","DSP",IF(F102="VAL","VAL",(IF(A102="F",VLOOKUP(F102,endurfille,2),VLOOKUP(F102,endurgarçon,2))))))</f>
        <v>10</v>
      </c>
      <c r="H102" s="421">
        <f>IF(G102="VAL","VALIDÉ",G102)</f>
        <v>10</v>
      </c>
      <c r="I102" s="418">
        <v>3.44</v>
      </c>
      <c r="J102" s="420">
        <f>IF(I102="ABI",0,IF(I102="DSP","DSP",IF(I102="VAL","VAL",(IF(A102="F",VLOOKUP(I102,VIT20MF,2),VLOOKUP(I102,Vit20MG,2))))))</f>
        <v>17</v>
      </c>
      <c r="K102" s="418">
        <v>7.51</v>
      </c>
      <c r="L102" s="420">
        <f>IF(K102="ABI",0,IF(K102="DSP","DSP",IF(K102="VAL","VAL",(IF(A102="F",VLOOKUP(K102,vit50mf,2),VLOOKUP(K102,vit50mg,2))))))</f>
        <v>12</v>
      </c>
      <c r="M102" s="421">
        <f>IF(OR(J102="DSP",L102="DSP"),"DSP",IF(L102="VAL","VALIDÉ",(J102+L102)/2))</f>
        <v>14.5</v>
      </c>
      <c r="N102" s="418">
        <v>38</v>
      </c>
      <c r="O102" s="418">
        <v>62</v>
      </c>
      <c r="P102" s="422">
        <f>IF(OR(N102="DSP",N102="ABI",N102="VAL"),0,N102/O102)</f>
        <v>0.61290322580645162</v>
      </c>
      <c r="Q102" s="420">
        <f>IF(N102="ABI",0,IF(N102="DSP","DSP",IF(N102="VAL","VAL",IF(A102="F",VLOOKUP(P102,forcefille,2),VLOOKUP(P102,forcegarçon,2)))))</f>
        <v>6</v>
      </c>
      <c r="R102" s="418">
        <v>34.799999999999997</v>
      </c>
      <c r="S102" s="420">
        <f>IF(R102="ABI",0,IF(R102="DSP","DSP",IF(R102="VAL","VAL",IF(A102="F",VLOOKUP(R102,détfille,2),VLOOKUP(R102,détgarçon,2)))))</f>
        <v>6</v>
      </c>
      <c r="T102" s="421">
        <f>IF(OR(Q102="VAL",S102="VAL"),"VALIDÉ",IF(AND(Q102="DSP",S102="DSP"),"DSP",IF(Q102="DSP",S102*2,IF(S102="DSP",Q102*2,(Q102+S102)))))</f>
        <v>12</v>
      </c>
      <c r="U102" s="418">
        <v>26.72</v>
      </c>
      <c r="V102" s="420">
        <f>IF(U102="ABI",0,IF(U102="DSP","DSP",IF(U102="VAL","VAL",IF(A102="F",VLOOKUP(U102,coorfille,2),VLOOKUP(U102,coorgarçon,2)))))</f>
        <v>5.5</v>
      </c>
      <c r="W102" s="418">
        <v>12</v>
      </c>
      <c r="X102" s="420">
        <f>IF(W102="ABI",0,IF(W102="DSP","DSP",IF(W102="VAL","VAL",IF(A102="F",VLOOKUP(W102,SouplesseFille,2),VLOOKUP(W102,SouplesseGarçon,2)))))</f>
        <v>4.25</v>
      </c>
      <c r="Y102" s="418">
        <v>0</v>
      </c>
      <c r="Z102" s="420">
        <f>IF(Y102="ABI",0,IF(Y102="DSP","DSP",IF(Y102="VAL","VAL",IF(A102="F",VLOOKUP(Y102,eqfille,2),VLOOKUP(Y102,eqgarçon,2)))))</f>
        <v>5</v>
      </c>
      <c r="AA102" s="421">
        <f>IF(AND(V102="DSP",X102="DSP",Z102="DSP"),"DSP",IF(AND(V102="DSP",X102="DSP"),Z102*4,IF(AND(V102="DSP",Z102="DSP"),X102*4,IF(AND(X102="DSP",Z102="DSP"),V102*2,IF(V102="DSP",(X102+Z102)*2,IF(X102="DSP",V102+Z102*2,IF(Z102="DSP",V102+X102*2,IF(Z102="VAL","VALIDÉ",V102+X102+Z102))))))))</f>
        <v>14.75</v>
      </c>
      <c r="AB102" s="418">
        <v>55.54</v>
      </c>
      <c r="AC102" s="420">
        <f>IF(AB102="ABI",0,IF(AB102="DNF",0,IF(AB102="DSP","DSP",IF(AB102="VAL","VAL",(IF(A102="F",VLOOKUP(AB102,nagefille,2),VLOOKUP(AB102,nagegarçon,2)))))))</f>
        <v>6</v>
      </c>
      <c r="AD102" s="423">
        <f>IF(AC102="VAL","VALIDÉ",AC102)</f>
        <v>6</v>
      </c>
      <c r="AE102" s="424">
        <f>IF(AND(H102="DSP",M102="DSP",T102="DSP",AA102="DSP",AD102="DSP"),"DSP",IF(AND(H102="DSP",M102="DSP",T102="DSP",AA102="DSP"),AD102,IF(AND(H102="DSP",M102="DSP",T102="DSP",AD102="DSP"),AA102,IF(AND(H102="DSP",M102="DSP",AA102="DSP",AD102="DSP"),T102,IF(AND(H102="DSP",T102="DSP",AA102="DSP",AD102="DSP"),M102,IF(AND(M102="DSP",T102="DSP",AA102="DSP",AD102="DSP"),H102,IF(AND(T102="DSP",AA102="DSP",AD102="DSP"),(H102+M102)/2,IF(AND(M102="DSP",AA102="DSP",AD102="DSP"),(H102+T102)/2,IF(AND(H102="DSP",AA102="DSP",AD102="DSP"),(M102+T102)/2,IF(AND(M102="DSP",T102="DSP",AD102="DSP"),(H102+AA102)/2,IF(AND(H102="DSP",T102="DSP",AD102="DSP"),(M102+AA102)/2,IF(AND(H102="DSP",M102="DSP",AD102="DSP"),(T102+AA102)/2,IF(AND(M102="DSP",T102="DSP",AA102="DSP"),(H102+AD102)/2,IF(AND(H102="DSP",T102="DSP",AA102="DSP"),(M102+AD102)/2,IF(AND(H102="DSP",M102="DSP",AA102="DSP"),(T102+AD102)/2,IF(AND(H102="DSP",M102="DSP",T102="DSP"),(AA102+AD102)/2,IF(AND(H102="DSP",M102="DSP"),(T102+AA102+AD102)/3,IF(AND(H102="DSP",T102="DSP"),(M102+AA102+AD102)/3,IF(AND(M102="DSP",T102="DSP"),(H102+AA102+AD102)/3,IF(AND(H102="DSP",AA102="DSP"),(M102+T102+AD102)/3,IF(AND(M102="DSP",AA102="DSP"),(H102+T102+AD102)/3,IF(AND(T102="DSP",AA102="DSP"),(H102+M102+AD102)/3,IF(AND(H102="DSP",AD102="DSP"),(M102+T102+AA102)/3,IF(AND(M102="DSP",AD102="DSP"),(H102+T102+AA102)/3,IF(AND(T102="DSP",AD102="DSP"),(H102+M102+AA102)/3,IF(AND(AA102="DSP",AD102="DSP"),(H102+M102+T102)/3,IF(H102="DSP",(M102+T102+AA102+AD102)/4,IF(M102="DSP",(H102+T102+AA102+AD102)/4,IF(T102="DSP",(H102+M102+AA102+AD102)/4,IF(AA102="DSP",(H102+M102+T102+AD102)/4,IF(AD102="DSP",(H102+M102+T102+AA102)/4,SUM(H102+M102+T102+AA102+AD102)/5)))))))))))))))))))))))))))))))</f>
        <v>11.45</v>
      </c>
      <c r="AF102" s="425">
        <f>IF(AE102="DSP",0,AE102)</f>
        <v>11.45</v>
      </c>
      <c r="AG102" s="484">
        <f>RANK(AF102,$AF$3:$AF$651,0)</f>
        <v>262</v>
      </c>
      <c r="AH102" s="426">
        <f>IF(ISERROR(VLOOKUP(B102,'Notes Ecrit'!$A$2:$B$650,2,FALSE)),"ABI",(VLOOKUP(B102,'Notes Ecrit'!$A$2:$B$650,2,FALSE)))</f>
        <v>5.5</v>
      </c>
      <c r="AI102" s="425">
        <f>IF(OR(AH102="ABI",AH102="VALIDÉ"),0,AH102)</f>
        <v>5.5</v>
      </c>
      <c r="AJ102" s="488">
        <f>RANK(AI102,$AI$3:$AI$651,0)</f>
        <v>353</v>
      </c>
      <c r="AK102" s="427">
        <f>IF(AH102="ABI","DEF",IF(AE102="DSP",AH102,(AE102*0.5+AH102*0.5)))</f>
        <v>8.4749999999999996</v>
      </c>
    </row>
    <row r="103" spans="1:37" ht="15.75" customHeight="1" thickBot="1" x14ac:dyDescent="0.35">
      <c r="A103" s="414" t="s">
        <v>74</v>
      </c>
      <c r="B103" s="415">
        <v>21905093</v>
      </c>
      <c r="C103" s="431" t="s">
        <v>463</v>
      </c>
      <c r="D103" s="431" t="s">
        <v>119</v>
      </c>
      <c r="E103" s="418">
        <v>13</v>
      </c>
      <c r="F103" s="419">
        <f>IF(E103="ABI","ABI",IF(E103="DSP","DSP",IF(E103="VAL","VAL",(VLOOKUP(E103,tpstest,2)))))</f>
        <v>16</v>
      </c>
      <c r="G103" s="420">
        <f>IF(F103="ABI",0,IF(F103="DSP","DSP",IF(F103="VAL","VAL",(IF(A103="F",VLOOKUP(F103,endurfille,2),VLOOKUP(F103,endurgarçon,2))))))</f>
        <v>13</v>
      </c>
      <c r="H103" s="421">
        <f>IF(G103="VAL","VALIDÉ",G103)</f>
        <v>13</v>
      </c>
      <c r="I103" s="418">
        <v>3.85</v>
      </c>
      <c r="J103" s="420">
        <f>IF(I103="ABI",0,IF(I103="DSP","DSP",IF(I103="VAL","VAL",(IF(A103="F",VLOOKUP(I103,VIT20MF,2),VLOOKUP(I103,Vit20MG,2))))))</f>
        <v>11</v>
      </c>
      <c r="K103" s="418">
        <v>8.18</v>
      </c>
      <c r="L103" s="420">
        <f>IF(K103="ABI",0,IF(K103="DSP","DSP",IF(K103="VAL","VAL",(IF(A103="F",VLOOKUP(K103,vit50mf,2),VLOOKUP(K103,vit50mg,2))))))</f>
        <v>8</v>
      </c>
      <c r="M103" s="421">
        <f>IF(OR(J103="DSP",L103="DSP"),"DSP",IF(L103="VAL","VALIDÉ",(J103+L103)/2))</f>
        <v>9.5</v>
      </c>
      <c r="N103" s="418">
        <v>20</v>
      </c>
      <c r="O103" s="418">
        <v>52</v>
      </c>
      <c r="P103" s="422">
        <f>IF(OR(N103="DSP",N103="ABI",N103="VAL"),0,N103/O103)</f>
        <v>0.38461538461538464</v>
      </c>
      <c r="Q103" s="420">
        <f>IF(N103="ABI",0,IF(N103="DSP","DSP",IF(N103="VAL","VAL",IF(A103="F",VLOOKUP(P103,forcefille,2),VLOOKUP(P103,forcegarçon,2)))))</f>
        <v>3.5</v>
      </c>
      <c r="R103" s="418">
        <v>29.1</v>
      </c>
      <c r="S103" s="420">
        <f>IF(R103="ABI",0,IF(R103="DSP","DSP",IF(R103="VAL","VAL",IF(A103="F",VLOOKUP(R103,détfille,2),VLOOKUP(R103,détgarçon,2)))))</f>
        <v>4.5</v>
      </c>
      <c r="T103" s="421">
        <f>IF(OR(Q103="VAL",S103="VAL"),"VALIDÉ",IF(AND(Q103="DSP",S103="DSP"),"DSP",IF(Q103="DSP",S103*2,IF(S103="DSP",Q103*2,(Q103+S103)))))</f>
        <v>8</v>
      </c>
      <c r="U103" s="418">
        <v>32.31</v>
      </c>
      <c r="V103" s="420">
        <f>IF(U103="ABI",0,IF(U103="DSP","DSP",IF(U103="VAL","VAL",IF(A103="F",VLOOKUP(U103,coorfille,2),VLOOKUP(U103,coorgarçon,2)))))</f>
        <v>2.75</v>
      </c>
      <c r="W103" s="418">
        <v>2</v>
      </c>
      <c r="X103" s="420">
        <f>IF(W103="ABI",0,IF(W103="DSP","DSP",IF(W103="VAL","VAL",IF(A103="F",VLOOKUP(W103,SouplesseFille,2),VLOOKUP(W103,SouplesseGarçon,2)))))</f>
        <v>3</v>
      </c>
      <c r="Y103" s="418">
        <v>10</v>
      </c>
      <c r="Z103" s="420">
        <f>IF(Y103="ABI",0,IF(Y103="DSP","DSP",IF(Y103="VAL","VAL",IF(A103="F",VLOOKUP(Y103,eqfille,2),VLOOKUP(Y103,eqgarçon,2)))))</f>
        <v>0</v>
      </c>
      <c r="AA103" s="421">
        <f>IF(AND(V103="DSP",X103="DSP",Z103="DSP"),"DSP",IF(AND(V103="DSP",X103="DSP"),Z103*4,IF(AND(V103="DSP",Z103="DSP"),X103*4,IF(AND(X103="DSP",Z103="DSP"),V103*2,IF(V103="DSP",(X103+Z103)*2,IF(X103="DSP",V103+Z103*2,IF(Z103="DSP",V103+X103*2,IF(Z103="VAL","VALIDÉ",V103+X103+Z103))))))))</f>
        <v>5.75</v>
      </c>
      <c r="AB103" s="418">
        <v>48.95</v>
      </c>
      <c r="AC103" s="420">
        <f>IF(AB103="ABI",0,IF(AB103="DNF",0,IF(AB103="DSP","DSP",IF(AB103="VAL","VAL",(IF(A103="F",VLOOKUP(AB103,nagefille,2),VLOOKUP(AB103,nagegarçon,2)))))))</f>
        <v>9</v>
      </c>
      <c r="AD103" s="423">
        <f>IF(AC103="VAL","VALIDÉ",AC103)</f>
        <v>9</v>
      </c>
      <c r="AE103" s="424">
        <f>IF(AND(H103="DSP",M103="DSP",T103="DSP",AA103="DSP",AD103="DSP"),"DSP",IF(AND(H103="DSP",M103="DSP",T103="DSP",AA103="DSP"),AD103,IF(AND(H103="DSP",M103="DSP",T103="DSP",AD103="DSP"),AA103,IF(AND(H103="DSP",M103="DSP",AA103="DSP",AD103="DSP"),T103,IF(AND(H103="DSP",T103="DSP",AA103="DSP",AD103="DSP"),M103,IF(AND(M103="DSP",T103="DSP",AA103="DSP",AD103="DSP"),H103,IF(AND(T103="DSP",AA103="DSP",AD103="DSP"),(H103+M103)/2,IF(AND(M103="DSP",AA103="DSP",AD103="DSP"),(H103+T103)/2,IF(AND(H103="DSP",AA103="DSP",AD103="DSP"),(M103+T103)/2,IF(AND(M103="DSP",T103="DSP",AD103="DSP"),(H103+AA103)/2,IF(AND(H103="DSP",T103="DSP",AD103="DSP"),(M103+AA103)/2,IF(AND(H103="DSP",M103="DSP",AD103="DSP"),(T103+AA103)/2,IF(AND(M103="DSP",T103="DSP",AA103="DSP"),(H103+AD103)/2,IF(AND(H103="DSP",T103="DSP",AA103="DSP"),(M103+AD103)/2,IF(AND(H103="DSP",M103="DSP",AA103="DSP"),(T103+AD103)/2,IF(AND(H103="DSP",M103="DSP",T103="DSP"),(AA103+AD103)/2,IF(AND(H103="DSP",M103="DSP"),(T103+AA103+AD103)/3,IF(AND(H103="DSP",T103="DSP"),(M103+AA103+AD103)/3,IF(AND(M103="DSP",T103="DSP"),(H103+AA103+AD103)/3,IF(AND(H103="DSP",AA103="DSP"),(M103+T103+AD103)/3,IF(AND(M103="DSP",AA103="DSP"),(H103+T103+AD103)/3,IF(AND(T103="DSP",AA103="DSP"),(H103+M103+AD103)/3,IF(AND(H103="DSP",AD103="DSP"),(M103+T103+AA103)/3,IF(AND(M103="DSP",AD103="DSP"),(H103+T103+AA103)/3,IF(AND(T103="DSP",AD103="DSP"),(H103+M103+AA103)/3,IF(AND(AA103="DSP",AD103="DSP"),(H103+M103+T103)/3,IF(H103="DSP",(M103+T103+AA103+AD103)/4,IF(M103="DSP",(H103+T103+AA103+AD103)/4,IF(T103="DSP",(H103+M103+AA103+AD103)/4,IF(AA103="DSP",(H103+M103+T103+AD103)/4,IF(AD103="DSP",(H103+M103+T103+AA103)/4,SUM(H103+M103+T103+AA103+AD103)/5)))))))))))))))))))))))))))))))</f>
        <v>9.0500000000000007</v>
      </c>
      <c r="AF103" s="425">
        <f>IF(AE103="DSP",0,AE103)</f>
        <v>9.0500000000000007</v>
      </c>
      <c r="AG103" s="484">
        <f>RANK(AF103,$AF$3:$AF$651,0)</f>
        <v>500</v>
      </c>
      <c r="AH103" s="426">
        <f>IF(ISERROR(VLOOKUP(B103,'Notes Ecrit'!$A$2:$B$650,2,FALSE)),"ABI",(VLOOKUP(B103,'Notes Ecrit'!$A$2:$B$650,2,FALSE)))</f>
        <v>8</v>
      </c>
      <c r="AI103" s="425">
        <f>IF(OR(AH103="ABI",AH103="VALIDÉ"),0,AH103)</f>
        <v>8</v>
      </c>
      <c r="AJ103" s="488">
        <f>RANK(AI103,$AI$3:$AI$651,0)</f>
        <v>109</v>
      </c>
      <c r="AK103" s="427">
        <f>IF(AH103="ABI","DEF",IF(AE103="DSP",AH103,(AE103*0.5+AH103*0.5)))</f>
        <v>8.5250000000000004</v>
      </c>
    </row>
    <row r="104" spans="1:37" ht="15.75" customHeight="1" thickBot="1" x14ac:dyDescent="0.35">
      <c r="A104" s="414" t="s">
        <v>1026</v>
      </c>
      <c r="B104" s="415">
        <v>21910481</v>
      </c>
      <c r="C104" s="431" t="s">
        <v>464</v>
      </c>
      <c r="D104" s="431" t="s">
        <v>297</v>
      </c>
      <c r="E104" s="418" t="s">
        <v>329</v>
      </c>
      <c r="F104" s="419" t="str">
        <f>IF(E104="ABI","ABI",IF(E104="DSP","DSP",IF(E104="VAL","VAL",(VLOOKUP(E104,tpstest,2)))))</f>
        <v>ABI</v>
      </c>
      <c r="G104" s="420">
        <f>IF(F104="ABI",0,IF(F104="DSP","DSP",IF(F104="VAL","VAL",(IF(A104="F",VLOOKUP(F104,endurfille,2),VLOOKUP(F104,endurgarçon,2))))))</f>
        <v>0</v>
      </c>
      <c r="H104" s="421">
        <f>IF(G104="VAL","VALIDÉ",G104)</f>
        <v>0</v>
      </c>
      <c r="I104" s="418" t="s">
        <v>329</v>
      </c>
      <c r="J104" s="420">
        <f>IF(I104="ABI",0,IF(I104="DSP","DSP",IF(I104="VAL","VAL",(IF(A104="F",VLOOKUP(I104,VIT20MF,2),VLOOKUP(I104,Vit20MG,2))))))</f>
        <v>0</v>
      </c>
      <c r="K104" s="418" t="s">
        <v>329</v>
      </c>
      <c r="L104" s="420">
        <f>IF(K104="ABI",0,IF(K104="DSP","DSP",IF(K104="VAL","VAL",(IF(A104="F",VLOOKUP(K104,vit50mf,2),VLOOKUP(K104,vit50mg,2))))))</f>
        <v>0</v>
      </c>
      <c r="M104" s="421">
        <f>IF(OR(J104="DSP",L104="DSP"),"DSP",IF(L104="VAL","VALIDÉ",(J104+L104)/2))</f>
        <v>0</v>
      </c>
      <c r="N104" s="418" t="s">
        <v>329</v>
      </c>
      <c r="O104" s="418"/>
      <c r="P104" s="422">
        <f>IF(OR(N104="DSP",N104="ABI",N104="VAL"),0,N104/O104)</f>
        <v>0</v>
      </c>
      <c r="Q104" s="420">
        <f>IF(N104="ABI",0,IF(N104="DSP","DSP",IF(N104="VAL","VAL",IF(A104="F",VLOOKUP(P104,forcefille,2),VLOOKUP(P104,forcegarçon,2)))))</f>
        <v>0</v>
      </c>
      <c r="R104" s="418" t="s">
        <v>329</v>
      </c>
      <c r="S104" s="420">
        <f>IF(R104="ABI",0,IF(R104="DSP","DSP",IF(R104="VAL","VAL",IF(A104="F",VLOOKUP(R104,détfille,2),VLOOKUP(R104,détgarçon,2)))))</f>
        <v>0</v>
      </c>
      <c r="T104" s="421">
        <f>IF(OR(Q104="VAL",S104="VAL"),"VALIDÉ",IF(AND(Q104="DSP",S104="DSP"),"DSP",IF(Q104="DSP",S104*2,IF(S104="DSP",Q104*2,(Q104+S104)))))</f>
        <v>0</v>
      </c>
      <c r="U104" s="418" t="s">
        <v>329</v>
      </c>
      <c r="V104" s="420">
        <f>IF(U104="ABI",0,IF(U104="DSP","DSP",IF(U104="VAL","VAL",IF(A104="F",VLOOKUP(U104,coorfille,2),VLOOKUP(U104,coorgarçon,2)))))</f>
        <v>0</v>
      </c>
      <c r="W104" s="418" t="s">
        <v>329</v>
      </c>
      <c r="X104" s="420">
        <f>IF(W104="ABI",0,IF(W104="DSP","DSP",IF(W104="VAL","VAL",IF(A104="F",VLOOKUP(W104,SouplesseFille,2),VLOOKUP(W104,SouplesseGarçon,2)))))</f>
        <v>0</v>
      </c>
      <c r="Y104" s="418" t="s">
        <v>329</v>
      </c>
      <c r="Z104" s="420">
        <f>IF(Y104="ABI",0,IF(Y104="DSP","DSP",IF(Y104="VAL","VAL",IF(A104="F",VLOOKUP(Y104,eqfille,2),VLOOKUP(Y104,eqgarçon,2)))))</f>
        <v>0</v>
      </c>
      <c r="AA104" s="421">
        <f>IF(AND(V104="DSP",X104="DSP",Z104="DSP"),"DSP",IF(AND(V104="DSP",X104="DSP"),Z104*4,IF(AND(V104="DSP",Z104="DSP"),X104*4,IF(AND(X104="DSP",Z104="DSP"),V104*2,IF(V104="DSP",(X104+Z104)*2,IF(X104="DSP",V104+Z104*2,IF(Z104="DSP",V104+X104*2,IF(Z104="VAL","VALIDÉ",V104+X104+Z104))))))))</f>
        <v>0</v>
      </c>
      <c r="AB104" s="418" t="s">
        <v>329</v>
      </c>
      <c r="AC104" s="420">
        <f>IF(AB104="ABI",0,IF(AB104="DNF",0,IF(AB104="DSP","DSP",IF(AB104="VAL","VAL",(IF(A104="F",VLOOKUP(AB104,nagefille,2),VLOOKUP(AB104,nagegarçon,2)))))))</f>
        <v>0</v>
      </c>
      <c r="AD104" s="423">
        <f>IF(AC104="VAL","VALIDÉ",AC104)</f>
        <v>0</v>
      </c>
      <c r="AE104" s="424">
        <f>IF(AND(H104="DSP",M104="DSP",T104="DSP",AA104="DSP",AD104="DSP"),"DSP",IF(AND(H104="DSP",M104="DSP",T104="DSP",AA104="DSP"),AD104,IF(AND(H104="DSP",M104="DSP",T104="DSP",AD104="DSP"),AA104,IF(AND(H104="DSP",M104="DSP",AA104="DSP",AD104="DSP"),T104,IF(AND(H104="DSP",T104="DSP",AA104="DSP",AD104="DSP"),M104,IF(AND(M104="DSP",T104="DSP",AA104="DSP",AD104="DSP"),H104,IF(AND(T104="DSP",AA104="DSP",AD104="DSP"),(H104+M104)/2,IF(AND(M104="DSP",AA104="DSP",AD104="DSP"),(H104+T104)/2,IF(AND(H104="DSP",AA104="DSP",AD104="DSP"),(M104+T104)/2,IF(AND(M104="DSP",T104="DSP",AD104="DSP"),(H104+AA104)/2,IF(AND(H104="DSP",T104="DSP",AD104="DSP"),(M104+AA104)/2,IF(AND(H104="DSP",M104="DSP",AD104="DSP"),(T104+AA104)/2,IF(AND(M104="DSP",T104="DSP",AA104="DSP"),(H104+AD104)/2,IF(AND(H104="DSP",T104="DSP",AA104="DSP"),(M104+AD104)/2,IF(AND(H104="DSP",M104="DSP",AA104="DSP"),(T104+AD104)/2,IF(AND(H104="DSP",M104="DSP",T104="DSP"),(AA104+AD104)/2,IF(AND(H104="DSP",M104="DSP"),(T104+AA104+AD104)/3,IF(AND(H104="DSP",T104="DSP"),(M104+AA104+AD104)/3,IF(AND(M104="DSP",T104="DSP"),(H104+AA104+AD104)/3,IF(AND(H104="DSP",AA104="DSP"),(M104+T104+AD104)/3,IF(AND(M104="DSP",AA104="DSP"),(H104+T104+AD104)/3,IF(AND(T104="DSP",AA104="DSP"),(H104+M104+AD104)/3,IF(AND(H104="DSP",AD104="DSP"),(M104+T104+AA104)/3,IF(AND(M104="DSP",AD104="DSP"),(H104+T104+AA104)/3,IF(AND(T104="DSP",AD104="DSP"),(H104+M104+AA104)/3,IF(AND(AA104="DSP",AD104="DSP"),(H104+M104+T104)/3,IF(H104="DSP",(M104+T104+AA104+AD104)/4,IF(M104="DSP",(H104+T104+AA104+AD104)/4,IF(T104="DSP",(H104+M104+AA104+AD104)/4,IF(AA104="DSP",(H104+M104+T104+AD104)/4,IF(AD104="DSP",(H104+M104+T104+AA104)/4,SUM(H104+M104+T104+AA104+AD104)/5)))))))))))))))))))))))))))))))</f>
        <v>0</v>
      </c>
      <c r="AF104" s="425">
        <f>IF(AE104="DSP",0,AE104)</f>
        <v>0</v>
      </c>
      <c r="AG104" s="484">
        <f>RANK(AF104,$AF$3:$AF$651,0)</f>
        <v>584</v>
      </c>
      <c r="AH104" s="426" t="str">
        <f>IF(ISERROR(VLOOKUP(B104,'Notes Ecrit'!$A$2:$B$650,2,FALSE)),"ABI",(VLOOKUP(B104,'Notes Ecrit'!$A$2:$B$650,2,FALSE)))</f>
        <v>ABI</v>
      </c>
      <c r="AI104" s="425">
        <f>IF(OR(AH104="ABI",AH104="VALIDÉ"),0,AH104)</f>
        <v>0</v>
      </c>
      <c r="AJ104" s="488">
        <f>RANK(AI104,$AI$3:$AI$651,0)</f>
        <v>592</v>
      </c>
      <c r="AK104" s="427" t="str">
        <f>IF(AH104="ABI","DEF",IF(AE104="DSP",AH104,(AE104*0.5+AH104*0.5)))</f>
        <v>DEF</v>
      </c>
    </row>
    <row r="105" spans="1:37" ht="15.75" customHeight="1" thickBot="1" x14ac:dyDescent="0.35">
      <c r="A105" s="414" t="s">
        <v>74</v>
      </c>
      <c r="B105" s="415">
        <v>21901995</v>
      </c>
      <c r="C105" s="430" t="s">
        <v>465</v>
      </c>
      <c r="D105" s="431" t="s">
        <v>187</v>
      </c>
      <c r="E105" s="418">
        <v>10</v>
      </c>
      <c r="F105" s="419">
        <f>IF(E105="ABI","ABI",IF(E105="DSP","DSP",IF(E105="VAL","VAL",(VLOOKUP(E105,tpstest,2)))))</f>
        <v>14.5</v>
      </c>
      <c r="G105" s="420">
        <f>IF(F105="ABI",0,IF(F105="DSP","DSP",IF(F105="VAL","VAL",(IF(A105="F",VLOOKUP(F105,endurfille,2),VLOOKUP(F105,endurgarçon,2))))))</f>
        <v>10</v>
      </c>
      <c r="H105" s="421">
        <f>IF(G105="VAL","VALIDÉ",G105)</f>
        <v>10</v>
      </c>
      <c r="I105" s="418">
        <v>3.68</v>
      </c>
      <c r="J105" s="420">
        <f>IF(I105="ABI",0,IF(I105="DSP","DSP",IF(I105="VAL","VAL",(IF(A105="F",VLOOKUP(I105,VIT20MF,2),VLOOKUP(I105,Vit20MG,2))))))</f>
        <v>13</v>
      </c>
      <c r="K105" s="418">
        <v>8.31</v>
      </c>
      <c r="L105" s="420">
        <f>IF(K105="ABI",0,IF(K105="DSP","DSP",IF(K105="VAL","VAL",(IF(A105="F",VLOOKUP(K105,vit50mf,2),VLOOKUP(K105,vit50mg,2))))))</f>
        <v>7</v>
      </c>
      <c r="M105" s="421">
        <f>IF(OR(J105="DSP",L105="DSP"),"DSP",IF(L105="VAL","VALIDÉ",(J105+L105)/2))</f>
        <v>10</v>
      </c>
      <c r="N105" s="418">
        <v>29</v>
      </c>
      <c r="O105" s="418">
        <v>68</v>
      </c>
      <c r="P105" s="422">
        <f>IF(OR(N105="DSP",N105="ABI",N105="VAL"),0,N105/O105)</f>
        <v>0.4264705882352941</v>
      </c>
      <c r="Q105" s="420">
        <f>IF(N105="ABI",0,IF(N105="DSP","DSP",IF(N105="VAL","VAL",IF(A105="F",VLOOKUP(P105,forcefille,2),VLOOKUP(P105,forcegarçon,2)))))</f>
        <v>4</v>
      </c>
      <c r="R105" s="418">
        <v>29.8</v>
      </c>
      <c r="S105" s="420">
        <f>IF(R105="ABI",0,IF(R105="DSP","DSP",IF(R105="VAL","VAL",IF(A105="F",VLOOKUP(R105,détfille,2),VLOOKUP(R105,détgarçon,2)))))</f>
        <v>4.5</v>
      </c>
      <c r="T105" s="421">
        <f>IF(OR(Q105="VAL",S105="VAL"),"VALIDÉ",IF(AND(Q105="DSP",S105="DSP"),"DSP",IF(Q105="DSP",S105*2,IF(S105="DSP",Q105*2,(Q105+S105)))))</f>
        <v>8.5</v>
      </c>
      <c r="U105" s="418">
        <v>29</v>
      </c>
      <c r="V105" s="420">
        <f>IF(U105="ABI",0,IF(U105="DSP","DSP",IF(U105="VAL","VAL",IF(A105="F",VLOOKUP(U105,coorfille,2),VLOOKUP(U105,coorgarçon,2)))))</f>
        <v>4.25</v>
      </c>
      <c r="W105" s="418">
        <v>2</v>
      </c>
      <c r="X105" s="420">
        <f>IF(W105="ABI",0,IF(W105="DSP","DSP",IF(W105="VAL","VAL",IF(A105="F",VLOOKUP(W105,SouplesseFille,2),VLOOKUP(W105,SouplesseGarçon,2)))))</f>
        <v>3</v>
      </c>
      <c r="Y105" s="418">
        <v>4</v>
      </c>
      <c r="Z105" s="420">
        <f>IF(Y105="ABI",0,IF(Y105="DSP","DSP",IF(Y105="VAL","VAL",IF(A105="F",VLOOKUP(Y105,eqfille,2),VLOOKUP(Y105,eqgarçon,2)))))</f>
        <v>3</v>
      </c>
      <c r="AA105" s="421">
        <f>IF(AND(V105="DSP",X105="DSP",Z105="DSP"),"DSP",IF(AND(V105="DSP",X105="DSP"),Z105*4,IF(AND(V105="DSP",Z105="DSP"),X105*4,IF(AND(X105="DSP",Z105="DSP"),V105*2,IF(V105="DSP",(X105+Z105)*2,IF(X105="DSP",V105+Z105*2,IF(Z105="DSP",V105+X105*2,IF(Z105="VAL","VALIDÉ",V105+X105+Z105))))))))</f>
        <v>10.25</v>
      </c>
      <c r="AB105" s="418">
        <v>45.9</v>
      </c>
      <c r="AC105" s="420">
        <f>IF(AB105="ABI",0,IF(AB105="DNF",0,IF(AB105="DSP","DSP",IF(AB105="VAL","VAL",(IF(A105="F",VLOOKUP(AB105,nagefille,2),VLOOKUP(AB105,nagegarçon,2)))))))</f>
        <v>11</v>
      </c>
      <c r="AD105" s="423">
        <f>IF(AC105="VAL","VALIDÉ",AC105)</f>
        <v>11</v>
      </c>
      <c r="AE105" s="424">
        <f>IF(AND(H105="DSP",M105="DSP",T105="DSP",AA105="DSP",AD105="DSP"),"DSP",IF(AND(H105="DSP",M105="DSP",T105="DSP",AA105="DSP"),AD105,IF(AND(H105="DSP",M105="DSP",T105="DSP",AD105="DSP"),AA105,IF(AND(H105="DSP",M105="DSP",AA105="DSP",AD105="DSP"),T105,IF(AND(H105="DSP",T105="DSP",AA105="DSP",AD105="DSP"),M105,IF(AND(M105="DSP",T105="DSP",AA105="DSP",AD105="DSP"),H105,IF(AND(T105="DSP",AA105="DSP",AD105="DSP"),(H105+M105)/2,IF(AND(M105="DSP",AA105="DSP",AD105="DSP"),(H105+T105)/2,IF(AND(H105="DSP",AA105="DSP",AD105="DSP"),(M105+T105)/2,IF(AND(M105="DSP",T105="DSP",AD105="DSP"),(H105+AA105)/2,IF(AND(H105="DSP",T105="DSP",AD105="DSP"),(M105+AA105)/2,IF(AND(H105="DSP",M105="DSP",AD105="DSP"),(T105+AA105)/2,IF(AND(M105="DSP",T105="DSP",AA105="DSP"),(H105+AD105)/2,IF(AND(H105="DSP",T105="DSP",AA105="DSP"),(M105+AD105)/2,IF(AND(H105="DSP",M105="DSP",AA105="DSP"),(T105+AD105)/2,IF(AND(H105="DSP",M105="DSP",T105="DSP"),(AA105+AD105)/2,IF(AND(H105="DSP",M105="DSP"),(T105+AA105+AD105)/3,IF(AND(H105="DSP",T105="DSP"),(M105+AA105+AD105)/3,IF(AND(M105="DSP",T105="DSP"),(H105+AA105+AD105)/3,IF(AND(H105="DSP",AA105="DSP"),(M105+T105+AD105)/3,IF(AND(M105="DSP",AA105="DSP"),(H105+T105+AD105)/3,IF(AND(T105="DSP",AA105="DSP"),(H105+M105+AD105)/3,IF(AND(H105="DSP",AD105="DSP"),(M105+T105+AA105)/3,IF(AND(M105="DSP",AD105="DSP"),(H105+T105+AA105)/3,IF(AND(T105="DSP",AD105="DSP"),(H105+M105+AA105)/3,IF(AND(AA105="DSP",AD105="DSP"),(H105+M105+T105)/3,IF(H105="DSP",(M105+T105+AA105+AD105)/4,IF(M105="DSP",(H105+T105+AA105+AD105)/4,IF(T105="DSP",(H105+M105+AA105+AD105)/4,IF(AA105="DSP",(H105+M105+T105+AD105)/4,IF(AD105="DSP",(H105+M105+T105+AA105)/4,SUM(H105+M105+T105+AA105+AD105)/5)))))))))))))))))))))))))))))))</f>
        <v>9.9499999999999993</v>
      </c>
      <c r="AF105" s="425">
        <f>IF(AE105="DSP",0,AE105)</f>
        <v>9.9499999999999993</v>
      </c>
      <c r="AG105" s="484">
        <f>RANK(AF105,$AF$3:$AF$651,0)</f>
        <v>434</v>
      </c>
      <c r="AH105" s="426">
        <f>IF(ISERROR(VLOOKUP(B105,'Notes Ecrit'!$A$2:$B$650,2,FALSE)),"ABI",(VLOOKUP(B105,'Notes Ecrit'!$A$2:$B$650,2,FALSE)))</f>
        <v>7</v>
      </c>
      <c r="AI105" s="425">
        <f>IF(OR(AH105="ABI",AH105="VALIDÉ"),0,AH105)</f>
        <v>7</v>
      </c>
      <c r="AJ105" s="488">
        <f>RANK(AI105,$AI$3:$AI$651,0)</f>
        <v>183</v>
      </c>
      <c r="AK105" s="427">
        <f>IF(AH105="ABI","DEF",IF(AE105="DSP",AH105,(AE105*0.5+AH105*0.5)))</f>
        <v>8.4749999999999996</v>
      </c>
    </row>
    <row r="106" spans="1:37" ht="15.75" customHeight="1" thickBot="1" x14ac:dyDescent="0.35">
      <c r="A106" s="414" t="s">
        <v>1026</v>
      </c>
      <c r="B106" s="415">
        <v>21905212</v>
      </c>
      <c r="C106" s="430" t="s">
        <v>466</v>
      </c>
      <c r="D106" s="431" t="s">
        <v>130</v>
      </c>
      <c r="E106" s="418">
        <v>17</v>
      </c>
      <c r="F106" s="419">
        <f>IF(E106="ABI","ABI",IF(E106="DSP","DSP",IF(E106="VAL","VAL",(VLOOKUP(E106,tpstest,2)))))</f>
        <v>18</v>
      </c>
      <c r="G106" s="420">
        <f>IF(F106="ABI",0,IF(F106="DSP","DSP",IF(F106="VAL","VAL",(IF(A106="F",VLOOKUP(F106,endurfille,2),VLOOKUP(F106,endurgarçon,2))))))</f>
        <v>14</v>
      </c>
      <c r="H106" s="421">
        <f>IF(G106="VAL","VALIDÉ",G106)</f>
        <v>14</v>
      </c>
      <c r="I106" s="418">
        <v>3.19</v>
      </c>
      <c r="J106" s="420">
        <f>IF(I106="ABI",0,IF(I106="DSP","DSP",IF(I106="VAL","VAL",(IF(A106="F",VLOOKUP(I106,VIT20MF,2),VLOOKUP(I106,Vit20MG,2))))))</f>
        <v>17</v>
      </c>
      <c r="K106" s="418">
        <v>6.81</v>
      </c>
      <c r="L106" s="420">
        <f>IF(K106="ABI",0,IF(K106="DSP","DSP",IF(K106="VAL","VAL",(IF(A106="F",VLOOKUP(K106,vit50mf,2),VLOOKUP(K106,vit50mg,2))))))</f>
        <v>11</v>
      </c>
      <c r="M106" s="421">
        <f>IF(OR(J106="DSP",L106="DSP"),"DSP",IF(L106="VAL","VALIDÉ",(J106+L106)/2))</f>
        <v>14</v>
      </c>
      <c r="N106" s="418">
        <v>46</v>
      </c>
      <c r="O106" s="418">
        <v>51</v>
      </c>
      <c r="P106" s="422">
        <f>IF(OR(N106="DSP",N106="ABI",N106="VAL"),0,N106/O106)</f>
        <v>0.90196078431372551</v>
      </c>
      <c r="Q106" s="420">
        <f>IF(N106="ABI",0,IF(N106="DSP","DSP",IF(N106="VAL","VAL",IF(A106="F",VLOOKUP(P106,forcefille,2),VLOOKUP(P106,forcegarçon,2)))))</f>
        <v>5</v>
      </c>
      <c r="R106" s="418">
        <v>46.2</v>
      </c>
      <c r="S106" s="420">
        <f>IF(R106="ABI",0,IF(R106="DSP","DSP",IF(R106="VAL","VAL",IF(A106="F",VLOOKUP(R106,détfille,2),VLOOKUP(R106,détgarçon,2)))))</f>
        <v>4.5</v>
      </c>
      <c r="T106" s="421">
        <f>IF(OR(Q106="VAL",S106="VAL"),"VALIDÉ",IF(AND(Q106="DSP",S106="DSP"),"DSP",IF(Q106="DSP",S106*2,IF(S106="DSP",Q106*2,(Q106+S106)))))</f>
        <v>9.5</v>
      </c>
      <c r="U106" s="418">
        <v>25.06</v>
      </c>
      <c r="V106" s="420">
        <f>IF(U106="ABI",0,IF(U106="DSP","DSP",IF(U106="VAL","VAL",IF(A106="F",VLOOKUP(U106,coorfille,2),VLOOKUP(U106,coorgarçon,2)))))</f>
        <v>5.25</v>
      </c>
      <c r="W106" s="418">
        <v>3</v>
      </c>
      <c r="X106" s="420">
        <f>IF(W106="ABI",0,IF(W106="DSP","DSP",IF(W106="VAL","VAL",IF(A106="F",VLOOKUP(W106,SouplesseFille,2),VLOOKUP(W106,SouplesseGarçon,2)))))</f>
        <v>3.25</v>
      </c>
      <c r="Y106" s="418">
        <v>2</v>
      </c>
      <c r="Z106" s="420">
        <f>IF(Y106="ABI",0,IF(Y106="DSP","DSP",IF(Y106="VAL","VAL",IF(A106="F",VLOOKUP(Y106,eqfille,2),VLOOKUP(Y106,eqgarçon,2)))))</f>
        <v>4</v>
      </c>
      <c r="AA106" s="421">
        <f>IF(AND(V106="DSP",X106="DSP",Z106="DSP"),"DSP",IF(AND(V106="DSP",X106="DSP"),Z106*4,IF(AND(V106="DSP",Z106="DSP"),X106*4,IF(AND(X106="DSP",Z106="DSP"),V106*2,IF(V106="DSP",(X106+Z106)*2,IF(X106="DSP",V106+Z106*2,IF(Z106="DSP",V106+X106*2,IF(Z106="VAL","VALIDÉ",V106+X106+Z106))))))))</f>
        <v>12.5</v>
      </c>
      <c r="AB106" s="418">
        <v>43</v>
      </c>
      <c r="AC106" s="420">
        <f>IF(AB106="ABI",0,IF(AB106="DNF",0,IF(AB106="DSP","DSP",IF(AB106="VAL","VAL",(IF(A106="F",VLOOKUP(AB106,nagefille,2),VLOOKUP(AB106,nagegarçon,2)))))))</f>
        <v>9</v>
      </c>
      <c r="AD106" s="423">
        <f>IF(AC106="VAL","VALIDÉ",AC106)</f>
        <v>9</v>
      </c>
      <c r="AE106" s="424">
        <f>IF(AND(H106="DSP",M106="DSP",T106="DSP",AA106="DSP",AD106="DSP"),"DSP",IF(AND(H106="DSP",M106="DSP",T106="DSP",AA106="DSP"),AD106,IF(AND(H106="DSP",M106="DSP",T106="DSP",AD106="DSP"),AA106,IF(AND(H106="DSP",M106="DSP",AA106="DSP",AD106="DSP"),T106,IF(AND(H106="DSP",T106="DSP",AA106="DSP",AD106="DSP"),M106,IF(AND(M106="DSP",T106="DSP",AA106="DSP",AD106="DSP"),H106,IF(AND(T106="DSP",AA106="DSP",AD106="DSP"),(H106+M106)/2,IF(AND(M106="DSP",AA106="DSP",AD106="DSP"),(H106+T106)/2,IF(AND(H106="DSP",AA106="DSP",AD106="DSP"),(M106+T106)/2,IF(AND(M106="DSP",T106="DSP",AD106="DSP"),(H106+AA106)/2,IF(AND(H106="DSP",T106="DSP",AD106="DSP"),(M106+AA106)/2,IF(AND(H106="DSP",M106="DSP",AD106="DSP"),(T106+AA106)/2,IF(AND(M106="DSP",T106="DSP",AA106="DSP"),(H106+AD106)/2,IF(AND(H106="DSP",T106="DSP",AA106="DSP"),(M106+AD106)/2,IF(AND(H106="DSP",M106="DSP",AA106="DSP"),(T106+AD106)/2,IF(AND(H106="DSP",M106="DSP",T106="DSP"),(AA106+AD106)/2,IF(AND(H106="DSP",M106="DSP"),(T106+AA106+AD106)/3,IF(AND(H106="DSP",T106="DSP"),(M106+AA106+AD106)/3,IF(AND(M106="DSP",T106="DSP"),(H106+AA106+AD106)/3,IF(AND(H106="DSP",AA106="DSP"),(M106+T106+AD106)/3,IF(AND(M106="DSP",AA106="DSP"),(H106+T106+AD106)/3,IF(AND(T106="DSP",AA106="DSP"),(H106+M106+AD106)/3,IF(AND(H106="DSP",AD106="DSP"),(M106+T106+AA106)/3,IF(AND(M106="DSP",AD106="DSP"),(H106+T106+AA106)/3,IF(AND(T106="DSP",AD106="DSP"),(H106+M106+AA106)/3,IF(AND(AA106="DSP",AD106="DSP"),(H106+M106+T106)/3,IF(H106="DSP",(M106+T106+AA106+AD106)/4,IF(M106="DSP",(H106+T106+AA106+AD106)/4,IF(T106="DSP",(H106+M106+AA106+AD106)/4,IF(AA106="DSP",(H106+M106+T106+AD106)/4,IF(AD106="DSP",(H106+M106+T106+AA106)/4,SUM(H106+M106+T106+AA106+AD106)/5)))))))))))))))))))))))))))))))</f>
        <v>11.8</v>
      </c>
      <c r="AF106" s="425">
        <f>IF(AE106="DSP",0,AE106)</f>
        <v>11.8</v>
      </c>
      <c r="AG106" s="484">
        <f>RANK(AF106,$AF$3:$AF$651,0)</f>
        <v>216</v>
      </c>
      <c r="AH106" s="426">
        <f>IF(ISERROR(VLOOKUP(B106,'Notes Ecrit'!$A$2:$B$650,2,FALSE)),"ABI",(VLOOKUP(B106,'Notes Ecrit'!$A$2:$B$650,2,FALSE)))</f>
        <v>4.5</v>
      </c>
      <c r="AI106" s="425">
        <f>IF(OR(AH106="ABI",AH106="VALIDÉ"),0,AH106)</f>
        <v>4.5</v>
      </c>
      <c r="AJ106" s="488">
        <f>RANK(AI106,$AI$3:$AI$651,0)</f>
        <v>464</v>
      </c>
      <c r="AK106" s="427">
        <f>IF(AH106="ABI","DEF",IF(AE106="DSP",AH106,(AE106*0.5+AH106*0.5)))</f>
        <v>8.15</v>
      </c>
    </row>
    <row r="107" spans="1:37" ht="15.75" customHeight="1" thickBot="1" x14ac:dyDescent="0.35">
      <c r="A107" s="414" t="s">
        <v>74</v>
      </c>
      <c r="B107" s="415">
        <v>21905120</v>
      </c>
      <c r="C107" s="431" t="s">
        <v>467</v>
      </c>
      <c r="D107" s="431" t="s">
        <v>468</v>
      </c>
      <c r="E107" s="418">
        <v>19</v>
      </c>
      <c r="F107" s="419">
        <f>IF(E107="ABI","ABI",IF(E107="DSP","DSP",IF(E107="VAL","VAL",(VLOOKUP(E107,tpstest,2)))))</f>
        <v>19</v>
      </c>
      <c r="G107" s="420">
        <f>IF(F107="ABI",0,IF(F107="DSP","DSP",IF(F107="VAL","VAL",(IF(A107="F",VLOOKUP(F107,endurfille,2),VLOOKUP(F107,endurgarçon,2))))))</f>
        <v>19</v>
      </c>
      <c r="H107" s="421">
        <f>IF(G107="VAL","VALIDÉ",G107)</f>
        <v>19</v>
      </c>
      <c r="I107" s="418">
        <v>3.41</v>
      </c>
      <c r="J107" s="420">
        <f>IF(I107="ABI",0,IF(I107="DSP","DSP",IF(I107="VAL","VAL",(IF(A107="F",VLOOKUP(I107,VIT20MF,2),VLOOKUP(I107,Vit20MG,2))))))</f>
        <v>18</v>
      </c>
      <c r="K107" s="418">
        <v>7.32</v>
      </c>
      <c r="L107" s="420">
        <f>IF(K107="ABI",0,IF(K107="DSP","DSP",IF(K107="VAL","VAL",(IF(A107="F",VLOOKUP(K107,vit50mf,2),VLOOKUP(K107,vit50mg,2))))))</f>
        <v>14</v>
      </c>
      <c r="M107" s="421">
        <f>IF(OR(J107="DSP",L107="DSP"),"DSP",IF(L107="VAL","VALIDÉ",(J107+L107)/2))</f>
        <v>16</v>
      </c>
      <c r="N107" s="418">
        <v>32</v>
      </c>
      <c r="O107" s="418">
        <v>47</v>
      </c>
      <c r="P107" s="422">
        <f>IF(OR(N107="DSP",N107="ABI",N107="VAL"),0,N107/O107)</f>
        <v>0.68085106382978722</v>
      </c>
      <c r="Q107" s="420">
        <f>IF(N107="ABI",0,IF(N107="DSP","DSP",IF(N107="VAL","VAL",IF(A107="F",VLOOKUP(P107,forcefille,2),VLOOKUP(P107,forcegarçon,2)))))</f>
        <v>6</v>
      </c>
      <c r="R107" s="418">
        <v>34.200000000000003</v>
      </c>
      <c r="S107" s="420">
        <f>IF(R107="ABI",0,IF(R107="DSP","DSP",IF(R107="VAL","VAL",IF(A107="F",VLOOKUP(R107,détfille,2),VLOOKUP(R107,détgarçon,2)))))</f>
        <v>6</v>
      </c>
      <c r="T107" s="421">
        <f>IF(OR(Q107="VAL",S107="VAL"),"VALIDÉ",IF(AND(Q107="DSP",S107="DSP"),"DSP",IF(Q107="DSP",S107*2,IF(S107="DSP",Q107*2,(Q107+S107)))))</f>
        <v>12</v>
      </c>
      <c r="U107" s="418">
        <v>27.35</v>
      </c>
      <c r="V107" s="420">
        <f>IF(U107="ABI",0,IF(U107="DSP","DSP",IF(U107="VAL","VAL",IF(A107="F",VLOOKUP(U107,coorfille,2),VLOOKUP(U107,coorgarçon,2)))))</f>
        <v>5.25</v>
      </c>
      <c r="W107" s="418">
        <v>0</v>
      </c>
      <c r="X107" s="420">
        <f>IF(W107="ABI",0,IF(W107="DSP","DSP",IF(W107="VAL","VAL",IF(A107="F",VLOOKUP(W107,SouplesseFille,2),VLOOKUP(W107,SouplesseGarçon,2)))))</f>
        <v>2.5</v>
      </c>
      <c r="Y107" s="418">
        <v>0</v>
      </c>
      <c r="Z107" s="420">
        <f>IF(Y107="ABI",0,IF(Y107="DSP","DSP",IF(Y107="VAL","VAL",IF(A107="F",VLOOKUP(Y107,eqfille,2),VLOOKUP(Y107,eqgarçon,2)))))</f>
        <v>5</v>
      </c>
      <c r="AA107" s="421">
        <f>IF(AND(V107="DSP",X107="DSP",Z107="DSP"),"DSP",IF(AND(V107="DSP",X107="DSP"),Z107*4,IF(AND(V107="DSP",Z107="DSP"),X107*4,IF(AND(X107="DSP",Z107="DSP"),V107*2,IF(V107="DSP",(X107+Z107)*2,IF(X107="DSP",V107+Z107*2,IF(Z107="DSP",V107+X107*2,IF(Z107="VAL","VALIDÉ",V107+X107+Z107))))))))</f>
        <v>12.75</v>
      </c>
      <c r="AB107" s="418">
        <v>54.61</v>
      </c>
      <c r="AC107" s="420">
        <f>IF(AB107="ABI",0,IF(AB107="DNF",0,IF(AB107="DSP","DSP",IF(AB107="VAL","VAL",(IF(A107="F",VLOOKUP(AB107,nagefille,2),VLOOKUP(AB107,nagegarçon,2)))))))</f>
        <v>7</v>
      </c>
      <c r="AD107" s="423">
        <f>IF(AC107="VAL","VALIDÉ",AC107)</f>
        <v>7</v>
      </c>
      <c r="AE107" s="424">
        <f>IF(AND(H107="DSP",M107="DSP",T107="DSP",AA107="DSP",AD107="DSP"),"DSP",IF(AND(H107="DSP",M107="DSP",T107="DSP",AA107="DSP"),AD107,IF(AND(H107="DSP",M107="DSP",T107="DSP",AD107="DSP"),AA107,IF(AND(H107="DSP",M107="DSP",AA107="DSP",AD107="DSP"),T107,IF(AND(H107="DSP",T107="DSP",AA107="DSP",AD107="DSP"),M107,IF(AND(M107="DSP",T107="DSP",AA107="DSP",AD107="DSP"),H107,IF(AND(T107="DSP",AA107="DSP",AD107="DSP"),(H107+M107)/2,IF(AND(M107="DSP",AA107="DSP",AD107="DSP"),(H107+T107)/2,IF(AND(H107="DSP",AA107="DSP",AD107="DSP"),(M107+T107)/2,IF(AND(M107="DSP",T107="DSP",AD107="DSP"),(H107+AA107)/2,IF(AND(H107="DSP",T107="DSP",AD107="DSP"),(M107+AA107)/2,IF(AND(H107="DSP",M107="DSP",AD107="DSP"),(T107+AA107)/2,IF(AND(M107="DSP",T107="DSP",AA107="DSP"),(H107+AD107)/2,IF(AND(H107="DSP",T107="DSP",AA107="DSP"),(M107+AD107)/2,IF(AND(H107="DSP",M107="DSP",AA107="DSP"),(T107+AD107)/2,IF(AND(H107="DSP",M107="DSP",T107="DSP"),(AA107+AD107)/2,IF(AND(H107="DSP",M107="DSP"),(T107+AA107+AD107)/3,IF(AND(H107="DSP",T107="DSP"),(M107+AA107+AD107)/3,IF(AND(M107="DSP",T107="DSP"),(H107+AA107+AD107)/3,IF(AND(H107="DSP",AA107="DSP"),(M107+T107+AD107)/3,IF(AND(M107="DSP",AA107="DSP"),(H107+T107+AD107)/3,IF(AND(T107="DSP",AA107="DSP"),(H107+M107+AD107)/3,IF(AND(H107="DSP",AD107="DSP"),(M107+T107+AA107)/3,IF(AND(M107="DSP",AD107="DSP"),(H107+T107+AA107)/3,IF(AND(T107="DSP",AD107="DSP"),(H107+M107+AA107)/3,IF(AND(AA107="DSP",AD107="DSP"),(H107+M107+T107)/3,IF(H107="DSP",(M107+T107+AA107+AD107)/4,IF(M107="DSP",(H107+T107+AA107+AD107)/4,IF(T107="DSP",(H107+M107+AA107+AD107)/4,IF(AA107="DSP",(H107+M107+T107+AD107)/4,IF(AD107="DSP",(H107+M107+T107+AA107)/4,SUM(H107+M107+T107+AA107+AD107)/5)))))))))))))))))))))))))))))))</f>
        <v>13.35</v>
      </c>
      <c r="AF107" s="425">
        <f>IF(AE107="DSP",0,AE107)</f>
        <v>13.35</v>
      </c>
      <c r="AG107" s="484">
        <f>RANK(AF107,$AF$3:$AF$651,0)</f>
        <v>52</v>
      </c>
      <c r="AH107" s="426">
        <f>IF(ISERROR(VLOOKUP(B107,'Notes Ecrit'!$A$2:$B$650,2,FALSE)),"ABI",(VLOOKUP(B107,'Notes Ecrit'!$A$2:$B$650,2,FALSE)))</f>
        <v>7.5</v>
      </c>
      <c r="AI107" s="425">
        <f>IF(OR(AH107="ABI",AH107="VALIDÉ"),0,AH107)</f>
        <v>7.5</v>
      </c>
      <c r="AJ107" s="488">
        <f>RANK(AI107,$AI$3:$AI$651,0)</f>
        <v>137</v>
      </c>
      <c r="AK107" s="427">
        <f>IF(AH107="ABI","DEF",IF(AE107="DSP",AH107,(AE107*0.5+AH107*0.5)))</f>
        <v>10.425000000000001</v>
      </c>
    </row>
    <row r="108" spans="1:37" ht="15.75" customHeight="1" thickBot="1" x14ac:dyDescent="0.35">
      <c r="A108" s="414" t="s">
        <v>1026</v>
      </c>
      <c r="B108" s="415">
        <v>21910265</v>
      </c>
      <c r="C108" s="444" t="s">
        <v>469</v>
      </c>
      <c r="D108" s="445" t="s">
        <v>198</v>
      </c>
      <c r="E108" s="418">
        <v>20</v>
      </c>
      <c r="F108" s="419">
        <f>IF(E108="ABI","ABI",IF(E108="DSP","DSP",IF(E108="VAL","VAL",(VLOOKUP(E108,tpstest,2)))))</f>
        <v>19.5</v>
      </c>
      <c r="G108" s="420">
        <f>IF(F108="ABI",0,IF(F108="DSP","DSP",IF(F108="VAL","VAL",(IF(A108="F",VLOOKUP(F108,endurfille,2),VLOOKUP(F108,endurgarçon,2))))))</f>
        <v>17</v>
      </c>
      <c r="H108" s="421">
        <f>IF(G108="VAL","VALIDÉ",G108)</f>
        <v>17</v>
      </c>
      <c r="I108" s="418">
        <v>3.01</v>
      </c>
      <c r="J108" s="420">
        <f>IF(I108="ABI",0,IF(I108="DSP","DSP",IF(I108="VAL","VAL",(IF(A108="F",VLOOKUP(I108,VIT20MF,2),VLOOKUP(I108,Vit20MG,2))))))</f>
        <v>20</v>
      </c>
      <c r="K108" s="418">
        <v>6.61</v>
      </c>
      <c r="L108" s="420">
        <f>IF(K108="ABI",0,IF(K108="DSP","DSP",IF(K108="VAL","VAL",(IF(A108="F",VLOOKUP(K108,vit50mf,2),VLOOKUP(K108,vit50mg,2))))))</f>
        <v>13</v>
      </c>
      <c r="M108" s="421">
        <f>IF(OR(J108="DSP",L108="DSP"),"DSP",IF(L108="VAL","VALIDÉ",(J108+L108)/2))</f>
        <v>16.5</v>
      </c>
      <c r="N108" s="418">
        <v>52</v>
      </c>
      <c r="O108" s="418">
        <v>65</v>
      </c>
      <c r="P108" s="422">
        <f>IF(OR(N108="DSP",N108="ABI",N108="VAL"),0,N108/O108)</f>
        <v>0.8</v>
      </c>
      <c r="Q108" s="420">
        <f>IF(N108="ABI",0,IF(N108="DSP","DSP",IF(N108="VAL","VAL",IF(A108="F",VLOOKUP(P108,forcefille,2),VLOOKUP(P108,forcegarçon,2)))))</f>
        <v>4.5</v>
      </c>
      <c r="R108" s="418">
        <v>44.7</v>
      </c>
      <c r="S108" s="420">
        <f>IF(R108="ABI",0,IF(R108="DSP","DSP",IF(R108="VAL","VAL",IF(A108="F",VLOOKUP(R108,détfille,2),VLOOKUP(R108,détgarçon,2)))))</f>
        <v>4</v>
      </c>
      <c r="T108" s="421">
        <f>IF(OR(Q108="VAL",S108="VAL"),"VALIDÉ",IF(AND(Q108="DSP",S108="DSP"),"DSP",IF(Q108="DSP",S108*2,IF(S108="DSP",Q108*2,(Q108+S108)))))</f>
        <v>8.5</v>
      </c>
      <c r="U108" s="418">
        <v>23.71</v>
      </c>
      <c r="V108" s="420">
        <f>IF(U108="ABI",0,IF(U108="DSP","DSP",IF(U108="VAL","VAL",IF(A108="F",VLOOKUP(U108,coorfille,2),VLOOKUP(U108,coorgarçon,2)))))</f>
        <v>6</v>
      </c>
      <c r="W108" s="418">
        <v>-2</v>
      </c>
      <c r="X108" s="420">
        <f>IF(W108="ABI",0,IF(W108="DSP","DSP",IF(W108="VAL","VAL",IF(A108="F",VLOOKUP(W108,SouplesseFille,2),VLOOKUP(W108,SouplesseGarçon,2)))))</f>
        <v>2</v>
      </c>
      <c r="Y108" s="418">
        <v>1</v>
      </c>
      <c r="Z108" s="420">
        <f>IF(Y108="ABI",0,IF(Y108="DSP","DSP",IF(Y108="VAL","VAL",IF(A108="F",VLOOKUP(Y108,eqfille,2),VLOOKUP(Y108,eqgarçon,2)))))</f>
        <v>4.5</v>
      </c>
      <c r="AA108" s="421">
        <f>IF(AND(V108="DSP",X108="DSP",Z108="DSP"),"DSP",IF(AND(V108="DSP",X108="DSP"),Z108*4,IF(AND(V108="DSP",Z108="DSP"),X108*4,IF(AND(X108="DSP",Z108="DSP"),V108*2,IF(V108="DSP",(X108+Z108)*2,IF(X108="DSP",V108+Z108*2,IF(Z108="DSP",V108+X108*2,IF(Z108="VAL","VALIDÉ",V108+X108+Z108))))))))</f>
        <v>12.5</v>
      </c>
      <c r="AB108" s="418">
        <v>33.35</v>
      </c>
      <c r="AC108" s="420">
        <f>IF(AB108="ABI",0,IF(AB108="DNF",0,IF(AB108="DSP","DSP",IF(AB108="VAL","VAL",(IF(A108="F",VLOOKUP(AB108,nagefille,2),VLOOKUP(AB108,nagegarçon,2)))))))</f>
        <v>14</v>
      </c>
      <c r="AD108" s="423">
        <f>IF(AC108="VAL","VALIDÉ",AC108)</f>
        <v>14</v>
      </c>
      <c r="AE108" s="424">
        <f>IF(AND(H108="DSP",M108="DSP",T108="DSP",AA108="DSP",AD108="DSP"),"DSP",IF(AND(H108="DSP",M108="DSP",T108="DSP",AA108="DSP"),AD108,IF(AND(H108="DSP",M108="DSP",T108="DSP",AD108="DSP"),AA108,IF(AND(H108="DSP",M108="DSP",AA108="DSP",AD108="DSP"),T108,IF(AND(H108="DSP",T108="DSP",AA108="DSP",AD108="DSP"),M108,IF(AND(M108="DSP",T108="DSP",AA108="DSP",AD108="DSP"),H108,IF(AND(T108="DSP",AA108="DSP",AD108="DSP"),(H108+M108)/2,IF(AND(M108="DSP",AA108="DSP",AD108="DSP"),(H108+T108)/2,IF(AND(H108="DSP",AA108="DSP",AD108="DSP"),(M108+T108)/2,IF(AND(M108="DSP",T108="DSP",AD108="DSP"),(H108+AA108)/2,IF(AND(H108="DSP",T108="DSP",AD108="DSP"),(M108+AA108)/2,IF(AND(H108="DSP",M108="DSP",AD108="DSP"),(T108+AA108)/2,IF(AND(M108="DSP",T108="DSP",AA108="DSP"),(H108+AD108)/2,IF(AND(H108="DSP",T108="DSP",AA108="DSP"),(M108+AD108)/2,IF(AND(H108="DSP",M108="DSP",AA108="DSP"),(T108+AD108)/2,IF(AND(H108="DSP",M108="DSP",T108="DSP"),(AA108+AD108)/2,IF(AND(H108="DSP",M108="DSP"),(T108+AA108+AD108)/3,IF(AND(H108="DSP",T108="DSP"),(M108+AA108+AD108)/3,IF(AND(M108="DSP",T108="DSP"),(H108+AA108+AD108)/3,IF(AND(H108="DSP",AA108="DSP"),(M108+T108+AD108)/3,IF(AND(M108="DSP",AA108="DSP"),(H108+T108+AD108)/3,IF(AND(T108="DSP",AA108="DSP"),(H108+M108+AD108)/3,IF(AND(H108="DSP",AD108="DSP"),(M108+T108+AA108)/3,IF(AND(M108="DSP",AD108="DSP"),(H108+T108+AA108)/3,IF(AND(T108="DSP",AD108="DSP"),(H108+M108+AA108)/3,IF(AND(AA108="DSP",AD108="DSP"),(H108+M108+T108)/3,IF(H108="DSP",(M108+T108+AA108+AD108)/4,IF(M108="DSP",(H108+T108+AA108+AD108)/4,IF(T108="DSP",(H108+M108+AA108+AD108)/4,IF(AA108="DSP",(H108+M108+T108+AD108)/4,IF(AD108="DSP",(H108+M108+T108+AA108)/4,SUM(H108+M108+T108+AA108+AD108)/5)))))))))))))))))))))))))))))))</f>
        <v>13.7</v>
      </c>
      <c r="AF108" s="425">
        <f>IF(AE108="DSP",0,AE108)</f>
        <v>13.7</v>
      </c>
      <c r="AG108" s="484">
        <f>RANK(AF108,$AF$3:$AF$651,0)</f>
        <v>36</v>
      </c>
      <c r="AH108" s="426">
        <f>IF(ISERROR(VLOOKUP(B108,'Notes Ecrit'!$A$2:$B$650,2,FALSE)),"ABI",(VLOOKUP(B108,'Notes Ecrit'!$A$2:$B$650,2,FALSE)))</f>
        <v>9</v>
      </c>
      <c r="AI108" s="425">
        <f>IF(OR(AH108="ABI",AH108="VALIDÉ"),0,AH108)</f>
        <v>9</v>
      </c>
      <c r="AJ108" s="488">
        <f>RANK(AI108,$AI$3:$AI$651,0)</f>
        <v>58</v>
      </c>
      <c r="AK108" s="427">
        <f>IF(AH108="ABI","DEF",IF(AE108="DSP",AH108,(AE108*0.5+AH108*0.5)))</f>
        <v>11.35</v>
      </c>
    </row>
    <row r="109" spans="1:37" ht="15.75" customHeight="1" thickBot="1" x14ac:dyDescent="0.35">
      <c r="A109" s="414" t="s">
        <v>1026</v>
      </c>
      <c r="B109" s="415">
        <v>21804422</v>
      </c>
      <c r="C109" s="430" t="s">
        <v>157</v>
      </c>
      <c r="D109" s="431" t="s">
        <v>158</v>
      </c>
      <c r="E109" s="418">
        <v>18</v>
      </c>
      <c r="F109" s="419">
        <f>IF(E109="ABI","ABI",IF(E109="DSP","DSP",IF(E109="VAL","VAL",(VLOOKUP(E109,tpstest,2)))))</f>
        <v>18.5</v>
      </c>
      <c r="G109" s="420">
        <f>IF(F109="ABI",0,IF(F109="DSP","DSP",IF(F109="VAL","VAL",(IF(A109="F",VLOOKUP(F109,endurfille,2),VLOOKUP(F109,endurgarçon,2))))))</f>
        <v>15</v>
      </c>
      <c r="H109" s="421">
        <f>IF(G109="VAL","VALIDÉ",G109)</f>
        <v>15</v>
      </c>
      <c r="I109" s="418">
        <v>2.97</v>
      </c>
      <c r="J109" s="420">
        <f>IF(I109="ABI",0,IF(I109="DSP","DSP",IF(I109="VAL","VAL",(IF(A109="F",VLOOKUP(I109,VIT20MF,2),VLOOKUP(I109,Vit20MG,2))))))</f>
        <v>20</v>
      </c>
      <c r="K109" s="418">
        <v>6.25</v>
      </c>
      <c r="L109" s="420">
        <f>IF(K109="ABI",0,IF(K109="DSP","DSP",IF(K109="VAL","VAL",(IF(A109="F",VLOOKUP(K109,vit50mf,2),VLOOKUP(K109,vit50mg,2))))))</f>
        <v>15</v>
      </c>
      <c r="M109" s="421">
        <f>IF(OR(J109="DSP",L109="DSP"),"DSP",IF(L109="VAL","VALIDÉ",(J109+L109)/2))</f>
        <v>17.5</v>
      </c>
      <c r="N109" s="418">
        <v>81</v>
      </c>
      <c r="O109" s="418">
        <v>77</v>
      </c>
      <c r="P109" s="422">
        <f>IF(OR(N109="DSP",N109="ABI",N109="VAL"),0,N109/O109)</f>
        <v>1.051948051948052</v>
      </c>
      <c r="Q109" s="420">
        <f>IF(N109="ABI",0,IF(N109="DSP","DSP",IF(N109="VAL","VAL",IF(A109="F",VLOOKUP(P109,forcefille,2),VLOOKUP(P109,forcegarçon,2)))))</f>
        <v>5.5</v>
      </c>
      <c r="R109" s="418">
        <v>47.7</v>
      </c>
      <c r="S109" s="420">
        <f>IF(R109="ABI",0,IF(R109="DSP","DSP",IF(R109="VAL","VAL",IF(A109="F",VLOOKUP(R109,détfille,2),VLOOKUP(R109,détgarçon,2)))))</f>
        <v>5</v>
      </c>
      <c r="T109" s="421">
        <f>IF(OR(Q109="VAL",S109="VAL"),"VALIDÉ",IF(AND(Q109="DSP",S109="DSP"),"DSP",IF(Q109="DSP",S109*2,IF(S109="DSP",Q109*2,(Q109+S109)))))</f>
        <v>10.5</v>
      </c>
      <c r="U109" s="418">
        <v>24.3</v>
      </c>
      <c r="V109" s="420">
        <f>IF(U109="ABI",0,IF(U109="DSP","DSP",IF(U109="VAL","VAL",IF(A109="F",VLOOKUP(U109,coorfille,2),VLOOKUP(U109,coorgarçon,2)))))</f>
        <v>5.75</v>
      </c>
      <c r="W109" s="418">
        <v>-5</v>
      </c>
      <c r="X109" s="420">
        <f>IF(W109="ABI",0,IF(W109="DSP","DSP",IF(W109="VAL","VAL",IF(A109="F",VLOOKUP(W109,SouplesseFille,2),VLOOKUP(W109,SouplesseGarçon,2)))))</f>
        <v>1.5</v>
      </c>
      <c r="Y109" s="418">
        <v>1</v>
      </c>
      <c r="Z109" s="420">
        <f>IF(Y109="ABI",0,IF(Y109="DSP","DSP",IF(Y109="VAL","VAL",IF(A109="F",VLOOKUP(Y109,eqfille,2),VLOOKUP(Y109,eqgarçon,2)))))</f>
        <v>4.5</v>
      </c>
      <c r="AA109" s="421">
        <f>IF(AND(V109="DSP",X109="DSP",Z109="DSP"),"DSP",IF(AND(V109="DSP",X109="DSP"),Z109*4,IF(AND(V109="DSP",Z109="DSP"),X109*4,IF(AND(X109="DSP",Z109="DSP"),V109*2,IF(V109="DSP",(X109+Z109)*2,IF(X109="DSP",V109+Z109*2,IF(Z109="DSP",V109+X109*2,IF(Z109="VAL","VALIDÉ",V109+X109+Z109))))))))</f>
        <v>11.75</v>
      </c>
      <c r="AB109" s="418">
        <v>39.92</v>
      </c>
      <c r="AC109" s="420">
        <f>IF(AB109="ABI",0,IF(AB109="DNF",0,IF(AB109="DSP","DSP",IF(AB109="VAL","VAL",(IF(A109="F",VLOOKUP(AB109,nagefille,2),VLOOKUP(AB109,nagegarçon,2)))))))</f>
        <v>10</v>
      </c>
      <c r="AD109" s="423">
        <f>IF(AC109="VAL","VALIDÉ",AC109)</f>
        <v>10</v>
      </c>
      <c r="AE109" s="424">
        <f>IF(AND(H109="DSP",M109="DSP",T109="DSP",AA109="DSP",AD109="DSP"),"DSP",IF(AND(H109="DSP",M109="DSP",T109="DSP",AA109="DSP"),AD109,IF(AND(H109="DSP",M109="DSP",T109="DSP",AD109="DSP"),AA109,IF(AND(H109="DSP",M109="DSP",AA109="DSP",AD109="DSP"),T109,IF(AND(H109="DSP",T109="DSP",AA109="DSP",AD109="DSP"),M109,IF(AND(M109="DSP",T109="DSP",AA109="DSP",AD109="DSP"),H109,IF(AND(T109="DSP",AA109="DSP",AD109="DSP"),(H109+M109)/2,IF(AND(M109="DSP",AA109="DSP",AD109="DSP"),(H109+T109)/2,IF(AND(H109="DSP",AA109="DSP",AD109="DSP"),(M109+T109)/2,IF(AND(M109="DSP",T109="DSP",AD109="DSP"),(H109+AA109)/2,IF(AND(H109="DSP",T109="DSP",AD109="DSP"),(M109+AA109)/2,IF(AND(H109="DSP",M109="DSP",AD109="DSP"),(T109+AA109)/2,IF(AND(M109="DSP",T109="DSP",AA109="DSP"),(H109+AD109)/2,IF(AND(H109="DSP",T109="DSP",AA109="DSP"),(M109+AD109)/2,IF(AND(H109="DSP",M109="DSP",AA109="DSP"),(T109+AD109)/2,IF(AND(H109="DSP",M109="DSP",T109="DSP"),(AA109+AD109)/2,IF(AND(H109="DSP",M109="DSP"),(T109+AA109+AD109)/3,IF(AND(H109="DSP",T109="DSP"),(M109+AA109+AD109)/3,IF(AND(M109="DSP",T109="DSP"),(H109+AA109+AD109)/3,IF(AND(H109="DSP",AA109="DSP"),(M109+T109+AD109)/3,IF(AND(M109="DSP",AA109="DSP"),(H109+T109+AD109)/3,IF(AND(T109="DSP",AA109="DSP"),(H109+M109+AD109)/3,IF(AND(H109="DSP",AD109="DSP"),(M109+T109+AA109)/3,IF(AND(M109="DSP",AD109="DSP"),(H109+T109+AA109)/3,IF(AND(T109="DSP",AD109="DSP"),(H109+M109+AA109)/3,IF(AND(AA109="DSP",AD109="DSP"),(H109+M109+T109)/3,IF(H109="DSP",(M109+T109+AA109+AD109)/4,IF(M109="DSP",(H109+T109+AA109+AD109)/4,IF(T109="DSP",(H109+M109+AA109+AD109)/4,IF(AA109="DSP",(H109+M109+T109+AD109)/4,IF(AD109="DSP",(H109+M109+T109+AA109)/4,SUM(H109+M109+T109+AA109+AD109)/5)))))))))))))))))))))))))))))))</f>
        <v>12.95</v>
      </c>
      <c r="AF109" s="425">
        <f>IF(AE109="DSP",0,AE109)</f>
        <v>12.95</v>
      </c>
      <c r="AG109" s="484">
        <f>RANK(AF109,$AF$3:$AF$651,0)</f>
        <v>94</v>
      </c>
      <c r="AH109" s="426">
        <f>IF(ISERROR(VLOOKUP(B109,'Notes Ecrit'!$A$2:$B$650,2,FALSE)),"ABI",(VLOOKUP(B109,'Notes Ecrit'!$A$2:$B$650,2,FALSE)))</f>
        <v>6</v>
      </c>
      <c r="AI109" s="425">
        <f>IF(OR(AH109="ABI",AH109="VALIDÉ"),0,AH109)</f>
        <v>6</v>
      </c>
      <c r="AJ109" s="488">
        <f>RANK(AI109,$AI$3:$AI$651,0)</f>
        <v>288</v>
      </c>
      <c r="AK109" s="427">
        <f>IF(AH109="ABI","DEF",IF(AE109="DSP",AH109,(AE109*0.5+AH109*0.5)))</f>
        <v>9.4749999999999996</v>
      </c>
    </row>
    <row r="110" spans="1:37" ht="15.75" customHeight="1" thickBot="1" x14ac:dyDescent="0.35">
      <c r="A110" s="414" t="s">
        <v>1026</v>
      </c>
      <c r="B110" s="415">
        <v>21908647</v>
      </c>
      <c r="C110" s="430" t="s">
        <v>470</v>
      </c>
      <c r="D110" s="431" t="s">
        <v>211</v>
      </c>
      <c r="E110" s="418">
        <v>14</v>
      </c>
      <c r="F110" s="419">
        <f>IF(E110="ABI","ABI",IF(E110="DSP","DSP",IF(E110="VAL","VAL",(VLOOKUP(E110,tpstest,2)))))</f>
        <v>16.5</v>
      </c>
      <c r="G110" s="420">
        <f>IF(F110="ABI",0,IF(F110="DSP","DSP",IF(F110="VAL","VAL",(IF(A110="F",VLOOKUP(F110,endurfille,2),VLOOKUP(F110,endurgarçon,2))))))</f>
        <v>11</v>
      </c>
      <c r="H110" s="421">
        <f>IF(G110="VAL","VALIDÉ",G110)</f>
        <v>11</v>
      </c>
      <c r="I110" s="418">
        <v>3.29</v>
      </c>
      <c r="J110" s="420">
        <f>IF(I110="ABI",0,IF(I110="DSP","DSP",IF(I110="VAL","VAL",(IF(A110="F",VLOOKUP(I110,VIT20MF,2),VLOOKUP(I110,Vit20MG,2))))))</f>
        <v>15</v>
      </c>
      <c r="K110" s="418">
        <v>7.34</v>
      </c>
      <c r="L110" s="420">
        <f>IF(K110="ABI",0,IF(K110="DSP","DSP",IF(K110="VAL","VAL",(IF(A110="F",VLOOKUP(K110,vit50mf,2),VLOOKUP(K110,vit50mg,2))))))</f>
        <v>7</v>
      </c>
      <c r="M110" s="421">
        <f>IF(OR(J110="DSP",L110="DSP"),"DSP",IF(L110="VAL","VALIDÉ",(J110+L110)/2))</f>
        <v>11</v>
      </c>
      <c r="N110" s="418">
        <v>55</v>
      </c>
      <c r="O110" s="418">
        <v>76</v>
      </c>
      <c r="P110" s="422">
        <f>IF(OR(N110="DSP",N110="ABI",N110="VAL"),0,N110/O110)</f>
        <v>0.72368421052631582</v>
      </c>
      <c r="Q110" s="420">
        <f>IF(N110="ABI",0,IF(N110="DSP","DSP",IF(N110="VAL","VAL",IF(A110="F",VLOOKUP(P110,forcefille,2),VLOOKUP(P110,forcegarçon,2)))))</f>
        <v>4</v>
      </c>
      <c r="R110" s="418">
        <v>40</v>
      </c>
      <c r="S110" s="420">
        <f>IF(R110="ABI",0,IF(R110="DSP","DSP",IF(R110="VAL","VAL",IF(A110="F",VLOOKUP(R110,détfille,2),VLOOKUP(R110,détgarçon,2)))))</f>
        <v>3</v>
      </c>
      <c r="T110" s="421">
        <f>IF(OR(Q110="VAL",S110="VAL"),"VALIDÉ",IF(AND(Q110="DSP",S110="DSP"),"DSP",IF(Q110="DSP",S110*2,IF(S110="DSP",Q110*2,(Q110+S110)))))</f>
        <v>7</v>
      </c>
      <c r="U110" s="418">
        <v>30.9</v>
      </c>
      <c r="V110" s="420">
        <f>IF(U110="ABI",0,IF(U110="DSP","DSP",IF(U110="VAL","VAL",IF(A110="F",VLOOKUP(U110,coorfille,2),VLOOKUP(U110,coorgarçon,2)))))</f>
        <v>2.5</v>
      </c>
      <c r="W110" s="418">
        <v>-7</v>
      </c>
      <c r="X110" s="420">
        <f>IF(W110="ABI",0,IF(W110="DSP","DSP",IF(W110="VAL","VAL",IF(A110="F",VLOOKUP(W110,SouplesseFille,2),VLOOKUP(W110,SouplesseGarçon,2)))))</f>
        <v>1.25</v>
      </c>
      <c r="Y110" s="418">
        <v>3</v>
      </c>
      <c r="Z110" s="420">
        <f>IF(Y110="ABI",0,IF(Y110="DSP","DSP",IF(Y110="VAL","VAL",IF(A110="F",VLOOKUP(Y110,eqfille,2),VLOOKUP(Y110,eqgarçon,2)))))</f>
        <v>3.5</v>
      </c>
      <c r="AA110" s="421">
        <f>IF(AND(V110="DSP",X110="DSP",Z110="DSP"),"DSP",IF(AND(V110="DSP",X110="DSP"),Z110*4,IF(AND(V110="DSP",Z110="DSP"),X110*4,IF(AND(X110="DSP",Z110="DSP"),V110*2,IF(V110="DSP",(X110+Z110)*2,IF(X110="DSP",V110+Z110*2,IF(Z110="DSP",V110+X110*2,IF(Z110="VAL","VALIDÉ",V110+X110+Z110))))))))</f>
        <v>7.25</v>
      </c>
      <c r="AB110" s="418">
        <v>37.28</v>
      </c>
      <c r="AC110" s="420">
        <f>IF(AB110="ABI",0,IF(AB110="DNF",0,IF(AB110="DSP","DSP",IF(AB110="VAL","VAL",(IF(A110="F",VLOOKUP(AB110,nagefille,2),VLOOKUP(AB110,nagegarçon,2)))))))</f>
        <v>12</v>
      </c>
      <c r="AD110" s="423">
        <f>IF(AC110="VAL","VALIDÉ",AC110)</f>
        <v>12</v>
      </c>
      <c r="AE110" s="424">
        <f>IF(AND(H110="DSP",M110="DSP",T110="DSP",AA110="DSP",AD110="DSP"),"DSP",IF(AND(H110="DSP",M110="DSP",T110="DSP",AA110="DSP"),AD110,IF(AND(H110="DSP",M110="DSP",T110="DSP",AD110="DSP"),AA110,IF(AND(H110="DSP",M110="DSP",AA110="DSP",AD110="DSP"),T110,IF(AND(H110="DSP",T110="DSP",AA110="DSP",AD110="DSP"),M110,IF(AND(M110="DSP",T110="DSP",AA110="DSP",AD110="DSP"),H110,IF(AND(T110="DSP",AA110="DSP",AD110="DSP"),(H110+M110)/2,IF(AND(M110="DSP",AA110="DSP",AD110="DSP"),(H110+T110)/2,IF(AND(H110="DSP",AA110="DSP",AD110="DSP"),(M110+T110)/2,IF(AND(M110="DSP",T110="DSP",AD110="DSP"),(H110+AA110)/2,IF(AND(H110="DSP",T110="DSP",AD110="DSP"),(M110+AA110)/2,IF(AND(H110="DSP",M110="DSP",AD110="DSP"),(T110+AA110)/2,IF(AND(M110="DSP",T110="DSP",AA110="DSP"),(H110+AD110)/2,IF(AND(H110="DSP",T110="DSP",AA110="DSP"),(M110+AD110)/2,IF(AND(H110="DSP",M110="DSP",AA110="DSP"),(T110+AD110)/2,IF(AND(H110="DSP",M110="DSP",T110="DSP"),(AA110+AD110)/2,IF(AND(H110="DSP",M110="DSP"),(T110+AA110+AD110)/3,IF(AND(H110="DSP",T110="DSP"),(M110+AA110+AD110)/3,IF(AND(M110="DSP",T110="DSP"),(H110+AA110+AD110)/3,IF(AND(H110="DSP",AA110="DSP"),(M110+T110+AD110)/3,IF(AND(M110="DSP",AA110="DSP"),(H110+T110+AD110)/3,IF(AND(T110="DSP",AA110="DSP"),(H110+M110+AD110)/3,IF(AND(H110="DSP",AD110="DSP"),(M110+T110+AA110)/3,IF(AND(M110="DSP",AD110="DSP"),(H110+T110+AA110)/3,IF(AND(T110="DSP",AD110="DSP"),(H110+M110+AA110)/3,IF(AND(AA110="DSP",AD110="DSP"),(H110+M110+T110)/3,IF(H110="DSP",(M110+T110+AA110+AD110)/4,IF(M110="DSP",(H110+T110+AA110+AD110)/4,IF(T110="DSP",(H110+M110+AA110+AD110)/4,IF(AA110="DSP",(H110+M110+T110+AD110)/4,IF(AD110="DSP",(H110+M110+T110+AA110)/4,SUM(H110+M110+T110+AA110+AD110)/5)))))))))))))))))))))))))))))))</f>
        <v>9.65</v>
      </c>
      <c r="AF110" s="425">
        <f>IF(AE110="DSP",0,AE110)</f>
        <v>9.65</v>
      </c>
      <c r="AG110" s="484">
        <f>RANK(AF110,$AF$3:$AF$651,0)</f>
        <v>457</v>
      </c>
      <c r="AH110" s="426">
        <f>IF(ISERROR(VLOOKUP(B110,'Notes Ecrit'!$A$2:$B$650,2,FALSE)),"ABI",(VLOOKUP(B110,'Notes Ecrit'!$A$2:$B$650,2,FALSE)))</f>
        <v>6</v>
      </c>
      <c r="AI110" s="425">
        <f>IF(OR(AH110="ABI",AH110="VALIDÉ"),0,AH110)</f>
        <v>6</v>
      </c>
      <c r="AJ110" s="488">
        <f>RANK(AI110,$AI$3:$AI$651,0)</f>
        <v>288</v>
      </c>
      <c r="AK110" s="427">
        <f>IF(AH110="ABI","DEF",IF(AE110="DSP",AH110,(AE110*0.5+AH110*0.5)))</f>
        <v>7.8250000000000002</v>
      </c>
    </row>
    <row r="111" spans="1:37" ht="15.75" customHeight="1" thickBot="1" x14ac:dyDescent="0.35">
      <c r="A111" s="414" t="s">
        <v>1026</v>
      </c>
      <c r="B111" s="415">
        <v>21907585</v>
      </c>
      <c r="C111" s="444" t="s">
        <v>471</v>
      </c>
      <c r="D111" s="445" t="s">
        <v>216</v>
      </c>
      <c r="E111" s="418">
        <v>16</v>
      </c>
      <c r="F111" s="419">
        <f>IF(E111="ABI","ABI",IF(E111="DSP","DSP",IF(E111="VAL","VAL",(VLOOKUP(E111,tpstest,2)))))</f>
        <v>17.5</v>
      </c>
      <c r="G111" s="420">
        <f>IF(F111="ABI",0,IF(F111="DSP","DSP",IF(F111="VAL","VAL",(IF(A111="F",VLOOKUP(F111,endurfille,2),VLOOKUP(F111,endurgarçon,2))))))</f>
        <v>13</v>
      </c>
      <c r="H111" s="421">
        <f>IF(G111="VAL","VALIDÉ",G111)</f>
        <v>13</v>
      </c>
      <c r="I111" s="418">
        <v>3.3</v>
      </c>
      <c r="J111" s="420">
        <f>IF(I111="ABI",0,IF(I111="DSP","DSP",IF(I111="VAL","VAL",(IF(A111="F",VLOOKUP(I111,VIT20MF,2),VLOOKUP(I111,Vit20MG,2))))))</f>
        <v>15</v>
      </c>
      <c r="K111" s="418">
        <v>7.23</v>
      </c>
      <c r="L111" s="420">
        <f>IF(K111="ABI",0,IF(K111="DSP","DSP",IF(K111="VAL","VAL",(IF(A111="F",VLOOKUP(K111,vit50mf,2),VLOOKUP(K111,vit50mg,2))))))</f>
        <v>8</v>
      </c>
      <c r="M111" s="421">
        <f>IF(OR(J111="DSP",L111="DSP"),"DSP",IF(L111="VAL","VALIDÉ",(J111+L111)/2))</f>
        <v>11.5</v>
      </c>
      <c r="N111" s="418">
        <v>77</v>
      </c>
      <c r="O111" s="418">
        <v>65</v>
      </c>
      <c r="P111" s="422">
        <f>IF(OR(N111="DSP",N111="ABI",N111="VAL"),0,N111/O111)</f>
        <v>1.1846153846153846</v>
      </c>
      <c r="Q111" s="420">
        <f>IF(N111="ABI",0,IF(N111="DSP","DSP",IF(N111="VAL","VAL",IF(A111="F",VLOOKUP(P111,forcefille,2),VLOOKUP(P111,forcegarçon,2)))))</f>
        <v>6</v>
      </c>
      <c r="R111" s="418">
        <v>46</v>
      </c>
      <c r="S111" s="420">
        <f>IF(R111="ABI",0,IF(R111="DSP","DSP",IF(R111="VAL","VAL",IF(A111="F",VLOOKUP(R111,détfille,2),VLOOKUP(R111,détgarçon,2)))))</f>
        <v>4.5</v>
      </c>
      <c r="T111" s="421">
        <f>IF(OR(Q111="VAL",S111="VAL"),"VALIDÉ",IF(AND(Q111="DSP",S111="DSP"),"DSP",IF(Q111="DSP",S111*2,IF(S111="DSP",Q111*2,(Q111+S111)))))</f>
        <v>10.5</v>
      </c>
      <c r="U111" s="418">
        <v>23.86</v>
      </c>
      <c r="V111" s="420">
        <f>IF(U111="ABI",0,IF(U111="DSP","DSP",IF(U111="VAL","VAL",IF(A111="F",VLOOKUP(U111,coorfille,2),VLOOKUP(U111,coorgarçon,2)))))</f>
        <v>6</v>
      </c>
      <c r="W111" s="418">
        <v>4</v>
      </c>
      <c r="X111" s="420">
        <f>IF(W111="ABI",0,IF(W111="DSP","DSP",IF(W111="VAL","VAL",IF(A111="F",VLOOKUP(W111,SouplesseFille,2),VLOOKUP(W111,SouplesseGarçon,2)))))</f>
        <v>3.25</v>
      </c>
      <c r="Y111" s="418">
        <v>0</v>
      </c>
      <c r="Z111" s="420">
        <f>IF(Y111="ABI",0,IF(Y111="DSP","DSP",IF(Y111="VAL","VAL",IF(A111="F",VLOOKUP(Y111,eqfille,2),VLOOKUP(Y111,eqgarçon,2)))))</f>
        <v>5</v>
      </c>
      <c r="AA111" s="421">
        <f>IF(AND(V111="DSP",X111="DSP",Z111="DSP"),"DSP",IF(AND(V111="DSP",X111="DSP"),Z111*4,IF(AND(V111="DSP",Z111="DSP"),X111*4,IF(AND(X111="DSP",Z111="DSP"),V111*2,IF(V111="DSP",(X111+Z111)*2,IF(X111="DSP",V111+Z111*2,IF(Z111="DSP",V111+X111*2,IF(Z111="VAL","VALIDÉ",V111+X111+Z111))))))))</f>
        <v>14.25</v>
      </c>
      <c r="AB111" s="418">
        <v>32.090000000000003</v>
      </c>
      <c r="AC111" s="420">
        <f>IF(AB111="ABI",0,IF(AB111="DNF",0,IF(AB111="DSP","DSP",IF(AB111="VAL","VAL",(IF(A111="F",VLOOKUP(AB111,nagefille,2),VLOOKUP(AB111,nagegarçon,2)))))))</f>
        <v>15</v>
      </c>
      <c r="AD111" s="423">
        <f>IF(AC111="VAL","VALIDÉ",AC111)</f>
        <v>15</v>
      </c>
      <c r="AE111" s="424">
        <f>IF(AND(H111="DSP",M111="DSP",T111="DSP",AA111="DSP",AD111="DSP"),"DSP",IF(AND(H111="DSP",M111="DSP",T111="DSP",AA111="DSP"),AD111,IF(AND(H111="DSP",M111="DSP",T111="DSP",AD111="DSP"),AA111,IF(AND(H111="DSP",M111="DSP",AA111="DSP",AD111="DSP"),T111,IF(AND(H111="DSP",T111="DSP",AA111="DSP",AD111="DSP"),M111,IF(AND(M111="DSP",T111="DSP",AA111="DSP",AD111="DSP"),H111,IF(AND(T111="DSP",AA111="DSP",AD111="DSP"),(H111+M111)/2,IF(AND(M111="DSP",AA111="DSP",AD111="DSP"),(H111+T111)/2,IF(AND(H111="DSP",AA111="DSP",AD111="DSP"),(M111+T111)/2,IF(AND(M111="DSP",T111="DSP",AD111="DSP"),(H111+AA111)/2,IF(AND(H111="DSP",T111="DSP",AD111="DSP"),(M111+AA111)/2,IF(AND(H111="DSP",M111="DSP",AD111="DSP"),(T111+AA111)/2,IF(AND(M111="DSP",T111="DSP",AA111="DSP"),(H111+AD111)/2,IF(AND(H111="DSP",T111="DSP",AA111="DSP"),(M111+AD111)/2,IF(AND(H111="DSP",M111="DSP",AA111="DSP"),(T111+AD111)/2,IF(AND(H111="DSP",M111="DSP",T111="DSP"),(AA111+AD111)/2,IF(AND(H111="DSP",M111="DSP"),(T111+AA111+AD111)/3,IF(AND(H111="DSP",T111="DSP"),(M111+AA111+AD111)/3,IF(AND(M111="DSP",T111="DSP"),(H111+AA111+AD111)/3,IF(AND(H111="DSP",AA111="DSP"),(M111+T111+AD111)/3,IF(AND(M111="DSP",AA111="DSP"),(H111+T111+AD111)/3,IF(AND(T111="DSP",AA111="DSP"),(H111+M111+AD111)/3,IF(AND(H111="DSP",AD111="DSP"),(M111+T111+AA111)/3,IF(AND(M111="DSP",AD111="DSP"),(H111+T111+AA111)/3,IF(AND(T111="DSP",AD111="DSP"),(H111+M111+AA111)/3,IF(AND(AA111="DSP",AD111="DSP"),(H111+M111+T111)/3,IF(H111="DSP",(M111+T111+AA111+AD111)/4,IF(M111="DSP",(H111+T111+AA111+AD111)/4,IF(T111="DSP",(H111+M111+AA111+AD111)/4,IF(AA111="DSP",(H111+M111+T111+AD111)/4,IF(AD111="DSP",(H111+M111+T111+AA111)/4,SUM(H111+M111+T111+AA111+AD111)/5)))))))))))))))))))))))))))))))</f>
        <v>12.85</v>
      </c>
      <c r="AF111" s="425">
        <f>IF(AE111="DSP",0,AE111)</f>
        <v>12.85</v>
      </c>
      <c r="AG111" s="484">
        <f>RANK(AF111,$AF$3:$AF$651,0)</f>
        <v>103</v>
      </c>
      <c r="AH111" s="426">
        <f>IF(ISERROR(VLOOKUP(B111,'Notes Ecrit'!$A$2:$B$650,2,FALSE)),"ABI",(VLOOKUP(B111,'Notes Ecrit'!$A$2:$B$650,2,FALSE)))</f>
        <v>8.5</v>
      </c>
      <c r="AI111" s="425">
        <f>IF(OR(AH111="ABI",AH111="VALIDÉ"),0,AH111)</f>
        <v>8.5</v>
      </c>
      <c r="AJ111" s="488">
        <f>RANK(AI111,$AI$3:$AI$651,0)</f>
        <v>83</v>
      </c>
      <c r="AK111" s="427">
        <f>IF(AH111="ABI","DEF",IF(AE111="DSP",AH111,(AE111*0.5+AH111*0.5)))</f>
        <v>10.675000000000001</v>
      </c>
    </row>
    <row r="112" spans="1:37" ht="15.75" customHeight="1" thickBot="1" x14ac:dyDescent="0.35">
      <c r="A112" s="414" t="s">
        <v>1026</v>
      </c>
      <c r="B112" s="415">
        <v>21911458</v>
      </c>
      <c r="C112" s="430" t="s">
        <v>472</v>
      </c>
      <c r="D112" s="431" t="s">
        <v>473</v>
      </c>
      <c r="E112" s="418">
        <v>14</v>
      </c>
      <c r="F112" s="419">
        <f>IF(E112="ABI","ABI",IF(E112="DSP","DSP",IF(E112="VAL","VAL",(VLOOKUP(E112,tpstest,2)))))</f>
        <v>16.5</v>
      </c>
      <c r="G112" s="420">
        <f>IF(F112="ABI",0,IF(F112="DSP","DSP",IF(F112="VAL","VAL",(IF(A112="F",VLOOKUP(F112,endurfille,2),VLOOKUP(F112,endurgarçon,2))))))</f>
        <v>11</v>
      </c>
      <c r="H112" s="421">
        <f>IF(G112="VAL","VALIDÉ",G112)</f>
        <v>11</v>
      </c>
      <c r="I112" s="418">
        <v>3.31</v>
      </c>
      <c r="J112" s="420">
        <f>IF(I112="ABI",0,IF(I112="DSP","DSP",IF(I112="VAL","VAL",(IF(A112="F",VLOOKUP(I112,VIT20MF,2),VLOOKUP(I112,Vit20MG,2))))))</f>
        <v>15</v>
      </c>
      <c r="K112" s="418">
        <v>7.18</v>
      </c>
      <c r="L112" s="420">
        <f>IF(K112="ABI",0,IF(K112="DSP","DSP",IF(K112="VAL","VAL",(IF(A112="F",VLOOKUP(K112,vit50mf,2),VLOOKUP(K112,vit50mg,2))))))</f>
        <v>8</v>
      </c>
      <c r="M112" s="421">
        <f>IF(OR(J112="DSP",L112="DSP"),"DSP",IF(L112="VAL","VALIDÉ",(J112+L112)/2))</f>
        <v>11.5</v>
      </c>
      <c r="N112" s="418">
        <v>52</v>
      </c>
      <c r="O112" s="418">
        <v>58</v>
      </c>
      <c r="P112" s="422">
        <f>IF(OR(N112="DSP",N112="ABI",N112="VAL"),0,N112/O112)</f>
        <v>0.89655172413793105</v>
      </c>
      <c r="Q112" s="420">
        <f>IF(N112="ABI",0,IF(N112="DSP","DSP",IF(N112="VAL","VAL",IF(A112="F",VLOOKUP(P112,forcefille,2),VLOOKUP(P112,forcegarçon,2)))))</f>
        <v>4.5</v>
      </c>
      <c r="R112" s="418">
        <v>48.8</v>
      </c>
      <c r="S112" s="420">
        <f>IF(R112="ABI",0,IF(R112="DSP","DSP",IF(R112="VAL","VAL",IF(A112="F",VLOOKUP(R112,détfille,2),VLOOKUP(R112,détgarçon,2)))))</f>
        <v>5</v>
      </c>
      <c r="T112" s="421">
        <f>IF(OR(Q112="VAL",S112="VAL"),"VALIDÉ",IF(AND(Q112="DSP",S112="DSP"),"DSP",IF(Q112="DSP",S112*2,IF(S112="DSP",Q112*2,(Q112+S112)))))</f>
        <v>9.5</v>
      </c>
      <c r="U112" s="418">
        <v>23.25</v>
      </c>
      <c r="V112" s="420">
        <f>IF(U112="ABI",0,IF(U112="DSP","DSP",IF(U112="VAL","VAL",IF(A112="F",VLOOKUP(U112,coorfille,2),VLOOKUP(U112,coorgarçon,2)))))</f>
        <v>6.25</v>
      </c>
      <c r="W112" s="418">
        <v>-3</v>
      </c>
      <c r="X112" s="420">
        <f>IF(W112="ABI",0,IF(W112="DSP","DSP",IF(W112="VAL","VAL",IF(A112="F",VLOOKUP(W112,SouplesseFille,2),VLOOKUP(W112,SouplesseGarçon,2)))))</f>
        <v>1.75</v>
      </c>
      <c r="Y112" s="418">
        <v>0</v>
      </c>
      <c r="Z112" s="420">
        <f>IF(Y112="ABI",0,IF(Y112="DSP","DSP",IF(Y112="VAL","VAL",IF(A112="F",VLOOKUP(Y112,eqfille,2),VLOOKUP(Y112,eqgarçon,2)))))</f>
        <v>5</v>
      </c>
      <c r="AA112" s="421">
        <f>IF(AND(V112="DSP",X112="DSP",Z112="DSP"),"DSP",IF(AND(V112="DSP",X112="DSP"),Z112*4,IF(AND(V112="DSP",Z112="DSP"),X112*4,IF(AND(X112="DSP",Z112="DSP"),V112*2,IF(V112="DSP",(X112+Z112)*2,IF(X112="DSP",V112+Z112*2,IF(Z112="DSP",V112+X112*2,IF(Z112="VAL","VALIDÉ",V112+X112+Z112))))))))</f>
        <v>13</v>
      </c>
      <c r="AB112" s="418">
        <v>38.1</v>
      </c>
      <c r="AC112" s="420">
        <f>IF(AB112="ABI",0,IF(AB112="DNF",0,IF(AB112="DSP","DSP",IF(AB112="VAL","VAL",(IF(A112="F",VLOOKUP(AB112,nagefille,2),VLOOKUP(AB112,nagegarçon,2)))))))</f>
        <v>11</v>
      </c>
      <c r="AD112" s="423">
        <f>IF(AC112="VAL","VALIDÉ",AC112)</f>
        <v>11</v>
      </c>
      <c r="AE112" s="424">
        <f>IF(AND(H112="DSP",M112="DSP",T112="DSP",AA112="DSP",AD112="DSP"),"DSP",IF(AND(H112="DSP",M112="DSP",T112="DSP",AA112="DSP"),AD112,IF(AND(H112="DSP",M112="DSP",T112="DSP",AD112="DSP"),AA112,IF(AND(H112="DSP",M112="DSP",AA112="DSP",AD112="DSP"),T112,IF(AND(H112="DSP",T112="DSP",AA112="DSP",AD112="DSP"),M112,IF(AND(M112="DSP",T112="DSP",AA112="DSP",AD112="DSP"),H112,IF(AND(T112="DSP",AA112="DSP",AD112="DSP"),(H112+M112)/2,IF(AND(M112="DSP",AA112="DSP",AD112="DSP"),(H112+T112)/2,IF(AND(H112="DSP",AA112="DSP",AD112="DSP"),(M112+T112)/2,IF(AND(M112="DSP",T112="DSP",AD112="DSP"),(H112+AA112)/2,IF(AND(H112="DSP",T112="DSP",AD112="DSP"),(M112+AA112)/2,IF(AND(H112="DSP",M112="DSP",AD112="DSP"),(T112+AA112)/2,IF(AND(M112="DSP",T112="DSP",AA112="DSP"),(H112+AD112)/2,IF(AND(H112="DSP",T112="DSP",AA112="DSP"),(M112+AD112)/2,IF(AND(H112="DSP",M112="DSP",AA112="DSP"),(T112+AD112)/2,IF(AND(H112="DSP",M112="DSP",T112="DSP"),(AA112+AD112)/2,IF(AND(H112="DSP",M112="DSP"),(T112+AA112+AD112)/3,IF(AND(H112="DSP",T112="DSP"),(M112+AA112+AD112)/3,IF(AND(M112="DSP",T112="DSP"),(H112+AA112+AD112)/3,IF(AND(H112="DSP",AA112="DSP"),(M112+T112+AD112)/3,IF(AND(M112="DSP",AA112="DSP"),(H112+T112+AD112)/3,IF(AND(T112="DSP",AA112="DSP"),(H112+M112+AD112)/3,IF(AND(H112="DSP",AD112="DSP"),(M112+T112+AA112)/3,IF(AND(M112="DSP",AD112="DSP"),(H112+T112+AA112)/3,IF(AND(T112="DSP",AD112="DSP"),(H112+M112+AA112)/3,IF(AND(AA112="DSP",AD112="DSP"),(H112+M112+T112)/3,IF(H112="DSP",(M112+T112+AA112+AD112)/4,IF(M112="DSP",(H112+T112+AA112+AD112)/4,IF(T112="DSP",(H112+M112+AA112+AD112)/4,IF(AA112="DSP",(H112+M112+T112+AD112)/4,IF(AD112="DSP",(H112+M112+T112+AA112)/4,SUM(H112+M112+T112+AA112+AD112)/5)))))))))))))))))))))))))))))))</f>
        <v>11.2</v>
      </c>
      <c r="AF112" s="425">
        <f>IF(AE112="DSP",0,AE112)</f>
        <v>11.2</v>
      </c>
      <c r="AG112" s="484">
        <f>RANK(AF112,$AF$3:$AF$651,0)</f>
        <v>303</v>
      </c>
      <c r="AH112" s="426">
        <f>IF(ISERROR(VLOOKUP(B112,'Notes Ecrit'!$A$2:$B$650,2,FALSE)),"ABI",(VLOOKUP(B112,'Notes Ecrit'!$A$2:$B$650,2,FALSE)))</f>
        <v>2.5</v>
      </c>
      <c r="AI112" s="425">
        <f>IF(OR(AH112="ABI",AH112="VALIDÉ"),0,AH112)</f>
        <v>2.5</v>
      </c>
      <c r="AJ112" s="488">
        <f>RANK(AI112,$AI$3:$AI$651,0)</f>
        <v>574</v>
      </c>
      <c r="AK112" s="427">
        <f>IF(AH112="ABI","DEF",IF(AE112="DSP",AH112,(AE112*0.5+AH112*0.5)))</f>
        <v>6.85</v>
      </c>
    </row>
    <row r="113" spans="1:37" ht="15.75" customHeight="1" thickBot="1" x14ac:dyDescent="0.35">
      <c r="A113" s="414" t="s">
        <v>1026</v>
      </c>
      <c r="B113" s="415">
        <v>21901255</v>
      </c>
      <c r="C113" s="430" t="s">
        <v>474</v>
      </c>
      <c r="D113" s="431" t="s">
        <v>193</v>
      </c>
      <c r="E113" s="418">
        <v>19</v>
      </c>
      <c r="F113" s="419">
        <f>IF(E113="ABI","ABI",IF(E113="DSP","DSP",IF(E113="VAL","VAL",(VLOOKUP(E113,tpstest,2)))))</f>
        <v>19</v>
      </c>
      <c r="G113" s="420">
        <f>IF(F113="ABI",0,IF(F113="DSP","DSP",IF(F113="VAL","VAL",(IF(A113="F",VLOOKUP(F113,endurfille,2),VLOOKUP(F113,endurgarçon,2))))))</f>
        <v>16</v>
      </c>
      <c r="H113" s="421">
        <f>IF(G113="VAL","VALIDÉ",G113)</f>
        <v>16</v>
      </c>
      <c r="I113" s="418">
        <v>3.23</v>
      </c>
      <c r="J113" s="420">
        <f>IF(I113="ABI",0,IF(I113="DSP","DSP",IF(I113="VAL","VAL",(IF(A113="F",VLOOKUP(I113,VIT20MF,2),VLOOKUP(I113,Vit20MG,2))))))</f>
        <v>16</v>
      </c>
      <c r="K113" s="418">
        <v>6.8</v>
      </c>
      <c r="L113" s="420">
        <f>IF(K113="ABI",0,IF(K113="DSP","DSP",IF(K113="VAL","VAL",(IF(A113="F",VLOOKUP(K113,vit50mf,2),VLOOKUP(K113,vit50mg,2))))))</f>
        <v>11</v>
      </c>
      <c r="M113" s="421">
        <f>IF(OR(J113="DSP",L113="DSP"),"DSP",IF(L113="VAL","VALIDÉ",(J113+L113)/2))</f>
        <v>13.5</v>
      </c>
      <c r="N113" s="418">
        <v>45</v>
      </c>
      <c r="O113" s="418">
        <v>63</v>
      </c>
      <c r="P113" s="422">
        <f>IF(OR(N113="DSP",N113="ABI",N113="VAL"),0,N113/O113)</f>
        <v>0.7142857142857143</v>
      </c>
      <c r="Q113" s="420">
        <f>IF(N113="ABI",0,IF(N113="DSP","DSP",IF(N113="VAL","VAL",IF(A113="F",VLOOKUP(P113,forcefille,2),VLOOKUP(P113,forcegarçon,2)))))</f>
        <v>4</v>
      </c>
      <c r="R113" s="418">
        <v>40.4</v>
      </c>
      <c r="S113" s="420">
        <f>IF(R113="ABI",0,IF(R113="DSP","DSP",IF(R113="VAL","VAL",IF(A113="F",VLOOKUP(R113,détfille,2),VLOOKUP(R113,détgarçon,2)))))</f>
        <v>3</v>
      </c>
      <c r="T113" s="421">
        <f>IF(OR(Q113="VAL",S113="VAL"),"VALIDÉ",IF(AND(Q113="DSP",S113="DSP"),"DSP",IF(Q113="DSP",S113*2,IF(S113="DSP",Q113*2,(Q113+S113)))))</f>
        <v>7</v>
      </c>
      <c r="U113" s="418">
        <v>30</v>
      </c>
      <c r="V113" s="420">
        <f>IF(U113="ABI",0,IF(U113="DSP","DSP",IF(U113="VAL","VAL",IF(A113="F",VLOOKUP(U113,coorfille,2),VLOOKUP(U113,coorgarçon,2)))))</f>
        <v>2.75</v>
      </c>
      <c r="W113" s="418">
        <v>-5</v>
      </c>
      <c r="X113" s="420">
        <f>IF(W113="ABI",0,IF(W113="DSP","DSP",IF(W113="VAL","VAL",IF(A113="F",VLOOKUP(W113,SouplesseFille,2),VLOOKUP(W113,SouplesseGarçon,2)))))</f>
        <v>1.5</v>
      </c>
      <c r="Y113" s="418">
        <v>8</v>
      </c>
      <c r="Z113" s="420">
        <f>IF(Y113="ABI",0,IF(Y113="DSP","DSP",IF(Y113="VAL","VAL",IF(A113="F",VLOOKUP(Y113,eqfille,2),VLOOKUP(Y113,eqgarçon,2)))))</f>
        <v>1</v>
      </c>
      <c r="AA113" s="421">
        <f>IF(AND(V113="DSP",X113="DSP",Z113="DSP"),"DSP",IF(AND(V113="DSP",X113="DSP"),Z113*4,IF(AND(V113="DSP",Z113="DSP"),X113*4,IF(AND(X113="DSP",Z113="DSP"),V113*2,IF(V113="DSP",(X113+Z113)*2,IF(X113="DSP",V113+Z113*2,IF(Z113="DSP",V113+X113*2,IF(Z113="VAL","VALIDÉ",V113+X113+Z113))))))))</f>
        <v>5.25</v>
      </c>
      <c r="AB113" s="418">
        <v>35.479999999999997</v>
      </c>
      <c r="AC113" s="420">
        <f>IF(AB113="ABI",0,IF(AB113="DNF",0,IF(AB113="DSP","DSP",IF(AB113="VAL","VAL",(IF(A113="F",VLOOKUP(AB113,nagefille,2),VLOOKUP(AB113,nagegarçon,2)))))))</f>
        <v>13</v>
      </c>
      <c r="AD113" s="423">
        <f>IF(AC113="VAL","VALIDÉ",AC113)</f>
        <v>13</v>
      </c>
      <c r="AE113" s="424">
        <f>IF(AND(H113="DSP",M113="DSP",T113="DSP",AA113="DSP",AD113="DSP"),"DSP",IF(AND(H113="DSP",M113="DSP",T113="DSP",AA113="DSP"),AD113,IF(AND(H113="DSP",M113="DSP",T113="DSP",AD113="DSP"),AA113,IF(AND(H113="DSP",M113="DSP",AA113="DSP",AD113="DSP"),T113,IF(AND(H113="DSP",T113="DSP",AA113="DSP",AD113="DSP"),M113,IF(AND(M113="DSP",T113="DSP",AA113="DSP",AD113="DSP"),H113,IF(AND(T113="DSP",AA113="DSP",AD113="DSP"),(H113+M113)/2,IF(AND(M113="DSP",AA113="DSP",AD113="DSP"),(H113+T113)/2,IF(AND(H113="DSP",AA113="DSP",AD113="DSP"),(M113+T113)/2,IF(AND(M113="DSP",T113="DSP",AD113="DSP"),(H113+AA113)/2,IF(AND(H113="DSP",T113="DSP",AD113="DSP"),(M113+AA113)/2,IF(AND(H113="DSP",M113="DSP",AD113="DSP"),(T113+AA113)/2,IF(AND(M113="DSP",T113="DSP",AA113="DSP"),(H113+AD113)/2,IF(AND(H113="DSP",T113="DSP",AA113="DSP"),(M113+AD113)/2,IF(AND(H113="DSP",M113="DSP",AA113="DSP"),(T113+AD113)/2,IF(AND(H113="DSP",M113="DSP",T113="DSP"),(AA113+AD113)/2,IF(AND(H113="DSP",M113="DSP"),(T113+AA113+AD113)/3,IF(AND(H113="DSP",T113="DSP"),(M113+AA113+AD113)/3,IF(AND(M113="DSP",T113="DSP"),(H113+AA113+AD113)/3,IF(AND(H113="DSP",AA113="DSP"),(M113+T113+AD113)/3,IF(AND(M113="DSP",AA113="DSP"),(H113+T113+AD113)/3,IF(AND(T113="DSP",AA113="DSP"),(H113+M113+AD113)/3,IF(AND(H113="DSP",AD113="DSP"),(M113+T113+AA113)/3,IF(AND(M113="DSP",AD113="DSP"),(H113+T113+AA113)/3,IF(AND(T113="DSP",AD113="DSP"),(H113+M113+AA113)/3,IF(AND(AA113="DSP",AD113="DSP"),(H113+M113+T113)/3,IF(H113="DSP",(M113+T113+AA113+AD113)/4,IF(M113="DSP",(H113+T113+AA113+AD113)/4,IF(T113="DSP",(H113+M113+AA113+AD113)/4,IF(AA113="DSP",(H113+M113+T113+AD113)/4,IF(AD113="DSP",(H113+M113+T113+AA113)/4,SUM(H113+M113+T113+AA113+AD113)/5)))))))))))))))))))))))))))))))</f>
        <v>10.95</v>
      </c>
      <c r="AF113" s="425">
        <f>IF(AE113="DSP",0,AE113)</f>
        <v>10.95</v>
      </c>
      <c r="AG113" s="484">
        <f>RANK(AF113,$AF$3:$AF$651,0)</f>
        <v>329</v>
      </c>
      <c r="AH113" s="426">
        <f>IF(ISERROR(VLOOKUP(B113,'Notes Ecrit'!$A$2:$B$650,2,FALSE)),"ABI",(VLOOKUP(B113,'Notes Ecrit'!$A$2:$B$650,2,FALSE)))</f>
        <v>6</v>
      </c>
      <c r="AI113" s="425">
        <f>IF(OR(AH113="ABI",AH113="VALIDÉ"),0,AH113)</f>
        <v>6</v>
      </c>
      <c r="AJ113" s="488">
        <f>RANK(AI113,$AI$3:$AI$651,0)</f>
        <v>288</v>
      </c>
      <c r="AK113" s="427">
        <f>IF(AH113="ABI","DEF",IF(AE113="DSP",AH113,(AE113*0.5+AH113*0.5)))</f>
        <v>8.4749999999999996</v>
      </c>
    </row>
    <row r="114" spans="1:37" ht="15.75" customHeight="1" thickBot="1" x14ac:dyDescent="0.35">
      <c r="A114" s="414" t="s">
        <v>1026</v>
      </c>
      <c r="B114" s="415">
        <v>21505636</v>
      </c>
      <c r="C114" s="432" t="s">
        <v>1277</v>
      </c>
      <c r="D114" s="433" t="s">
        <v>1278</v>
      </c>
      <c r="E114" s="418"/>
      <c r="F114" s="419"/>
      <c r="G114" s="420"/>
      <c r="H114" s="421"/>
      <c r="I114" s="418"/>
      <c r="J114" s="420"/>
      <c r="K114" s="418"/>
      <c r="L114" s="420"/>
      <c r="M114" s="421"/>
      <c r="N114" s="418"/>
      <c r="O114" s="418"/>
      <c r="P114" s="422"/>
      <c r="Q114" s="420"/>
      <c r="R114" s="418"/>
      <c r="S114" s="420"/>
      <c r="T114" s="421"/>
      <c r="U114" s="418"/>
      <c r="V114" s="420"/>
      <c r="W114" s="418"/>
      <c r="X114" s="420"/>
      <c r="Y114" s="418"/>
      <c r="Z114" s="420"/>
      <c r="AA114" s="421"/>
      <c r="AB114" s="418"/>
      <c r="AC114" s="420"/>
      <c r="AD114" s="423"/>
      <c r="AE114" s="424">
        <v>11.5</v>
      </c>
      <c r="AF114" s="425">
        <f>IF(AE114="DSP",0,AE114)</f>
        <v>11.5</v>
      </c>
      <c r="AG114" s="484">
        <f>RANK(AF114,$AF$3:$AF$651,0)</f>
        <v>256</v>
      </c>
      <c r="AH114" s="426">
        <f>IF(ISERROR(VLOOKUP(B114,'Notes Ecrit'!$A$2:$B$650,2,FALSE)),"ABI",(VLOOKUP(B114,'Notes Ecrit'!$A$2:$B$650,2,FALSE)))</f>
        <v>8</v>
      </c>
      <c r="AI114" s="425">
        <f>IF(OR(AH114="ABI",AH114="VALIDÉ"),0,AH114)</f>
        <v>8</v>
      </c>
      <c r="AJ114" s="488">
        <f>RANK(AI114,$AI$3:$AI$651,0)</f>
        <v>109</v>
      </c>
      <c r="AK114" s="427">
        <f>IF(AH114="ABI","DEF",IF(AE114="DSP",AH114,(AE114*0.5+AH114*0.5)))</f>
        <v>9.75</v>
      </c>
    </row>
    <row r="115" spans="1:37" ht="15.75" customHeight="1" thickBot="1" x14ac:dyDescent="0.35">
      <c r="A115" s="414" t="s">
        <v>1026</v>
      </c>
      <c r="B115" s="415">
        <v>21909354</v>
      </c>
      <c r="C115" s="444" t="s">
        <v>475</v>
      </c>
      <c r="D115" s="445" t="s">
        <v>153</v>
      </c>
      <c r="E115" s="418" t="s">
        <v>329</v>
      </c>
      <c r="F115" s="419" t="str">
        <f>IF(E115="ABI","ABI",IF(E115="DSP","DSP",IF(E115="VAL","VAL",(VLOOKUP(E115,tpstest,2)))))</f>
        <v>ABI</v>
      </c>
      <c r="G115" s="420">
        <f>IF(F115="ABI",0,IF(F115="DSP","DSP",IF(F115="VAL","VAL",(IF(A115="F",VLOOKUP(F115,endurfille,2),VLOOKUP(F115,endurgarçon,2))))))</f>
        <v>0</v>
      </c>
      <c r="H115" s="421">
        <f>IF(G115="VAL","VALIDÉ",G115)</f>
        <v>0</v>
      </c>
      <c r="I115" s="418" t="s">
        <v>329</v>
      </c>
      <c r="J115" s="420">
        <f>IF(I115="ABI",0,IF(I115="DSP","DSP",IF(I115="VAL","VAL",(IF(A115="F",VLOOKUP(I115,VIT20MF,2),VLOOKUP(I115,Vit20MG,2))))))</f>
        <v>0</v>
      </c>
      <c r="K115" s="418" t="s">
        <v>329</v>
      </c>
      <c r="L115" s="420">
        <f>IF(K115="ABI",0,IF(K115="DSP","DSP",IF(K115="VAL","VAL",(IF(A115="F",VLOOKUP(K115,vit50mf,2),VLOOKUP(K115,vit50mg,2))))))</f>
        <v>0</v>
      </c>
      <c r="M115" s="421">
        <f>IF(OR(J115="DSP",L115="DSP"),"DSP",IF(L115="VAL","VALIDÉ",(J115+L115)/2))</f>
        <v>0</v>
      </c>
      <c r="N115" s="418" t="s">
        <v>329</v>
      </c>
      <c r="O115" s="418"/>
      <c r="P115" s="422">
        <f>IF(OR(N115="DSP",N115="ABI",N115="VAL"),0,N115/O115)</f>
        <v>0</v>
      </c>
      <c r="Q115" s="420">
        <f>IF(N115="ABI",0,IF(N115="DSP","DSP",IF(N115="VAL","VAL",IF(A115="F",VLOOKUP(P115,forcefille,2),VLOOKUP(P115,forcegarçon,2)))))</f>
        <v>0</v>
      </c>
      <c r="R115" s="418" t="s">
        <v>329</v>
      </c>
      <c r="S115" s="420">
        <f>IF(R115="ABI",0,IF(R115="DSP","DSP",IF(R115="VAL","VAL",IF(A115="F",VLOOKUP(R115,détfille,2),VLOOKUP(R115,détgarçon,2)))))</f>
        <v>0</v>
      </c>
      <c r="T115" s="421">
        <f>IF(OR(Q115="VAL",S115="VAL"),"VALIDÉ",IF(AND(Q115="DSP",S115="DSP"),"DSP",IF(Q115="DSP",S115*2,IF(S115="DSP",Q115*2,(Q115+S115)))))</f>
        <v>0</v>
      </c>
      <c r="U115" s="418" t="s">
        <v>329</v>
      </c>
      <c r="V115" s="420">
        <f>IF(U115="ABI",0,IF(U115="DSP","DSP",IF(U115="VAL","VAL",IF(A115="F",VLOOKUP(U115,coorfille,2),VLOOKUP(U115,coorgarçon,2)))))</f>
        <v>0</v>
      </c>
      <c r="W115" s="418" t="s">
        <v>329</v>
      </c>
      <c r="X115" s="420">
        <f>IF(W115="ABI",0,IF(W115="DSP","DSP",IF(W115="VAL","VAL",IF(A115="F",VLOOKUP(W115,SouplesseFille,2),VLOOKUP(W115,SouplesseGarçon,2)))))</f>
        <v>0</v>
      </c>
      <c r="Y115" s="418" t="s">
        <v>329</v>
      </c>
      <c r="Z115" s="420">
        <f>IF(Y115="ABI",0,IF(Y115="DSP","DSP",IF(Y115="VAL","VAL",IF(A115="F",VLOOKUP(Y115,eqfille,2),VLOOKUP(Y115,eqgarçon,2)))))</f>
        <v>0</v>
      </c>
      <c r="AA115" s="421">
        <f>IF(AND(V115="DSP",X115="DSP",Z115="DSP"),"DSP",IF(AND(V115="DSP",X115="DSP"),Z115*4,IF(AND(V115="DSP",Z115="DSP"),X115*4,IF(AND(X115="DSP",Z115="DSP"),V115*2,IF(V115="DSP",(X115+Z115)*2,IF(X115="DSP",V115+Z115*2,IF(Z115="DSP",V115+X115*2,IF(Z115="VAL","VALIDÉ",V115+X115+Z115))))))))</f>
        <v>0</v>
      </c>
      <c r="AB115" s="418" t="s">
        <v>329</v>
      </c>
      <c r="AC115" s="420">
        <f>IF(AB115="ABI",0,IF(AB115="DNF",0,IF(AB115="DSP","DSP",IF(AB115="VAL","VAL",(IF(A115="F",VLOOKUP(AB115,nagefille,2),VLOOKUP(AB115,nagegarçon,2)))))))</f>
        <v>0</v>
      </c>
      <c r="AD115" s="423">
        <f>IF(AC115="VAL","VALIDÉ",AC115)</f>
        <v>0</v>
      </c>
      <c r="AE115" s="424">
        <f>IF(AND(H115="DSP",M115="DSP",T115="DSP",AA115="DSP",AD115="DSP"),"DSP",IF(AND(H115="DSP",M115="DSP",T115="DSP",AA115="DSP"),AD115,IF(AND(H115="DSP",M115="DSP",T115="DSP",AD115="DSP"),AA115,IF(AND(H115="DSP",M115="DSP",AA115="DSP",AD115="DSP"),T115,IF(AND(H115="DSP",T115="DSP",AA115="DSP",AD115="DSP"),M115,IF(AND(M115="DSP",T115="DSP",AA115="DSP",AD115="DSP"),H115,IF(AND(T115="DSP",AA115="DSP",AD115="DSP"),(H115+M115)/2,IF(AND(M115="DSP",AA115="DSP",AD115="DSP"),(H115+T115)/2,IF(AND(H115="DSP",AA115="DSP",AD115="DSP"),(M115+T115)/2,IF(AND(M115="DSP",T115="DSP",AD115="DSP"),(H115+AA115)/2,IF(AND(H115="DSP",T115="DSP",AD115="DSP"),(M115+AA115)/2,IF(AND(H115="DSP",M115="DSP",AD115="DSP"),(T115+AA115)/2,IF(AND(M115="DSP",T115="DSP",AA115="DSP"),(H115+AD115)/2,IF(AND(H115="DSP",T115="DSP",AA115="DSP"),(M115+AD115)/2,IF(AND(H115="DSP",M115="DSP",AA115="DSP"),(T115+AD115)/2,IF(AND(H115="DSP",M115="DSP",T115="DSP"),(AA115+AD115)/2,IF(AND(H115="DSP",M115="DSP"),(T115+AA115+AD115)/3,IF(AND(H115="DSP",T115="DSP"),(M115+AA115+AD115)/3,IF(AND(M115="DSP",T115="DSP"),(H115+AA115+AD115)/3,IF(AND(H115="DSP",AA115="DSP"),(M115+T115+AD115)/3,IF(AND(M115="DSP",AA115="DSP"),(H115+T115+AD115)/3,IF(AND(T115="DSP",AA115="DSP"),(H115+M115+AD115)/3,IF(AND(H115="DSP",AD115="DSP"),(M115+T115+AA115)/3,IF(AND(M115="DSP",AD115="DSP"),(H115+T115+AA115)/3,IF(AND(T115="DSP",AD115="DSP"),(H115+M115+AA115)/3,IF(AND(AA115="DSP",AD115="DSP"),(H115+M115+T115)/3,IF(H115="DSP",(M115+T115+AA115+AD115)/4,IF(M115="DSP",(H115+T115+AA115+AD115)/4,IF(T115="DSP",(H115+M115+AA115+AD115)/4,IF(AA115="DSP",(H115+M115+T115+AD115)/4,IF(AD115="DSP",(H115+M115+T115+AA115)/4,SUM(H115+M115+T115+AA115+AD115)/5)))))))))))))))))))))))))))))))</f>
        <v>0</v>
      </c>
      <c r="AF115" s="425">
        <f>IF(AE115="DSP",0,AE115)</f>
        <v>0</v>
      </c>
      <c r="AG115" s="484">
        <f>RANK(AF115,$AF$3:$AF$651,0)</f>
        <v>584</v>
      </c>
      <c r="AH115" s="426" t="str">
        <f>IF(ISERROR(VLOOKUP(B115,'Notes Ecrit'!$A$2:$B$650,2,FALSE)),"ABI",(VLOOKUP(B115,'Notes Ecrit'!$A$2:$B$650,2,FALSE)))</f>
        <v>ABI</v>
      </c>
      <c r="AI115" s="425">
        <f>IF(OR(AH115="ABI",AH115="VALIDÉ"),0,AH115)</f>
        <v>0</v>
      </c>
      <c r="AJ115" s="488">
        <f>RANK(AI115,$AI$3:$AI$651,0)</f>
        <v>592</v>
      </c>
      <c r="AK115" s="427" t="str">
        <f>IF(AH115="ABI","DEF",IF(AE115="DSP",AH115,(AE115*0.5+AH115*0.5)))</f>
        <v>DEF</v>
      </c>
    </row>
    <row r="116" spans="1:37" ht="15.75" customHeight="1" thickBot="1" x14ac:dyDescent="0.35">
      <c r="A116" s="414" t="s">
        <v>1026</v>
      </c>
      <c r="B116" s="415">
        <v>21909632</v>
      </c>
      <c r="C116" s="444" t="s">
        <v>476</v>
      </c>
      <c r="D116" s="445" t="s">
        <v>477</v>
      </c>
      <c r="E116" s="418" t="s">
        <v>1025</v>
      </c>
      <c r="F116" s="419" t="str">
        <f>IF(E116="ABI","ABI",IF(E116="DSP","DSP",IF(E116="VAL","VAL",(VLOOKUP(E116,tpstest,2)))))</f>
        <v>DSP</v>
      </c>
      <c r="G116" s="420" t="str">
        <f>IF(F116="ABI",0,IF(F116="DSP","DSP",IF(F116="VAL","VAL",(IF(A116="F",VLOOKUP(F116,endurfille,2),VLOOKUP(F116,endurgarçon,2))))))</f>
        <v>DSP</v>
      </c>
      <c r="H116" s="421" t="str">
        <f>IF(G116="VAL","VALIDÉ",G116)</f>
        <v>DSP</v>
      </c>
      <c r="I116" s="418" t="s">
        <v>1025</v>
      </c>
      <c r="J116" s="420" t="str">
        <f>IF(I116="ABI",0,IF(I116="DSP","DSP",IF(I116="VAL","VAL",(IF(A116="F",VLOOKUP(I116,VIT20MF,2),VLOOKUP(I116,Vit20MG,2))))))</f>
        <v>DSP</v>
      </c>
      <c r="K116" s="418" t="s">
        <v>1025</v>
      </c>
      <c r="L116" s="420" t="str">
        <f>IF(K116="ABI",0,IF(K116="DSP","DSP",IF(K116="VAL","VAL",(IF(A116="F",VLOOKUP(K116,vit50mf,2),VLOOKUP(K116,vit50mg,2))))))</f>
        <v>DSP</v>
      </c>
      <c r="M116" s="421" t="str">
        <f>IF(OR(J116="DSP",L116="DSP"),"DSP",IF(L116="VAL","VALIDÉ",(J116+L116)/2))</f>
        <v>DSP</v>
      </c>
      <c r="N116" s="418" t="s">
        <v>1025</v>
      </c>
      <c r="O116" s="418"/>
      <c r="P116" s="422">
        <f>IF(OR(N116="DSP",N116="ABI",N116="VAL"),0,N116/O116)</f>
        <v>0</v>
      </c>
      <c r="Q116" s="420" t="str">
        <f>IF(N116="ABI",0,IF(N116="DSP","DSP",IF(N116="VAL","VAL",IF(A116="F",VLOOKUP(P116,forcefille,2),VLOOKUP(P116,forcegarçon,2)))))</f>
        <v>DSP</v>
      </c>
      <c r="R116" s="418" t="s">
        <v>1025</v>
      </c>
      <c r="S116" s="420" t="str">
        <f>IF(R116="ABI",0,IF(R116="DSP","DSP",IF(R116="VAL","VAL",IF(A116="F",VLOOKUP(R116,détfille,2),VLOOKUP(R116,détgarçon,2)))))</f>
        <v>DSP</v>
      </c>
      <c r="T116" s="421" t="str">
        <f>IF(OR(Q116="VAL",S116="VAL"),"VALIDÉ",IF(AND(Q116="DSP",S116="DSP"),"DSP",IF(Q116="DSP",S116*2,IF(S116="DSP",Q116*2,(Q116+S116)))))</f>
        <v>DSP</v>
      </c>
      <c r="U116" s="418" t="s">
        <v>1025</v>
      </c>
      <c r="V116" s="420" t="str">
        <f>IF(U116="ABI",0,IF(U116="DSP","DSP",IF(U116="VAL","VAL",IF(A116="F",VLOOKUP(U116,coorfille,2),VLOOKUP(U116,coorgarçon,2)))))</f>
        <v>DSP</v>
      </c>
      <c r="W116" s="418" t="s">
        <v>1025</v>
      </c>
      <c r="X116" s="420" t="str">
        <f>IF(W116="ABI",0,IF(W116="DSP","DSP",IF(W116="VAL","VAL",IF(A116="F",VLOOKUP(W116,SouplesseFille,2),VLOOKUP(W116,SouplesseGarçon,2)))))</f>
        <v>DSP</v>
      </c>
      <c r="Y116" s="418" t="s">
        <v>1025</v>
      </c>
      <c r="Z116" s="420" t="str">
        <f>IF(Y116="ABI",0,IF(Y116="DSP","DSP",IF(Y116="VAL","VAL",IF(A116="F",VLOOKUP(Y116,eqfille,2),VLOOKUP(Y116,eqgarçon,2)))))</f>
        <v>DSP</v>
      </c>
      <c r="AA116" s="421" t="str">
        <f>IF(AND(V116="DSP",X116="DSP",Z116="DSP"),"DSP",IF(AND(V116="DSP",X116="DSP"),Z116*4,IF(AND(V116="DSP",Z116="DSP"),X116*4,IF(AND(X116="DSP",Z116="DSP"),V116*2,IF(V116="DSP",(X116+Z116)*2,IF(X116="DSP",V116+Z116*2,IF(Z116="DSP",V116+X116*2,IF(Z116="VAL","VALIDÉ",V116+X116+Z116))))))))</f>
        <v>DSP</v>
      </c>
      <c r="AB116" s="418" t="s">
        <v>1025</v>
      </c>
      <c r="AC116" s="420" t="str">
        <f>IF(AB116="ABI",0,IF(AB116="DNF",0,IF(AB116="DSP","DSP",IF(AB116="VAL","VAL",(IF(A116="F",VLOOKUP(AB116,nagefille,2),VLOOKUP(AB116,nagegarçon,2)))))))</f>
        <v>DSP</v>
      </c>
      <c r="AD116" s="423" t="str">
        <f>IF(AC116="VAL","VALIDÉ",AC116)</f>
        <v>DSP</v>
      </c>
      <c r="AE116" s="424" t="str">
        <f>IF(AND(H116="DSP",M116="DSP",T116="DSP",AA116="DSP",AD116="DSP"),"DSP",IF(AND(H116="DSP",M116="DSP",T116="DSP",AA116="DSP"),AD116,IF(AND(H116="DSP",M116="DSP",T116="DSP",AD116="DSP"),AA116,IF(AND(H116="DSP",M116="DSP",AA116="DSP",AD116="DSP"),T116,IF(AND(H116="DSP",T116="DSP",AA116="DSP",AD116="DSP"),M116,IF(AND(M116="DSP",T116="DSP",AA116="DSP",AD116="DSP"),H116,IF(AND(T116="DSP",AA116="DSP",AD116="DSP"),(H116+M116)/2,IF(AND(M116="DSP",AA116="DSP",AD116="DSP"),(H116+T116)/2,IF(AND(H116="DSP",AA116="DSP",AD116="DSP"),(M116+T116)/2,IF(AND(M116="DSP",T116="DSP",AD116="DSP"),(H116+AA116)/2,IF(AND(H116="DSP",T116="DSP",AD116="DSP"),(M116+AA116)/2,IF(AND(H116="DSP",M116="DSP",AD116="DSP"),(T116+AA116)/2,IF(AND(M116="DSP",T116="DSP",AA116="DSP"),(H116+AD116)/2,IF(AND(H116="DSP",T116="DSP",AA116="DSP"),(M116+AD116)/2,IF(AND(H116="DSP",M116="DSP",AA116="DSP"),(T116+AD116)/2,IF(AND(H116="DSP",M116="DSP",T116="DSP"),(AA116+AD116)/2,IF(AND(H116="DSP",M116="DSP"),(T116+AA116+AD116)/3,IF(AND(H116="DSP",T116="DSP"),(M116+AA116+AD116)/3,IF(AND(M116="DSP",T116="DSP"),(H116+AA116+AD116)/3,IF(AND(H116="DSP",AA116="DSP"),(M116+T116+AD116)/3,IF(AND(M116="DSP",AA116="DSP"),(H116+T116+AD116)/3,IF(AND(T116="DSP",AA116="DSP"),(H116+M116+AD116)/3,IF(AND(H116="DSP",AD116="DSP"),(M116+T116+AA116)/3,IF(AND(M116="DSP",AD116="DSP"),(H116+T116+AA116)/3,IF(AND(T116="DSP",AD116="DSP"),(H116+M116+AA116)/3,IF(AND(AA116="DSP",AD116="DSP"),(H116+M116+T116)/3,IF(H116="DSP",(M116+T116+AA116+AD116)/4,IF(M116="DSP",(H116+T116+AA116+AD116)/4,IF(T116="DSP",(H116+M116+AA116+AD116)/4,IF(AA116="DSP",(H116+M116+T116+AD116)/4,IF(AD116="DSP",(H116+M116+T116+AA116)/4,SUM(H116+M116+T116+AA116+AD116)/5)))))))))))))))))))))))))))))))</f>
        <v>DSP</v>
      </c>
      <c r="AF116" s="425">
        <f>IF(AE116="DSP",0,AE116)</f>
        <v>0</v>
      </c>
      <c r="AG116" s="484">
        <f>RANK(AF116,$AF$3:$AF$651,0)</f>
        <v>584</v>
      </c>
      <c r="AH116" s="426">
        <f>IF(ISERROR(VLOOKUP(B116,'Notes Ecrit'!$A$2:$B$650,2,FALSE)),"ABI",(VLOOKUP(B116,'Notes Ecrit'!$A$2:$B$650,2,FALSE)))</f>
        <v>8.5</v>
      </c>
      <c r="AI116" s="425">
        <f>IF(OR(AH116="ABI",AH116="VALIDÉ"),0,AH116)</f>
        <v>8.5</v>
      </c>
      <c r="AJ116" s="488">
        <f>RANK(AI116,$AI$3:$AI$651,0)</f>
        <v>83</v>
      </c>
      <c r="AK116" s="427">
        <f>IF(AH116="ABI","DEF",IF(AE116="DSP",AH116,(AE116*0.5+AH116*0.5)))</f>
        <v>8.5</v>
      </c>
    </row>
    <row r="117" spans="1:37" ht="15.75" customHeight="1" thickBot="1" x14ac:dyDescent="0.35">
      <c r="A117" s="414" t="s">
        <v>1026</v>
      </c>
      <c r="B117" s="415">
        <v>21800238</v>
      </c>
      <c r="C117" s="432" t="s">
        <v>1281</v>
      </c>
      <c r="D117" s="433" t="s">
        <v>164</v>
      </c>
      <c r="E117" s="418"/>
      <c r="F117" s="419"/>
      <c r="G117" s="420"/>
      <c r="H117" s="421"/>
      <c r="I117" s="418"/>
      <c r="J117" s="420"/>
      <c r="K117" s="418"/>
      <c r="L117" s="420"/>
      <c r="M117" s="421"/>
      <c r="N117" s="418"/>
      <c r="O117" s="418"/>
      <c r="P117" s="422"/>
      <c r="Q117" s="420"/>
      <c r="R117" s="418"/>
      <c r="S117" s="420"/>
      <c r="T117" s="421"/>
      <c r="U117" s="418"/>
      <c r="V117" s="420"/>
      <c r="W117" s="418"/>
      <c r="X117" s="420"/>
      <c r="Y117" s="418"/>
      <c r="Z117" s="420"/>
      <c r="AA117" s="421"/>
      <c r="AB117" s="418"/>
      <c r="AC117" s="420"/>
      <c r="AD117" s="423"/>
      <c r="AE117" s="424">
        <v>11.2</v>
      </c>
      <c r="AF117" s="425">
        <f>IF(AE117="DSP",0,AE117)</f>
        <v>11.2</v>
      </c>
      <c r="AG117" s="484">
        <f>RANK(AF117,$AF$3:$AF$651,0)</f>
        <v>303</v>
      </c>
      <c r="AH117" s="426">
        <f>IF(ISERROR(VLOOKUP(B117,'Notes Ecrit'!$A$2:$B$650,2,FALSE)),"ABI",(VLOOKUP(B117,'Notes Ecrit'!$A$2:$B$650,2,FALSE)))</f>
        <v>7.5</v>
      </c>
      <c r="AI117" s="425">
        <f>IF(OR(AH117="ABI",AH117="VALIDÉ"),0,AH117)</f>
        <v>7.5</v>
      </c>
      <c r="AJ117" s="488">
        <f>RANK(AI117,$AI$3:$AI$651,0)</f>
        <v>137</v>
      </c>
      <c r="AK117" s="427">
        <f>IF(AH117="ABI","DEF",IF(AE117="DSP",AH117,(AE117*0.5+AH117*0.5)))</f>
        <v>9.35</v>
      </c>
    </row>
    <row r="118" spans="1:37" ht="15.75" customHeight="1" thickBot="1" x14ac:dyDescent="0.35">
      <c r="A118" s="414" t="s">
        <v>1026</v>
      </c>
      <c r="B118" s="415">
        <v>21905070</v>
      </c>
      <c r="C118" s="444" t="s">
        <v>478</v>
      </c>
      <c r="D118" s="445" t="s">
        <v>193</v>
      </c>
      <c r="E118" s="418">
        <v>14</v>
      </c>
      <c r="F118" s="419">
        <f>IF(E118="ABI","ABI",IF(E118="DSP","DSP",IF(E118="VAL","VAL",(VLOOKUP(E118,tpstest,2)))))</f>
        <v>16.5</v>
      </c>
      <c r="G118" s="420">
        <f>IF(F118="ABI",0,IF(F118="DSP","DSP",IF(F118="VAL","VAL",(IF(A118="F",VLOOKUP(F118,endurfille,2),VLOOKUP(F118,endurgarçon,2))))))</f>
        <v>11</v>
      </c>
      <c r="H118" s="421">
        <f>IF(G118="VAL","VALIDÉ",G118)</f>
        <v>11</v>
      </c>
      <c r="I118" s="418">
        <v>3.13</v>
      </c>
      <c r="J118" s="420">
        <f>IF(I118="ABI",0,IF(I118="DSP","DSP",IF(I118="VAL","VAL",(IF(A118="F",VLOOKUP(I118,VIT20MF,2),VLOOKUP(I118,Vit20MG,2))))))</f>
        <v>18</v>
      </c>
      <c r="K118" s="418">
        <v>6.8</v>
      </c>
      <c r="L118" s="420">
        <f>IF(K118="ABI",0,IF(K118="DSP","DSP",IF(K118="VAL","VAL",(IF(A118="F",VLOOKUP(K118,vit50mf,2),VLOOKUP(K118,vit50mg,2))))))</f>
        <v>11</v>
      </c>
      <c r="M118" s="421">
        <f>IF(OR(J118="DSP",L118="DSP"),"DSP",IF(L118="VAL","VALIDÉ",(J118+L118)/2))</f>
        <v>14.5</v>
      </c>
      <c r="N118" s="418">
        <v>58</v>
      </c>
      <c r="O118" s="418">
        <v>77</v>
      </c>
      <c r="P118" s="422">
        <f>IF(OR(N118="DSP",N118="ABI",N118="VAL"),0,N118/O118)</f>
        <v>0.75324675324675328</v>
      </c>
      <c r="Q118" s="420">
        <f>IF(N118="ABI",0,IF(N118="DSP","DSP",IF(N118="VAL","VAL",IF(A118="F",VLOOKUP(P118,forcefille,2),VLOOKUP(P118,forcegarçon,2)))))</f>
        <v>4</v>
      </c>
      <c r="R118" s="418">
        <v>44.1</v>
      </c>
      <c r="S118" s="420">
        <f>IF(R118="ABI",0,IF(R118="DSP","DSP",IF(R118="VAL","VAL",IF(A118="F",VLOOKUP(R118,détfille,2),VLOOKUP(R118,détgarçon,2)))))</f>
        <v>4</v>
      </c>
      <c r="T118" s="421">
        <f>IF(OR(Q118="VAL",S118="VAL"),"VALIDÉ",IF(AND(Q118="DSP",S118="DSP"),"DSP",IF(Q118="DSP",S118*2,IF(S118="DSP",Q118*2,(Q118+S118)))))</f>
        <v>8</v>
      </c>
      <c r="U118" s="418">
        <v>24.2</v>
      </c>
      <c r="V118" s="420">
        <f>IF(U118="ABI",0,IF(U118="DSP","DSP",IF(U118="VAL","VAL",IF(A118="F",VLOOKUP(U118,coorfille,2),VLOOKUP(U118,coorgarçon,2)))))</f>
        <v>5.75</v>
      </c>
      <c r="W118" s="418">
        <v>3</v>
      </c>
      <c r="X118" s="420">
        <f>IF(W118="ABI",0,IF(W118="DSP","DSP",IF(W118="VAL","VAL",IF(A118="F",VLOOKUP(W118,SouplesseFille,2),VLOOKUP(W118,SouplesseGarçon,2)))))</f>
        <v>3.25</v>
      </c>
      <c r="Y118" s="418">
        <v>3</v>
      </c>
      <c r="Z118" s="420">
        <f>IF(Y118="ABI",0,IF(Y118="DSP","DSP",IF(Y118="VAL","VAL",IF(A118="F",VLOOKUP(Y118,eqfille,2),VLOOKUP(Y118,eqgarçon,2)))))</f>
        <v>3.5</v>
      </c>
      <c r="AA118" s="421">
        <f>IF(AND(V118="DSP",X118="DSP",Z118="DSP"),"DSP",IF(AND(V118="DSP",X118="DSP"),Z118*4,IF(AND(V118="DSP",Z118="DSP"),X118*4,IF(AND(X118="DSP",Z118="DSP"),V118*2,IF(V118="DSP",(X118+Z118)*2,IF(X118="DSP",V118+Z118*2,IF(Z118="DSP",V118+X118*2,IF(Z118="VAL","VALIDÉ",V118+X118+Z118))))))))</f>
        <v>12.5</v>
      </c>
      <c r="AB118" s="418">
        <v>33.56</v>
      </c>
      <c r="AC118" s="420">
        <f>IF(AB118="ABI",0,IF(AB118="DNF",0,IF(AB118="DSP","DSP",IF(AB118="VAL","VAL",(IF(A118="F",VLOOKUP(AB118,nagefille,2),VLOOKUP(AB118,nagegarçon,2)))))))</f>
        <v>14</v>
      </c>
      <c r="AD118" s="423">
        <f>IF(AC118="VAL","VALIDÉ",AC118)</f>
        <v>14</v>
      </c>
      <c r="AE118" s="424">
        <f>IF(AND(H118="DSP",M118="DSP",T118="DSP",AA118="DSP",AD118="DSP"),"DSP",IF(AND(H118="DSP",M118="DSP",T118="DSP",AA118="DSP"),AD118,IF(AND(H118="DSP",M118="DSP",T118="DSP",AD118="DSP"),AA118,IF(AND(H118="DSP",M118="DSP",AA118="DSP",AD118="DSP"),T118,IF(AND(H118="DSP",T118="DSP",AA118="DSP",AD118="DSP"),M118,IF(AND(M118="DSP",T118="DSP",AA118="DSP",AD118="DSP"),H118,IF(AND(T118="DSP",AA118="DSP",AD118="DSP"),(H118+M118)/2,IF(AND(M118="DSP",AA118="DSP",AD118="DSP"),(H118+T118)/2,IF(AND(H118="DSP",AA118="DSP",AD118="DSP"),(M118+T118)/2,IF(AND(M118="DSP",T118="DSP",AD118="DSP"),(H118+AA118)/2,IF(AND(H118="DSP",T118="DSP",AD118="DSP"),(M118+AA118)/2,IF(AND(H118="DSP",M118="DSP",AD118="DSP"),(T118+AA118)/2,IF(AND(M118="DSP",T118="DSP",AA118="DSP"),(H118+AD118)/2,IF(AND(H118="DSP",T118="DSP",AA118="DSP"),(M118+AD118)/2,IF(AND(H118="DSP",M118="DSP",AA118="DSP"),(T118+AD118)/2,IF(AND(H118="DSP",M118="DSP",T118="DSP"),(AA118+AD118)/2,IF(AND(H118="DSP",M118="DSP"),(T118+AA118+AD118)/3,IF(AND(H118="DSP",T118="DSP"),(M118+AA118+AD118)/3,IF(AND(M118="DSP",T118="DSP"),(H118+AA118+AD118)/3,IF(AND(H118="DSP",AA118="DSP"),(M118+T118+AD118)/3,IF(AND(M118="DSP",AA118="DSP"),(H118+T118+AD118)/3,IF(AND(T118="DSP",AA118="DSP"),(H118+M118+AD118)/3,IF(AND(H118="DSP",AD118="DSP"),(M118+T118+AA118)/3,IF(AND(M118="DSP",AD118="DSP"),(H118+T118+AA118)/3,IF(AND(T118="DSP",AD118="DSP"),(H118+M118+AA118)/3,IF(AND(AA118="DSP",AD118="DSP"),(H118+M118+T118)/3,IF(H118="DSP",(M118+T118+AA118+AD118)/4,IF(M118="DSP",(H118+T118+AA118+AD118)/4,IF(T118="DSP",(H118+M118+AA118+AD118)/4,IF(AA118="DSP",(H118+M118+T118+AD118)/4,IF(AD118="DSP",(H118+M118+T118+AA118)/4,SUM(H118+M118+T118+AA118+AD118)/5)))))))))))))))))))))))))))))))</f>
        <v>12</v>
      </c>
      <c r="AF118" s="425">
        <f>IF(AE118="DSP",0,AE118)</f>
        <v>12</v>
      </c>
      <c r="AG118" s="484">
        <f>RANK(AF118,$AF$3:$AF$651,0)</f>
        <v>194</v>
      </c>
      <c r="AH118" s="426">
        <f>IF(ISERROR(VLOOKUP(B118,'Notes Ecrit'!$A$2:$B$650,2,FALSE)),"ABI",(VLOOKUP(B118,'Notes Ecrit'!$A$2:$B$650,2,FALSE)))</f>
        <v>8.5</v>
      </c>
      <c r="AI118" s="425">
        <f>IF(OR(AH118="ABI",AH118="VALIDÉ"),0,AH118)</f>
        <v>8.5</v>
      </c>
      <c r="AJ118" s="488">
        <f>RANK(AI118,$AI$3:$AI$651,0)</f>
        <v>83</v>
      </c>
      <c r="AK118" s="427">
        <f>IF(AH118="ABI","DEF",IF(AE118="DSP",AH118,(AE118*0.5+AH118*0.5)))</f>
        <v>10.25</v>
      </c>
    </row>
    <row r="119" spans="1:37" ht="15.75" customHeight="1" thickBot="1" x14ac:dyDescent="0.35">
      <c r="A119" s="414" t="s">
        <v>1026</v>
      </c>
      <c r="B119" s="415">
        <v>21907014</v>
      </c>
      <c r="C119" s="430" t="s">
        <v>479</v>
      </c>
      <c r="D119" s="431" t="s">
        <v>200</v>
      </c>
      <c r="E119" s="450">
        <v>17</v>
      </c>
      <c r="F119" s="419">
        <f>IF(E119="ABI","ABI",IF(E119="DSP","DSP",IF(E119="VAL","VAL",(VLOOKUP(E119,tpstest,2)))))</f>
        <v>18</v>
      </c>
      <c r="G119" s="420">
        <f>IF(F119="ABI",0,IF(F119="DSP","DSP",IF(F119="VAL","VAL",(IF(A119="F",VLOOKUP(F119,endurfille,2),VLOOKUP(F119,endurgarçon,2))))))</f>
        <v>14</v>
      </c>
      <c r="H119" s="421">
        <f>IF(G119="VAL","VALIDÉ",G119)</f>
        <v>14</v>
      </c>
      <c r="I119" s="450">
        <v>3.13</v>
      </c>
      <c r="J119" s="420">
        <f>IF(I119="ABI",0,IF(I119="DSP","DSP",IF(I119="VAL","VAL",(IF(A119="F",VLOOKUP(I119,VIT20MF,2),VLOOKUP(I119,Vit20MG,2))))))</f>
        <v>18</v>
      </c>
      <c r="K119" s="450">
        <v>6.57</v>
      </c>
      <c r="L119" s="420">
        <f>IF(K119="ABI",0,IF(K119="DSP","DSP",IF(K119="VAL","VAL",(IF(A119="F",VLOOKUP(K119,vit50mf,2),VLOOKUP(K119,vit50mg,2))))))</f>
        <v>13</v>
      </c>
      <c r="M119" s="421">
        <f>IF(OR(J119="DSP",L119="DSP"),"DSP",IF(L119="VAL","VALIDÉ",(J119+L119)/2))</f>
        <v>15.5</v>
      </c>
      <c r="N119" s="450">
        <v>57</v>
      </c>
      <c r="O119" s="418">
        <v>62</v>
      </c>
      <c r="P119" s="422">
        <f>IF(OR(N119="DSP",N119="ABI",N119="VAL"),0,N119/O119)</f>
        <v>0.91935483870967738</v>
      </c>
      <c r="Q119" s="420">
        <f>IF(N119="ABI",0,IF(N119="DSP","DSP",IF(N119="VAL","VAL",IF(A119="F",VLOOKUP(P119,forcefille,2),VLOOKUP(P119,forcegarçon,2)))))</f>
        <v>5</v>
      </c>
      <c r="R119" s="450">
        <v>49.4</v>
      </c>
      <c r="S119" s="420">
        <f>IF(R119="ABI",0,IF(R119="DSP","DSP",IF(R119="VAL","VAL",IF(A119="F",VLOOKUP(R119,détfille,2),VLOOKUP(R119,détgarçon,2)))))</f>
        <v>5.5</v>
      </c>
      <c r="T119" s="421">
        <f>IF(OR(Q119="VAL",S119="VAL"),"VALIDÉ",IF(AND(Q119="DSP",S119="DSP"),"DSP",IF(Q119="DSP",S119*2,IF(S119="DSP",Q119*2,(Q119+S119)))))</f>
        <v>10.5</v>
      </c>
      <c r="U119" s="450">
        <v>25.63</v>
      </c>
      <c r="V119" s="420">
        <f>IF(U119="ABI",0,IF(U119="DSP","DSP",IF(U119="VAL","VAL",IF(A119="F",VLOOKUP(U119,coorfille,2),VLOOKUP(U119,coorgarçon,2)))))</f>
        <v>5</v>
      </c>
      <c r="W119" s="450">
        <v>-3</v>
      </c>
      <c r="X119" s="420">
        <f>IF(W119="ABI",0,IF(W119="DSP","DSP",IF(W119="VAL","VAL",IF(A119="F",VLOOKUP(W119,SouplesseFille,2),VLOOKUP(W119,SouplesseGarçon,2)))))</f>
        <v>1.75</v>
      </c>
      <c r="Y119" s="450">
        <v>4</v>
      </c>
      <c r="Z119" s="420">
        <f>IF(Y119="ABI",0,IF(Y119="DSP","DSP",IF(Y119="VAL","VAL",IF(A119="F",VLOOKUP(Y119,eqfille,2),VLOOKUP(Y119,eqgarçon,2)))))</f>
        <v>3</v>
      </c>
      <c r="AA119" s="421">
        <f>IF(AND(V119="DSP",X119="DSP",Z119="DSP"),"DSP",IF(AND(V119="DSP",X119="DSP"),Z119*4,IF(AND(V119="DSP",Z119="DSP"),X119*4,IF(AND(X119="DSP",Z119="DSP"),V119*2,IF(V119="DSP",(X119+Z119)*2,IF(X119="DSP",V119+Z119*2,IF(Z119="DSP",V119+X119*2,IF(Z119="VAL","VALIDÉ",V119+X119+Z119))))))))</f>
        <v>9.75</v>
      </c>
      <c r="AB119" s="450">
        <v>35.19</v>
      </c>
      <c r="AC119" s="420">
        <f>IF(AB119="ABI",0,IF(AB119="DNF",0,IF(AB119="DSP","DSP",IF(AB119="VAL","VAL",(IF(A119="F",VLOOKUP(AB119,nagefille,2),VLOOKUP(AB119,nagegarçon,2)))))))</f>
        <v>13</v>
      </c>
      <c r="AD119" s="423">
        <f>IF(AC119="VAL","VALIDÉ",AC119)</f>
        <v>13</v>
      </c>
      <c r="AE119" s="424">
        <f>IF(AND(H119="DSP",M119="DSP",T119="DSP",AA119="DSP",AD119="DSP"),"DSP",IF(AND(H119="DSP",M119="DSP",T119="DSP",AA119="DSP"),AD119,IF(AND(H119="DSP",M119="DSP",T119="DSP",AD119="DSP"),AA119,IF(AND(H119="DSP",M119="DSP",AA119="DSP",AD119="DSP"),T119,IF(AND(H119="DSP",T119="DSP",AA119="DSP",AD119="DSP"),M119,IF(AND(M119="DSP",T119="DSP",AA119="DSP",AD119="DSP"),H119,IF(AND(T119="DSP",AA119="DSP",AD119="DSP"),(H119+M119)/2,IF(AND(M119="DSP",AA119="DSP",AD119="DSP"),(H119+T119)/2,IF(AND(H119="DSP",AA119="DSP",AD119="DSP"),(M119+T119)/2,IF(AND(M119="DSP",T119="DSP",AD119="DSP"),(H119+AA119)/2,IF(AND(H119="DSP",T119="DSP",AD119="DSP"),(M119+AA119)/2,IF(AND(H119="DSP",M119="DSP",AD119="DSP"),(T119+AA119)/2,IF(AND(M119="DSP",T119="DSP",AA119="DSP"),(H119+AD119)/2,IF(AND(H119="DSP",T119="DSP",AA119="DSP"),(M119+AD119)/2,IF(AND(H119="DSP",M119="DSP",AA119="DSP"),(T119+AD119)/2,IF(AND(H119="DSP",M119="DSP",T119="DSP"),(AA119+AD119)/2,IF(AND(H119="DSP",M119="DSP"),(T119+AA119+AD119)/3,IF(AND(H119="DSP",T119="DSP"),(M119+AA119+AD119)/3,IF(AND(M119="DSP",T119="DSP"),(H119+AA119+AD119)/3,IF(AND(H119="DSP",AA119="DSP"),(M119+T119+AD119)/3,IF(AND(M119="DSP",AA119="DSP"),(H119+T119+AD119)/3,IF(AND(T119="DSP",AA119="DSP"),(H119+M119+AD119)/3,IF(AND(H119="DSP",AD119="DSP"),(M119+T119+AA119)/3,IF(AND(M119="DSP",AD119="DSP"),(H119+T119+AA119)/3,IF(AND(T119="DSP",AD119="DSP"),(H119+M119+AA119)/3,IF(AND(AA119="DSP",AD119="DSP"),(H119+M119+T119)/3,IF(H119="DSP",(M119+T119+AA119+AD119)/4,IF(M119="DSP",(H119+T119+AA119+AD119)/4,IF(T119="DSP",(H119+M119+AA119+AD119)/4,IF(AA119="DSP",(H119+M119+T119+AD119)/4,IF(AD119="DSP",(H119+M119+T119+AA119)/4,SUM(H119+M119+T119+AA119+AD119)/5)))))))))))))))))))))))))))))))</f>
        <v>12.55</v>
      </c>
      <c r="AF119" s="425">
        <f>IF(AE119="DSP",0,AE119)</f>
        <v>12.55</v>
      </c>
      <c r="AG119" s="484">
        <f>RANK(AF119,$AF$3:$AF$651,0)</f>
        <v>127</v>
      </c>
      <c r="AH119" s="426">
        <f>IF(ISERROR(VLOOKUP(B119,'Notes Ecrit'!$A$2:$B$650,2,FALSE)),"ABI",(VLOOKUP(B119,'Notes Ecrit'!$A$2:$B$650,2,FALSE)))</f>
        <v>5</v>
      </c>
      <c r="AI119" s="425">
        <f>IF(OR(AH119="ABI",AH119="VALIDÉ"),0,AH119)</f>
        <v>5</v>
      </c>
      <c r="AJ119" s="488">
        <f>RANK(AI119,$AI$3:$AI$651,0)</f>
        <v>416</v>
      </c>
      <c r="AK119" s="427">
        <f>IF(AH119="ABI","DEF",IF(AE119="DSP",AH119,(AE119*0.5+AH119*0.5)))</f>
        <v>8.7750000000000004</v>
      </c>
    </row>
    <row r="120" spans="1:37" ht="15.75" customHeight="1" thickBot="1" x14ac:dyDescent="0.35">
      <c r="A120" s="414" t="s">
        <v>1026</v>
      </c>
      <c r="B120" s="415">
        <v>21911717</v>
      </c>
      <c r="C120" s="430" t="s">
        <v>480</v>
      </c>
      <c r="D120" s="431" t="s">
        <v>481</v>
      </c>
      <c r="E120" s="418">
        <v>18</v>
      </c>
      <c r="F120" s="419">
        <f>IF(E120="ABI","ABI",IF(E120="DSP","DSP",IF(E120="VAL","VAL",(VLOOKUP(E120,tpstest,2)))))</f>
        <v>18.5</v>
      </c>
      <c r="G120" s="420">
        <f>IF(F120="ABI",0,IF(F120="DSP","DSP",IF(F120="VAL","VAL",(IF(A120="F",VLOOKUP(F120,endurfille,2),VLOOKUP(F120,endurgarçon,2))))))</f>
        <v>15</v>
      </c>
      <c r="H120" s="421">
        <f>IF(G120="VAL","VALIDÉ",G120)</f>
        <v>15</v>
      </c>
      <c r="I120" s="418">
        <v>3.29</v>
      </c>
      <c r="J120" s="420">
        <f>IF(I120="ABI",0,IF(I120="DSP","DSP",IF(I120="VAL","VAL",(IF(A120="F",VLOOKUP(I120,VIT20MF,2),VLOOKUP(I120,Vit20MG,2))))))</f>
        <v>15</v>
      </c>
      <c r="K120" s="418">
        <v>6.92</v>
      </c>
      <c r="L120" s="420">
        <f>IF(K120="ABI",0,IF(K120="DSP","DSP",IF(K120="VAL","VAL",(IF(A120="F",VLOOKUP(K120,vit50mf,2),VLOOKUP(K120,vit50mg,2))))))</f>
        <v>10</v>
      </c>
      <c r="M120" s="421">
        <f>IF(OR(J120="DSP",L120="DSP"),"DSP",IF(L120="VAL","VALIDÉ",(J120+L120)/2))</f>
        <v>12.5</v>
      </c>
      <c r="N120" s="418">
        <v>70</v>
      </c>
      <c r="O120" s="418">
        <v>68</v>
      </c>
      <c r="P120" s="422">
        <f>IF(OR(N120="DSP",N120="ABI",N120="VAL"),0,N120/O120)</f>
        <v>1.0294117647058822</v>
      </c>
      <c r="Q120" s="420">
        <f>IF(N120="ABI",0,IF(N120="DSP","DSP",IF(N120="VAL","VAL",IF(A120="F",VLOOKUP(P120,forcefille,2),VLOOKUP(P120,forcegarçon,2)))))</f>
        <v>5.5</v>
      </c>
      <c r="R120" s="418">
        <v>37.799999999999997</v>
      </c>
      <c r="S120" s="420">
        <f>IF(R120="ABI",0,IF(R120="DSP","DSP",IF(R120="VAL","VAL",IF(A120="F",VLOOKUP(R120,détfille,2),VLOOKUP(R120,détgarçon,2)))))</f>
        <v>2.5</v>
      </c>
      <c r="T120" s="421">
        <f>IF(OR(Q120="VAL",S120="VAL"),"VALIDÉ",IF(AND(Q120="DSP",S120="DSP"),"DSP",IF(Q120="DSP",S120*2,IF(S120="DSP",Q120*2,(Q120+S120)))))</f>
        <v>8</v>
      </c>
      <c r="U120" s="418">
        <v>29.5</v>
      </c>
      <c r="V120" s="420">
        <f>IF(U120="ABI",0,IF(U120="DSP","DSP",IF(U120="VAL","VAL",IF(A120="F",VLOOKUP(U120,coorfille,2),VLOOKUP(U120,coorgarçon,2)))))</f>
        <v>3</v>
      </c>
      <c r="W120" s="418">
        <v>-20</v>
      </c>
      <c r="X120" s="420">
        <f>IF(W120="ABI",0,IF(W120="DSP","DSP",IF(W120="VAL","VAL",IF(A120="F",VLOOKUP(W120,SouplesseFille,2),VLOOKUP(W120,SouplesseGarçon,2)))))</f>
        <v>0</v>
      </c>
      <c r="Y120" s="418">
        <v>7</v>
      </c>
      <c r="Z120" s="420">
        <f>IF(Y120="ABI",0,IF(Y120="DSP","DSP",IF(Y120="VAL","VAL",IF(A120="F",VLOOKUP(Y120,eqfille,2),VLOOKUP(Y120,eqgarçon,2)))))</f>
        <v>1.5</v>
      </c>
      <c r="AA120" s="421">
        <f>IF(AND(V120="DSP",X120="DSP",Z120="DSP"),"DSP",IF(AND(V120="DSP",X120="DSP"),Z120*4,IF(AND(V120="DSP",Z120="DSP"),X120*4,IF(AND(X120="DSP",Z120="DSP"),V120*2,IF(V120="DSP",(X120+Z120)*2,IF(X120="DSP",V120+Z120*2,IF(Z120="DSP",V120+X120*2,IF(Z120="VAL","VALIDÉ",V120+X120+Z120))))))))</f>
        <v>4.5</v>
      </c>
      <c r="AB120" s="418">
        <v>39.630000000000003</v>
      </c>
      <c r="AC120" s="420">
        <f>IF(AB120="ABI",0,IF(AB120="DNF",0,IF(AB120="DSP","DSP",IF(AB120="VAL","VAL",(IF(A120="F",VLOOKUP(AB120,nagefille,2),VLOOKUP(AB120,nagegarçon,2)))))))</f>
        <v>10</v>
      </c>
      <c r="AD120" s="423">
        <f>IF(AC120="VAL","VALIDÉ",AC120)</f>
        <v>10</v>
      </c>
      <c r="AE120" s="424">
        <f>IF(AND(H120="DSP",M120="DSP",T120="DSP",AA120="DSP",AD120="DSP"),"DSP",IF(AND(H120="DSP",M120="DSP",T120="DSP",AA120="DSP"),AD120,IF(AND(H120="DSP",M120="DSP",T120="DSP",AD120="DSP"),AA120,IF(AND(H120="DSP",M120="DSP",AA120="DSP",AD120="DSP"),T120,IF(AND(H120="DSP",T120="DSP",AA120="DSP",AD120="DSP"),M120,IF(AND(M120="DSP",T120="DSP",AA120="DSP",AD120="DSP"),H120,IF(AND(T120="DSP",AA120="DSP",AD120="DSP"),(H120+M120)/2,IF(AND(M120="DSP",AA120="DSP",AD120="DSP"),(H120+T120)/2,IF(AND(H120="DSP",AA120="DSP",AD120="DSP"),(M120+T120)/2,IF(AND(M120="DSP",T120="DSP",AD120="DSP"),(H120+AA120)/2,IF(AND(H120="DSP",T120="DSP",AD120="DSP"),(M120+AA120)/2,IF(AND(H120="DSP",M120="DSP",AD120="DSP"),(T120+AA120)/2,IF(AND(M120="DSP",T120="DSP",AA120="DSP"),(H120+AD120)/2,IF(AND(H120="DSP",T120="DSP",AA120="DSP"),(M120+AD120)/2,IF(AND(H120="DSP",M120="DSP",AA120="DSP"),(T120+AD120)/2,IF(AND(H120="DSP",M120="DSP",T120="DSP"),(AA120+AD120)/2,IF(AND(H120="DSP",M120="DSP"),(T120+AA120+AD120)/3,IF(AND(H120="DSP",T120="DSP"),(M120+AA120+AD120)/3,IF(AND(M120="DSP",T120="DSP"),(H120+AA120+AD120)/3,IF(AND(H120="DSP",AA120="DSP"),(M120+T120+AD120)/3,IF(AND(M120="DSP",AA120="DSP"),(H120+T120+AD120)/3,IF(AND(T120="DSP",AA120="DSP"),(H120+M120+AD120)/3,IF(AND(H120="DSP",AD120="DSP"),(M120+T120+AA120)/3,IF(AND(M120="DSP",AD120="DSP"),(H120+T120+AA120)/3,IF(AND(T120="DSP",AD120="DSP"),(H120+M120+AA120)/3,IF(AND(AA120="DSP",AD120="DSP"),(H120+M120+T120)/3,IF(H120="DSP",(M120+T120+AA120+AD120)/4,IF(M120="DSP",(H120+T120+AA120+AD120)/4,IF(T120="DSP",(H120+M120+AA120+AD120)/4,IF(AA120="DSP",(H120+M120+T120+AD120)/4,IF(AD120="DSP",(H120+M120+T120+AA120)/4,SUM(H120+M120+T120+AA120+AD120)/5)))))))))))))))))))))))))))))))</f>
        <v>10</v>
      </c>
      <c r="AF120" s="425">
        <f>IF(AE120="DSP",0,AE120)</f>
        <v>10</v>
      </c>
      <c r="AG120" s="484">
        <f>RANK(AF120,$AF$3:$AF$651,0)</f>
        <v>427</v>
      </c>
      <c r="AH120" s="426">
        <f>IF(ISERROR(VLOOKUP(B120,'Notes Ecrit'!$A$2:$B$650,2,FALSE)),"ABI",(VLOOKUP(B120,'Notes Ecrit'!$A$2:$B$650,2,FALSE)))</f>
        <v>5.5</v>
      </c>
      <c r="AI120" s="425">
        <f>IF(OR(AH120="ABI",AH120="VALIDÉ"),0,AH120)</f>
        <v>5.5</v>
      </c>
      <c r="AJ120" s="488">
        <f>RANK(AI120,$AI$3:$AI$651,0)</f>
        <v>353</v>
      </c>
      <c r="AK120" s="427">
        <f>IF(AH120="ABI","DEF",IF(AE120="DSP",AH120,(AE120*0.5+AH120*0.5)))</f>
        <v>7.75</v>
      </c>
    </row>
    <row r="121" spans="1:37" ht="15.75" customHeight="1" thickBot="1" x14ac:dyDescent="0.35">
      <c r="A121" s="414" t="s">
        <v>74</v>
      </c>
      <c r="B121" s="415">
        <v>21916423</v>
      </c>
      <c r="C121" s="430" t="s">
        <v>482</v>
      </c>
      <c r="D121" s="431" t="s">
        <v>272</v>
      </c>
      <c r="E121" s="418">
        <v>11</v>
      </c>
      <c r="F121" s="419">
        <f>IF(E121="ABI","ABI",IF(E121="DSP","DSP",IF(E121="VAL","VAL",(VLOOKUP(E121,tpstest,2)))))</f>
        <v>15</v>
      </c>
      <c r="G121" s="420">
        <f>IF(F121="ABI",0,IF(F121="DSP","DSP",IF(F121="VAL","VAL",(IF(A121="F",VLOOKUP(F121,endurfille,2),VLOOKUP(F121,endurgarçon,2))))))</f>
        <v>11</v>
      </c>
      <c r="H121" s="421">
        <f>IF(G121="VAL","VALIDÉ",G121)</f>
        <v>11</v>
      </c>
      <c r="I121" s="418">
        <v>3.56</v>
      </c>
      <c r="J121" s="420">
        <f>IF(I121="ABI",0,IF(I121="DSP","DSP",IF(I121="VAL","VAL",(IF(A121="F",VLOOKUP(I121,VIT20MF,2),VLOOKUP(I121,Vit20MG,2))))))</f>
        <v>15</v>
      </c>
      <c r="K121" s="418">
        <v>7.68</v>
      </c>
      <c r="L121" s="420">
        <f>IF(K121="ABI",0,IF(K121="DSP","DSP",IF(K121="VAL","VAL",(IF(A121="F",VLOOKUP(K121,vit50mf,2),VLOOKUP(K121,vit50mg,2))))))</f>
        <v>11</v>
      </c>
      <c r="M121" s="421">
        <f>IF(OR(J121="DSP",L121="DSP"),"DSP",IF(L121="VAL","VALIDÉ",(J121+L121)/2))</f>
        <v>13</v>
      </c>
      <c r="N121" s="418">
        <v>29</v>
      </c>
      <c r="O121" s="418">
        <v>55</v>
      </c>
      <c r="P121" s="422">
        <f>IF(OR(N121="DSP",N121="ABI",N121="VAL"),0,N121/O121)</f>
        <v>0.52727272727272723</v>
      </c>
      <c r="Q121" s="420">
        <f>IF(N121="ABI",0,IF(N121="DSP","DSP",IF(N121="VAL","VAL",IF(A121="F",VLOOKUP(P121,forcefille,2),VLOOKUP(P121,forcegarçon,2)))))</f>
        <v>5</v>
      </c>
      <c r="R121" s="418">
        <v>33.5</v>
      </c>
      <c r="S121" s="420">
        <f>IF(R121="ABI",0,IF(R121="DSP","DSP",IF(R121="VAL","VAL",IF(A121="F",VLOOKUP(R121,détfille,2),VLOOKUP(R121,détgarçon,2)))))</f>
        <v>5.5</v>
      </c>
      <c r="T121" s="421">
        <f>IF(OR(Q121="VAL",S121="VAL"),"VALIDÉ",IF(AND(Q121="DSP",S121="DSP"),"DSP",IF(Q121="DSP",S121*2,IF(S121="DSP",Q121*2,(Q121+S121)))))</f>
        <v>10.5</v>
      </c>
      <c r="U121" s="418">
        <v>26.07</v>
      </c>
      <c r="V121" s="420">
        <f>IF(U121="ABI",0,IF(U121="DSP","DSP",IF(U121="VAL","VAL",IF(A121="F",VLOOKUP(U121,coorfille,2),VLOOKUP(U121,coorgarçon,2)))))</f>
        <v>5.75</v>
      </c>
      <c r="W121" s="418">
        <v>10</v>
      </c>
      <c r="X121" s="420">
        <f>IF(W121="ABI",0,IF(W121="DSP","DSP",IF(W121="VAL","VAL",IF(A121="F",VLOOKUP(W121,SouplesseFille,2),VLOOKUP(W121,SouplesseGarçon,2)))))</f>
        <v>4</v>
      </c>
      <c r="Y121" s="418">
        <v>1</v>
      </c>
      <c r="Z121" s="420">
        <f>IF(Y121="ABI",0,IF(Y121="DSP","DSP",IF(Y121="VAL","VAL",IF(A121="F",VLOOKUP(Y121,eqfille,2),VLOOKUP(Y121,eqgarçon,2)))))</f>
        <v>4.5</v>
      </c>
      <c r="AA121" s="421">
        <f>IF(AND(V121="DSP",X121="DSP",Z121="DSP"),"DSP",IF(AND(V121="DSP",X121="DSP"),Z121*4,IF(AND(V121="DSP",Z121="DSP"),X121*4,IF(AND(X121="DSP",Z121="DSP"),V121*2,IF(V121="DSP",(X121+Z121)*2,IF(X121="DSP",V121+Z121*2,IF(Z121="DSP",V121+X121*2,IF(Z121="VAL","VALIDÉ",V121+X121+Z121))))))))</f>
        <v>14.25</v>
      </c>
      <c r="AB121" s="418">
        <v>39.299999999999997</v>
      </c>
      <c r="AC121" s="420">
        <f>IF(AB121="ABI",0,IF(AB121="DNF",0,IF(AB121="DSP","DSP",IF(AB121="VAL","VAL",(IF(A121="F",VLOOKUP(AB121,nagefille,2),VLOOKUP(AB121,nagegarçon,2)))))))</f>
        <v>14</v>
      </c>
      <c r="AD121" s="423">
        <f>IF(AC121="VAL","VALIDÉ",AC121)</f>
        <v>14</v>
      </c>
      <c r="AE121" s="424">
        <f>IF(AND(H121="DSP",M121="DSP",T121="DSP",AA121="DSP",AD121="DSP"),"DSP",IF(AND(H121="DSP",M121="DSP",T121="DSP",AA121="DSP"),AD121,IF(AND(H121="DSP",M121="DSP",T121="DSP",AD121="DSP"),AA121,IF(AND(H121="DSP",M121="DSP",AA121="DSP",AD121="DSP"),T121,IF(AND(H121="DSP",T121="DSP",AA121="DSP",AD121="DSP"),M121,IF(AND(M121="DSP",T121="DSP",AA121="DSP",AD121="DSP"),H121,IF(AND(T121="DSP",AA121="DSP",AD121="DSP"),(H121+M121)/2,IF(AND(M121="DSP",AA121="DSP",AD121="DSP"),(H121+T121)/2,IF(AND(H121="DSP",AA121="DSP",AD121="DSP"),(M121+T121)/2,IF(AND(M121="DSP",T121="DSP",AD121="DSP"),(H121+AA121)/2,IF(AND(H121="DSP",T121="DSP",AD121="DSP"),(M121+AA121)/2,IF(AND(H121="DSP",M121="DSP",AD121="DSP"),(T121+AA121)/2,IF(AND(M121="DSP",T121="DSP",AA121="DSP"),(H121+AD121)/2,IF(AND(H121="DSP",T121="DSP",AA121="DSP"),(M121+AD121)/2,IF(AND(H121="DSP",M121="DSP",AA121="DSP"),(T121+AD121)/2,IF(AND(H121="DSP",M121="DSP",T121="DSP"),(AA121+AD121)/2,IF(AND(H121="DSP",M121="DSP"),(T121+AA121+AD121)/3,IF(AND(H121="DSP",T121="DSP"),(M121+AA121+AD121)/3,IF(AND(M121="DSP",T121="DSP"),(H121+AA121+AD121)/3,IF(AND(H121="DSP",AA121="DSP"),(M121+T121+AD121)/3,IF(AND(M121="DSP",AA121="DSP"),(H121+T121+AD121)/3,IF(AND(T121="DSP",AA121="DSP"),(H121+M121+AD121)/3,IF(AND(H121="DSP",AD121="DSP"),(M121+T121+AA121)/3,IF(AND(M121="DSP",AD121="DSP"),(H121+T121+AA121)/3,IF(AND(T121="DSP",AD121="DSP"),(H121+M121+AA121)/3,IF(AND(AA121="DSP",AD121="DSP"),(H121+M121+T121)/3,IF(H121="DSP",(M121+T121+AA121+AD121)/4,IF(M121="DSP",(H121+T121+AA121+AD121)/4,IF(T121="DSP",(H121+M121+AA121+AD121)/4,IF(AA121="DSP",(H121+M121+T121+AD121)/4,IF(AD121="DSP",(H121+M121+T121+AA121)/4,SUM(H121+M121+T121+AA121+AD121)/5)))))))))))))))))))))))))))))))</f>
        <v>12.55</v>
      </c>
      <c r="AF121" s="425">
        <f>IF(AE121="DSP",0,AE121)</f>
        <v>12.55</v>
      </c>
      <c r="AG121" s="484">
        <f>RANK(AF121,$AF$3:$AF$651,0)</f>
        <v>127</v>
      </c>
      <c r="AH121" s="426">
        <f>IF(ISERROR(VLOOKUP(B121,'Notes Ecrit'!$A$2:$B$650,2,FALSE)),"ABI",(VLOOKUP(B121,'Notes Ecrit'!$A$2:$B$650,2,FALSE)))</f>
        <v>4</v>
      </c>
      <c r="AI121" s="425">
        <f>IF(OR(AH121="ABI",AH121="VALIDÉ"),0,AH121)</f>
        <v>4</v>
      </c>
      <c r="AJ121" s="488">
        <f>RANK(AI121,$AI$3:$AI$651,0)</f>
        <v>490</v>
      </c>
      <c r="AK121" s="427">
        <f>IF(AH121="ABI","DEF",IF(AE121="DSP",AH121,(AE121*0.5+AH121*0.5)))</f>
        <v>8.2750000000000004</v>
      </c>
    </row>
    <row r="122" spans="1:37" ht="15.75" customHeight="1" thickBot="1" x14ac:dyDescent="0.35">
      <c r="A122" s="414" t="s">
        <v>1026</v>
      </c>
      <c r="B122" s="415">
        <v>21915523</v>
      </c>
      <c r="C122" s="430" t="s">
        <v>483</v>
      </c>
      <c r="D122" s="431" t="s">
        <v>484</v>
      </c>
      <c r="E122" s="418">
        <v>16</v>
      </c>
      <c r="F122" s="419">
        <f>IF(E122="ABI","ABI",IF(E122="DSP","DSP",IF(E122="VAL","VAL",(VLOOKUP(E122,tpstest,2)))))</f>
        <v>17.5</v>
      </c>
      <c r="G122" s="420">
        <f>IF(F122="ABI",0,IF(F122="DSP","DSP",IF(F122="VAL","VAL",(IF(A122="F",VLOOKUP(F122,endurfille,2),VLOOKUP(F122,endurgarçon,2))))))</f>
        <v>13</v>
      </c>
      <c r="H122" s="421">
        <f>IF(G122="VAL","VALIDÉ",G122)</f>
        <v>13</v>
      </c>
      <c r="I122" s="418">
        <v>3.47</v>
      </c>
      <c r="J122" s="420">
        <f>IF(I122="ABI",0,IF(I122="DSP","DSP",IF(I122="VAL","VAL",(IF(A122="F",VLOOKUP(I122,VIT20MF,2),VLOOKUP(I122,Vit20MG,2))))))</f>
        <v>12</v>
      </c>
      <c r="K122" s="418">
        <v>7.25</v>
      </c>
      <c r="L122" s="420">
        <f>IF(K122="ABI",0,IF(K122="DSP","DSP",IF(K122="VAL","VAL",(IF(A122="F",VLOOKUP(K122,vit50mf,2),VLOOKUP(K122,vit50mg,2))))))</f>
        <v>8</v>
      </c>
      <c r="M122" s="421">
        <f>IF(OR(J122="DSP",L122="DSP"),"DSP",IF(L122="VAL","VALIDÉ",(J122+L122)/2))</f>
        <v>10</v>
      </c>
      <c r="N122" s="418">
        <v>46</v>
      </c>
      <c r="O122" s="418">
        <v>71</v>
      </c>
      <c r="P122" s="422">
        <f>IF(OR(N122="DSP",N122="ABI",N122="VAL"),0,N122/O122)</f>
        <v>0.647887323943662</v>
      </c>
      <c r="Q122" s="420">
        <f>IF(N122="ABI",0,IF(N122="DSP","DSP",IF(N122="VAL","VAL",IF(A122="F",VLOOKUP(P122,forcefille,2),VLOOKUP(P122,forcegarçon,2)))))</f>
        <v>3.5</v>
      </c>
      <c r="R122" s="418">
        <v>33</v>
      </c>
      <c r="S122" s="420">
        <f>IF(R122="ABI",0,IF(R122="DSP","DSP",IF(R122="VAL","VAL",IF(A122="F",VLOOKUP(R122,détfille,2),VLOOKUP(R122,détgarçon,2)))))</f>
        <v>1.5</v>
      </c>
      <c r="T122" s="421">
        <f>IF(OR(Q122="VAL",S122="VAL"),"VALIDÉ",IF(AND(Q122="DSP",S122="DSP"),"DSP",IF(Q122="DSP",S122*2,IF(S122="DSP",Q122*2,(Q122+S122)))))</f>
        <v>5</v>
      </c>
      <c r="U122" s="418">
        <v>30.27</v>
      </c>
      <c r="V122" s="420">
        <f>IF(U122="ABI",0,IF(U122="DSP","DSP",IF(U122="VAL","VAL",IF(A122="F",VLOOKUP(U122,coorfille,2),VLOOKUP(U122,coorgarçon,2)))))</f>
        <v>2.75</v>
      </c>
      <c r="W122" s="418">
        <v>-30</v>
      </c>
      <c r="X122" s="420">
        <f>IF(W122="ABI",0,IF(W122="DSP","DSP",IF(W122="VAL","VAL",IF(A122="F",VLOOKUP(W122,SouplesseFille,2),VLOOKUP(W122,SouplesseGarçon,2)))))</f>
        <v>0</v>
      </c>
      <c r="Y122" s="418">
        <v>6</v>
      </c>
      <c r="Z122" s="420">
        <f>IF(Y122="ABI",0,IF(Y122="DSP","DSP",IF(Y122="VAL","VAL",IF(A122="F",VLOOKUP(Y122,eqfille,2),VLOOKUP(Y122,eqgarçon,2)))))</f>
        <v>2</v>
      </c>
      <c r="AA122" s="421">
        <f>IF(AND(V122="DSP",X122="DSP",Z122="DSP"),"DSP",IF(AND(V122="DSP",X122="DSP"),Z122*4,IF(AND(V122="DSP",Z122="DSP"),X122*4,IF(AND(X122="DSP",Z122="DSP"),V122*2,IF(V122="DSP",(X122+Z122)*2,IF(X122="DSP",V122+Z122*2,IF(Z122="DSP",V122+X122*2,IF(Z122="VAL","VALIDÉ",V122+X122+Z122))))))))</f>
        <v>4.75</v>
      </c>
      <c r="AB122" s="418">
        <v>38.82</v>
      </c>
      <c r="AC122" s="420">
        <f>IF(AB122="ABI",0,IF(AB122="DNF",0,IF(AB122="DSP","DSP",IF(AB122="VAL","VAL",(IF(A122="F",VLOOKUP(AB122,nagefille,2),VLOOKUP(AB122,nagegarçon,2)))))))</f>
        <v>11</v>
      </c>
      <c r="AD122" s="423">
        <f>IF(AC122="VAL","VALIDÉ",AC122)</f>
        <v>11</v>
      </c>
      <c r="AE122" s="424">
        <f>IF(AND(H122="DSP",M122="DSP",T122="DSP",AA122="DSP",AD122="DSP"),"DSP",IF(AND(H122="DSP",M122="DSP",T122="DSP",AA122="DSP"),AD122,IF(AND(H122="DSP",M122="DSP",T122="DSP",AD122="DSP"),AA122,IF(AND(H122="DSP",M122="DSP",AA122="DSP",AD122="DSP"),T122,IF(AND(H122="DSP",T122="DSP",AA122="DSP",AD122="DSP"),M122,IF(AND(M122="DSP",T122="DSP",AA122="DSP",AD122="DSP"),H122,IF(AND(T122="DSP",AA122="DSP",AD122="DSP"),(H122+M122)/2,IF(AND(M122="DSP",AA122="DSP",AD122="DSP"),(H122+T122)/2,IF(AND(H122="DSP",AA122="DSP",AD122="DSP"),(M122+T122)/2,IF(AND(M122="DSP",T122="DSP",AD122="DSP"),(H122+AA122)/2,IF(AND(H122="DSP",T122="DSP",AD122="DSP"),(M122+AA122)/2,IF(AND(H122="DSP",M122="DSP",AD122="DSP"),(T122+AA122)/2,IF(AND(M122="DSP",T122="DSP",AA122="DSP"),(H122+AD122)/2,IF(AND(H122="DSP",T122="DSP",AA122="DSP"),(M122+AD122)/2,IF(AND(H122="DSP",M122="DSP",AA122="DSP"),(T122+AD122)/2,IF(AND(H122="DSP",M122="DSP",T122="DSP"),(AA122+AD122)/2,IF(AND(H122="DSP",M122="DSP"),(T122+AA122+AD122)/3,IF(AND(H122="DSP",T122="DSP"),(M122+AA122+AD122)/3,IF(AND(M122="DSP",T122="DSP"),(H122+AA122+AD122)/3,IF(AND(H122="DSP",AA122="DSP"),(M122+T122+AD122)/3,IF(AND(M122="DSP",AA122="DSP"),(H122+T122+AD122)/3,IF(AND(T122="DSP",AA122="DSP"),(H122+M122+AD122)/3,IF(AND(H122="DSP",AD122="DSP"),(M122+T122+AA122)/3,IF(AND(M122="DSP",AD122="DSP"),(H122+T122+AA122)/3,IF(AND(T122="DSP",AD122="DSP"),(H122+M122+AA122)/3,IF(AND(AA122="DSP",AD122="DSP"),(H122+M122+T122)/3,IF(H122="DSP",(M122+T122+AA122+AD122)/4,IF(M122="DSP",(H122+T122+AA122+AD122)/4,IF(T122="DSP",(H122+M122+AA122+AD122)/4,IF(AA122="DSP",(H122+M122+T122+AD122)/4,IF(AD122="DSP",(H122+M122+T122+AA122)/4,SUM(H122+M122+T122+AA122+AD122)/5)))))))))))))))))))))))))))))))</f>
        <v>8.75</v>
      </c>
      <c r="AF122" s="425">
        <f>IF(AE122="DSP",0,AE122)</f>
        <v>8.75</v>
      </c>
      <c r="AG122" s="484">
        <f>RANK(AF122,$AF$3:$AF$651,0)</f>
        <v>521</v>
      </c>
      <c r="AH122" s="426">
        <f>IF(ISERROR(VLOOKUP(B122,'Notes Ecrit'!$A$2:$B$650,2,FALSE)),"ABI",(VLOOKUP(B122,'Notes Ecrit'!$A$2:$B$650,2,FALSE)))</f>
        <v>4.5</v>
      </c>
      <c r="AI122" s="425">
        <f>IF(OR(AH122="ABI",AH122="VALIDÉ"),0,AH122)</f>
        <v>4.5</v>
      </c>
      <c r="AJ122" s="488">
        <f>RANK(AI122,$AI$3:$AI$651,0)</f>
        <v>464</v>
      </c>
      <c r="AK122" s="427">
        <f>IF(AH122="ABI","DEF",IF(AE122="DSP",AH122,(AE122*0.5+AH122*0.5)))</f>
        <v>6.625</v>
      </c>
    </row>
    <row r="123" spans="1:37" ht="15.75" customHeight="1" thickBot="1" x14ac:dyDescent="0.35">
      <c r="A123" s="414" t="s">
        <v>74</v>
      </c>
      <c r="B123" s="415">
        <v>21805289</v>
      </c>
      <c r="C123" s="432" t="s">
        <v>1287</v>
      </c>
      <c r="D123" s="433" t="s">
        <v>1288</v>
      </c>
      <c r="E123" s="418"/>
      <c r="F123" s="419"/>
      <c r="G123" s="420"/>
      <c r="H123" s="421"/>
      <c r="I123" s="418"/>
      <c r="J123" s="420"/>
      <c r="K123" s="418"/>
      <c r="L123" s="420"/>
      <c r="M123" s="421"/>
      <c r="N123" s="418"/>
      <c r="O123" s="418"/>
      <c r="P123" s="422"/>
      <c r="Q123" s="420"/>
      <c r="R123" s="418"/>
      <c r="S123" s="420"/>
      <c r="T123" s="421"/>
      <c r="U123" s="418"/>
      <c r="V123" s="420"/>
      <c r="W123" s="418"/>
      <c r="X123" s="420"/>
      <c r="Y123" s="418"/>
      <c r="Z123" s="420"/>
      <c r="AA123" s="421"/>
      <c r="AB123" s="418"/>
      <c r="AC123" s="420"/>
      <c r="AD123" s="423"/>
      <c r="AE123" s="424">
        <v>10.45</v>
      </c>
      <c r="AF123" s="425">
        <f>IF(AE123="DSP",0,AE123)</f>
        <v>10.45</v>
      </c>
      <c r="AG123" s="484">
        <f>RANK(AF123,$AF$3:$AF$651,0)</f>
        <v>395</v>
      </c>
      <c r="AH123" s="426">
        <f>IF(ISERROR(VLOOKUP(B123,'Notes Ecrit'!$A$2:$B$650,2,FALSE)),"ABI",(VLOOKUP(B123,'Notes Ecrit'!$A$2:$B$650,2,FALSE)))</f>
        <v>6</v>
      </c>
      <c r="AI123" s="425">
        <f>IF(OR(AH123="ABI",AH123="VALIDÉ"),0,AH123)</f>
        <v>6</v>
      </c>
      <c r="AJ123" s="488">
        <f>RANK(AI123,$AI$3:$AI$651,0)</f>
        <v>288</v>
      </c>
      <c r="AK123" s="427">
        <f>IF(AH123="ABI","DEF",IF(AE123="DSP",AH123,(AE123*0.5+AH123*0.5)))</f>
        <v>8.2249999999999996</v>
      </c>
    </row>
    <row r="124" spans="1:37" ht="15.75" customHeight="1" thickBot="1" x14ac:dyDescent="0.35">
      <c r="A124" s="414" t="s">
        <v>1026</v>
      </c>
      <c r="B124" s="415">
        <v>21912913</v>
      </c>
      <c r="C124" s="430" t="s">
        <v>485</v>
      </c>
      <c r="D124" s="431" t="s">
        <v>290</v>
      </c>
      <c r="E124" s="418">
        <v>16</v>
      </c>
      <c r="F124" s="419">
        <f>IF(E124="ABI","ABI",IF(E124="DSP","DSP",IF(E124="VAL","VAL",(VLOOKUP(E124,tpstest,2)))))</f>
        <v>17.5</v>
      </c>
      <c r="G124" s="420">
        <f>IF(F124="ABI",0,IF(F124="DSP","DSP",IF(F124="VAL","VAL",(IF(A124="F",VLOOKUP(F124,endurfille,2),VLOOKUP(F124,endurgarçon,2))))))</f>
        <v>13</v>
      </c>
      <c r="H124" s="421">
        <f>IF(G124="VAL","VALIDÉ",G124)</f>
        <v>13</v>
      </c>
      <c r="I124" s="418">
        <v>3.27</v>
      </c>
      <c r="J124" s="420">
        <f>IF(I124="ABI",0,IF(I124="DSP","DSP",IF(I124="VAL","VAL",(IF(A124="F",VLOOKUP(I124,VIT20MF,2),VLOOKUP(I124,Vit20MG,2))))))</f>
        <v>16</v>
      </c>
      <c r="K124" s="418">
        <v>6.94</v>
      </c>
      <c r="L124" s="420">
        <f>IF(K124="ABI",0,IF(K124="DSP","DSP",IF(K124="VAL","VAL",(IF(A124="F",VLOOKUP(K124,vit50mf,2),VLOOKUP(K124,vit50mg,2))))))</f>
        <v>10</v>
      </c>
      <c r="M124" s="421">
        <f>IF(OR(J124="DSP",L124="DSP"),"DSP",IF(L124="VAL","VALIDÉ",(J124+L124)/2))</f>
        <v>13</v>
      </c>
      <c r="N124" s="418">
        <v>81</v>
      </c>
      <c r="O124" s="418">
        <v>67</v>
      </c>
      <c r="P124" s="422">
        <f>IF(OR(N124="DSP",N124="ABI",N124="VAL"),0,N124/O124)</f>
        <v>1.208955223880597</v>
      </c>
      <c r="Q124" s="420">
        <f>IF(N124="ABI",0,IF(N124="DSP","DSP",IF(N124="VAL","VAL",IF(A124="F",VLOOKUP(P124,forcefille,2),VLOOKUP(P124,forcegarçon,2)))))</f>
        <v>6.5</v>
      </c>
      <c r="R124" s="418">
        <v>32.4</v>
      </c>
      <c r="S124" s="420">
        <f>IF(R124="ABI",0,IF(R124="DSP","DSP",IF(R124="VAL","VAL",IF(A124="F",VLOOKUP(R124,détfille,2),VLOOKUP(R124,détgarçon,2)))))</f>
        <v>1</v>
      </c>
      <c r="T124" s="421">
        <f>IF(OR(Q124="VAL",S124="VAL"),"VALIDÉ",IF(AND(Q124="DSP",S124="DSP"),"DSP",IF(Q124="DSP",S124*2,IF(S124="DSP",Q124*2,(Q124+S124)))))</f>
        <v>7.5</v>
      </c>
      <c r="U124" s="418">
        <v>31.84</v>
      </c>
      <c r="V124" s="420">
        <f>IF(U124="ABI",0,IF(U124="DSP","DSP",IF(U124="VAL","VAL",IF(A124="F",VLOOKUP(U124,coorfille,2),VLOOKUP(U124,coorgarçon,2)))))</f>
        <v>2</v>
      </c>
      <c r="W124" s="418">
        <v>-12</v>
      </c>
      <c r="X124" s="420">
        <f>IF(W124="ABI",0,IF(W124="DSP","DSP",IF(W124="VAL","VAL",IF(A124="F",VLOOKUP(W124,SouplesseFille,2),VLOOKUP(W124,SouplesseGarçon,2)))))</f>
        <v>0.5</v>
      </c>
      <c r="Y124" s="418">
        <v>5</v>
      </c>
      <c r="Z124" s="420">
        <f>IF(Y124="ABI",0,IF(Y124="DSP","DSP",IF(Y124="VAL","VAL",IF(A124="F",VLOOKUP(Y124,eqfille,2),VLOOKUP(Y124,eqgarçon,2)))))</f>
        <v>2.5</v>
      </c>
      <c r="AA124" s="421">
        <f>IF(AND(V124="DSP",X124="DSP",Z124="DSP"),"DSP",IF(AND(V124="DSP",X124="DSP"),Z124*4,IF(AND(V124="DSP",Z124="DSP"),X124*4,IF(AND(X124="DSP",Z124="DSP"),V124*2,IF(V124="DSP",(X124+Z124)*2,IF(X124="DSP",V124+Z124*2,IF(Z124="DSP",V124+X124*2,IF(Z124="VAL","VALIDÉ",V124+X124+Z124))))))))</f>
        <v>5</v>
      </c>
      <c r="AB124" s="418">
        <v>43.32</v>
      </c>
      <c r="AC124" s="420">
        <f>IF(AB124="ABI",0,IF(AB124="DNF",0,IF(AB124="DSP","DSP",IF(AB124="VAL","VAL",(IF(A124="F",VLOOKUP(AB124,nagefille,2),VLOOKUP(AB124,nagegarçon,2)))))))</f>
        <v>8</v>
      </c>
      <c r="AD124" s="423">
        <f>IF(AC124="VAL","VALIDÉ",AC124)</f>
        <v>8</v>
      </c>
      <c r="AE124" s="424">
        <f>IF(AND(H124="DSP",M124="DSP",T124="DSP",AA124="DSP",AD124="DSP"),"DSP",IF(AND(H124="DSP",M124="DSP",T124="DSP",AA124="DSP"),AD124,IF(AND(H124="DSP",M124="DSP",T124="DSP",AD124="DSP"),AA124,IF(AND(H124="DSP",M124="DSP",AA124="DSP",AD124="DSP"),T124,IF(AND(H124="DSP",T124="DSP",AA124="DSP",AD124="DSP"),M124,IF(AND(M124="DSP",T124="DSP",AA124="DSP",AD124="DSP"),H124,IF(AND(T124="DSP",AA124="DSP",AD124="DSP"),(H124+M124)/2,IF(AND(M124="DSP",AA124="DSP",AD124="DSP"),(H124+T124)/2,IF(AND(H124="DSP",AA124="DSP",AD124="DSP"),(M124+T124)/2,IF(AND(M124="DSP",T124="DSP",AD124="DSP"),(H124+AA124)/2,IF(AND(H124="DSP",T124="DSP",AD124="DSP"),(M124+AA124)/2,IF(AND(H124="DSP",M124="DSP",AD124="DSP"),(T124+AA124)/2,IF(AND(M124="DSP",T124="DSP",AA124="DSP"),(H124+AD124)/2,IF(AND(H124="DSP",T124="DSP",AA124="DSP"),(M124+AD124)/2,IF(AND(H124="DSP",M124="DSP",AA124="DSP"),(T124+AD124)/2,IF(AND(H124="DSP",M124="DSP",T124="DSP"),(AA124+AD124)/2,IF(AND(H124="DSP",M124="DSP"),(T124+AA124+AD124)/3,IF(AND(H124="DSP",T124="DSP"),(M124+AA124+AD124)/3,IF(AND(M124="DSP",T124="DSP"),(H124+AA124+AD124)/3,IF(AND(H124="DSP",AA124="DSP"),(M124+T124+AD124)/3,IF(AND(M124="DSP",AA124="DSP"),(H124+T124+AD124)/3,IF(AND(T124="DSP",AA124="DSP"),(H124+M124+AD124)/3,IF(AND(H124="DSP",AD124="DSP"),(M124+T124+AA124)/3,IF(AND(M124="DSP",AD124="DSP"),(H124+T124+AA124)/3,IF(AND(T124="DSP",AD124="DSP"),(H124+M124+AA124)/3,IF(AND(AA124="DSP",AD124="DSP"),(H124+M124+T124)/3,IF(H124="DSP",(M124+T124+AA124+AD124)/4,IF(M124="DSP",(H124+T124+AA124+AD124)/4,IF(T124="DSP",(H124+M124+AA124+AD124)/4,IF(AA124="DSP",(H124+M124+T124+AD124)/4,IF(AD124="DSP",(H124+M124+T124+AA124)/4,SUM(H124+M124+T124+AA124+AD124)/5)))))))))))))))))))))))))))))))</f>
        <v>9.3000000000000007</v>
      </c>
      <c r="AF124" s="425">
        <f>IF(AE124="DSP",0,AE124)</f>
        <v>9.3000000000000007</v>
      </c>
      <c r="AG124" s="484">
        <f>RANK(AF124,$AF$3:$AF$651,0)</f>
        <v>479</v>
      </c>
      <c r="AH124" s="426">
        <f>IF(ISERROR(VLOOKUP(B124,'Notes Ecrit'!$A$2:$B$650,2,FALSE)),"ABI",(VLOOKUP(B124,'Notes Ecrit'!$A$2:$B$650,2,FALSE)))</f>
        <v>4.5</v>
      </c>
      <c r="AI124" s="425">
        <f>IF(OR(AH124="ABI",AH124="VALIDÉ"),0,AH124)</f>
        <v>4.5</v>
      </c>
      <c r="AJ124" s="488">
        <f>RANK(AI124,$AI$3:$AI$651,0)</f>
        <v>464</v>
      </c>
      <c r="AK124" s="427">
        <f>IF(AH124="ABI","DEF",IF(AE124="DSP",AH124,(AE124*0.5+AH124*0.5)))</f>
        <v>6.9</v>
      </c>
    </row>
    <row r="125" spans="1:37" ht="15.75" customHeight="1" thickBot="1" x14ac:dyDescent="0.35">
      <c r="A125" s="414" t="s">
        <v>1026</v>
      </c>
      <c r="B125" s="415">
        <v>21800872</v>
      </c>
      <c r="C125" s="432" t="s">
        <v>1291</v>
      </c>
      <c r="D125" s="433" t="s">
        <v>1292</v>
      </c>
      <c r="E125" s="418"/>
      <c r="F125" s="419"/>
      <c r="G125" s="420"/>
      <c r="H125" s="421"/>
      <c r="I125" s="418"/>
      <c r="J125" s="420"/>
      <c r="K125" s="418"/>
      <c r="L125" s="420"/>
      <c r="M125" s="421"/>
      <c r="N125" s="418"/>
      <c r="O125" s="418"/>
      <c r="P125" s="422"/>
      <c r="Q125" s="420"/>
      <c r="R125" s="418"/>
      <c r="S125" s="420"/>
      <c r="T125" s="421"/>
      <c r="U125" s="418"/>
      <c r="V125" s="420"/>
      <c r="W125" s="418"/>
      <c r="X125" s="420"/>
      <c r="Y125" s="418"/>
      <c r="Z125" s="420"/>
      <c r="AA125" s="421"/>
      <c r="AB125" s="418"/>
      <c r="AC125" s="420"/>
      <c r="AD125" s="423"/>
      <c r="AE125" s="424">
        <v>12.1</v>
      </c>
      <c r="AF125" s="425">
        <f>IF(AE125="DSP",0,AE125)</f>
        <v>12.1</v>
      </c>
      <c r="AG125" s="484">
        <f>RANK(AF125,$AF$3:$AF$651,0)</f>
        <v>177</v>
      </c>
      <c r="AH125" s="426">
        <f>IF(ISERROR(VLOOKUP(B125,'Notes Ecrit'!$A$2:$B$650,2,FALSE)),"ABI",(VLOOKUP(B125,'Notes Ecrit'!$A$2:$B$650,2,FALSE)))</f>
        <v>7</v>
      </c>
      <c r="AI125" s="425">
        <f>IF(OR(AH125="ABI",AH125="VALIDÉ"),0,AH125)</f>
        <v>7</v>
      </c>
      <c r="AJ125" s="488">
        <f>RANK(AI125,$AI$3:$AI$651,0)</f>
        <v>183</v>
      </c>
      <c r="AK125" s="427">
        <f>IF(AH125="ABI","DEF",IF(AE125="DSP",AH125,(AE125*0.5+AH125*0.5)))</f>
        <v>9.5500000000000007</v>
      </c>
    </row>
    <row r="126" spans="1:37" ht="15.75" customHeight="1" thickBot="1" x14ac:dyDescent="0.35">
      <c r="A126" s="414" t="s">
        <v>1026</v>
      </c>
      <c r="B126" s="415">
        <v>21903775</v>
      </c>
      <c r="C126" s="444" t="s">
        <v>170</v>
      </c>
      <c r="D126" s="445" t="s">
        <v>136</v>
      </c>
      <c r="E126" s="418">
        <v>16</v>
      </c>
      <c r="F126" s="419">
        <f>IF(E126="ABI","ABI",IF(E126="DSP","DSP",IF(E126="VAL","VAL",(VLOOKUP(E126,tpstest,2)))))</f>
        <v>17.5</v>
      </c>
      <c r="G126" s="420">
        <f>IF(F126="ABI",0,IF(F126="DSP","DSP",IF(F126="VAL","VAL",(IF(A126="F",VLOOKUP(F126,endurfille,2),VLOOKUP(F126,endurgarçon,2))))))</f>
        <v>13</v>
      </c>
      <c r="H126" s="421">
        <f>IF(G126="VAL","VALIDÉ",G126)</f>
        <v>13</v>
      </c>
      <c r="I126" s="418">
        <v>3.31</v>
      </c>
      <c r="J126" s="420">
        <f>IF(I126="ABI",0,IF(I126="DSP","DSP",IF(I126="VAL","VAL",(IF(A126="F",VLOOKUP(I126,VIT20MF,2),VLOOKUP(I126,Vit20MG,2))))))</f>
        <v>15</v>
      </c>
      <c r="K126" s="418">
        <v>6.93</v>
      </c>
      <c r="L126" s="420">
        <f>IF(K126="ABI",0,IF(K126="DSP","DSP",IF(K126="VAL","VAL",(IF(A126="F",VLOOKUP(K126,vit50mf,2),VLOOKUP(K126,vit50mg,2))))))</f>
        <v>10</v>
      </c>
      <c r="M126" s="421">
        <f>IF(OR(J126="DSP",L126="DSP"),"DSP",IF(L126="VAL","VALIDÉ",(J126+L126)/2))</f>
        <v>12.5</v>
      </c>
      <c r="N126" s="418">
        <v>62</v>
      </c>
      <c r="O126" s="418">
        <v>92</v>
      </c>
      <c r="P126" s="422">
        <f>IF(OR(N126="DSP",N126="ABI",N126="VAL"),0,N126/O126)</f>
        <v>0.67391304347826086</v>
      </c>
      <c r="Q126" s="420">
        <f>IF(N126="ABI",0,IF(N126="DSP","DSP",IF(N126="VAL","VAL",IF(A126="F",VLOOKUP(P126,forcefille,2),VLOOKUP(P126,forcegarçon,2)))))</f>
        <v>3.5</v>
      </c>
      <c r="R126" s="418">
        <v>40.200000000000003</v>
      </c>
      <c r="S126" s="420">
        <f>IF(R126="ABI",0,IF(R126="DSP","DSP",IF(R126="VAL","VAL",IF(A126="F",VLOOKUP(R126,détfille,2),VLOOKUP(R126,détgarçon,2)))))</f>
        <v>3</v>
      </c>
      <c r="T126" s="421">
        <f>IF(OR(Q126="VAL",S126="VAL"),"VALIDÉ",IF(AND(Q126="DSP",S126="DSP"),"DSP",IF(Q126="DSP",S126*2,IF(S126="DSP",Q126*2,(Q126+S126)))))</f>
        <v>6.5</v>
      </c>
      <c r="U126" s="418">
        <v>27.72</v>
      </c>
      <c r="V126" s="420">
        <f>IF(U126="ABI",0,IF(U126="DSP","DSP",IF(U126="VAL","VAL",IF(A126="F",VLOOKUP(U126,coorfille,2),VLOOKUP(U126,coorgarçon,2)))))</f>
        <v>4</v>
      </c>
      <c r="W126" s="418">
        <v>3</v>
      </c>
      <c r="X126" s="420">
        <f>IF(W126="ABI",0,IF(W126="DSP","DSP",IF(W126="VAL","VAL",IF(A126="F",VLOOKUP(W126,SouplesseFille,2),VLOOKUP(W126,SouplesseGarçon,2)))))</f>
        <v>3.25</v>
      </c>
      <c r="Y126" s="418">
        <v>5</v>
      </c>
      <c r="Z126" s="420">
        <f>IF(Y126="ABI",0,IF(Y126="DSP","DSP",IF(Y126="VAL","VAL",IF(A126="F",VLOOKUP(Y126,eqfille,2),VLOOKUP(Y126,eqgarçon,2)))))</f>
        <v>2.5</v>
      </c>
      <c r="AA126" s="421">
        <f>IF(AND(V126="DSP",X126="DSP",Z126="DSP"),"DSP",IF(AND(V126="DSP",X126="DSP"),Z126*4,IF(AND(V126="DSP",Z126="DSP"),X126*4,IF(AND(X126="DSP",Z126="DSP"),V126*2,IF(V126="DSP",(X126+Z126)*2,IF(X126="DSP",V126+Z126*2,IF(Z126="DSP",V126+X126*2,IF(Z126="VAL","VALIDÉ",V126+X126+Z126))))))))</f>
        <v>9.75</v>
      </c>
      <c r="AB126" s="418">
        <v>38.64</v>
      </c>
      <c r="AC126" s="420">
        <f>IF(AB126="ABI",0,IF(AB126="DNF",0,IF(AB126="DSP","DSP",IF(AB126="VAL","VAL",(IF(A126="F",VLOOKUP(AB126,nagefille,2),VLOOKUP(AB126,nagegarçon,2)))))))</f>
        <v>11</v>
      </c>
      <c r="AD126" s="423">
        <f>IF(AC126="VAL","VALIDÉ",AC126)</f>
        <v>11</v>
      </c>
      <c r="AE126" s="424">
        <f>IF(AND(H126="DSP",M126="DSP",T126="DSP",AA126="DSP",AD126="DSP"),"DSP",IF(AND(H126="DSP",M126="DSP",T126="DSP",AA126="DSP"),AD126,IF(AND(H126="DSP",M126="DSP",T126="DSP",AD126="DSP"),AA126,IF(AND(H126="DSP",M126="DSP",AA126="DSP",AD126="DSP"),T126,IF(AND(H126="DSP",T126="DSP",AA126="DSP",AD126="DSP"),M126,IF(AND(M126="DSP",T126="DSP",AA126="DSP",AD126="DSP"),H126,IF(AND(T126="DSP",AA126="DSP",AD126="DSP"),(H126+M126)/2,IF(AND(M126="DSP",AA126="DSP",AD126="DSP"),(H126+T126)/2,IF(AND(H126="DSP",AA126="DSP",AD126="DSP"),(M126+T126)/2,IF(AND(M126="DSP",T126="DSP",AD126="DSP"),(H126+AA126)/2,IF(AND(H126="DSP",T126="DSP",AD126="DSP"),(M126+AA126)/2,IF(AND(H126="DSP",M126="DSP",AD126="DSP"),(T126+AA126)/2,IF(AND(M126="DSP",T126="DSP",AA126="DSP"),(H126+AD126)/2,IF(AND(H126="DSP",T126="DSP",AA126="DSP"),(M126+AD126)/2,IF(AND(H126="DSP",M126="DSP",AA126="DSP"),(T126+AD126)/2,IF(AND(H126="DSP",M126="DSP",T126="DSP"),(AA126+AD126)/2,IF(AND(H126="DSP",M126="DSP"),(T126+AA126+AD126)/3,IF(AND(H126="DSP",T126="DSP"),(M126+AA126+AD126)/3,IF(AND(M126="DSP",T126="DSP"),(H126+AA126+AD126)/3,IF(AND(H126="DSP",AA126="DSP"),(M126+T126+AD126)/3,IF(AND(M126="DSP",AA126="DSP"),(H126+T126+AD126)/3,IF(AND(T126="DSP",AA126="DSP"),(H126+M126+AD126)/3,IF(AND(H126="DSP",AD126="DSP"),(M126+T126+AA126)/3,IF(AND(M126="DSP",AD126="DSP"),(H126+T126+AA126)/3,IF(AND(T126="DSP",AD126="DSP"),(H126+M126+AA126)/3,IF(AND(AA126="DSP",AD126="DSP"),(H126+M126+T126)/3,IF(H126="DSP",(M126+T126+AA126+AD126)/4,IF(M126="DSP",(H126+T126+AA126+AD126)/4,IF(T126="DSP",(H126+M126+AA126+AD126)/4,IF(AA126="DSP",(H126+M126+T126+AD126)/4,IF(AD126="DSP",(H126+M126+T126+AA126)/4,SUM(H126+M126+T126+AA126+AD126)/5)))))))))))))))))))))))))))))))</f>
        <v>10.55</v>
      </c>
      <c r="AF126" s="425">
        <f>IF(AE126="DSP",0,AE126)</f>
        <v>10.55</v>
      </c>
      <c r="AG126" s="484">
        <f>RANK(AF126,$AF$3:$AF$651,0)</f>
        <v>381</v>
      </c>
      <c r="AH126" s="426">
        <f>IF(ISERROR(VLOOKUP(B126,'Notes Ecrit'!$A$2:$B$650,2,FALSE)),"ABI",(VLOOKUP(B126,'Notes Ecrit'!$A$2:$B$650,2,FALSE)))</f>
        <v>5</v>
      </c>
      <c r="AI126" s="425">
        <f>IF(OR(AH126="ABI",AH126="VALIDÉ"),0,AH126)</f>
        <v>5</v>
      </c>
      <c r="AJ126" s="488">
        <f>RANK(AI126,$AI$3:$AI$651,0)</f>
        <v>416</v>
      </c>
      <c r="AK126" s="427">
        <f>IF(AH126="ABI","DEF",IF(AE126="DSP",AH126,(AE126*0.5+AH126*0.5)))</f>
        <v>7.7750000000000004</v>
      </c>
    </row>
    <row r="127" spans="1:37" ht="15.75" customHeight="1" thickBot="1" x14ac:dyDescent="0.35">
      <c r="A127" s="414" t="s">
        <v>1026</v>
      </c>
      <c r="B127" s="415">
        <v>21906769</v>
      </c>
      <c r="C127" s="430" t="s">
        <v>486</v>
      </c>
      <c r="D127" s="431" t="s">
        <v>261</v>
      </c>
      <c r="E127" s="418">
        <v>18</v>
      </c>
      <c r="F127" s="419">
        <f>IF(E127="ABI","ABI",IF(E127="DSP","DSP",IF(E127="VAL","VAL",(VLOOKUP(E127,tpstest,2)))))</f>
        <v>18.5</v>
      </c>
      <c r="G127" s="420">
        <f>IF(F127="ABI",0,IF(F127="DSP","DSP",IF(F127="VAL","VAL",(IF(A127="F",VLOOKUP(F127,endurfille,2),VLOOKUP(F127,endurgarçon,2))))))</f>
        <v>15</v>
      </c>
      <c r="H127" s="421">
        <f>IF(G127="VAL","VALIDÉ",G127)</f>
        <v>15</v>
      </c>
      <c r="I127" s="418">
        <v>3.25</v>
      </c>
      <c r="J127" s="420">
        <f>IF(I127="ABI",0,IF(I127="DSP","DSP",IF(I127="VAL","VAL",(IF(A127="F",VLOOKUP(I127,VIT20MF,2),VLOOKUP(I127,Vit20MG,2))))))</f>
        <v>16</v>
      </c>
      <c r="K127" s="418">
        <v>6.89</v>
      </c>
      <c r="L127" s="420">
        <f>IF(K127="ABI",0,IF(K127="DSP","DSP",IF(K127="VAL","VAL",(IF(A127="F",VLOOKUP(K127,vit50mf,2),VLOOKUP(K127,vit50mg,2))))))</f>
        <v>11</v>
      </c>
      <c r="M127" s="423">
        <f>IF(OR(J127="DSP",L127="DSP"),"DSP",IF(L127="VAL","VALIDÉ",(J127+L127)/2))</f>
        <v>13.5</v>
      </c>
      <c r="N127" s="418">
        <v>46</v>
      </c>
      <c r="O127" s="418">
        <v>66</v>
      </c>
      <c r="P127" s="422">
        <f>IF(OR(N127="DSP",N127="ABI",N127="VAL"),0,N127/O127)</f>
        <v>0.69696969696969702</v>
      </c>
      <c r="Q127" s="420">
        <f>IF(N127="ABI",0,IF(N127="DSP","DSP",IF(N127="VAL","VAL",IF(A127="F",VLOOKUP(P127,forcefille,2),VLOOKUP(P127,forcegarçon,2)))))</f>
        <v>3.5</v>
      </c>
      <c r="R127" s="418">
        <v>36.5</v>
      </c>
      <c r="S127" s="420">
        <f>IF(R127="ABI",0,IF(R127="DSP","DSP",IF(R127="VAL","VAL",IF(A127="F",VLOOKUP(R127,détfille,2),VLOOKUP(R127,détgarçon,2)))))</f>
        <v>2</v>
      </c>
      <c r="T127" s="421">
        <f>IF(OR(Q127="VAL",S127="VAL"),"VALIDÉ",IF(AND(Q127="DSP",S127="DSP"),"DSP",IF(Q127="DSP",S127*2,IF(S127="DSP",Q127*2,(Q127+S127)))))</f>
        <v>5.5</v>
      </c>
      <c r="U127" s="418">
        <v>27.46</v>
      </c>
      <c r="V127" s="420">
        <f>IF(U127="ABI",0,IF(U127="DSP","DSP",IF(U127="VAL","VAL",IF(A127="F",VLOOKUP(U127,coorfille,2),VLOOKUP(U127,coorgarçon,2)))))</f>
        <v>4.25</v>
      </c>
      <c r="W127" s="418">
        <v>-25</v>
      </c>
      <c r="X127" s="420">
        <f>IF(W127="ABI",0,IF(W127="DSP","DSP",IF(W127="VAL","VAL",IF(A127="F",VLOOKUP(W127,SouplesseFille,2),VLOOKUP(W127,SouplesseGarçon,2)))))</f>
        <v>0</v>
      </c>
      <c r="Y127" s="418">
        <v>2</v>
      </c>
      <c r="Z127" s="420">
        <f>IF(Y127="ABI",0,IF(Y127="DSP","DSP",IF(Y127="VAL","VAL",IF(A127="F",VLOOKUP(Y127,eqfille,2),VLOOKUP(Y127,eqgarçon,2)))))</f>
        <v>4</v>
      </c>
      <c r="AA127" s="421">
        <f>IF(AND(V127="DSP",X127="DSP",Z127="DSP"),"DSP",IF(AND(V127="DSP",X127="DSP"),Z127*4,IF(AND(V127="DSP",Z127="DSP"),X127*4,IF(AND(X127="DSP",Z127="DSP"),V127*2,IF(V127="DSP",(X127+Z127)*2,IF(X127="DSP",V127+Z127*2,IF(Z127="DSP",V127+X127*2,IF(Z127="VAL","VALIDÉ",V127+X127+Z127))))))))</f>
        <v>8.25</v>
      </c>
      <c r="AB127" s="418">
        <v>43.98</v>
      </c>
      <c r="AC127" s="420">
        <f>IF(AB127="ABI",0,IF(AB127="DNF",0,IF(AB127="DSP","DSP",IF(AB127="VAL","VAL",(IF(A127="F",VLOOKUP(AB127,nagefille,2),VLOOKUP(AB127,nagegarçon,2)))))))</f>
        <v>8</v>
      </c>
      <c r="AD127" s="423">
        <f>IF(AC127="VAL","VALIDÉ",AC127)</f>
        <v>8</v>
      </c>
      <c r="AE127" s="424">
        <f>IF(AND(H127="DSP",M127="DSP",T127="DSP",AA127="DSP",AD127="DSP"),"DSP",IF(AND(H127="DSP",M127="DSP",T127="DSP",AA127="DSP"),AD127,IF(AND(H127="DSP",M127="DSP",T127="DSP",AD127="DSP"),AA127,IF(AND(H127="DSP",M127="DSP",AA127="DSP",AD127="DSP"),T127,IF(AND(H127="DSP",T127="DSP",AA127="DSP",AD127="DSP"),M127,IF(AND(M127="DSP",T127="DSP",AA127="DSP",AD127="DSP"),H127,IF(AND(T127="DSP",AA127="DSP",AD127="DSP"),(H127+M127)/2,IF(AND(M127="DSP",AA127="DSP",AD127="DSP"),(H127+T127)/2,IF(AND(H127="DSP",AA127="DSP",AD127="DSP"),(M127+T127)/2,IF(AND(M127="DSP",T127="DSP",AD127="DSP"),(H127+AA127)/2,IF(AND(H127="DSP",T127="DSP",AD127="DSP"),(M127+AA127)/2,IF(AND(H127="DSP",M127="DSP",AD127="DSP"),(T127+AA127)/2,IF(AND(M127="DSP",T127="DSP",AA127="DSP"),(H127+AD127)/2,IF(AND(H127="DSP",T127="DSP",AA127="DSP"),(M127+AD127)/2,IF(AND(H127="DSP",M127="DSP",AA127="DSP"),(T127+AD127)/2,IF(AND(H127="DSP",M127="DSP",T127="DSP"),(AA127+AD127)/2,IF(AND(H127="DSP",M127="DSP"),(T127+AA127+AD127)/3,IF(AND(H127="DSP",T127="DSP"),(M127+AA127+AD127)/3,IF(AND(M127="DSP",T127="DSP"),(H127+AA127+AD127)/3,IF(AND(H127="DSP",AA127="DSP"),(M127+T127+AD127)/3,IF(AND(M127="DSP",AA127="DSP"),(H127+T127+AD127)/3,IF(AND(T127="DSP",AA127="DSP"),(H127+M127+AD127)/3,IF(AND(H127="DSP",AD127="DSP"),(M127+T127+AA127)/3,IF(AND(M127="DSP",AD127="DSP"),(H127+T127+AA127)/3,IF(AND(T127="DSP",AD127="DSP"),(H127+M127+AA127)/3,IF(AND(AA127="DSP",AD127="DSP"),(H127+M127+T127)/3,IF(H127="DSP",(M127+T127+AA127+AD127)/4,IF(M127="DSP",(H127+T127+AA127+AD127)/4,IF(T127="DSP",(H127+M127+AA127+AD127)/4,IF(AA127="DSP",(H127+M127+T127+AD127)/4,IF(AD127="DSP",(H127+M127+T127+AA127)/4,SUM(H127+M127+T127+AA127+AD127)/5)))))))))))))))))))))))))))))))</f>
        <v>10.050000000000001</v>
      </c>
      <c r="AF127" s="425">
        <f>IF(AE127="DSP",0,AE127)</f>
        <v>10.050000000000001</v>
      </c>
      <c r="AG127" s="484">
        <f>RANK(AF127,$AF$3:$AF$651,0)</f>
        <v>421</v>
      </c>
      <c r="AH127" s="426">
        <f>IF(ISERROR(VLOOKUP(B127,'Notes Ecrit'!$A$2:$B$650,2,FALSE)),"ABI",(VLOOKUP(B127,'Notes Ecrit'!$A$2:$B$650,2,FALSE)))</f>
        <v>5.5</v>
      </c>
      <c r="AI127" s="425">
        <f>IF(OR(AH127="ABI",AH127="VALIDÉ"),0,AH127)</f>
        <v>5.5</v>
      </c>
      <c r="AJ127" s="488">
        <f>RANK(AI127,$AI$3:$AI$651,0)</f>
        <v>353</v>
      </c>
      <c r="AK127" s="427">
        <f>IF(AH127="ABI","DEF",IF(AE127="DSP",AH127,(AE127*0.5+AH127*0.5)))</f>
        <v>7.7750000000000004</v>
      </c>
    </row>
    <row r="128" spans="1:37" ht="15.75" customHeight="1" thickBot="1" x14ac:dyDescent="0.35">
      <c r="A128" s="414" t="s">
        <v>1026</v>
      </c>
      <c r="B128" s="415">
        <v>21905853</v>
      </c>
      <c r="C128" s="430" t="s">
        <v>172</v>
      </c>
      <c r="D128" s="431" t="s">
        <v>487</v>
      </c>
      <c r="E128" s="418">
        <v>19</v>
      </c>
      <c r="F128" s="419">
        <f>IF(E128="ABI","ABI",IF(E128="DSP","DSP",IF(E128="VAL","VAL",(VLOOKUP(E128,tpstest,2)))))</f>
        <v>19</v>
      </c>
      <c r="G128" s="420">
        <f>IF(F128="ABI",0,IF(F128="DSP","DSP",IF(F128="VAL","VAL",(IF(A128="F",VLOOKUP(F128,endurfille,2),VLOOKUP(F128,endurgarçon,2))))))</f>
        <v>16</v>
      </c>
      <c r="H128" s="421">
        <f>IF(G128="VAL","VALIDÉ",G128)</f>
        <v>16</v>
      </c>
      <c r="I128" s="418">
        <v>3.16</v>
      </c>
      <c r="J128" s="420">
        <f>IF(I128="ABI",0,IF(I128="DSP","DSP",IF(I128="VAL","VAL",(IF(A128="F",VLOOKUP(I128,VIT20MF,2),VLOOKUP(I128,Vit20MG,2))))))</f>
        <v>18</v>
      </c>
      <c r="K128" s="418">
        <v>6.72</v>
      </c>
      <c r="L128" s="420">
        <f>IF(K128="ABI",0,IF(K128="DSP","DSP",IF(K128="VAL","VAL",(IF(A128="F",VLOOKUP(K128,vit50mf,2),VLOOKUP(K128,vit50mg,2))))))</f>
        <v>12</v>
      </c>
      <c r="M128" s="423">
        <f>IF(OR(J128="DSP",L128="DSP"),"DSP",IF(L128="VAL","VALIDÉ",(J128+L128)/2))</f>
        <v>15</v>
      </c>
      <c r="N128" s="418">
        <v>52</v>
      </c>
      <c r="O128" s="418">
        <v>61</v>
      </c>
      <c r="P128" s="422">
        <f>IF(OR(N128="DSP",N128="ABI",N128="VAL"),0,N128/O128)</f>
        <v>0.85245901639344257</v>
      </c>
      <c r="Q128" s="420">
        <f>IF(N128="ABI",0,IF(N128="DSP","DSP",IF(N128="VAL","VAL",IF(A128="F",VLOOKUP(P128,forcefille,2),VLOOKUP(P128,forcegarçon,2)))))</f>
        <v>4.5</v>
      </c>
      <c r="R128" s="418">
        <v>44.1</v>
      </c>
      <c r="S128" s="420">
        <f>IF(R128="ABI",0,IF(R128="DSP","DSP",IF(R128="VAL","VAL",IF(A128="F",VLOOKUP(R128,détfille,2),VLOOKUP(R128,détgarçon,2)))))</f>
        <v>4</v>
      </c>
      <c r="T128" s="421">
        <f>IF(OR(Q128="VAL",S128="VAL"),"VALIDÉ",IF(AND(Q128="DSP",S128="DSP"),"DSP",IF(Q128="DSP",S128*2,IF(S128="DSP",Q128*2,(Q128+S128)))))</f>
        <v>8.5</v>
      </c>
      <c r="U128" s="418">
        <v>32.89</v>
      </c>
      <c r="V128" s="420">
        <f>IF(U128="ABI",0,IF(U128="DSP","DSP",IF(U128="VAL","VAL",IF(A128="F",VLOOKUP(U128,coorfille,2),VLOOKUP(U128,coorgarçon,2)))))</f>
        <v>1.5</v>
      </c>
      <c r="W128" s="418">
        <v>-15</v>
      </c>
      <c r="X128" s="420">
        <f>IF(W128="ABI",0,IF(W128="DSP","DSP",IF(W128="VAL","VAL",IF(A128="F",VLOOKUP(W128,SouplesseFille,2),VLOOKUP(W128,SouplesseGarçon,2)))))</f>
        <v>0.25</v>
      </c>
      <c r="Y128" s="418">
        <v>1</v>
      </c>
      <c r="Z128" s="420">
        <f>IF(Y128="ABI",0,IF(Y128="DSP","DSP",IF(Y128="VAL","VAL",IF(A128="F",VLOOKUP(Y128,eqfille,2),VLOOKUP(Y128,eqgarçon,2)))))</f>
        <v>4.5</v>
      </c>
      <c r="AA128" s="421">
        <f>IF(AND(V128="DSP",X128="DSP",Z128="DSP"),"DSP",IF(AND(V128="DSP",X128="DSP"),Z128*4,IF(AND(V128="DSP",Z128="DSP"),X128*4,IF(AND(X128="DSP",Z128="DSP"),V128*2,IF(V128="DSP",(X128+Z128)*2,IF(X128="DSP",V128+Z128*2,IF(Z128="DSP",V128+X128*2,IF(Z128="VAL","VALIDÉ",V128+X128+Z128))))))))</f>
        <v>6.25</v>
      </c>
      <c r="AB128" s="418">
        <v>30.64</v>
      </c>
      <c r="AC128" s="420">
        <f>IF(AB128="ABI",0,IF(AB128="DNF",0,IF(AB128="DSP","DSP",IF(AB128="VAL","VAL",(IF(A128="F",VLOOKUP(AB128,nagefille,2),VLOOKUP(AB128,nagegarçon,2)))))))</f>
        <v>16</v>
      </c>
      <c r="AD128" s="423">
        <f>IF(AC128="VAL","VALIDÉ",AC128)</f>
        <v>16</v>
      </c>
      <c r="AE128" s="424">
        <f>IF(AND(H128="DSP",M128="DSP",T128="DSP",AA128="DSP",AD128="DSP"),"DSP",IF(AND(H128="DSP",M128="DSP",T128="DSP",AA128="DSP"),AD128,IF(AND(H128="DSP",M128="DSP",T128="DSP",AD128="DSP"),AA128,IF(AND(H128="DSP",M128="DSP",AA128="DSP",AD128="DSP"),T128,IF(AND(H128="DSP",T128="DSP",AA128="DSP",AD128="DSP"),M128,IF(AND(M128="DSP",T128="DSP",AA128="DSP",AD128="DSP"),H128,IF(AND(T128="DSP",AA128="DSP",AD128="DSP"),(H128+M128)/2,IF(AND(M128="DSP",AA128="DSP",AD128="DSP"),(H128+T128)/2,IF(AND(H128="DSP",AA128="DSP",AD128="DSP"),(M128+T128)/2,IF(AND(M128="DSP",T128="DSP",AD128="DSP"),(H128+AA128)/2,IF(AND(H128="DSP",T128="DSP",AD128="DSP"),(M128+AA128)/2,IF(AND(H128="DSP",M128="DSP",AD128="DSP"),(T128+AA128)/2,IF(AND(M128="DSP",T128="DSP",AA128="DSP"),(H128+AD128)/2,IF(AND(H128="DSP",T128="DSP",AA128="DSP"),(M128+AD128)/2,IF(AND(H128="DSP",M128="DSP",AA128="DSP"),(T128+AD128)/2,IF(AND(H128="DSP",M128="DSP",T128="DSP"),(AA128+AD128)/2,IF(AND(H128="DSP",M128="DSP"),(T128+AA128+AD128)/3,IF(AND(H128="DSP",T128="DSP"),(M128+AA128+AD128)/3,IF(AND(M128="DSP",T128="DSP"),(H128+AA128+AD128)/3,IF(AND(H128="DSP",AA128="DSP"),(M128+T128+AD128)/3,IF(AND(M128="DSP",AA128="DSP"),(H128+T128+AD128)/3,IF(AND(T128="DSP",AA128="DSP"),(H128+M128+AD128)/3,IF(AND(H128="DSP",AD128="DSP"),(M128+T128+AA128)/3,IF(AND(M128="DSP",AD128="DSP"),(H128+T128+AA128)/3,IF(AND(T128="DSP",AD128="DSP"),(H128+M128+AA128)/3,IF(AND(AA128="DSP",AD128="DSP"),(H128+M128+T128)/3,IF(H128="DSP",(M128+T128+AA128+AD128)/4,IF(M128="DSP",(H128+T128+AA128+AD128)/4,IF(T128="DSP",(H128+M128+AA128+AD128)/4,IF(AA128="DSP",(H128+M128+T128+AD128)/4,IF(AD128="DSP",(H128+M128+T128+AA128)/4,SUM(H128+M128+T128+AA128+AD128)/5)))))))))))))))))))))))))))))))</f>
        <v>12.35</v>
      </c>
      <c r="AF128" s="425">
        <f>IF(AE128="DSP",0,AE128)</f>
        <v>12.35</v>
      </c>
      <c r="AG128" s="484">
        <f>RANK(AF128,$AF$3:$AF$651,0)</f>
        <v>149</v>
      </c>
      <c r="AH128" s="426">
        <v>5</v>
      </c>
      <c r="AI128" s="425">
        <f>IF(OR(AH128="ABI",AH128="VALIDÉ"),0,AH128)</f>
        <v>5</v>
      </c>
      <c r="AJ128" s="488">
        <f>RANK(AI128,$AI$3:$AI$651,0)</f>
        <v>416</v>
      </c>
      <c r="AK128" s="427">
        <f>IF(AH128="ABI","DEF",IF(AE128="DSP",AH128,(AE128*0.5+AH128*0.5)))</f>
        <v>8.6750000000000007</v>
      </c>
    </row>
    <row r="129" spans="1:37" ht="15.75" customHeight="1" thickBot="1" x14ac:dyDescent="0.35">
      <c r="A129" s="414" t="s">
        <v>74</v>
      </c>
      <c r="B129" s="415">
        <v>21805122</v>
      </c>
      <c r="C129" s="431" t="s">
        <v>173</v>
      </c>
      <c r="D129" s="431" t="s">
        <v>137</v>
      </c>
      <c r="E129" s="418">
        <v>11</v>
      </c>
      <c r="F129" s="419">
        <f>IF(E129="ABI","ABI",IF(E129="DSP","DSP",IF(E129="VAL","VAL",(VLOOKUP(E129,tpstest,2)))))</f>
        <v>15</v>
      </c>
      <c r="G129" s="420">
        <f>IF(F129="ABI",0,IF(F129="DSP","DSP",IF(F129="VAL","VAL",(IF(A129="F",VLOOKUP(F129,endurfille,2),VLOOKUP(F129,endurgarçon,2))))))</f>
        <v>11</v>
      </c>
      <c r="H129" s="421">
        <f>IF(G129="VAL","VALIDÉ",G129)</f>
        <v>11</v>
      </c>
      <c r="I129" s="418">
        <v>3.53</v>
      </c>
      <c r="J129" s="420">
        <f>IF(I129="ABI",0,IF(I129="DSP","DSP",IF(I129="VAL","VAL",(IF(A129="F",VLOOKUP(I129,VIT20MF,2),VLOOKUP(I129,Vit20MG,2))))))</f>
        <v>16</v>
      </c>
      <c r="K129" s="418">
        <v>7.68</v>
      </c>
      <c r="L129" s="420">
        <f>IF(K129="ABI",0,IF(K129="DSP","DSP",IF(K129="VAL","VAL",(IF(A129="F",VLOOKUP(K129,vit50mf,2),VLOOKUP(K129,vit50mg,2))))))</f>
        <v>11</v>
      </c>
      <c r="M129" s="423">
        <f>IF(OR(J129="DSP",L129="DSP"),"DSP",IF(L129="VAL","VALIDÉ",(J129+L129)/2))</f>
        <v>13.5</v>
      </c>
      <c r="N129" s="418">
        <v>23.5</v>
      </c>
      <c r="O129" s="418">
        <v>52</v>
      </c>
      <c r="P129" s="422">
        <f>IF(OR(N129="DSP",N129="ABI",N129="VAL"),0,N129/O129)</f>
        <v>0.45192307692307693</v>
      </c>
      <c r="Q129" s="420">
        <f>IF(N129="ABI",0,IF(N129="DSP","DSP",IF(N129="VAL","VAL",IF(A129="F",VLOOKUP(P129,forcefille,2),VLOOKUP(P129,forcegarçon,2)))))</f>
        <v>4.5</v>
      </c>
      <c r="R129" s="418">
        <v>28.5</v>
      </c>
      <c r="S129" s="420">
        <f>IF(R129="ABI",0,IF(R129="DSP","DSP",IF(R129="VAL","VAL",IF(A129="F",VLOOKUP(R129,détfille,2),VLOOKUP(R129,détgarçon,2)))))</f>
        <v>4.5</v>
      </c>
      <c r="T129" s="421">
        <f>IF(OR(Q129="VAL",S129="VAL"),"VALIDÉ",IF(AND(Q129="DSP",S129="DSP"),"DSP",IF(Q129="DSP",S129*2,IF(S129="DSP",Q129*2,(Q129+S129)))))</f>
        <v>9</v>
      </c>
      <c r="U129" s="418">
        <v>27.81</v>
      </c>
      <c r="V129" s="420">
        <f>IF(U129="ABI",0,IF(U129="DSP","DSP",IF(U129="VAL","VAL",IF(A129="F",VLOOKUP(U129,coorfille,2),VLOOKUP(U129,coorgarçon,2)))))</f>
        <v>5</v>
      </c>
      <c r="W129" s="418">
        <v>2</v>
      </c>
      <c r="X129" s="420">
        <f>IF(W129="ABI",0,IF(W129="DSP","DSP",IF(W129="VAL","VAL",IF(A129="F",VLOOKUP(W129,SouplesseFille,2),VLOOKUP(W129,SouplesseGarçon,2)))))</f>
        <v>3</v>
      </c>
      <c r="Y129" s="418">
        <v>1</v>
      </c>
      <c r="Z129" s="420">
        <f>IF(Y129="ABI",0,IF(Y129="DSP","DSP",IF(Y129="VAL","VAL",IF(A129="F",VLOOKUP(Y129,eqfille,2),VLOOKUP(Y129,eqgarçon,2)))))</f>
        <v>4.5</v>
      </c>
      <c r="AA129" s="421">
        <f>IF(AND(V129="DSP",X129="DSP",Z129="DSP"),"DSP",IF(AND(V129="DSP",X129="DSP"),Z129*4,IF(AND(V129="DSP",Z129="DSP"),X129*4,IF(AND(X129="DSP",Z129="DSP"),V129*2,IF(V129="DSP",(X129+Z129)*2,IF(X129="DSP",V129+Z129*2,IF(Z129="DSP",V129+X129*2,IF(Z129="VAL","VALIDÉ",V129+X129+Z129))))))))</f>
        <v>12.5</v>
      </c>
      <c r="AB129" s="418">
        <v>44.54</v>
      </c>
      <c r="AC129" s="420">
        <f>IF(AB129="ABI",0,IF(AB129="DNF",0,IF(AB129="DSP","DSP",IF(AB129="VAL","VAL",(IF(A129="F",VLOOKUP(AB129,nagefille,2),VLOOKUP(AB129,nagegarçon,2)))))))</f>
        <v>11</v>
      </c>
      <c r="AD129" s="423">
        <f>IF(AC129="VAL","VALIDÉ",AC129)</f>
        <v>11</v>
      </c>
      <c r="AE129" s="424">
        <f>IF(AND(H129="DSP",M129="DSP",T129="DSP",AA129="DSP",AD129="DSP"),"DSP",IF(AND(H129="DSP",M129="DSP",T129="DSP",AA129="DSP"),AD129,IF(AND(H129="DSP",M129="DSP",T129="DSP",AD129="DSP"),AA129,IF(AND(H129="DSP",M129="DSP",AA129="DSP",AD129="DSP"),T129,IF(AND(H129="DSP",T129="DSP",AA129="DSP",AD129="DSP"),M129,IF(AND(M129="DSP",T129="DSP",AA129="DSP",AD129="DSP"),H129,IF(AND(T129="DSP",AA129="DSP",AD129="DSP"),(H129+M129)/2,IF(AND(M129="DSP",AA129="DSP",AD129="DSP"),(H129+T129)/2,IF(AND(H129="DSP",AA129="DSP",AD129="DSP"),(M129+T129)/2,IF(AND(M129="DSP",T129="DSP",AD129="DSP"),(H129+AA129)/2,IF(AND(H129="DSP",T129="DSP",AD129="DSP"),(M129+AA129)/2,IF(AND(H129="DSP",M129="DSP",AD129="DSP"),(T129+AA129)/2,IF(AND(M129="DSP",T129="DSP",AA129="DSP"),(H129+AD129)/2,IF(AND(H129="DSP",T129="DSP",AA129="DSP"),(M129+AD129)/2,IF(AND(H129="DSP",M129="DSP",AA129="DSP"),(T129+AD129)/2,IF(AND(H129="DSP",M129="DSP",T129="DSP"),(AA129+AD129)/2,IF(AND(H129="DSP",M129="DSP"),(T129+AA129+AD129)/3,IF(AND(H129="DSP",T129="DSP"),(M129+AA129+AD129)/3,IF(AND(M129="DSP",T129="DSP"),(H129+AA129+AD129)/3,IF(AND(H129="DSP",AA129="DSP"),(M129+T129+AD129)/3,IF(AND(M129="DSP",AA129="DSP"),(H129+T129+AD129)/3,IF(AND(T129="DSP",AA129="DSP"),(H129+M129+AD129)/3,IF(AND(H129="DSP",AD129="DSP"),(M129+T129+AA129)/3,IF(AND(M129="DSP",AD129="DSP"),(H129+T129+AA129)/3,IF(AND(T129="DSP",AD129="DSP"),(H129+M129+AA129)/3,IF(AND(AA129="DSP",AD129="DSP"),(H129+M129+T129)/3,IF(H129="DSP",(M129+T129+AA129+AD129)/4,IF(M129="DSP",(H129+T129+AA129+AD129)/4,IF(T129="DSP",(H129+M129+AA129+AD129)/4,IF(AA129="DSP",(H129+M129+T129+AD129)/4,IF(AD129="DSP",(H129+M129+T129+AA129)/4,SUM(H129+M129+T129+AA129+AD129)/5)))))))))))))))))))))))))))))))</f>
        <v>11.4</v>
      </c>
      <c r="AF129" s="425">
        <f>IF(AE129="DSP",0,AE129)</f>
        <v>11.4</v>
      </c>
      <c r="AG129" s="484">
        <f>RANK(AF129,$AF$3:$AF$651,0)</f>
        <v>273</v>
      </c>
      <c r="AH129" s="426">
        <f>IF(ISERROR(VLOOKUP(B129,'Notes Ecrit'!$A$2:$B$650,2,FALSE)),"ABI",(VLOOKUP(B129,'Notes Ecrit'!$A$2:$B$650,2,FALSE)))</f>
        <v>3</v>
      </c>
      <c r="AI129" s="425">
        <f>IF(OR(AH129="ABI",AH129="VALIDÉ"),0,AH129)</f>
        <v>3</v>
      </c>
      <c r="AJ129" s="488">
        <f>RANK(AI129,$AI$3:$AI$651,0)</f>
        <v>556</v>
      </c>
      <c r="AK129" s="427">
        <f>IF(AH129="ABI","DEF",IF(AE129="DSP",AH129,(AE129*0.5+AH129*0.5)))</f>
        <v>7.2</v>
      </c>
    </row>
    <row r="130" spans="1:37" ht="15.75" customHeight="1" thickBot="1" x14ac:dyDescent="0.35">
      <c r="A130" s="414" t="s">
        <v>1026</v>
      </c>
      <c r="B130" s="455">
        <v>21716274</v>
      </c>
      <c r="C130" s="607" t="s">
        <v>488</v>
      </c>
      <c r="D130" s="614" t="s">
        <v>33</v>
      </c>
      <c r="E130" s="418">
        <v>16</v>
      </c>
      <c r="F130" s="419">
        <f>IF(E130="ABI","ABI",IF(E130="DSP","DSP",IF(E130="VAL","VAL",(VLOOKUP(E130,tpstest,2)))))</f>
        <v>17.5</v>
      </c>
      <c r="G130" s="420">
        <f>IF(F130="ABI",0,IF(F130="DSP","DSP",IF(F130="VAL","VAL",(IF(A130="F",VLOOKUP(F130,endurfille,2),VLOOKUP(F130,endurgarçon,2))))))</f>
        <v>13</v>
      </c>
      <c r="H130" s="421">
        <f>IF(G130="VAL","VALIDÉ",G130)</f>
        <v>13</v>
      </c>
      <c r="I130" s="418">
        <v>3.25</v>
      </c>
      <c r="J130" s="420">
        <f>IF(I130="ABI",0,IF(I130="DSP","DSP",IF(I130="VAL","VAL",(IF(A130="F",VLOOKUP(I130,VIT20MF,2),VLOOKUP(I130,Vit20MG,2))))))</f>
        <v>16</v>
      </c>
      <c r="K130" s="418">
        <v>6.79</v>
      </c>
      <c r="L130" s="420">
        <f>IF(K130="ABI",0,IF(K130="DSP","DSP",IF(K130="VAL","VAL",(IF(A130="F",VLOOKUP(K130,vit50mf,2),VLOOKUP(K130,vit50mg,2))))))</f>
        <v>11</v>
      </c>
      <c r="M130" s="423">
        <f>IF(OR(J130="DSP",L130="DSP"),"DSP",IF(L130="VAL","VALIDÉ",(J130+L130)/2))</f>
        <v>13.5</v>
      </c>
      <c r="N130" s="418">
        <v>70</v>
      </c>
      <c r="O130" s="418">
        <v>70</v>
      </c>
      <c r="P130" s="422">
        <f>IF(OR(N130="DSP",N130="ABI",N130="VAL"),0,N130/O130)</f>
        <v>1</v>
      </c>
      <c r="Q130" s="420">
        <f>IF(N130="ABI",0,IF(N130="DSP","DSP",IF(N130="VAL","VAL",IF(A130="F",VLOOKUP(P130,forcefille,2),VLOOKUP(P130,forcegarçon,2)))))</f>
        <v>5.5</v>
      </c>
      <c r="R130" s="418">
        <v>39.299999999999997</v>
      </c>
      <c r="S130" s="420">
        <f>IF(R130="ABI",0,IF(R130="DSP","DSP",IF(R130="VAL","VAL",IF(A130="F",VLOOKUP(R130,détfille,2),VLOOKUP(R130,détgarçon,2)))))</f>
        <v>3</v>
      </c>
      <c r="T130" s="421">
        <f>IF(OR(Q130="VAL",S130="VAL"),"VALIDÉ",IF(AND(Q130="DSP",S130="DSP"),"DSP",IF(Q130="DSP",S130*2,IF(S130="DSP",Q130*2,(Q130+S130)))))</f>
        <v>8.5</v>
      </c>
      <c r="U130" s="418">
        <v>29.06</v>
      </c>
      <c r="V130" s="420">
        <f>IF(U130="ABI",0,IF(U130="DSP","DSP",IF(U130="VAL","VAL",IF(A130="F",VLOOKUP(U130,coorfille,2),VLOOKUP(U130,coorgarçon,2)))))</f>
        <v>3.25</v>
      </c>
      <c r="W130" s="418">
        <v>-7</v>
      </c>
      <c r="X130" s="420">
        <f>IF(W130="ABI",0,IF(W130="DSP","DSP",IF(W130="VAL","VAL",IF(A130="F",VLOOKUP(W130,SouplesseFille,2),VLOOKUP(W130,SouplesseGarçon,2)))))</f>
        <v>1.25</v>
      </c>
      <c r="Y130" s="418">
        <v>3</v>
      </c>
      <c r="Z130" s="420">
        <f>IF(Y130="ABI",0,IF(Y130="DSP","DSP",IF(Y130="VAL","VAL",IF(A130="F",VLOOKUP(Y130,eqfille,2),VLOOKUP(Y130,eqgarçon,2)))))</f>
        <v>3.5</v>
      </c>
      <c r="AA130" s="421">
        <f>IF(AND(V130="DSP",X130="DSP",Z130="DSP"),"DSP",IF(AND(V130="DSP",X130="DSP"),Z130*4,IF(AND(V130="DSP",Z130="DSP"),X130*4,IF(AND(X130="DSP",Z130="DSP"),V130*2,IF(V130="DSP",(X130+Z130)*2,IF(X130="DSP",V130+Z130*2,IF(Z130="DSP",V130+X130*2,IF(Z130="VAL","VALIDÉ",V130+X130+Z130))))))))</f>
        <v>8</v>
      </c>
      <c r="AB130" s="418">
        <v>29</v>
      </c>
      <c r="AC130" s="420">
        <f>IF(AB130="ABI",0,IF(AB130="DNF",0,IF(AB130="DSP","DSP",IF(AB130="VAL","VAL",(IF(A130="F",VLOOKUP(AB130,nagefille,2),VLOOKUP(AB130,nagegarçon,2)))))))</f>
        <v>17</v>
      </c>
      <c r="AD130" s="423">
        <f>IF(AC130="VAL","VALIDÉ",AC130)</f>
        <v>17</v>
      </c>
      <c r="AE130" s="424">
        <f>IF(AND(H130="DSP",M130="DSP",T130="DSP",AA130="DSP",AD130="DSP"),"DSP",IF(AND(H130="DSP",M130="DSP",T130="DSP",AA130="DSP"),AD130,IF(AND(H130="DSP",M130="DSP",T130="DSP",AD130="DSP"),AA130,IF(AND(H130="DSP",M130="DSP",AA130="DSP",AD130="DSP"),T130,IF(AND(H130="DSP",T130="DSP",AA130="DSP",AD130="DSP"),M130,IF(AND(M130="DSP",T130="DSP",AA130="DSP",AD130="DSP"),H130,IF(AND(T130="DSP",AA130="DSP",AD130="DSP"),(H130+M130)/2,IF(AND(M130="DSP",AA130="DSP",AD130="DSP"),(H130+T130)/2,IF(AND(H130="DSP",AA130="DSP",AD130="DSP"),(M130+T130)/2,IF(AND(M130="DSP",T130="DSP",AD130="DSP"),(H130+AA130)/2,IF(AND(H130="DSP",T130="DSP",AD130="DSP"),(M130+AA130)/2,IF(AND(H130="DSP",M130="DSP",AD130="DSP"),(T130+AA130)/2,IF(AND(M130="DSP",T130="DSP",AA130="DSP"),(H130+AD130)/2,IF(AND(H130="DSP",T130="DSP",AA130="DSP"),(M130+AD130)/2,IF(AND(H130="DSP",M130="DSP",AA130="DSP"),(T130+AD130)/2,IF(AND(H130="DSP",M130="DSP",T130="DSP"),(AA130+AD130)/2,IF(AND(H130="DSP",M130="DSP"),(T130+AA130+AD130)/3,IF(AND(H130="DSP",T130="DSP"),(M130+AA130+AD130)/3,IF(AND(M130="DSP",T130="DSP"),(H130+AA130+AD130)/3,IF(AND(H130="DSP",AA130="DSP"),(M130+T130+AD130)/3,IF(AND(M130="DSP",AA130="DSP"),(H130+T130+AD130)/3,IF(AND(T130="DSP",AA130="DSP"),(H130+M130+AD130)/3,IF(AND(H130="DSP",AD130="DSP"),(M130+T130+AA130)/3,IF(AND(M130="DSP",AD130="DSP"),(H130+T130+AA130)/3,IF(AND(T130="DSP",AD130="DSP"),(H130+M130+AA130)/3,IF(AND(AA130="DSP",AD130="DSP"),(H130+M130+T130)/3,IF(H130="DSP",(M130+T130+AA130+AD130)/4,IF(M130="DSP",(H130+T130+AA130+AD130)/4,IF(T130="DSP",(H130+M130+AA130+AD130)/4,IF(AA130="DSP",(H130+M130+T130+AD130)/4,IF(AD130="DSP",(H130+M130+T130+AA130)/4,SUM(H130+M130+T130+AA130+AD130)/5)))))))))))))))))))))))))))))))</f>
        <v>12</v>
      </c>
      <c r="AF130" s="425">
        <f>IF(AE130="DSP",0,AE130)</f>
        <v>12</v>
      </c>
      <c r="AG130" s="484">
        <f>RANK(AF130,$AF$3:$AF$651,0)</f>
        <v>194</v>
      </c>
      <c r="AH130" s="426">
        <f>IF(ISERROR(VLOOKUP(B130,'Notes Ecrit'!$A$2:$B$650,2,FALSE)),"ABI",(VLOOKUP(B130,'Notes Ecrit'!$A$2:$B$650,2,FALSE)))</f>
        <v>5.5</v>
      </c>
      <c r="AI130" s="425">
        <f>IF(OR(AH130="ABI",AH130="VALIDÉ"),0,AH130)</f>
        <v>5.5</v>
      </c>
      <c r="AJ130" s="488">
        <f>RANK(AI130,$AI$3:$AI$651,0)</f>
        <v>353</v>
      </c>
      <c r="AK130" s="427">
        <f>IF(AH130="ABI","DEF",IF(AE130="DSP",AH130,(AE130*0.5+AH130*0.5)))</f>
        <v>8.75</v>
      </c>
    </row>
    <row r="131" spans="1:37" ht="15.75" customHeight="1" thickBot="1" x14ac:dyDescent="0.35">
      <c r="A131" s="414" t="s">
        <v>74</v>
      </c>
      <c r="B131" s="415">
        <v>21905275</v>
      </c>
      <c r="C131" s="430" t="s">
        <v>489</v>
      </c>
      <c r="D131" s="431" t="s">
        <v>174</v>
      </c>
      <c r="E131" s="418">
        <v>10</v>
      </c>
      <c r="F131" s="419">
        <f>IF(E131="ABI","ABI",IF(E131="DSP","DSP",IF(E131="VAL","VAL",(VLOOKUP(E131,tpstest,2)))))</f>
        <v>14.5</v>
      </c>
      <c r="G131" s="420">
        <f>IF(F131="ABI",0,IF(F131="DSP","DSP",IF(F131="VAL","VAL",(IF(A131="F",VLOOKUP(F131,endurfille,2),VLOOKUP(F131,endurgarçon,2))))))</f>
        <v>10</v>
      </c>
      <c r="H131" s="421">
        <f>IF(G131="VAL","VALIDÉ",G131)</f>
        <v>10</v>
      </c>
      <c r="I131" s="418">
        <v>3.71</v>
      </c>
      <c r="J131" s="420">
        <f>IF(I131="ABI",0,IF(I131="DSP","DSP",IF(I131="VAL","VAL",(IF(A131="F",VLOOKUP(I131,VIT20MF,2),VLOOKUP(I131,Vit20MG,2))))))</f>
        <v>13</v>
      </c>
      <c r="K131" s="418">
        <v>8.18</v>
      </c>
      <c r="L131" s="420">
        <f>IF(K131="ABI",0,IF(K131="DSP","DSP",IF(K131="VAL","VAL",(IF(A131="F",VLOOKUP(K131,vit50mf,2),VLOOKUP(K131,vit50mg,2))))))</f>
        <v>8</v>
      </c>
      <c r="M131" s="421">
        <f>IF(OR(J131="DSP",L131="DSP"),"DSP",IF(L131="VAL","VALIDÉ",(J131+L131)/2))</f>
        <v>10.5</v>
      </c>
      <c r="N131" s="418">
        <v>35</v>
      </c>
      <c r="O131" s="418">
        <v>69</v>
      </c>
      <c r="P131" s="422">
        <f>IF(OR(N131="DSP",N131="ABI",N131="VAL"),0,N131/O131)</f>
        <v>0.50724637681159424</v>
      </c>
      <c r="Q131" s="420">
        <f>IF(N131="ABI",0,IF(N131="DSP","DSP",IF(N131="VAL","VAL",IF(A131="F",VLOOKUP(P131,forcefille,2),VLOOKUP(P131,forcegarçon,2)))))</f>
        <v>5</v>
      </c>
      <c r="R131" s="418">
        <v>23.5</v>
      </c>
      <c r="S131" s="420">
        <f>IF(R131="ABI",0,IF(R131="DSP","DSP",IF(R131="VAL","VAL",IF(A131="F",VLOOKUP(R131,détfille,2),VLOOKUP(R131,détgarçon,2)))))</f>
        <v>3</v>
      </c>
      <c r="T131" s="421">
        <f>IF(OR(Q131="VAL",S131="VAL"),"VALIDÉ",IF(AND(Q131="DSP",S131="DSP"),"DSP",IF(Q131="DSP",S131*2,IF(S131="DSP",Q131*2,(Q131+S131)))))</f>
        <v>8</v>
      </c>
      <c r="U131" s="418">
        <v>27.53</v>
      </c>
      <c r="V131" s="420">
        <f>IF(U131="ABI",0,IF(U131="DSP","DSP",IF(U131="VAL","VAL",IF(A131="F",VLOOKUP(U131,coorfille,2),VLOOKUP(U131,coorgarçon,2)))))</f>
        <v>5</v>
      </c>
      <c r="W131" s="418">
        <v>-6</v>
      </c>
      <c r="X131" s="420">
        <f>IF(W131="ABI",0,IF(W131="DSP","DSP",IF(W131="VAL","VAL",IF(A131="F",VLOOKUP(W131,SouplesseFille,2),VLOOKUP(W131,SouplesseGarçon,2)))))</f>
        <v>1.25</v>
      </c>
      <c r="Y131" s="418">
        <v>3</v>
      </c>
      <c r="Z131" s="420">
        <f>IF(Y131="ABI",0,IF(Y131="DSP","DSP",IF(Y131="VAL","VAL",IF(A131="F",VLOOKUP(Y131,eqfille,2),VLOOKUP(Y131,eqgarçon,2)))))</f>
        <v>3.5</v>
      </c>
      <c r="AA131" s="421">
        <f>IF(AND(V131="DSP",X131="DSP",Z131="DSP"),"DSP",IF(AND(V131="DSP",X131="DSP"),Z131*4,IF(AND(V131="DSP",Z131="DSP"),X131*4,IF(AND(X131="DSP",Z131="DSP"),V131*2,IF(V131="DSP",(X131+Z131)*2,IF(X131="DSP",V131+Z131*2,IF(Z131="DSP",V131+X131*2,IF(Z131="VAL","VALIDÉ",V131+X131+Z131))))))))</f>
        <v>9.75</v>
      </c>
      <c r="AB131" s="418">
        <v>53</v>
      </c>
      <c r="AC131" s="420">
        <f>IF(AB131="ABI",0,IF(AB131="DNF",0,IF(AB131="DSP","DSP",IF(AB131="VAL","VAL",(IF(A131="F",VLOOKUP(AB131,nagefille,2),VLOOKUP(AB131,nagegarçon,2)))))))</f>
        <v>7</v>
      </c>
      <c r="AD131" s="423">
        <f>IF(AC131="VAL","VALIDÉ",AC131)</f>
        <v>7</v>
      </c>
      <c r="AE131" s="424">
        <f>IF(AND(H131="DSP",M131="DSP",T131="DSP",AA131="DSP",AD131="DSP"),"DSP",IF(AND(H131="DSP",M131="DSP",T131="DSP",AA131="DSP"),AD131,IF(AND(H131="DSP",M131="DSP",T131="DSP",AD131="DSP"),AA131,IF(AND(H131="DSP",M131="DSP",AA131="DSP",AD131="DSP"),T131,IF(AND(H131="DSP",T131="DSP",AA131="DSP",AD131="DSP"),M131,IF(AND(M131="DSP",T131="DSP",AA131="DSP",AD131="DSP"),H131,IF(AND(T131="DSP",AA131="DSP",AD131="DSP"),(H131+M131)/2,IF(AND(M131="DSP",AA131="DSP",AD131="DSP"),(H131+T131)/2,IF(AND(H131="DSP",AA131="DSP",AD131="DSP"),(M131+T131)/2,IF(AND(M131="DSP",T131="DSP",AD131="DSP"),(H131+AA131)/2,IF(AND(H131="DSP",T131="DSP",AD131="DSP"),(M131+AA131)/2,IF(AND(H131="DSP",M131="DSP",AD131="DSP"),(T131+AA131)/2,IF(AND(M131="DSP",T131="DSP",AA131="DSP"),(H131+AD131)/2,IF(AND(H131="DSP",T131="DSP",AA131="DSP"),(M131+AD131)/2,IF(AND(H131="DSP",M131="DSP",AA131="DSP"),(T131+AD131)/2,IF(AND(H131="DSP",M131="DSP",T131="DSP"),(AA131+AD131)/2,IF(AND(H131="DSP",M131="DSP"),(T131+AA131+AD131)/3,IF(AND(H131="DSP",T131="DSP"),(M131+AA131+AD131)/3,IF(AND(M131="DSP",T131="DSP"),(H131+AA131+AD131)/3,IF(AND(H131="DSP",AA131="DSP"),(M131+T131+AD131)/3,IF(AND(M131="DSP",AA131="DSP"),(H131+T131+AD131)/3,IF(AND(T131="DSP",AA131="DSP"),(H131+M131+AD131)/3,IF(AND(H131="DSP",AD131="DSP"),(M131+T131+AA131)/3,IF(AND(M131="DSP",AD131="DSP"),(H131+T131+AA131)/3,IF(AND(T131="DSP",AD131="DSP"),(H131+M131+AA131)/3,IF(AND(AA131="DSP",AD131="DSP"),(H131+M131+T131)/3,IF(H131="DSP",(M131+T131+AA131+AD131)/4,IF(M131="DSP",(H131+T131+AA131+AD131)/4,IF(T131="DSP",(H131+M131+AA131+AD131)/4,IF(AA131="DSP",(H131+M131+T131+AD131)/4,IF(AD131="DSP",(H131+M131+T131+AA131)/4,SUM(H131+M131+T131+AA131+AD131)/5)))))))))))))))))))))))))))))))</f>
        <v>9.0500000000000007</v>
      </c>
      <c r="AF131" s="425">
        <f>IF(AE131="DSP",0,AE131)</f>
        <v>9.0500000000000007</v>
      </c>
      <c r="AG131" s="484">
        <f>RANK(AF131,$AF$3:$AF$651,0)</f>
        <v>500</v>
      </c>
      <c r="AH131" s="426">
        <f>IF(ISERROR(VLOOKUP(B131,'Notes Ecrit'!$A$2:$B$650,2,FALSE)),"ABI",(VLOOKUP(B131,'Notes Ecrit'!$A$2:$B$650,2,FALSE)))</f>
        <v>5.5</v>
      </c>
      <c r="AI131" s="425">
        <f>IF(OR(AH131="ABI",AH131="VALIDÉ"),0,AH131)</f>
        <v>5.5</v>
      </c>
      <c r="AJ131" s="488">
        <f>RANK(AI131,$AI$3:$AI$651,0)</f>
        <v>353</v>
      </c>
      <c r="AK131" s="427">
        <f>IF(AH131="ABI","DEF",IF(AE131="DSP",AH131,(AE131*0.5+AH131*0.5)))</f>
        <v>7.2750000000000004</v>
      </c>
    </row>
    <row r="132" spans="1:37" ht="15.75" customHeight="1" thickBot="1" x14ac:dyDescent="0.35">
      <c r="A132" s="414" t="s">
        <v>1026</v>
      </c>
      <c r="B132" s="415">
        <v>21902695</v>
      </c>
      <c r="C132" s="430" t="s">
        <v>490</v>
      </c>
      <c r="D132" s="431" t="s">
        <v>185</v>
      </c>
      <c r="E132" s="418">
        <v>17</v>
      </c>
      <c r="F132" s="419">
        <f>IF(E132="ABI","ABI",IF(E132="DSP","DSP",IF(E132="VAL","VAL",(VLOOKUP(E132,tpstest,2)))))</f>
        <v>18</v>
      </c>
      <c r="G132" s="420">
        <f>IF(F132="ABI",0,IF(F132="DSP","DSP",IF(F132="VAL","VAL",(IF(A132="F",VLOOKUP(F132,endurfille,2),VLOOKUP(F132,endurgarçon,2))))))</f>
        <v>14</v>
      </c>
      <c r="H132" s="421">
        <f>IF(G132="VAL","VALIDÉ",G132)</f>
        <v>14</v>
      </c>
      <c r="I132" s="418">
        <v>3.57</v>
      </c>
      <c r="J132" s="420">
        <f>IF(I132="ABI",0,IF(I132="DSP","DSP",IF(I132="VAL","VAL",(IF(A132="F",VLOOKUP(I132,VIT20MF,2),VLOOKUP(I132,Vit20MG,2))))))</f>
        <v>11</v>
      </c>
      <c r="K132" s="418">
        <v>7.45</v>
      </c>
      <c r="L132" s="420">
        <f>IF(K132="ABI",0,IF(K132="DSP","DSP",IF(K132="VAL","VAL",(IF(A132="F",VLOOKUP(K132,vit50mf,2),VLOOKUP(K132,vit50mg,2))))))</f>
        <v>7</v>
      </c>
      <c r="M132" s="421">
        <f>IF(OR(J132="DSP",L132="DSP"),"DSP",IF(L132="VAL","VALIDÉ",(J132+L132)/2))</f>
        <v>9</v>
      </c>
      <c r="N132" s="418">
        <v>55</v>
      </c>
      <c r="O132" s="418">
        <v>76</v>
      </c>
      <c r="P132" s="422">
        <f>IF(OR(N132="DSP",N132="ABI",N132="VAL"),0,N132/O132)</f>
        <v>0.72368421052631582</v>
      </c>
      <c r="Q132" s="420">
        <f>IF(N132="ABI",0,IF(N132="DSP","DSP",IF(N132="VAL","VAL",IF(A132="F",VLOOKUP(P132,forcefille,2),VLOOKUP(P132,forcegarçon,2)))))</f>
        <v>4</v>
      </c>
      <c r="R132" s="418">
        <v>32.6</v>
      </c>
      <c r="S132" s="420">
        <f>IF(R132="ABI",0,IF(R132="DSP","DSP",IF(R132="VAL","VAL",IF(A132="F",VLOOKUP(R132,détfille,2),VLOOKUP(R132,détgarçon,2)))))</f>
        <v>1</v>
      </c>
      <c r="T132" s="421">
        <f>IF(OR(Q132="VAL",S132="VAL"),"VALIDÉ",IF(AND(Q132="DSP",S132="DSP"),"DSP",IF(Q132="DSP",S132*2,IF(S132="DSP",Q132*2,(Q132+S132)))))</f>
        <v>5</v>
      </c>
      <c r="U132" s="418">
        <v>27.73</v>
      </c>
      <c r="V132" s="420">
        <f>IF(U132="ABI",0,IF(U132="DSP","DSP",IF(U132="VAL","VAL",IF(A132="F",VLOOKUP(U132,coorfille,2),VLOOKUP(U132,coorgarçon,2)))))</f>
        <v>4</v>
      </c>
      <c r="W132" s="418">
        <v>-28</v>
      </c>
      <c r="X132" s="420">
        <f>IF(W132="ABI",0,IF(W132="DSP","DSP",IF(W132="VAL","VAL",IF(A132="F",VLOOKUP(W132,SouplesseFille,2),VLOOKUP(W132,SouplesseGarçon,2)))))</f>
        <v>0</v>
      </c>
      <c r="Y132" s="418">
        <v>3</v>
      </c>
      <c r="Z132" s="420">
        <f>IF(Y132="ABI",0,IF(Y132="DSP","DSP",IF(Y132="VAL","VAL",IF(A132="F",VLOOKUP(Y132,eqfille,2),VLOOKUP(Y132,eqgarçon,2)))))</f>
        <v>3.5</v>
      </c>
      <c r="AA132" s="421">
        <f>IF(AND(V132="DSP",X132="DSP",Z132="DSP"),"DSP",IF(AND(V132="DSP",X132="DSP"),Z132*4,IF(AND(V132="DSP",Z132="DSP"),X132*4,IF(AND(X132="DSP",Z132="DSP"),V132*2,IF(V132="DSP",(X132+Z132)*2,IF(X132="DSP",V132+Z132*2,IF(Z132="DSP",V132+X132*2,IF(Z132="VAL","VALIDÉ",V132+X132+Z132))))))))</f>
        <v>7.5</v>
      </c>
      <c r="AB132" s="418">
        <v>48.68</v>
      </c>
      <c r="AC132" s="420">
        <f>IF(AB132="ABI",0,IF(AB132="DNF",0,IF(AB132="DSP","DSP",IF(AB132="VAL","VAL",(IF(A132="F",VLOOKUP(AB132,nagefille,2),VLOOKUP(AB132,nagegarçon,2)))))))</f>
        <v>6</v>
      </c>
      <c r="AD132" s="423">
        <f>IF(AC132="VAL","VALIDÉ",AC132)</f>
        <v>6</v>
      </c>
      <c r="AE132" s="424">
        <f>IF(AND(H132="DSP",M132="DSP",T132="DSP",AA132="DSP",AD132="DSP"),"DSP",IF(AND(H132="DSP",M132="DSP",T132="DSP",AA132="DSP"),AD132,IF(AND(H132="DSP",M132="DSP",T132="DSP",AD132="DSP"),AA132,IF(AND(H132="DSP",M132="DSP",AA132="DSP",AD132="DSP"),T132,IF(AND(H132="DSP",T132="DSP",AA132="DSP",AD132="DSP"),M132,IF(AND(M132="DSP",T132="DSP",AA132="DSP",AD132="DSP"),H132,IF(AND(T132="DSP",AA132="DSP",AD132="DSP"),(H132+M132)/2,IF(AND(M132="DSP",AA132="DSP",AD132="DSP"),(H132+T132)/2,IF(AND(H132="DSP",AA132="DSP",AD132="DSP"),(M132+T132)/2,IF(AND(M132="DSP",T132="DSP",AD132="DSP"),(H132+AA132)/2,IF(AND(H132="DSP",T132="DSP",AD132="DSP"),(M132+AA132)/2,IF(AND(H132="DSP",M132="DSP",AD132="DSP"),(T132+AA132)/2,IF(AND(M132="DSP",T132="DSP",AA132="DSP"),(H132+AD132)/2,IF(AND(H132="DSP",T132="DSP",AA132="DSP"),(M132+AD132)/2,IF(AND(H132="DSP",M132="DSP",AA132="DSP"),(T132+AD132)/2,IF(AND(H132="DSP",M132="DSP",T132="DSP"),(AA132+AD132)/2,IF(AND(H132="DSP",M132="DSP"),(T132+AA132+AD132)/3,IF(AND(H132="DSP",T132="DSP"),(M132+AA132+AD132)/3,IF(AND(M132="DSP",T132="DSP"),(H132+AA132+AD132)/3,IF(AND(H132="DSP",AA132="DSP"),(M132+T132+AD132)/3,IF(AND(M132="DSP",AA132="DSP"),(H132+T132+AD132)/3,IF(AND(T132="DSP",AA132="DSP"),(H132+M132+AD132)/3,IF(AND(H132="DSP",AD132="DSP"),(M132+T132+AA132)/3,IF(AND(M132="DSP",AD132="DSP"),(H132+T132+AA132)/3,IF(AND(T132="DSP",AD132="DSP"),(H132+M132+AA132)/3,IF(AND(AA132="DSP",AD132="DSP"),(H132+M132+T132)/3,IF(H132="DSP",(M132+T132+AA132+AD132)/4,IF(M132="DSP",(H132+T132+AA132+AD132)/4,IF(T132="DSP",(H132+M132+AA132+AD132)/4,IF(AA132="DSP",(H132+M132+T132+AD132)/4,IF(AD132="DSP",(H132+M132+T132+AA132)/4,SUM(H132+M132+T132+AA132+AD132)/5)))))))))))))))))))))))))))))))</f>
        <v>8.3000000000000007</v>
      </c>
      <c r="AF132" s="425">
        <f>IF(AE132="DSP",0,AE132)</f>
        <v>8.3000000000000007</v>
      </c>
      <c r="AG132" s="484">
        <f>RANK(AF132,$AF$3:$AF$651,0)</f>
        <v>543</v>
      </c>
      <c r="AH132" s="426">
        <f>IF(ISERROR(VLOOKUP(B132,'Notes Ecrit'!$A$2:$B$650,2,FALSE)),"ABI",(VLOOKUP(B132,'Notes Ecrit'!$A$2:$B$650,2,FALSE)))</f>
        <v>6</v>
      </c>
      <c r="AI132" s="425">
        <f>IF(OR(AH132="ABI",AH132="VALIDÉ"),0,AH132)</f>
        <v>6</v>
      </c>
      <c r="AJ132" s="488">
        <f>RANK(AI132,$AI$3:$AI$651,0)</f>
        <v>288</v>
      </c>
      <c r="AK132" s="427">
        <f>IF(AH132="ABI","DEF",IF(AE132="DSP",AH132,(AE132*0.5+AH132*0.5)))</f>
        <v>7.15</v>
      </c>
    </row>
    <row r="133" spans="1:37" ht="15.75" customHeight="1" thickBot="1" x14ac:dyDescent="0.35">
      <c r="A133" s="414" t="s">
        <v>1026</v>
      </c>
      <c r="B133" s="415">
        <v>21902697</v>
      </c>
      <c r="C133" s="430" t="s">
        <v>491</v>
      </c>
      <c r="D133" s="431" t="s">
        <v>492</v>
      </c>
      <c r="E133" s="418">
        <v>15</v>
      </c>
      <c r="F133" s="419">
        <f>IF(E133="ABI","ABI",IF(E133="DSP","DSP",IF(E133="VAL","VAL",(VLOOKUP(E133,tpstest,2)))))</f>
        <v>17</v>
      </c>
      <c r="G133" s="420">
        <f>IF(F133="ABI",0,IF(F133="DSP","DSP",IF(F133="VAL","VAL",(IF(A133="F",VLOOKUP(F133,endurfille,2),VLOOKUP(F133,endurgarçon,2))))))</f>
        <v>12</v>
      </c>
      <c r="H133" s="421">
        <f>IF(G133="VAL","VALIDÉ",G133)</f>
        <v>12</v>
      </c>
      <c r="I133" s="418">
        <v>3.15</v>
      </c>
      <c r="J133" s="420">
        <f>IF(I133="ABI",0,IF(I133="DSP","DSP",IF(I133="VAL","VAL",(IF(A133="F",VLOOKUP(I133,VIT20MF,2),VLOOKUP(I133,Vit20MG,2))))))</f>
        <v>18</v>
      </c>
      <c r="K133" s="418">
        <v>6.75</v>
      </c>
      <c r="L133" s="420">
        <f>IF(K133="ABI",0,IF(K133="DSP","DSP",IF(K133="VAL","VAL",(IF(A133="F",VLOOKUP(K133,vit50mf,2),VLOOKUP(K133,vit50mg,2))))))</f>
        <v>12</v>
      </c>
      <c r="M133" s="421">
        <f>IF(OR(J133="DSP",L133="DSP"),"DSP",IF(L133="VAL","VALIDÉ",(J133+L133)/2))</f>
        <v>15</v>
      </c>
      <c r="N133" s="418">
        <v>56</v>
      </c>
      <c r="O133" s="418">
        <v>60</v>
      </c>
      <c r="P133" s="422">
        <f>IF(OR(N133="DSP",N133="ABI",N133="VAL"),0,N133/O133)</f>
        <v>0.93333333333333335</v>
      </c>
      <c r="Q133" s="420">
        <f>IF(N133="ABI",0,IF(N133="DSP","DSP",IF(N133="VAL","VAL",IF(A133="F",VLOOKUP(P133,forcefille,2),VLOOKUP(P133,forcegarçon,2)))))</f>
        <v>5</v>
      </c>
      <c r="R133" s="418">
        <v>47.6</v>
      </c>
      <c r="S133" s="420">
        <f>IF(R133="ABI",0,IF(R133="DSP","DSP",IF(R133="VAL","VAL",IF(A133="F",VLOOKUP(R133,détfille,2),VLOOKUP(R133,détgarçon,2)))))</f>
        <v>5</v>
      </c>
      <c r="T133" s="421">
        <f>IF(OR(Q133="VAL",S133="VAL"),"VALIDÉ",IF(AND(Q133="DSP",S133="DSP"),"DSP",IF(Q133="DSP",S133*2,IF(S133="DSP",Q133*2,(Q133+S133)))))</f>
        <v>10</v>
      </c>
      <c r="U133" s="418">
        <v>23.68</v>
      </c>
      <c r="V133" s="420">
        <f>IF(U133="ABI",0,IF(U133="DSP","DSP",IF(U133="VAL","VAL",IF(A133="F",VLOOKUP(U133,coorfille,2),VLOOKUP(U133,coorgarçon,2)))))</f>
        <v>6</v>
      </c>
      <c r="W133" s="418">
        <v>0</v>
      </c>
      <c r="X133" s="420">
        <f>IF(W133="ABI",0,IF(W133="DSP","DSP",IF(W133="VAL","VAL",IF(A133="F",VLOOKUP(W133,SouplesseFille,2),VLOOKUP(W133,SouplesseGarçon,2)))))</f>
        <v>2.5</v>
      </c>
      <c r="Y133" s="418">
        <v>0</v>
      </c>
      <c r="Z133" s="420">
        <f>IF(Y133="ABI",0,IF(Y133="DSP","DSP",IF(Y133="VAL","VAL",IF(A133="F",VLOOKUP(Y133,eqfille,2),VLOOKUP(Y133,eqgarçon,2)))))</f>
        <v>5</v>
      </c>
      <c r="AA133" s="421">
        <f>IF(AND(V133="DSP",X133="DSP",Z133="DSP"),"DSP",IF(AND(V133="DSP",X133="DSP"),Z133*4,IF(AND(V133="DSP",Z133="DSP"),X133*4,IF(AND(X133="DSP",Z133="DSP"),V133*2,IF(V133="DSP",(X133+Z133)*2,IF(X133="DSP",V133+Z133*2,IF(Z133="DSP",V133+X133*2,IF(Z133="VAL","VALIDÉ",V133+X133+Z133))))))))</f>
        <v>13.5</v>
      </c>
      <c r="AB133" s="418">
        <v>39.86</v>
      </c>
      <c r="AC133" s="420">
        <f>IF(AB133="ABI",0,IF(AB133="DNF",0,IF(AB133="DSP","DSP",IF(AB133="VAL","VAL",(IF(A133="F",VLOOKUP(AB133,nagefille,2),VLOOKUP(AB133,nagegarçon,2)))))))</f>
        <v>10</v>
      </c>
      <c r="AD133" s="423">
        <f>IF(AC133="VAL","VALIDÉ",AC133)</f>
        <v>10</v>
      </c>
      <c r="AE133" s="424">
        <f>IF(AND(H133="DSP",M133="DSP",T133="DSP",AA133="DSP",AD133="DSP"),"DSP",IF(AND(H133="DSP",M133="DSP",T133="DSP",AA133="DSP"),AD133,IF(AND(H133="DSP",M133="DSP",T133="DSP",AD133="DSP"),AA133,IF(AND(H133="DSP",M133="DSP",AA133="DSP",AD133="DSP"),T133,IF(AND(H133="DSP",T133="DSP",AA133="DSP",AD133="DSP"),M133,IF(AND(M133="DSP",T133="DSP",AA133="DSP",AD133="DSP"),H133,IF(AND(T133="DSP",AA133="DSP",AD133="DSP"),(H133+M133)/2,IF(AND(M133="DSP",AA133="DSP",AD133="DSP"),(H133+T133)/2,IF(AND(H133="DSP",AA133="DSP",AD133="DSP"),(M133+T133)/2,IF(AND(M133="DSP",T133="DSP",AD133="DSP"),(H133+AA133)/2,IF(AND(H133="DSP",T133="DSP",AD133="DSP"),(M133+AA133)/2,IF(AND(H133="DSP",M133="DSP",AD133="DSP"),(T133+AA133)/2,IF(AND(M133="DSP",T133="DSP",AA133="DSP"),(H133+AD133)/2,IF(AND(H133="DSP",T133="DSP",AA133="DSP"),(M133+AD133)/2,IF(AND(H133="DSP",M133="DSP",AA133="DSP"),(T133+AD133)/2,IF(AND(H133="DSP",M133="DSP",T133="DSP"),(AA133+AD133)/2,IF(AND(H133="DSP",M133="DSP"),(T133+AA133+AD133)/3,IF(AND(H133="DSP",T133="DSP"),(M133+AA133+AD133)/3,IF(AND(M133="DSP",T133="DSP"),(H133+AA133+AD133)/3,IF(AND(H133="DSP",AA133="DSP"),(M133+T133+AD133)/3,IF(AND(M133="DSP",AA133="DSP"),(H133+T133+AD133)/3,IF(AND(T133="DSP",AA133="DSP"),(H133+M133+AD133)/3,IF(AND(H133="DSP",AD133="DSP"),(M133+T133+AA133)/3,IF(AND(M133="DSP",AD133="DSP"),(H133+T133+AA133)/3,IF(AND(T133="DSP",AD133="DSP"),(H133+M133+AA133)/3,IF(AND(AA133="DSP",AD133="DSP"),(H133+M133+T133)/3,IF(H133="DSP",(M133+T133+AA133+AD133)/4,IF(M133="DSP",(H133+T133+AA133+AD133)/4,IF(T133="DSP",(H133+M133+AA133+AD133)/4,IF(AA133="DSP",(H133+M133+T133+AD133)/4,IF(AD133="DSP",(H133+M133+T133+AA133)/4,SUM(H133+M133+T133+AA133+AD133)/5)))))))))))))))))))))))))))))))</f>
        <v>12.1</v>
      </c>
      <c r="AF133" s="425">
        <f>IF(AE133="DSP",0,AE133)</f>
        <v>12.1</v>
      </c>
      <c r="AG133" s="484">
        <f>RANK(AF133,$AF$3:$AF$651,0)</f>
        <v>177</v>
      </c>
      <c r="AH133" s="426">
        <f>IF(ISERROR(VLOOKUP(B133,'Notes Ecrit'!$A$2:$B$650,2,FALSE)),"ABI",(VLOOKUP(B133,'Notes Ecrit'!$A$2:$B$650,2,FALSE)))</f>
        <v>8.5</v>
      </c>
      <c r="AI133" s="425">
        <f>IF(OR(AH133="ABI",AH133="VALIDÉ"),0,AH133)</f>
        <v>8.5</v>
      </c>
      <c r="AJ133" s="488">
        <f>RANK(AI133,$AI$3:$AI$651,0)</f>
        <v>83</v>
      </c>
      <c r="AK133" s="427">
        <f>IF(AH133="ABI","DEF",IF(AE133="DSP",AH133,(AE133*0.5+AH133*0.5)))</f>
        <v>10.3</v>
      </c>
    </row>
    <row r="134" spans="1:37" ht="15.75" customHeight="1" thickBot="1" x14ac:dyDescent="0.35">
      <c r="A134" s="414" t="s">
        <v>1026</v>
      </c>
      <c r="B134" s="415">
        <v>21907473</v>
      </c>
      <c r="C134" s="430" t="s">
        <v>493</v>
      </c>
      <c r="D134" s="431" t="s">
        <v>95</v>
      </c>
      <c r="E134" s="418">
        <v>17</v>
      </c>
      <c r="F134" s="419">
        <f>IF(E134="ABI","ABI",IF(E134="DSP","DSP",IF(E134="VAL","VAL",(VLOOKUP(E134,tpstest,2)))))</f>
        <v>18</v>
      </c>
      <c r="G134" s="420">
        <f>IF(F134="ABI",0,IF(F134="DSP","DSP",IF(F134="VAL","VAL",(IF(A134="F",VLOOKUP(F134,endurfille,2),VLOOKUP(F134,endurgarçon,2))))))</f>
        <v>14</v>
      </c>
      <c r="H134" s="421">
        <f>IF(G134="VAL","VALIDÉ",G134)</f>
        <v>14</v>
      </c>
      <c r="I134" s="418">
        <v>3.23</v>
      </c>
      <c r="J134" s="420">
        <f>IF(I134="ABI",0,IF(I134="DSP","DSP",IF(I134="VAL","VAL",(IF(A134="F",VLOOKUP(I134,VIT20MF,2),VLOOKUP(I134,Vit20MG,2))))))</f>
        <v>16</v>
      </c>
      <c r="K134" s="418">
        <v>6.95</v>
      </c>
      <c r="L134" s="420">
        <f>IF(K134="ABI",0,IF(K134="DSP","DSP",IF(K134="VAL","VAL",(IF(A134="F",VLOOKUP(K134,vit50mf,2),VLOOKUP(K134,vit50mg,2))))))</f>
        <v>10</v>
      </c>
      <c r="M134" s="421">
        <f>IF(OR(J134="DSP",L134="DSP"),"DSP",IF(L134="VAL","VALIDÉ",(J134+L134)/2))</f>
        <v>13</v>
      </c>
      <c r="N134" s="418">
        <v>35</v>
      </c>
      <c r="O134" s="418">
        <v>57</v>
      </c>
      <c r="P134" s="422">
        <f>IF(OR(N134="DSP",N134="ABI",N134="VAL"),0,N134/O134)</f>
        <v>0.61403508771929827</v>
      </c>
      <c r="Q134" s="420">
        <f>IF(N134="ABI",0,IF(N134="DSP","DSP",IF(N134="VAL","VAL",IF(A134="F",VLOOKUP(P134,forcefille,2),VLOOKUP(P134,forcegarçon,2)))))</f>
        <v>3.5</v>
      </c>
      <c r="R134" s="418">
        <v>41.7</v>
      </c>
      <c r="S134" s="420">
        <f>IF(R134="ABI",0,IF(R134="DSP","DSP",IF(R134="VAL","VAL",IF(A134="F",VLOOKUP(R134,détfille,2),VLOOKUP(R134,détgarçon,2)))))</f>
        <v>3.5</v>
      </c>
      <c r="T134" s="421">
        <f>IF(OR(Q134="VAL",S134="VAL"),"VALIDÉ",IF(AND(Q134="DSP",S134="DSP"),"DSP",IF(Q134="DSP",S134*2,IF(S134="DSP",Q134*2,(Q134+S134)))))</f>
        <v>7</v>
      </c>
      <c r="U134" s="418">
        <v>32.79</v>
      </c>
      <c r="V134" s="420">
        <f>IF(U134="ABI",0,IF(U134="DSP","DSP",IF(U134="VAL","VAL",IF(A134="F",VLOOKUP(U134,coorfille,2),VLOOKUP(U134,coorgarçon,2)))))</f>
        <v>1.5</v>
      </c>
      <c r="W134" s="418">
        <v>-6</v>
      </c>
      <c r="X134" s="420">
        <f>IF(W134="ABI",0,IF(W134="DSP","DSP",IF(W134="VAL","VAL",IF(A134="F",VLOOKUP(W134,SouplesseFille,2),VLOOKUP(W134,SouplesseGarçon,2)))))</f>
        <v>1.25</v>
      </c>
      <c r="Y134" s="418">
        <v>5</v>
      </c>
      <c r="Z134" s="420">
        <f>IF(Y134="ABI",0,IF(Y134="DSP","DSP",IF(Y134="VAL","VAL",IF(A134="F",VLOOKUP(Y134,eqfille,2),VLOOKUP(Y134,eqgarçon,2)))))</f>
        <v>2.5</v>
      </c>
      <c r="AA134" s="421">
        <f>IF(AND(V134="DSP",X134="DSP",Z134="DSP"),"DSP",IF(AND(V134="DSP",X134="DSP"),Z134*4,IF(AND(V134="DSP",Z134="DSP"),X134*4,IF(AND(X134="DSP",Z134="DSP"),V134*2,IF(V134="DSP",(X134+Z134)*2,IF(X134="DSP",V134+Z134*2,IF(Z134="DSP",V134+X134*2,IF(Z134="VAL","VALIDÉ",V134+X134+Z134))))))))</f>
        <v>5.25</v>
      </c>
      <c r="AB134" s="418">
        <v>32.770000000000003</v>
      </c>
      <c r="AC134" s="420">
        <f>IF(AB134="ABI",0,IF(AB134="DNF",0,IF(AB134="DSP","DSP",IF(AB134="VAL","VAL",(IF(A134="F",VLOOKUP(AB134,nagefille,2),VLOOKUP(AB134,nagegarçon,2)))))))</f>
        <v>15</v>
      </c>
      <c r="AD134" s="423">
        <f>IF(AC134="VAL","VALIDÉ",AC134)</f>
        <v>15</v>
      </c>
      <c r="AE134" s="424">
        <f>IF(AND(H134="DSP",M134="DSP",T134="DSP",AA134="DSP",AD134="DSP"),"DSP",IF(AND(H134="DSP",M134="DSP",T134="DSP",AA134="DSP"),AD134,IF(AND(H134="DSP",M134="DSP",T134="DSP",AD134="DSP"),AA134,IF(AND(H134="DSP",M134="DSP",AA134="DSP",AD134="DSP"),T134,IF(AND(H134="DSP",T134="DSP",AA134="DSP",AD134="DSP"),M134,IF(AND(M134="DSP",T134="DSP",AA134="DSP",AD134="DSP"),H134,IF(AND(T134="DSP",AA134="DSP",AD134="DSP"),(H134+M134)/2,IF(AND(M134="DSP",AA134="DSP",AD134="DSP"),(H134+T134)/2,IF(AND(H134="DSP",AA134="DSP",AD134="DSP"),(M134+T134)/2,IF(AND(M134="DSP",T134="DSP",AD134="DSP"),(H134+AA134)/2,IF(AND(H134="DSP",T134="DSP",AD134="DSP"),(M134+AA134)/2,IF(AND(H134="DSP",M134="DSP",AD134="DSP"),(T134+AA134)/2,IF(AND(M134="DSP",T134="DSP",AA134="DSP"),(H134+AD134)/2,IF(AND(H134="DSP",T134="DSP",AA134="DSP"),(M134+AD134)/2,IF(AND(H134="DSP",M134="DSP",AA134="DSP"),(T134+AD134)/2,IF(AND(H134="DSP",M134="DSP",T134="DSP"),(AA134+AD134)/2,IF(AND(H134="DSP",M134="DSP"),(T134+AA134+AD134)/3,IF(AND(H134="DSP",T134="DSP"),(M134+AA134+AD134)/3,IF(AND(M134="DSP",T134="DSP"),(H134+AA134+AD134)/3,IF(AND(H134="DSP",AA134="DSP"),(M134+T134+AD134)/3,IF(AND(M134="DSP",AA134="DSP"),(H134+T134+AD134)/3,IF(AND(T134="DSP",AA134="DSP"),(H134+M134+AD134)/3,IF(AND(H134="DSP",AD134="DSP"),(M134+T134+AA134)/3,IF(AND(M134="DSP",AD134="DSP"),(H134+T134+AA134)/3,IF(AND(T134="DSP",AD134="DSP"),(H134+M134+AA134)/3,IF(AND(AA134="DSP",AD134="DSP"),(H134+M134+T134)/3,IF(H134="DSP",(M134+T134+AA134+AD134)/4,IF(M134="DSP",(H134+T134+AA134+AD134)/4,IF(T134="DSP",(H134+M134+AA134+AD134)/4,IF(AA134="DSP",(H134+M134+T134+AD134)/4,IF(AD134="DSP",(H134+M134+T134+AA134)/4,SUM(H134+M134+T134+AA134+AD134)/5)))))))))))))))))))))))))))))))</f>
        <v>10.85</v>
      </c>
      <c r="AF134" s="425">
        <f>IF(AE134="DSP",0,AE134)</f>
        <v>10.85</v>
      </c>
      <c r="AG134" s="484">
        <f>RANK(AF134,$AF$3:$AF$651,0)</f>
        <v>347</v>
      </c>
      <c r="AH134" s="426">
        <f>IF(ISERROR(VLOOKUP(B134,'Notes Ecrit'!$A$2:$B$650,2,FALSE)),"ABI",(VLOOKUP(B134,'Notes Ecrit'!$A$2:$B$650,2,FALSE)))</f>
        <v>6.5</v>
      </c>
      <c r="AI134" s="425">
        <f>IF(OR(AH134="ABI",AH134="VALIDÉ"),0,AH134)</f>
        <v>6.5</v>
      </c>
      <c r="AJ134" s="488">
        <f>RANK(AI134,$AI$3:$AI$651,0)</f>
        <v>238</v>
      </c>
      <c r="AK134" s="427">
        <f>IF(AH134="ABI","DEF",IF(AE134="DSP",AH134,(AE134*0.5+AH134*0.5)))</f>
        <v>8.6750000000000007</v>
      </c>
    </row>
    <row r="135" spans="1:37" ht="15.75" customHeight="1" thickBot="1" x14ac:dyDescent="0.35">
      <c r="A135" s="414" t="s">
        <v>74</v>
      </c>
      <c r="B135" s="415">
        <v>21901862</v>
      </c>
      <c r="C135" s="430" t="s">
        <v>494</v>
      </c>
      <c r="D135" s="431" t="s">
        <v>206</v>
      </c>
      <c r="E135" s="418">
        <v>11</v>
      </c>
      <c r="F135" s="419">
        <f>IF(E135="ABI","ABI",IF(E135="DSP","DSP",IF(E135="VAL","VAL",(VLOOKUP(E135,tpstest,2)))))</f>
        <v>15</v>
      </c>
      <c r="G135" s="420">
        <f>IF(F135="ABI",0,IF(F135="DSP","DSP",IF(F135="VAL","VAL",(IF(A135="F",VLOOKUP(F135,endurfille,2),VLOOKUP(F135,endurgarçon,2))))))</f>
        <v>11</v>
      </c>
      <c r="H135" s="421">
        <f>IF(G135="VAL","VALIDÉ",G135)</f>
        <v>11</v>
      </c>
      <c r="I135" s="418">
        <v>3.71</v>
      </c>
      <c r="J135" s="420">
        <f>IF(I135="ABI",0,IF(I135="DSP","DSP",IF(I135="VAL","VAL",(IF(A135="F",VLOOKUP(I135,VIT20MF,2),VLOOKUP(I135,Vit20MG,2))))))</f>
        <v>13</v>
      </c>
      <c r="K135" s="418">
        <v>8.42</v>
      </c>
      <c r="L135" s="420">
        <f>IF(K135="ABI",0,IF(K135="DSP","DSP",IF(K135="VAL","VAL",(IF(A135="F",VLOOKUP(K135,vit50mf,2),VLOOKUP(K135,vit50mg,2))))))</f>
        <v>6</v>
      </c>
      <c r="M135" s="421">
        <f>IF(OR(J135="DSP",L135="DSP"),"DSP",IF(L135="VAL","VALIDÉ",(J135+L135)/2))</f>
        <v>9.5</v>
      </c>
      <c r="N135" s="418">
        <v>35</v>
      </c>
      <c r="O135" s="418">
        <v>74</v>
      </c>
      <c r="P135" s="422">
        <f>IF(OR(N135="DSP",N135="ABI",N135="VAL"),0,N135/O135)</f>
        <v>0.47297297297297297</v>
      </c>
      <c r="Q135" s="420">
        <f>IF(N135="ABI",0,IF(N135="DSP","DSP",IF(N135="VAL","VAL",IF(A135="F",VLOOKUP(P135,forcefille,2),VLOOKUP(P135,forcegarçon,2)))))</f>
        <v>4.5</v>
      </c>
      <c r="R135" s="418">
        <v>26.5</v>
      </c>
      <c r="S135" s="420">
        <f>IF(R135="ABI",0,IF(R135="DSP","DSP",IF(R135="VAL","VAL",IF(A135="F",VLOOKUP(R135,détfille,2),VLOOKUP(R135,détgarçon,2)))))</f>
        <v>4</v>
      </c>
      <c r="T135" s="421">
        <f>IF(OR(Q135="VAL",S135="VAL"),"VALIDÉ",IF(AND(Q135="DSP",S135="DSP"),"DSP",IF(Q135="DSP",S135*2,IF(S135="DSP",Q135*2,(Q135+S135)))))</f>
        <v>8.5</v>
      </c>
      <c r="U135" s="418">
        <v>28.77</v>
      </c>
      <c r="V135" s="420">
        <f>IF(U135="ABI",0,IF(U135="DSP","DSP",IF(U135="VAL","VAL",IF(A135="F",VLOOKUP(U135,coorfille,2),VLOOKUP(U135,coorgarçon,2)))))</f>
        <v>4.5</v>
      </c>
      <c r="W135" s="418">
        <v>2</v>
      </c>
      <c r="X135" s="420">
        <f>IF(W135="ABI",0,IF(W135="DSP","DSP",IF(W135="VAL","VAL",IF(A135="F",VLOOKUP(W135,SouplesseFille,2),VLOOKUP(W135,SouplesseGarçon,2)))))</f>
        <v>3</v>
      </c>
      <c r="Y135" s="418">
        <v>2</v>
      </c>
      <c r="Z135" s="420">
        <f>IF(Y135="ABI",0,IF(Y135="DSP","DSP",IF(Y135="VAL","VAL",IF(A135="F",VLOOKUP(Y135,eqfille,2),VLOOKUP(Y135,eqgarçon,2)))))</f>
        <v>4</v>
      </c>
      <c r="AA135" s="421">
        <f>IF(AND(V135="DSP",X135="DSP",Z135="DSP"),"DSP",IF(AND(V135="DSP",X135="DSP"),Z135*4,IF(AND(V135="DSP",Z135="DSP"),X135*4,IF(AND(X135="DSP",Z135="DSP"),V135*2,IF(V135="DSP",(X135+Z135)*2,IF(X135="DSP",V135+Z135*2,IF(Z135="DSP",V135+X135*2,IF(Z135="VAL","VALIDÉ",V135+X135+Z135))))))))</f>
        <v>11.5</v>
      </c>
      <c r="AB135" s="418">
        <v>36.26</v>
      </c>
      <c r="AC135" s="420">
        <f>IF(AB135="ABI",0,IF(AB135="DNF",0,IF(AB135="DSP","DSP",IF(AB135="VAL","VAL",(IF(A135="F",VLOOKUP(AB135,nagefille,2),VLOOKUP(AB135,nagegarçon,2)))))))</f>
        <v>16</v>
      </c>
      <c r="AD135" s="423">
        <f>IF(AC135="VAL","VALIDÉ",AC135)</f>
        <v>16</v>
      </c>
      <c r="AE135" s="424">
        <f>IF(AND(H135="DSP",M135="DSP",T135="DSP",AA135="DSP",AD135="DSP"),"DSP",IF(AND(H135="DSP",M135="DSP",T135="DSP",AA135="DSP"),AD135,IF(AND(H135="DSP",M135="DSP",T135="DSP",AD135="DSP"),AA135,IF(AND(H135="DSP",M135="DSP",AA135="DSP",AD135="DSP"),T135,IF(AND(H135="DSP",T135="DSP",AA135="DSP",AD135="DSP"),M135,IF(AND(M135="DSP",T135="DSP",AA135="DSP",AD135="DSP"),H135,IF(AND(T135="DSP",AA135="DSP",AD135="DSP"),(H135+M135)/2,IF(AND(M135="DSP",AA135="DSP",AD135="DSP"),(H135+T135)/2,IF(AND(H135="DSP",AA135="DSP",AD135="DSP"),(M135+T135)/2,IF(AND(M135="DSP",T135="DSP",AD135="DSP"),(H135+AA135)/2,IF(AND(H135="DSP",T135="DSP",AD135="DSP"),(M135+AA135)/2,IF(AND(H135="DSP",M135="DSP",AD135="DSP"),(T135+AA135)/2,IF(AND(M135="DSP",T135="DSP",AA135="DSP"),(H135+AD135)/2,IF(AND(H135="DSP",T135="DSP",AA135="DSP"),(M135+AD135)/2,IF(AND(H135="DSP",M135="DSP",AA135="DSP"),(T135+AD135)/2,IF(AND(H135="DSP",M135="DSP",T135="DSP"),(AA135+AD135)/2,IF(AND(H135="DSP",M135="DSP"),(T135+AA135+AD135)/3,IF(AND(H135="DSP",T135="DSP"),(M135+AA135+AD135)/3,IF(AND(M135="DSP",T135="DSP"),(H135+AA135+AD135)/3,IF(AND(H135="DSP",AA135="DSP"),(M135+T135+AD135)/3,IF(AND(M135="DSP",AA135="DSP"),(H135+T135+AD135)/3,IF(AND(T135="DSP",AA135="DSP"),(H135+M135+AD135)/3,IF(AND(H135="DSP",AD135="DSP"),(M135+T135+AA135)/3,IF(AND(M135="DSP",AD135="DSP"),(H135+T135+AA135)/3,IF(AND(T135="DSP",AD135="DSP"),(H135+M135+AA135)/3,IF(AND(AA135="DSP",AD135="DSP"),(H135+M135+T135)/3,IF(H135="DSP",(M135+T135+AA135+AD135)/4,IF(M135="DSP",(H135+T135+AA135+AD135)/4,IF(T135="DSP",(H135+M135+AA135+AD135)/4,IF(AA135="DSP",(H135+M135+T135+AD135)/4,IF(AD135="DSP",(H135+M135+T135+AA135)/4,SUM(H135+M135+T135+AA135+AD135)/5)))))))))))))))))))))))))))))))</f>
        <v>11.3</v>
      </c>
      <c r="AF135" s="425">
        <f>IF(AE135="DSP",0,AE135)</f>
        <v>11.3</v>
      </c>
      <c r="AG135" s="484">
        <f>RANK(AF135,$AF$3:$AF$651,0)</f>
        <v>291</v>
      </c>
      <c r="AH135" s="426">
        <f>IF(ISERROR(VLOOKUP(B135,'Notes Ecrit'!$A$2:$B$650,2,FALSE)),"ABI",(VLOOKUP(B135,'Notes Ecrit'!$A$2:$B$650,2,FALSE)))</f>
        <v>7.5</v>
      </c>
      <c r="AI135" s="425">
        <f>IF(OR(AH135="ABI",AH135="VALIDÉ"),0,AH135)</f>
        <v>7.5</v>
      </c>
      <c r="AJ135" s="488">
        <f>RANK(AI135,$AI$3:$AI$651,0)</f>
        <v>137</v>
      </c>
      <c r="AK135" s="427">
        <f>IF(AH135="ABI","DEF",IF(AE135="DSP",AH135,(AE135*0.5+AH135*0.5)))</f>
        <v>9.4</v>
      </c>
    </row>
    <row r="136" spans="1:37" ht="15.75" customHeight="1" thickBot="1" x14ac:dyDescent="0.35">
      <c r="A136" s="414" t="s">
        <v>1026</v>
      </c>
      <c r="B136" s="415">
        <v>21903187</v>
      </c>
      <c r="C136" s="430" t="s">
        <v>495</v>
      </c>
      <c r="D136" s="431" t="s">
        <v>233</v>
      </c>
      <c r="E136" s="418">
        <v>17</v>
      </c>
      <c r="F136" s="419">
        <f>IF(E136="ABI","ABI",IF(E136="DSP","DSP",IF(E136="VAL","VAL",(VLOOKUP(E136,tpstest,2)))))</f>
        <v>18</v>
      </c>
      <c r="G136" s="420">
        <f>IF(F136="ABI",0,IF(F136="DSP","DSP",IF(F136="VAL","VAL",(IF(A136="F",VLOOKUP(F136,endurfille,2),VLOOKUP(F136,endurgarçon,2))))))</f>
        <v>14</v>
      </c>
      <c r="H136" s="421">
        <f>IF(G136="VAL","VALIDÉ",G136)</f>
        <v>14</v>
      </c>
      <c r="I136" s="418">
        <v>3.21</v>
      </c>
      <c r="J136" s="420">
        <f>IF(I136="ABI",0,IF(I136="DSP","DSP",IF(I136="VAL","VAL",(IF(A136="F",VLOOKUP(I136,VIT20MF,2),VLOOKUP(I136,Vit20MG,2))))))</f>
        <v>17</v>
      </c>
      <c r="K136" s="418">
        <v>6.84</v>
      </c>
      <c r="L136" s="420">
        <f>IF(K136="ABI",0,IF(K136="DSP","DSP",IF(K136="VAL","VAL",(IF(A136="F",VLOOKUP(K136,vit50mf,2),VLOOKUP(K136,vit50mg,2))))))</f>
        <v>11</v>
      </c>
      <c r="M136" s="421">
        <f>IF(OR(J136="DSP",L136="DSP"),"DSP",IF(L136="VAL","VALIDÉ",(J136+L136)/2))</f>
        <v>14</v>
      </c>
      <c r="N136" s="418">
        <v>41</v>
      </c>
      <c r="O136" s="418">
        <v>56</v>
      </c>
      <c r="P136" s="422">
        <f>IF(OR(N136="DSP",N136="ABI",N136="VAL"),0,N136/O136)</f>
        <v>0.7321428571428571</v>
      </c>
      <c r="Q136" s="420">
        <f>IF(N136="ABI",0,IF(N136="DSP","DSP",IF(N136="VAL","VAL",IF(A136="F",VLOOKUP(P136,forcefille,2),VLOOKUP(P136,forcegarçon,2)))))</f>
        <v>4</v>
      </c>
      <c r="R136" s="418">
        <v>45.8</v>
      </c>
      <c r="S136" s="420">
        <f>IF(R136="ABI",0,IF(R136="DSP","DSP",IF(R136="VAL","VAL",IF(A136="F",VLOOKUP(R136,détfille,2),VLOOKUP(R136,détgarçon,2)))))</f>
        <v>4.5</v>
      </c>
      <c r="T136" s="421">
        <f>IF(OR(Q136="VAL",S136="VAL"),"VALIDÉ",IF(AND(Q136="DSP",S136="DSP"),"DSP",IF(Q136="DSP",S136*2,IF(S136="DSP",Q136*2,(Q136+S136)))))</f>
        <v>8.5</v>
      </c>
      <c r="U136" s="418">
        <v>23.9</v>
      </c>
      <c r="V136" s="420">
        <f>IF(U136="ABI",0,IF(U136="DSP","DSP",IF(U136="VAL","VAL",IF(A136="F",VLOOKUP(U136,coorfille,2),VLOOKUP(U136,coorgarçon,2)))))</f>
        <v>6</v>
      </c>
      <c r="W136" s="418">
        <v>-3</v>
      </c>
      <c r="X136" s="420">
        <f>IF(W136="ABI",0,IF(W136="DSP","DSP",IF(W136="VAL","VAL",IF(A136="F",VLOOKUP(W136,SouplesseFille,2),VLOOKUP(W136,SouplesseGarçon,2)))))</f>
        <v>1.75</v>
      </c>
      <c r="Y136" s="418">
        <v>6</v>
      </c>
      <c r="Z136" s="420">
        <f>IF(Y136="ABI",0,IF(Y136="DSP","DSP",IF(Y136="VAL","VAL",IF(A136="F",VLOOKUP(Y136,eqfille,2),VLOOKUP(Y136,eqgarçon,2)))))</f>
        <v>2</v>
      </c>
      <c r="AA136" s="421">
        <f>IF(AND(V136="DSP",X136="DSP",Z136="DSP"),"DSP",IF(AND(V136="DSP",X136="DSP"),Z136*4,IF(AND(V136="DSP",Z136="DSP"),X136*4,IF(AND(X136="DSP",Z136="DSP"),V136*2,IF(V136="DSP",(X136+Z136)*2,IF(X136="DSP",V136+Z136*2,IF(Z136="DSP",V136+X136*2,IF(Z136="VAL","VALIDÉ",V136+X136+Z136))))))))</f>
        <v>9.75</v>
      </c>
      <c r="AB136" s="418">
        <v>33.479999999999997</v>
      </c>
      <c r="AC136" s="420">
        <f>IF(AB136="ABI",0,IF(AB136="DNF",0,IF(AB136="DSP","DSP",IF(AB136="VAL","VAL",(IF(A136="F",VLOOKUP(AB136,nagefille,2),VLOOKUP(AB136,nagegarçon,2)))))))</f>
        <v>14</v>
      </c>
      <c r="AD136" s="423">
        <f>IF(AC136="VAL","VALIDÉ",AC136)</f>
        <v>14</v>
      </c>
      <c r="AE136" s="424">
        <f>IF(AND(H136="DSP",M136="DSP",T136="DSP",AA136="DSP",AD136="DSP"),"DSP",IF(AND(H136="DSP",M136="DSP",T136="DSP",AA136="DSP"),AD136,IF(AND(H136="DSP",M136="DSP",T136="DSP",AD136="DSP"),AA136,IF(AND(H136="DSP",M136="DSP",AA136="DSP",AD136="DSP"),T136,IF(AND(H136="DSP",T136="DSP",AA136="DSP",AD136="DSP"),M136,IF(AND(M136="DSP",T136="DSP",AA136="DSP",AD136="DSP"),H136,IF(AND(T136="DSP",AA136="DSP",AD136="DSP"),(H136+M136)/2,IF(AND(M136="DSP",AA136="DSP",AD136="DSP"),(H136+T136)/2,IF(AND(H136="DSP",AA136="DSP",AD136="DSP"),(M136+T136)/2,IF(AND(M136="DSP",T136="DSP",AD136="DSP"),(H136+AA136)/2,IF(AND(H136="DSP",T136="DSP",AD136="DSP"),(M136+AA136)/2,IF(AND(H136="DSP",M136="DSP",AD136="DSP"),(T136+AA136)/2,IF(AND(M136="DSP",T136="DSP",AA136="DSP"),(H136+AD136)/2,IF(AND(H136="DSP",T136="DSP",AA136="DSP"),(M136+AD136)/2,IF(AND(H136="DSP",M136="DSP",AA136="DSP"),(T136+AD136)/2,IF(AND(H136="DSP",M136="DSP",T136="DSP"),(AA136+AD136)/2,IF(AND(H136="DSP",M136="DSP"),(T136+AA136+AD136)/3,IF(AND(H136="DSP",T136="DSP"),(M136+AA136+AD136)/3,IF(AND(M136="DSP",T136="DSP"),(H136+AA136+AD136)/3,IF(AND(H136="DSP",AA136="DSP"),(M136+T136+AD136)/3,IF(AND(M136="DSP",AA136="DSP"),(H136+T136+AD136)/3,IF(AND(T136="DSP",AA136="DSP"),(H136+M136+AD136)/3,IF(AND(H136="DSP",AD136="DSP"),(M136+T136+AA136)/3,IF(AND(M136="DSP",AD136="DSP"),(H136+T136+AA136)/3,IF(AND(T136="DSP",AD136="DSP"),(H136+M136+AA136)/3,IF(AND(AA136="DSP",AD136="DSP"),(H136+M136+T136)/3,IF(H136="DSP",(M136+T136+AA136+AD136)/4,IF(M136="DSP",(H136+T136+AA136+AD136)/4,IF(T136="DSP",(H136+M136+AA136+AD136)/4,IF(AA136="DSP",(H136+M136+T136+AD136)/4,IF(AD136="DSP",(H136+M136+T136+AA136)/4,SUM(H136+M136+T136+AA136+AD136)/5)))))))))))))))))))))))))))))))</f>
        <v>12.05</v>
      </c>
      <c r="AF136" s="425">
        <f>IF(AE136="DSP",0,AE136)</f>
        <v>12.05</v>
      </c>
      <c r="AG136" s="484">
        <f>RANK(AF136,$AF$3:$AF$651,0)</f>
        <v>187</v>
      </c>
      <c r="AH136" s="426">
        <f>IF(ISERROR(VLOOKUP(B136,'Notes Ecrit'!$A$2:$B$650,2,FALSE)),"ABI",(VLOOKUP(B136,'Notes Ecrit'!$A$2:$B$650,2,FALSE)))</f>
        <v>8</v>
      </c>
      <c r="AI136" s="425">
        <f>IF(OR(AH136="ABI",AH136="VALIDÉ"),0,AH136)</f>
        <v>8</v>
      </c>
      <c r="AJ136" s="488">
        <f>RANK(AI136,$AI$3:$AI$651,0)</f>
        <v>109</v>
      </c>
      <c r="AK136" s="427">
        <f>IF(AH136="ABI","DEF",IF(AE136="DSP",AH136,(AE136*0.5+AH136*0.5)))</f>
        <v>10.025</v>
      </c>
    </row>
    <row r="137" spans="1:37" ht="15.75" customHeight="1" thickBot="1" x14ac:dyDescent="0.35">
      <c r="A137" s="414" t="s">
        <v>1026</v>
      </c>
      <c r="B137" s="415">
        <v>21908428</v>
      </c>
      <c r="C137" s="430" t="s">
        <v>496</v>
      </c>
      <c r="D137" s="431" t="s">
        <v>203</v>
      </c>
      <c r="E137" s="418">
        <v>17</v>
      </c>
      <c r="F137" s="419">
        <f>IF(E137="ABI","ABI",IF(E137="DSP","DSP",IF(E137="VAL","VAL",(VLOOKUP(E137,tpstest,2)))))</f>
        <v>18</v>
      </c>
      <c r="G137" s="420">
        <f>IF(F137="ABI",0,IF(F137="DSP","DSP",IF(F137="VAL","VAL",(IF(A137="F",VLOOKUP(F137,endurfille,2),VLOOKUP(F137,endurgarçon,2))))))</f>
        <v>14</v>
      </c>
      <c r="H137" s="421">
        <f>IF(G137="VAL","VALIDÉ",G137)</f>
        <v>14</v>
      </c>
      <c r="I137" s="418">
        <v>3.24</v>
      </c>
      <c r="J137" s="420">
        <f>IF(I137="ABI",0,IF(I137="DSP","DSP",IF(I137="VAL","VAL",(IF(A137="F",VLOOKUP(I137,VIT20MF,2),VLOOKUP(I137,Vit20MG,2))))))</f>
        <v>16</v>
      </c>
      <c r="K137" s="418">
        <v>6.96</v>
      </c>
      <c r="L137" s="420">
        <f>IF(K137="ABI",0,IF(K137="DSP","DSP",IF(K137="VAL","VAL",(IF(A137="F",VLOOKUP(K137,vit50mf,2),VLOOKUP(K137,vit50mg,2))))))</f>
        <v>10</v>
      </c>
      <c r="M137" s="421">
        <f>IF(OR(J137="DSP",L137="DSP"),"DSP",IF(L137="VAL","VALIDÉ",(J137+L137)/2))</f>
        <v>13</v>
      </c>
      <c r="N137" s="418">
        <v>58</v>
      </c>
      <c r="O137" s="418">
        <v>79</v>
      </c>
      <c r="P137" s="422">
        <f>IF(OR(N137="DSP",N137="ABI",N137="VAL"),0,N137/O137)</f>
        <v>0.73417721518987344</v>
      </c>
      <c r="Q137" s="420">
        <f>IF(N137="ABI",0,IF(N137="DSP","DSP",IF(N137="VAL","VAL",IF(A137="F",VLOOKUP(P137,forcefille,2),VLOOKUP(P137,forcegarçon,2)))))</f>
        <v>4</v>
      </c>
      <c r="R137" s="418">
        <v>45.3</v>
      </c>
      <c r="S137" s="420">
        <f>IF(R137="ABI",0,IF(R137="DSP","DSP",IF(R137="VAL","VAL",IF(A137="F",VLOOKUP(R137,détfille,2),VLOOKUP(R137,détgarçon,2)))))</f>
        <v>4.5</v>
      </c>
      <c r="T137" s="421">
        <f>IF(OR(Q137="VAL",S137="VAL"),"VALIDÉ",IF(AND(Q137="DSP",S137="DSP"),"DSP",IF(Q137="DSP",S137*2,IF(S137="DSP",Q137*2,(Q137+S137)))))</f>
        <v>8.5</v>
      </c>
      <c r="U137" s="418">
        <v>24.59</v>
      </c>
      <c r="V137" s="420">
        <f>IF(U137="ABI",0,IF(U137="DSP","DSP",IF(U137="VAL","VAL",IF(A137="F",VLOOKUP(U137,coorfille,2),VLOOKUP(U137,coorgarçon,2)))))</f>
        <v>5.5</v>
      </c>
      <c r="W137" s="418">
        <v>-8</v>
      </c>
      <c r="X137" s="420">
        <f>IF(W137="ABI",0,IF(W137="DSP","DSP",IF(W137="VAL","VAL",IF(A137="F",VLOOKUP(W137,SouplesseFille,2),VLOOKUP(W137,SouplesseGarçon,2)))))</f>
        <v>1</v>
      </c>
      <c r="Y137" s="418">
        <v>2</v>
      </c>
      <c r="Z137" s="420">
        <f>IF(Y137="ABI",0,IF(Y137="DSP","DSP",IF(Y137="VAL","VAL",IF(A137="F",VLOOKUP(Y137,eqfille,2),VLOOKUP(Y137,eqgarçon,2)))))</f>
        <v>4</v>
      </c>
      <c r="AA137" s="421">
        <f>IF(AND(V137="DSP",X137="DSP",Z137="DSP"),"DSP",IF(AND(V137="DSP",X137="DSP"),Z137*4,IF(AND(V137="DSP",Z137="DSP"),X137*4,IF(AND(X137="DSP",Z137="DSP"),V137*2,IF(V137="DSP",(X137+Z137)*2,IF(X137="DSP",V137+Z137*2,IF(Z137="DSP",V137+X137*2,IF(Z137="VAL","VALIDÉ",V137+X137+Z137))))))))</f>
        <v>10.5</v>
      </c>
      <c r="AB137" s="418">
        <v>31.07</v>
      </c>
      <c r="AC137" s="420">
        <f>IF(AB137="ABI",0,IF(AB137="DNF",0,IF(AB137="DSP","DSP",IF(AB137="VAL","VAL",(IF(A137="F",VLOOKUP(AB137,nagefille,2),VLOOKUP(AB137,nagegarçon,2)))))))</f>
        <v>16</v>
      </c>
      <c r="AD137" s="423">
        <f>IF(AC137="VAL","VALIDÉ",AC137)</f>
        <v>16</v>
      </c>
      <c r="AE137" s="424">
        <f>IF(AND(H137="DSP",M137="DSP",T137="DSP",AA137="DSP",AD137="DSP"),"DSP",IF(AND(H137="DSP",M137="DSP",T137="DSP",AA137="DSP"),AD137,IF(AND(H137="DSP",M137="DSP",T137="DSP",AD137="DSP"),AA137,IF(AND(H137="DSP",M137="DSP",AA137="DSP",AD137="DSP"),T137,IF(AND(H137="DSP",T137="DSP",AA137="DSP",AD137="DSP"),M137,IF(AND(M137="DSP",T137="DSP",AA137="DSP",AD137="DSP"),H137,IF(AND(T137="DSP",AA137="DSP",AD137="DSP"),(H137+M137)/2,IF(AND(M137="DSP",AA137="DSP",AD137="DSP"),(H137+T137)/2,IF(AND(H137="DSP",AA137="DSP",AD137="DSP"),(M137+T137)/2,IF(AND(M137="DSP",T137="DSP",AD137="DSP"),(H137+AA137)/2,IF(AND(H137="DSP",T137="DSP",AD137="DSP"),(M137+AA137)/2,IF(AND(H137="DSP",M137="DSP",AD137="DSP"),(T137+AA137)/2,IF(AND(M137="DSP",T137="DSP",AA137="DSP"),(H137+AD137)/2,IF(AND(H137="DSP",T137="DSP",AA137="DSP"),(M137+AD137)/2,IF(AND(H137="DSP",M137="DSP",AA137="DSP"),(T137+AD137)/2,IF(AND(H137="DSP",M137="DSP",T137="DSP"),(AA137+AD137)/2,IF(AND(H137="DSP",M137="DSP"),(T137+AA137+AD137)/3,IF(AND(H137="DSP",T137="DSP"),(M137+AA137+AD137)/3,IF(AND(M137="DSP",T137="DSP"),(H137+AA137+AD137)/3,IF(AND(H137="DSP",AA137="DSP"),(M137+T137+AD137)/3,IF(AND(M137="DSP",AA137="DSP"),(H137+T137+AD137)/3,IF(AND(T137="DSP",AA137="DSP"),(H137+M137+AD137)/3,IF(AND(H137="DSP",AD137="DSP"),(M137+T137+AA137)/3,IF(AND(M137="DSP",AD137="DSP"),(H137+T137+AA137)/3,IF(AND(T137="DSP",AD137="DSP"),(H137+M137+AA137)/3,IF(AND(AA137="DSP",AD137="DSP"),(H137+M137+T137)/3,IF(H137="DSP",(M137+T137+AA137+AD137)/4,IF(M137="DSP",(H137+T137+AA137+AD137)/4,IF(T137="DSP",(H137+M137+AA137+AD137)/4,IF(AA137="DSP",(H137+M137+T137+AD137)/4,IF(AD137="DSP",(H137+M137+T137+AA137)/4,SUM(H137+M137+T137+AA137+AD137)/5)))))))))))))))))))))))))))))))</f>
        <v>12.4</v>
      </c>
      <c r="AF137" s="425">
        <f>IF(AE137="DSP",0,AE137)</f>
        <v>12.4</v>
      </c>
      <c r="AG137" s="484">
        <f>RANK(AF137,$AF$3:$AF$651,0)</f>
        <v>147</v>
      </c>
      <c r="AH137" s="426">
        <f>IF(ISERROR(VLOOKUP(B137,'Notes Ecrit'!$A$2:$B$650,2,FALSE)),"ABI",(VLOOKUP(B137,'Notes Ecrit'!$A$2:$B$650,2,FALSE)))</f>
        <v>6.5</v>
      </c>
      <c r="AI137" s="425">
        <f>IF(OR(AH137="ABI",AH137="VALIDÉ"),0,AH137)</f>
        <v>6.5</v>
      </c>
      <c r="AJ137" s="488">
        <f>RANK(AI137,$AI$3:$AI$651,0)</f>
        <v>238</v>
      </c>
      <c r="AK137" s="427">
        <f>IF(AH137="ABI","DEF",IF(AE137="DSP",AH137,(AE137*0.5+AH137*0.5)))</f>
        <v>9.4499999999999993</v>
      </c>
    </row>
    <row r="138" spans="1:37" ht="15.75" customHeight="1" thickBot="1" x14ac:dyDescent="0.35">
      <c r="A138" s="414" t="s">
        <v>74</v>
      </c>
      <c r="B138" s="415">
        <v>21908423</v>
      </c>
      <c r="C138" s="430" t="s">
        <v>497</v>
      </c>
      <c r="D138" s="431" t="s">
        <v>498</v>
      </c>
      <c r="E138" s="418">
        <v>10</v>
      </c>
      <c r="F138" s="419">
        <f>IF(E138="ABI","ABI",IF(E138="DSP","DSP",IF(E138="VAL","VAL",(VLOOKUP(E138,tpstest,2)))))</f>
        <v>14.5</v>
      </c>
      <c r="G138" s="420">
        <f>IF(F138="ABI",0,IF(F138="DSP","DSP",IF(F138="VAL","VAL",(IF(A138="F",VLOOKUP(F138,endurfille,2),VLOOKUP(F138,endurgarçon,2))))))</f>
        <v>10</v>
      </c>
      <c r="H138" s="421">
        <f>IF(G138="VAL","VALIDÉ",G138)</f>
        <v>10</v>
      </c>
      <c r="I138" s="418">
        <v>3.6</v>
      </c>
      <c r="J138" s="420">
        <f>IF(I138="ABI",0,IF(I138="DSP","DSP",IF(I138="VAL","VAL",(IF(A138="F",VLOOKUP(I138,VIT20MF,2),VLOOKUP(I138,Vit20MG,2))))))</f>
        <v>15</v>
      </c>
      <c r="K138" s="418">
        <v>7.87</v>
      </c>
      <c r="L138" s="420">
        <f>IF(K138="ABI",0,IF(K138="DSP","DSP",IF(K138="VAL","VAL",(IF(A138="F",VLOOKUP(K138,vit50mf,2),VLOOKUP(K138,vit50mg,2))))))</f>
        <v>10</v>
      </c>
      <c r="M138" s="421">
        <f>IF(OR(J138="DSP",L138="DSP"),"DSP",IF(L138="VAL","VALIDÉ",(J138+L138)/2))</f>
        <v>12.5</v>
      </c>
      <c r="N138" s="418">
        <v>22</v>
      </c>
      <c r="O138" s="418">
        <v>51</v>
      </c>
      <c r="P138" s="422">
        <f>IF(OR(N138="DSP",N138="ABI",N138="VAL"),0,N138/O138)</f>
        <v>0.43137254901960786</v>
      </c>
      <c r="Q138" s="420">
        <f>IF(N138="ABI",0,IF(N138="DSP","DSP",IF(N138="VAL","VAL",IF(A138="F",VLOOKUP(P138,forcefille,2),VLOOKUP(P138,forcegarçon,2)))))</f>
        <v>4</v>
      </c>
      <c r="R138" s="418">
        <v>35.700000000000003</v>
      </c>
      <c r="S138" s="420">
        <f>IF(R138="ABI",0,IF(R138="DSP","DSP",IF(R138="VAL","VAL",IF(A138="F",VLOOKUP(R138,détfille,2),VLOOKUP(R138,détgarçon,2)))))</f>
        <v>6</v>
      </c>
      <c r="T138" s="421">
        <f>IF(OR(Q138="VAL",S138="VAL"),"VALIDÉ",IF(AND(Q138="DSP",S138="DSP"),"DSP",IF(Q138="DSP",S138*2,IF(S138="DSP",Q138*2,(Q138+S138)))))</f>
        <v>10</v>
      </c>
      <c r="U138" s="418">
        <v>28.84</v>
      </c>
      <c r="V138" s="420">
        <f>IF(U138="ABI",0,IF(U138="DSP","DSP",IF(U138="VAL","VAL",IF(A138="F",VLOOKUP(U138,coorfille,2),VLOOKUP(U138,coorgarçon,2)))))</f>
        <v>4.5</v>
      </c>
      <c r="W138" s="418">
        <v>-8</v>
      </c>
      <c r="X138" s="420">
        <f>IF(W138="ABI",0,IF(W138="DSP","DSP",IF(W138="VAL","VAL",IF(A138="F",VLOOKUP(W138,SouplesseFille,2),VLOOKUP(W138,SouplesseGarçon,2)))))</f>
        <v>1</v>
      </c>
      <c r="Y138" s="418">
        <v>3</v>
      </c>
      <c r="Z138" s="420">
        <f>IF(Y138="ABI",0,IF(Y138="DSP","DSP",IF(Y138="VAL","VAL",IF(A138="F",VLOOKUP(Y138,eqfille,2),VLOOKUP(Y138,eqgarçon,2)))))</f>
        <v>3.5</v>
      </c>
      <c r="AA138" s="421">
        <f>IF(AND(V138="DSP",X138="DSP",Z138="DSP"),"DSP",IF(AND(V138="DSP",X138="DSP"),Z138*4,IF(AND(V138="DSP",Z138="DSP"),X138*4,IF(AND(X138="DSP",Z138="DSP"),V138*2,IF(V138="DSP",(X138+Z138)*2,IF(X138="DSP",V138+Z138*2,IF(Z138="DSP",V138+X138*2,IF(Z138="VAL","VALIDÉ",V138+X138+Z138))))))))</f>
        <v>9</v>
      </c>
      <c r="AB138" s="418" t="s">
        <v>329</v>
      </c>
      <c r="AC138" s="420">
        <f>IF(AB138="ABI",0,IF(AB138="DNF",0,IF(AB138="DSP","DSP",IF(AB138="VAL","VAL",(IF(A138="F",VLOOKUP(AB138,nagefille,2),VLOOKUP(AB138,nagegarçon,2)))))))</f>
        <v>0</v>
      </c>
      <c r="AD138" s="423">
        <f>IF(AC138="VAL","VALIDÉ",AC138)</f>
        <v>0</v>
      </c>
      <c r="AE138" s="424">
        <f>IF(AND(H138="DSP",M138="DSP",T138="DSP",AA138="DSP",AD138="DSP"),"DSP",IF(AND(H138="DSP",M138="DSP",T138="DSP",AA138="DSP"),AD138,IF(AND(H138="DSP",M138="DSP",T138="DSP",AD138="DSP"),AA138,IF(AND(H138="DSP",M138="DSP",AA138="DSP",AD138="DSP"),T138,IF(AND(H138="DSP",T138="DSP",AA138="DSP",AD138="DSP"),M138,IF(AND(M138="DSP",T138="DSP",AA138="DSP",AD138="DSP"),H138,IF(AND(T138="DSP",AA138="DSP",AD138="DSP"),(H138+M138)/2,IF(AND(M138="DSP",AA138="DSP",AD138="DSP"),(H138+T138)/2,IF(AND(H138="DSP",AA138="DSP",AD138="DSP"),(M138+T138)/2,IF(AND(M138="DSP",T138="DSP",AD138="DSP"),(H138+AA138)/2,IF(AND(H138="DSP",T138="DSP",AD138="DSP"),(M138+AA138)/2,IF(AND(H138="DSP",M138="DSP",AD138="DSP"),(T138+AA138)/2,IF(AND(M138="DSP",T138="DSP",AA138="DSP"),(H138+AD138)/2,IF(AND(H138="DSP",T138="DSP",AA138="DSP"),(M138+AD138)/2,IF(AND(H138="DSP",M138="DSP",AA138="DSP"),(T138+AD138)/2,IF(AND(H138="DSP",M138="DSP",T138="DSP"),(AA138+AD138)/2,IF(AND(H138="DSP",M138="DSP"),(T138+AA138+AD138)/3,IF(AND(H138="DSP",T138="DSP"),(M138+AA138+AD138)/3,IF(AND(M138="DSP",T138="DSP"),(H138+AA138+AD138)/3,IF(AND(H138="DSP",AA138="DSP"),(M138+T138+AD138)/3,IF(AND(M138="DSP",AA138="DSP"),(H138+T138+AD138)/3,IF(AND(T138="DSP",AA138="DSP"),(H138+M138+AD138)/3,IF(AND(H138="DSP",AD138="DSP"),(M138+T138+AA138)/3,IF(AND(M138="DSP",AD138="DSP"),(H138+T138+AA138)/3,IF(AND(T138="DSP",AD138="DSP"),(H138+M138+AA138)/3,IF(AND(AA138="DSP",AD138="DSP"),(H138+M138+T138)/3,IF(H138="DSP",(M138+T138+AA138+AD138)/4,IF(M138="DSP",(H138+T138+AA138+AD138)/4,IF(T138="DSP",(H138+M138+AA138+AD138)/4,IF(AA138="DSP",(H138+M138+T138+AD138)/4,IF(AD138="DSP",(H138+M138+T138+AA138)/4,SUM(H138+M138+T138+AA138+AD138)/5)))))))))))))))))))))))))))))))</f>
        <v>8.3000000000000007</v>
      </c>
      <c r="AF138" s="425">
        <f>IF(AE138="DSP",0,AE138)</f>
        <v>8.3000000000000007</v>
      </c>
      <c r="AG138" s="484">
        <f>RANK(AF138,$AF$3:$AF$651,0)</f>
        <v>543</v>
      </c>
      <c r="AH138" s="426">
        <f>IF(ISERROR(VLOOKUP(B138,'Notes Ecrit'!$A$2:$B$650,2,FALSE)),"ABI",(VLOOKUP(B138,'Notes Ecrit'!$A$2:$B$650,2,FALSE)))</f>
        <v>4</v>
      </c>
      <c r="AI138" s="425">
        <f>IF(OR(AH138="ABI",AH138="VALIDÉ"),0,AH138)</f>
        <v>4</v>
      </c>
      <c r="AJ138" s="488">
        <f>RANK(AI138,$AI$3:$AI$651,0)</f>
        <v>490</v>
      </c>
      <c r="AK138" s="427">
        <f>IF(AH138="ABI","DEF",IF(AE138="DSP",AH138,(AE138*0.5+AH138*0.5)))</f>
        <v>6.15</v>
      </c>
    </row>
    <row r="139" spans="1:37" ht="15.75" customHeight="1" thickBot="1" x14ac:dyDescent="0.35">
      <c r="A139" s="414" t="s">
        <v>74</v>
      </c>
      <c r="B139" s="415">
        <v>21904930</v>
      </c>
      <c r="C139" s="430" t="s">
        <v>499</v>
      </c>
      <c r="D139" s="431" t="s">
        <v>500</v>
      </c>
      <c r="E139" s="418">
        <v>10</v>
      </c>
      <c r="F139" s="419">
        <f>IF(E139="ABI","ABI",IF(E139="DSP","DSP",IF(E139="VAL","VAL",(VLOOKUP(E139,tpstest,2)))))</f>
        <v>14.5</v>
      </c>
      <c r="G139" s="420">
        <f>IF(F139="ABI",0,IF(F139="DSP","DSP",IF(F139="VAL","VAL",(IF(A139="F",VLOOKUP(F139,endurfille,2),VLOOKUP(F139,endurgarçon,2))))))</f>
        <v>10</v>
      </c>
      <c r="H139" s="421">
        <f>IF(G139="VAL","VALIDÉ",G139)</f>
        <v>10</v>
      </c>
      <c r="I139" s="418">
        <v>3.93</v>
      </c>
      <c r="J139" s="420">
        <f>IF(I139="ABI",0,IF(I139="DSP","DSP",IF(I139="VAL","VAL",(IF(A139="F",VLOOKUP(I139,VIT20MF,2),VLOOKUP(I139,Vit20MG,2))))))</f>
        <v>9</v>
      </c>
      <c r="K139" s="418">
        <v>8.52</v>
      </c>
      <c r="L139" s="420">
        <f>IF(K139="ABI",0,IF(K139="DSP","DSP",IF(K139="VAL","VAL",(IF(A139="F",VLOOKUP(K139,vit50mf,2),VLOOKUP(K139,vit50mg,2))))))</f>
        <v>5</v>
      </c>
      <c r="M139" s="421">
        <f>IF(OR(J139="DSP",L139="DSP"),"DSP",IF(L139="VAL","VALIDÉ",(J139+L139)/2))</f>
        <v>7</v>
      </c>
      <c r="N139" s="418">
        <v>29</v>
      </c>
      <c r="O139" s="418">
        <v>55</v>
      </c>
      <c r="P139" s="422">
        <f>IF(OR(N139="DSP",N139="ABI",N139="VAL"),0,N139/O139)</f>
        <v>0.52727272727272723</v>
      </c>
      <c r="Q139" s="420">
        <f>IF(N139="ABI",0,IF(N139="DSP","DSP",IF(N139="VAL","VAL",IF(A139="F",VLOOKUP(P139,forcefille,2),VLOOKUP(P139,forcegarçon,2)))))</f>
        <v>5</v>
      </c>
      <c r="R139" s="418">
        <v>28.7</v>
      </c>
      <c r="S139" s="420">
        <f>IF(R139="ABI",0,IF(R139="DSP","DSP",IF(R139="VAL","VAL",IF(A139="F",VLOOKUP(R139,détfille,2),VLOOKUP(R139,détgarçon,2)))))</f>
        <v>4.5</v>
      </c>
      <c r="T139" s="421">
        <f>IF(OR(Q139="VAL",S139="VAL"),"VALIDÉ",IF(AND(Q139="DSP",S139="DSP"),"DSP",IF(Q139="DSP",S139*2,IF(S139="DSP",Q139*2,(Q139+S139)))))</f>
        <v>9.5</v>
      </c>
      <c r="U139" s="418">
        <v>30.66</v>
      </c>
      <c r="V139" s="420">
        <f>IF(U139="ABI",0,IF(U139="DSP","DSP",IF(U139="VAL","VAL",IF(A139="F",VLOOKUP(U139,coorfille,2),VLOOKUP(U139,coorgarçon,2)))))</f>
        <v>3.5</v>
      </c>
      <c r="W139" s="418">
        <v>15</v>
      </c>
      <c r="X139" s="420">
        <f>IF(W139="ABI",0,IF(W139="DSP","DSP",IF(W139="VAL","VAL",IF(A139="F",VLOOKUP(W139,SouplesseFille,2),VLOOKUP(W139,SouplesseGarçon,2)))))</f>
        <v>4.75</v>
      </c>
      <c r="Y139" s="418">
        <v>1</v>
      </c>
      <c r="Z139" s="420">
        <f>IF(Y139="ABI",0,IF(Y139="DSP","DSP",IF(Y139="VAL","VAL",IF(A139="F",VLOOKUP(Y139,eqfille,2),VLOOKUP(Y139,eqgarçon,2)))))</f>
        <v>4.5</v>
      </c>
      <c r="AA139" s="421">
        <f>IF(AND(V139="DSP",X139="DSP",Z139="DSP"),"DSP",IF(AND(V139="DSP",X139="DSP"),Z139*4,IF(AND(V139="DSP",Z139="DSP"),X139*4,IF(AND(X139="DSP",Z139="DSP"),V139*2,IF(V139="DSP",(X139+Z139)*2,IF(X139="DSP",V139+Z139*2,IF(Z139="DSP",V139+X139*2,IF(Z139="VAL","VALIDÉ",V139+X139+Z139))))))))</f>
        <v>12.75</v>
      </c>
      <c r="AB139" s="418">
        <v>64.09</v>
      </c>
      <c r="AC139" s="420">
        <f>IF(AB139="ABI",0,IF(AB139="DNF",0,IF(AB139="DSP","DSP",IF(AB139="VAL","VAL",(IF(A139="F",VLOOKUP(AB139,nagefille,2),VLOOKUP(AB139,nagegarçon,2)))))))</f>
        <v>3</v>
      </c>
      <c r="AD139" s="423">
        <f>IF(AC139="VAL","VALIDÉ",AC139)</f>
        <v>3</v>
      </c>
      <c r="AE139" s="424">
        <f>IF(AND(H139="DSP",M139="DSP",T139="DSP",AA139="DSP",AD139="DSP"),"DSP",IF(AND(H139="DSP",M139="DSP",T139="DSP",AA139="DSP"),AD139,IF(AND(H139="DSP",M139="DSP",T139="DSP",AD139="DSP"),AA139,IF(AND(H139="DSP",M139="DSP",AA139="DSP",AD139="DSP"),T139,IF(AND(H139="DSP",T139="DSP",AA139="DSP",AD139="DSP"),M139,IF(AND(M139="DSP",T139="DSP",AA139="DSP",AD139="DSP"),H139,IF(AND(T139="DSP",AA139="DSP",AD139="DSP"),(H139+M139)/2,IF(AND(M139="DSP",AA139="DSP",AD139="DSP"),(H139+T139)/2,IF(AND(H139="DSP",AA139="DSP",AD139="DSP"),(M139+T139)/2,IF(AND(M139="DSP",T139="DSP",AD139="DSP"),(H139+AA139)/2,IF(AND(H139="DSP",T139="DSP",AD139="DSP"),(M139+AA139)/2,IF(AND(H139="DSP",M139="DSP",AD139="DSP"),(T139+AA139)/2,IF(AND(M139="DSP",T139="DSP",AA139="DSP"),(H139+AD139)/2,IF(AND(H139="DSP",T139="DSP",AA139="DSP"),(M139+AD139)/2,IF(AND(H139="DSP",M139="DSP",AA139="DSP"),(T139+AD139)/2,IF(AND(H139="DSP",M139="DSP",T139="DSP"),(AA139+AD139)/2,IF(AND(H139="DSP",M139="DSP"),(T139+AA139+AD139)/3,IF(AND(H139="DSP",T139="DSP"),(M139+AA139+AD139)/3,IF(AND(M139="DSP",T139="DSP"),(H139+AA139+AD139)/3,IF(AND(H139="DSP",AA139="DSP"),(M139+T139+AD139)/3,IF(AND(M139="DSP",AA139="DSP"),(H139+T139+AD139)/3,IF(AND(T139="DSP",AA139="DSP"),(H139+M139+AD139)/3,IF(AND(H139="DSP",AD139="DSP"),(M139+T139+AA139)/3,IF(AND(M139="DSP",AD139="DSP"),(H139+T139+AA139)/3,IF(AND(T139="DSP",AD139="DSP"),(H139+M139+AA139)/3,IF(AND(AA139="DSP",AD139="DSP"),(H139+M139+T139)/3,IF(H139="DSP",(M139+T139+AA139+AD139)/4,IF(M139="DSP",(H139+T139+AA139+AD139)/4,IF(T139="DSP",(H139+M139+AA139+AD139)/4,IF(AA139="DSP",(H139+M139+T139+AD139)/4,IF(AD139="DSP",(H139+M139+T139+AA139)/4,SUM(H139+M139+T139+AA139+AD139)/5)))))))))))))))))))))))))))))))</f>
        <v>8.4499999999999993</v>
      </c>
      <c r="AF139" s="425">
        <f>IF(AE139="DSP",0,AE139)</f>
        <v>8.4499999999999993</v>
      </c>
      <c r="AG139" s="484">
        <f>RANK(AF139,$AF$3:$AF$651,0)</f>
        <v>537</v>
      </c>
      <c r="AH139" s="426">
        <f>IF(ISERROR(VLOOKUP(B139,'Notes Ecrit'!$A$2:$B$650,2,FALSE)),"ABI",(VLOOKUP(B139,'Notes Ecrit'!$A$2:$B$650,2,FALSE)))</f>
        <v>9.5</v>
      </c>
      <c r="AI139" s="425">
        <f>IF(OR(AH139="ABI",AH139="VALIDÉ"),0,AH139)</f>
        <v>9.5</v>
      </c>
      <c r="AJ139" s="488">
        <f>RANK(AI139,$AI$3:$AI$651,0)</f>
        <v>38</v>
      </c>
      <c r="AK139" s="427">
        <f>IF(AH139="ABI","DEF",IF(AE139="DSP",AH139,(AE139*0.5+AH139*0.5)))</f>
        <v>8.9749999999999996</v>
      </c>
    </row>
    <row r="140" spans="1:37" ht="15.75" customHeight="1" thickBot="1" x14ac:dyDescent="0.35">
      <c r="A140" s="414" t="s">
        <v>74</v>
      </c>
      <c r="B140" s="415">
        <v>21602685</v>
      </c>
      <c r="C140" s="431" t="s">
        <v>501</v>
      </c>
      <c r="D140" s="431" t="s">
        <v>174</v>
      </c>
      <c r="E140" s="418">
        <v>11</v>
      </c>
      <c r="F140" s="419">
        <f>IF(E140="ABI","ABI",IF(E140="DSP","DSP",IF(E140="VAL","VAL",(VLOOKUP(E140,tpstest,2)))))</f>
        <v>15</v>
      </c>
      <c r="G140" s="420">
        <f>IF(F140="ABI",0,IF(F140="DSP","DSP",IF(F140="VAL","VAL",(IF(A140="F",VLOOKUP(F140,endurfille,2),VLOOKUP(F140,endurgarçon,2))))))</f>
        <v>11</v>
      </c>
      <c r="H140" s="421">
        <f>IF(G140="VAL","VALIDÉ",G140)</f>
        <v>11</v>
      </c>
      <c r="I140" s="418">
        <v>3.64</v>
      </c>
      <c r="J140" s="420">
        <f>IF(I140="ABI",0,IF(I140="DSP","DSP",IF(I140="VAL","VAL",(IF(A140="F",VLOOKUP(I140,VIT20MF,2),VLOOKUP(I140,Vit20MG,2))))))</f>
        <v>14</v>
      </c>
      <c r="K140" s="418">
        <v>7.94</v>
      </c>
      <c r="L140" s="420">
        <f>IF(K140="ABI",0,IF(K140="DSP","DSP",IF(K140="VAL","VAL",(IF(A140="F",VLOOKUP(K140,vit50mf,2),VLOOKUP(K140,vit50mg,2))))))</f>
        <v>9</v>
      </c>
      <c r="M140" s="421">
        <f>IF(OR(J140="DSP",L140="DSP"),"DSP",IF(L140="VAL","VALIDÉ",(J140+L140)/2))</f>
        <v>11.5</v>
      </c>
      <c r="N140" s="418">
        <v>39</v>
      </c>
      <c r="O140" s="418">
        <v>52</v>
      </c>
      <c r="P140" s="422">
        <f>IF(OR(N140="DSP",N140="ABI",N140="VAL"),0,N140/O140)</f>
        <v>0.75</v>
      </c>
      <c r="Q140" s="420">
        <f>IF(N140="ABI",0,IF(N140="DSP","DSP",IF(N140="VAL","VAL",IF(A140="F",VLOOKUP(P140,forcefille,2),VLOOKUP(P140,forcegarçon,2)))))</f>
        <v>6.5</v>
      </c>
      <c r="R140" s="418">
        <v>29</v>
      </c>
      <c r="S140" s="420">
        <f>IF(R140="ABI",0,IF(R140="DSP","DSP",IF(R140="VAL","VAL",IF(A140="F",VLOOKUP(R140,détfille,2),VLOOKUP(R140,détgarçon,2)))))</f>
        <v>4.5</v>
      </c>
      <c r="T140" s="421">
        <f>IF(OR(Q140="VAL",S140="VAL"),"VALIDÉ",IF(AND(Q140="DSP",S140="DSP"),"DSP",IF(Q140="DSP",S140*2,IF(S140="DSP",Q140*2,(Q140+S140)))))</f>
        <v>11</v>
      </c>
      <c r="U140" s="418">
        <v>29.27</v>
      </c>
      <c r="V140" s="420">
        <f>IF(U140="ABI",0,IF(U140="DSP","DSP",IF(U140="VAL","VAL",IF(A140="F",VLOOKUP(U140,coorfille,2),VLOOKUP(U140,coorgarçon,2)))))</f>
        <v>4.25</v>
      </c>
      <c r="W140" s="418">
        <v>2</v>
      </c>
      <c r="X140" s="420">
        <f>IF(W140="ABI",0,IF(W140="DSP","DSP",IF(W140="VAL","VAL",IF(A140="F",VLOOKUP(W140,SouplesseFille,2),VLOOKUP(W140,SouplesseGarçon,2)))))</f>
        <v>3</v>
      </c>
      <c r="Y140" s="418">
        <v>1</v>
      </c>
      <c r="Z140" s="420">
        <f>IF(Y140="ABI",0,IF(Y140="DSP","DSP",IF(Y140="VAL","VAL",IF(A140="F",VLOOKUP(Y140,eqfille,2),VLOOKUP(Y140,eqgarçon,2)))))</f>
        <v>4.5</v>
      </c>
      <c r="AA140" s="421">
        <f>IF(AND(V140="DSP",X140="DSP",Z140="DSP"),"DSP",IF(AND(V140="DSP",X140="DSP"),Z140*4,IF(AND(V140="DSP",Z140="DSP"),X140*4,IF(AND(X140="DSP",Z140="DSP"),V140*2,IF(V140="DSP",(X140+Z140)*2,IF(X140="DSP",V140+Z140*2,IF(Z140="DSP",V140+X140*2,IF(Z140="VAL","VALIDÉ",V140+X140+Z140))))))))</f>
        <v>11.75</v>
      </c>
      <c r="AB140" s="418">
        <v>37.630000000000003</v>
      </c>
      <c r="AC140" s="420">
        <f>IF(AB140="ABI",0,IF(AB140="DNF",0,IF(AB140="DSP","DSP",IF(AB140="VAL","VAL",(IF(A140="F",VLOOKUP(AB140,nagefille,2),VLOOKUP(AB140,nagegarçon,2)))))))</f>
        <v>15</v>
      </c>
      <c r="AD140" s="423">
        <f>IF(AC140="VAL","VALIDÉ",AC140)</f>
        <v>15</v>
      </c>
      <c r="AE140" s="424">
        <f>IF(AND(H140="DSP",M140="DSP",T140="DSP",AA140="DSP",AD140="DSP"),"DSP",IF(AND(H140="DSP",M140="DSP",T140="DSP",AA140="DSP"),AD140,IF(AND(H140="DSP",M140="DSP",T140="DSP",AD140="DSP"),AA140,IF(AND(H140="DSP",M140="DSP",AA140="DSP",AD140="DSP"),T140,IF(AND(H140="DSP",T140="DSP",AA140="DSP",AD140="DSP"),M140,IF(AND(M140="DSP",T140="DSP",AA140="DSP",AD140="DSP"),H140,IF(AND(T140="DSP",AA140="DSP",AD140="DSP"),(H140+M140)/2,IF(AND(M140="DSP",AA140="DSP",AD140="DSP"),(H140+T140)/2,IF(AND(H140="DSP",AA140="DSP",AD140="DSP"),(M140+T140)/2,IF(AND(M140="DSP",T140="DSP",AD140="DSP"),(H140+AA140)/2,IF(AND(H140="DSP",T140="DSP",AD140="DSP"),(M140+AA140)/2,IF(AND(H140="DSP",M140="DSP",AD140="DSP"),(T140+AA140)/2,IF(AND(M140="DSP",T140="DSP",AA140="DSP"),(H140+AD140)/2,IF(AND(H140="DSP",T140="DSP",AA140="DSP"),(M140+AD140)/2,IF(AND(H140="DSP",M140="DSP",AA140="DSP"),(T140+AD140)/2,IF(AND(H140="DSP",M140="DSP",T140="DSP"),(AA140+AD140)/2,IF(AND(H140="DSP",M140="DSP"),(T140+AA140+AD140)/3,IF(AND(H140="DSP",T140="DSP"),(M140+AA140+AD140)/3,IF(AND(M140="DSP",T140="DSP"),(H140+AA140+AD140)/3,IF(AND(H140="DSP",AA140="DSP"),(M140+T140+AD140)/3,IF(AND(M140="DSP",AA140="DSP"),(H140+T140+AD140)/3,IF(AND(T140="DSP",AA140="DSP"),(H140+M140+AD140)/3,IF(AND(H140="DSP",AD140="DSP"),(M140+T140+AA140)/3,IF(AND(M140="DSP",AD140="DSP"),(H140+T140+AA140)/3,IF(AND(T140="DSP",AD140="DSP"),(H140+M140+AA140)/3,IF(AND(AA140="DSP",AD140="DSP"),(H140+M140+T140)/3,IF(H140="DSP",(M140+T140+AA140+AD140)/4,IF(M140="DSP",(H140+T140+AA140+AD140)/4,IF(T140="DSP",(H140+M140+AA140+AD140)/4,IF(AA140="DSP",(H140+M140+T140+AD140)/4,IF(AD140="DSP",(H140+M140+T140+AA140)/4,SUM(H140+M140+T140+AA140+AD140)/5)))))))))))))))))))))))))))))))</f>
        <v>12.05</v>
      </c>
      <c r="AF140" s="425">
        <f>IF(AE140="DSP",0,AE140)</f>
        <v>12.05</v>
      </c>
      <c r="AG140" s="484">
        <f>RANK(AF140,$AF$3:$AF$651,0)</f>
        <v>187</v>
      </c>
      <c r="AH140" s="426">
        <f>IF(ISERROR(VLOOKUP(B140,'Notes Ecrit'!$A$2:$B$650,2,FALSE)),"ABI",(VLOOKUP(B140,'Notes Ecrit'!$A$2:$B$650,2,FALSE)))</f>
        <v>11</v>
      </c>
      <c r="AI140" s="425">
        <f>IF(OR(AH140="ABI",AH140="VALIDÉ"),0,AH140)</f>
        <v>11</v>
      </c>
      <c r="AJ140" s="488">
        <f>RANK(AI140,$AI$3:$AI$651,0)</f>
        <v>15</v>
      </c>
      <c r="AK140" s="427">
        <f>IF(AH140="ABI","DEF",IF(AE140="DSP",AH140,(AE140*0.5+AH140*0.5)))</f>
        <v>11.525</v>
      </c>
    </row>
    <row r="141" spans="1:37" ht="15.75" customHeight="1" thickBot="1" x14ac:dyDescent="0.35">
      <c r="A141" s="414" t="s">
        <v>1026</v>
      </c>
      <c r="B141" s="415">
        <v>21904236</v>
      </c>
      <c r="C141" s="430" t="s">
        <v>502</v>
      </c>
      <c r="D141" s="431" t="s">
        <v>32</v>
      </c>
      <c r="E141" s="418">
        <v>18</v>
      </c>
      <c r="F141" s="419">
        <f>IF(E141="ABI","ABI",IF(E141="DSP","DSP",IF(E141="VAL","VAL",(VLOOKUP(E141,tpstest,2)))))</f>
        <v>18.5</v>
      </c>
      <c r="G141" s="420">
        <f>IF(F141="ABI",0,IF(F141="DSP","DSP",IF(F141="VAL","VAL",(IF(A141="F",VLOOKUP(F141,endurfille,2),VLOOKUP(F141,endurgarçon,2))))))</f>
        <v>15</v>
      </c>
      <c r="H141" s="421">
        <f>IF(G141="VAL","VALIDÉ",G141)</f>
        <v>15</v>
      </c>
      <c r="I141" s="418">
        <v>3.14</v>
      </c>
      <c r="J141" s="420">
        <f>IF(I141="ABI",0,IF(I141="DSP","DSP",IF(I141="VAL","VAL",(IF(A141="F",VLOOKUP(I141,VIT20MF,2),VLOOKUP(I141,Vit20MG,2))))))</f>
        <v>18</v>
      </c>
      <c r="K141" s="418">
        <v>6.76</v>
      </c>
      <c r="L141" s="420">
        <f>IF(K141="ABI",0,IF(K141="DSP","DSP",IF(K141="VAL","VAL",(IF(A141="F",VLOOKUP(K141,vit50mf,2),VLOOKUP(K141,vit50mg,2))))))</f>
        <v>11</v>
      </c>
      <c r="M141" s="421">
        <f>IF(OR(J141="DSP",L141="DSP"),"DSP",IF(L141="VAL","VALIDÉ",(J141+L141)/2))</f>
        <v>14.5</v>
      </c>
      <c r="N141" s="418">
        <v>44</v>
      </c>
      <c r="O141" s="418">
        <v>63</v>
      </c>
      <c r="P141" s="422">
        <f>IF(OR(N141="DSP",N141="ABI",N141="VAL"),0,N141/O141)</f>
        <v>0.69841269841269837</v>
      </c>
      <c r="Q141" s="420">
        <f>IF(N141="ABI",0,IF(N141="DSP","DSP",IF(N141="VAL","VAL",IF(A141="F",VLOOKUP(P141,forcefille,2),VLOOKUP(P141,forcegarçon,2)))))</f>
        <v>3.5</v>
      </c>
      <c r="R141" s="418">
        <v>41.4</v>
      </c>
      <c r="S141" s="420">
        <f>IF(R141="ABI",0,IF(R141="DSP","DSP",IF(R141="VAL","VAL",IF(A141="F",VLOOKUP(R141,détfille,2),VLOOKUP(R141,détgarçon,2)))))</f>
        <v>3.5</v>
      </c>
      <c r="T141" s="421">
        <f>IF(OR(Q141="VAL",S141="VAL"),"VALIDÉ",IF(AND(Q141="DSP",S141="DSP"),"DSP",IF(Q141="DSP",S141*2,IF(S141="DSP",Q141*2,(Q141+S141)))))</f>
        <v>7</v>
      </c>
      <c r="U141" s="418">
        <v>27.18</v>
      </c>
      <c r="V141" s="420">
        <f>IF(U141="ABI",0,IF(U141="DSP","DSP",IF(U141="VAL","VAL",IF(A141="F",VLOOKUP(U141,coorfille,2),VLOOKUP(U141,coorgarçon,2)))))</f>
        <v>4.25</v>
      </c>
      <c r="W141" s="418">
        <v>-25</v>
      </c>
      <c r="X141" s="420">
        <f>IF(W141="ABI",0,IF(W141="DSP","DSP",IF(W141="VAL","VAL",IF(A141="F",VLOOKUP(W141,SouplesseFille,2),VLOOKUP(W141,SouplesseGarçon,2)))))</f>
        <v>0</v>
      </c>
      <c r="Y141" s="418">
        <v>3</v>
      </c>
      <c r="Z141" s="420">
        <f>IF(Y141="ABI",0,IF(Y141="DSP","DSP",IF(Y141="VAL","VAL",IF(A141="F",VLOOKUP(Y141,eqfille,2),VLOOKUP(Y141,eqgarçon,2)))))</f>
        <v>3.5</v>
      </c>
      <c r="AA141" s="421">
        <f>IF(AND(V141="DSP",X141="DSP",Z141="DSP"),"DSP",IF(AND(V141="DSP",X141="DSP"),Z141*4,IF(AND(V141="DSP",Z141="DSP"),X141*4,IF(AND(X141="DSP",Z141="DSP"),V141*2,IF(V141="DSP",(X141+Z141)*2,IF(X141="DSP",V141+Z141*2,IF(Z141="DSP",V141+X141*2,IF(Z141="VAL","VALIDÉ",V141+X141+Z141))))))))</f>
        <v>7.75</v>
      </c>
      <c r="AB141" s="418">
        <v>39.979999999999997</v>
      </c>
      <c r="AC141" s="420">
        <f>IF(AB141="ABI",0,IF(AB141="DNF",0,IF(AB141="DSP","DSP",IF(AB141="VAL","VAL",(IF(A141="F",VLOOKUP(AB141,nagefille,2),VLOOKUP(AB141,nagegarçon,2)))))))</f>
        <v>10</v>
      </c>
      <c r="AD141" s="423">
        <f>IF(AC141="VAL","VALIDÉ",AC141)</f>
        <v>10</v>
      </c>
      <c r="AE141" s="424">
        <f>IF(AND(H141="DSP",M141="DSP",T141="DSP",AA141="DSP",AD141="DSP"),"DSP",IF(AND(H141="DSP",M141="DSP",T141="DSP",AA141="DSP"),AD141,IF(AND(H141="DSP",M141="DSP",T141="DSP",AD141="DSP"),AA141,IF(AND(H141="DSP",M141="DSP",AA141="DSP",AD141="DSP"),T141,IF(AND(H141="DSP",T141="DSP",AA141="DSP",AD141="DSP"),M141,IF(AND(M141="DSP",T141="DSP",AA141="DSP",AD141="DSP"),H141,IF(AND(T141="DSP",AA141="DSP",AD141="DSP"),(H141+M141)/2,IF(AND(M141="DSP",AA141="DSP",AD141="DSP"),(H141+T141)/2,IF(AND(H141="DSP",AA141="DSP",AD141="DSP"),(M141+T141)/2,IF(AND(M141="DSP",T141="DSP",AD141="DSP"),(H141+AA141)/2,IF(AND(H141="DSP",T141="DSP",AD141="DSP"),(M141+AA141)/2,IF(AND(H141="DSP",M141="DSP",AD141="DSP"),(T141+AA141)/2,IF(AND(M141="DSP",T141="DSP",AA141="DSP"),(H141+AD141)/2,IF(AND(H141="DSP",T141="DSP",AA141="DSP"),(M141+AD141)/2,IF(AND(H141="DSP",M141="DSP",AA141="DSP"),(T141+AD141)/2,IF(AND(H141="DSP",M141="DSP",T141="DSP"),(AA141+AD141)/2,IF(AND(H141="DSP",M141="DSP"),(T141+AA141+AD141)/3,IF(AND(H141="DSP",T141="DSP"),(M141+AA141+AD141)/3,IF(AND(M141="DSP",T141="DSP"),(H141+AA141+AD141)/3,IF(AND(H141="DSP",AA141="DSP"),(M141+T141+AD141)/3,IF(AND(M141="DSP",AA141="DSP"),(H141+T141+AD141)/3,IF(AND(T141="DSP",AA141="DSP"),(H141+M141+AD141)/3,IF(AND(H141="DSP",AD141="DSP"),(M141+T141+AA141)/3,IF(AND(M141="DSP",AD141="DSP"),(H141+T141+AA141)/3,IF(AND(T141="DSP",AD141="DSP"),(H141+M141+AA141)/3,IF(AND(AA141="DSP",AD141="DSP"),(H141+M141+T141)/3,IF(H141="DSP",(M141+T141+AA141+AD141)/4,IF(M141="DSP",(H141+T141+AA141+AD141)/4,IF(T141="DSP",(H141+M141+AA141+AD141)/4,IF(AA141="DSP",(H141+M141+T141+AD141)/4,IF(AD141="DSP",(H141+M141+T141+AA141)/4,SUM(H141+M141+T141+AA141+AD141)/5)))))))))))))))))))))))))))))))</f>
        <v>10.85</v>
      </c>
      <c r="AF141" s="425">
        <f>IF(AE141="DSP",0,AE141)</f>
        <v>10.85</v>
      </c>
      <c r="AG141" s="484">
        <f>RANK(AF141,$AF$3:$AF$651,0)</f>
        <v>347</v>
      </c>
      <c r="AH141" s="426">
        <f>IF(ISERROR(VLOOKUP(B141,'Notes Ecrit'!$A$2:$B$650,2,FALSE)),"ABI",(VLOOKUP(B141,'Notes Ecrit'!$A$2:$B$650,2,FALSE)))</f>
        <v>5.5</v>
      </c>
      <c r="AI141" s="425">
        <f>IF(OR(AH141="ABI",AH141="VALIDÉ"),0,AH141)</f>
        <v>5.5</v>
      </c>
      <c r="AJ141" s="488">
        <f>RANK(AI141,$AI$3:$AI$651,0)</f>
        <v>353</v>
      </c>
      <c r="AK141" s="427">
        <f>IF(AH141="ABI","DEF",IF(AE141="DSP",AH141,(AE141*0.5+AH141*0.5)))</f>
        <v>8.1750000000000007</v>
      </c>
    </row>
    <row r="142" spans="1:37" ht="15.75" customHeight="1" thickBot="1" x14ac:dyDescent="0.35">
      <c r="A142" s="414" t="s">
        <v>74</v>
      </c>
      <c r="B142" s="415">
        <v>21902864</v>
      </c>
      <c r="C142" s="430" t="s">
        <v>503</v>
      </c>
      <c r="D142" s="431" t="s">
        <v>119</v>
      </c>
      <c r="E142" s="418">
        <v>15</v>
      </c>
      <c r="F142" s="419">
        <f>IF(E142="ABI","ABI",IF(E142="DSP","DSP",IF(E142="VAL","VAL",(VLOOKUP(E142,tpstest,2)))))</f>
        <v>17</v>
      </c>
      <c r="G142" s="420">
        <f>IF(F142="ABI",0,IF(F142="DSP","DSP",IF(F142="VAL","VAL",(IF(A142="F",VLOOKUP(F142,endurfille,2),VLOOKUP(F142,endurgarçon,2))))))</f>
        <v>15</v>
      </c>
      <c r="H142" s="421">
        <f>IF(G142="VAL","VALIDÉ",G142)</f>
        <v>15</v>
      </c>
      <c r="I142" s="418">
        <v>3.77</v>
      </c>
      <c r="J142" s="420">
        <f>IF(I142="ABI",0,IF(I142="DSP","DSP",IF(I142="VAL","VAL",(IF(A142="F",VLOOKUP(I142,VIT20MF,2),VLOOKUP(I142,Vit20MG,2))))))</f>
        <v>12</v>
      </c>
      <c r="K142" s="418">
        <v>8.24</v>
      </c>
      <c r="L142" s="420">
        <f>IF(K142="ABI",0,IF(K142="DSP","DSP",IF(K142="VAL","VAL",(IF(A142="F",VLOOKUP(K142,vit50mf,2),VLOOKUP(K142,vit50mg,2))))))</f>
        <v>7</v>
      </c>
      <c r="M142" s="421">
        <f>IF(OR(J142="DSP",L142="DSP"),"DSP",IF(L142="VAL","VALIDÉ",(J142+L142)/2))</f>
        <v>9.5</v>
      </c>
      <c r="N142" s="418">
        <v>28</v>
      </c>
      <c r="O142" s="418">
        <v>52</v>
      </c>
      <c r="P142" s="422">
        <f>IF(OR(N142="DSP",N142="ABI",N142="VAL"),0,N142/O142)</f>
        <v>0.53846153846153844</v>
      </c>
      <c r="Q142" s="420">
        <f>IF(N142="ABI",0,IF(N142="DSP","DSP",IF(N142="VAL","VAL",IF(A142="F",VLOOKUP(P142,forcefille,2),VLOOKUP(P142,forcegarçon,2)))))</f>
        <v>5</v>
      </c>
      <c r="R142" s="418">
        <v>28.1</v>
      </c>
      <c r="S142" s="420">
        <f>IF(R142="ABI",0,IF(R142="DSP","DSP",IF(R142="VAL","VAL",IF(A142="F",VLOOKUP(R142,détfille,2),VLOOKUP(R142,détgarçon,2)))))</f>
        <v>4.5</v>
      </c>
      <c r="T142" s="421">
        <f>IF(OR(Q142="VAL",S142="VAL"),"VALIDÉ",IF(AND(Q142="DSP",S142="DSP"),"DSP",IF(Q142="DSP",S142*2,IF(S142="DSP",Q142*2,(Q142+S142)))))</f>
        <v>9.5</v>
      </c>
      <c r="U142" s="418">
        <v>34.51</v>
      </c>
      <c r="V142" s="420">
        <f>IF(U142="ABI",0,IF(U142="DSP","DSP",IF(U142="VAL","VAL",IF(A142="F",VLOOKUP(U142,coorfille,2),VLOOKUP(U142,coorgarçon,2)))))</f>
        <v>1.5</v>
      </c>
      <c r="W142" s="418">
        <v>-2</v>
      </c>
      <c r="X142" s="420">
        <f>IF(W142="ABI",0,IF(W142="DSP","DSP",IF(W142="VAL","VAL",IF(A142="F",VLOOKUP(W142,SouplesseFille,2),VLOOKUP(W142,SouplesseGarçon,2)))))</f>
        <v>2</v>
      </c>
      <c r="Y142" s="418">
        <v>7</v>
      </c>
      <c r="Z142" s="420">
        <f>IF(Y142="ABI",0,IF(Y142="DSP","DSP",IF(Y142="VAL","VAL",IF(A142="F",VLOOKUP(Y142,eqfille,2),VLOOKUP(Y142,eqgarçon,2)))))</f>
        <v>1.5</v>
      </c>
      <c r="AA142" s="421">
        <f>IF(AND(V142="DSP",X142="DSP",Z142="DSP"),"DSP",IF(AND(V142="DSP",X142="DSP"),Z142*4,IF(AND(V142="DSP",Z142="DSP"),X142*4,IF(AND(X142="DSP",Z142="DSP"),V142*2,IF(V142="DSP",(X142+Z142)*2,IF(X142="DSP",V142+Z142*2,IF(Z142="DSP",V142+X142*2,IF(Z142="VAL","VALIDÉ",V142+X142+Z142))))))))</f>
        <v>5</v>
      </c>
      <c r="AB142" s="418">
        <v>59.95</v>
      </c>
      <c r="AC142" s="420">
        <f>IF(AB142="ABI",0,IF(AB142="DNF",0,IF(AB142="DSP","DSP",IF(AB142="VAL","VAL",(IF(A142="F",VLOOKUP(AB142,nagefille,2),VLOOKUP(AB142,nagegarçon,2)))))))</f>
        <v>5</v>
      </c>
      <c r="AD142" s="423">
        <f>IF(AC142="VAL","VALIDÉ",AC142)</f>
        <v>5</v>
      </c>
      <c r="AE142" s="424">
        <f>IF(AND(H142="DSP",M142="DSP",T142="DSP",AA142="DSP",AD142="DSP"),"DSP",IF(AND(H142="DSP",M142="DSP",T142="DSP",AA142="DSP"),AD142,IF(AND(H142="DSP",M142="DSP",T142="DSP",AD142="DSP"),AA142,IF(AND(H142="DSP",M142="DSP",AA142="DSP",AD142="DSP"),T142,IF(AND(H142="DSP",T142="DSP",AA142="DSP",AD142="DSP"),M142,IF(AND(M142="DSP",T142="DSP",AA142="DSP",AD142="DSP"),H142,IF(AND(T142="DSP",AA142="DSP",AD142="DSP"),(H142+M142)/2,IF(AND(M142="DSP",AA142="DSP",AD142="DSP"),(H142+T142)/2,IF(AND(H142="DSP",AA142="DSP",AD142="DSP"),(M142+T142)/2,IF(AND(M142="DSP",T142="DSP",AD142="DSP"),(H142+AA142)/2,IF(AND(H142="DSP",T142="DSP",AD142="DSP"),(M142+AA142)/2,IF(AND(H142="DSP",M142="DSP",AD142="DSP"),(T142+AA142)/2,IF(AND(M142="DSP",T142="DSP",AA142="DSP"),(H142+AD142)/2,IF(AND(H142="DSP",T142="DSP",AA142="DSP"),(M142+AD142)/2,IF(AND(H142="DSP",M142="DSP",AA142="DSP"),(T142+AD142)/2,IF(AND(H142="DSP",M142="DSP",T142="DSP"),(AA142+AD142)/2,IF(AND(H142="DSP",M142="DSP"),(T142+AA142+AD142)/3,IF(AND(H142="DSP",T142="DSP"),(M142+AA142+AD142)/3,IF(AND(M142="DSP",T142="DSP"),(H142+AA142+AD142)/3,IF(AND(H142="DSP",AA142="DSP"),(M142+T142+AD142)/3,IF(AND(M142="DSP",AA142="DSP"),(H142+T142+AD142)/3,IF(AND(T142="DSP",AA142="DSP"),(H142+M142+AD142)/3,IF(AND(H142="DSP",AD142="DSP"),(M142+T142+AA142)/3,IF(AND(M142="DSP",AD142="DSP"),(H142+T142+AA142)/3,IF(AND(T142="DSP",AD142="DSP"),(H142+M142+AA142)/3,IF(AND(AA142="DSP",AD142="DSP"),(H142+M142+T142)/3,IF(H142="DSP",(M142+T142+AA142+AD142)/4,IF(M142="DSP",(H142+T142+AA142+AD142)/4,IF(T142="DSP",(H142+M142+AA142+AD142)/4,IF(AA142="DSP",(H142+M142+T142+AD142)/4,IF(AD142="DSP",(H142+M142+T142+AA142)/4,SUM(H142+M142+T142+AA142+AD142)/5)))))))))))))))))))))))))))))))</f>
        <v>8.8000000000000007</v>
      </c>
      <c r="AF142" s="425">
        <f>IF(AE142="DSP",0,AE142)</f>
        <v>8.8000000000000007</v>
      </c>
      <c r="AG142" s="484">
        <f>RANK(AF142,$AF$3:$AF$651,0)</f>
        <v>514</v>
      </c>
      <c r="AH142" s="426">
        <f>IF(ISERROR(VLOOKUP(B142,'Notes Ecrit'!$A$2:$B$650,2,FALSE)),"ABI",(VLOOKUP(B142,'Notes Ecrit'!$A$2:$B$650,2,FALSE)))</f>
        <v>12</v>
      </c>
      <c r="AI142" s="425">
        <f>IF(OR(AH142="ABI",AH142="VALIDÉ"),0,AH142)</f>
        <v>12</v>
      </c>
      <c r="AJ142" s="488">
        <f>RANK(AI142,$AI$3:$AI$651,0)</f>
        <v>6</v>
      </c>
      <c r="AK142" s="427">
        <f>IF(AH142="ABI","DEF",IF(AE142="DSP",AH142,(AE142*0.5+AH142*0.5)))</f>
        <v>10.4</v>
      </c>
    </row>
    <row r="143" spans="1:37" ht="15.75" customHeight="1" thickBot="1" x14ac:dyDescent="0.35">
      <c r="A143" s="414" t="s">
        <v>1026</v>
      </c>
      <c r="B143" s="415">
        <v>21815632</v>
      </c>
      <c r="C143" s="430" t="s">
        <v>504</v>
      </c>
      <c r="D143" s="431" t="s">
        <v>505</v>
      </c>
      <c r="E143" s="418">
        <v>14</v>
      </c>
      <c r="F143" s="419">
        <f>IF(E143="ABI","ABI",IF(E143="DSP","DSP",IF(E143="VAL","VAL",(VLOOKUP(E143,tpstest,2)))))</f>
        <v>16.5</v>
      </c>
      <c r="G143" s="420">
        <f>IF(F143="ABI",0,IF(F143="DSP","DSP",IF(F143="VAL","VAL",(IF(A143="F",VLOOKUP(F143,endurfille,2),VLOOKUP(F143,endurgarçon,2))))))</f>
        <v>11</v>
      </c>
      <c r="H143" s="421">
        <f>IF(G143="VAL","VALIDÉ",G143)</f>
        <v>11</v>
      </c>
      <c r="I143" s="418">
        <v>3.14</v>
      </c>
      <c r="J143" s="420">
        <f>IF(I143="ABI",0,IF(I143="DSP","DSP",IF(I143="VAL","VAL",(IF(A143="F",VLOOKUP(I143,VIT20MF,2),VLOOKUP(I143,Vit20MG,2))))))</f>
        <v>18</v>
      </c>
      <c r="K143" s="418">
        <v>6.66</v>
      </c>
      <c r="L143" s="420">
        <f>IF(K143="ABI",0,IF(K143="DSP","DSP",IF(K143="VAL","VAL",(IF(A143="F",VLOOKUP(K143,vit50mf,2),VLOOKUP(K143,vit50mg,2))))))</f>
        <v>12</v>
      </c>
      <c r="M143" s="421">
        <f>IF(OR(J143="DSP",L143="DSP"),"DSP",IF(L143="VAL","VALIDÉ",(J143+L143)/2))</f>
        <v>15</v>
      </c>
      <c r="N143" s="418">
        <v>70</v>
      </c>
      <c r="O143" s="418">
        <v>66</v>
      </c>
      <c r="P143" s="422">
        <f>IF(OR(N143="DSP",N143="ABI",N143="VAL"),0,N143/O143)</f>
        <v>1.0606060606060606</v>
      </c>
      <c r="Q143" s="420">
        <f>IF(N143="ABI",0,IF(N143="DSP","DSP",IF(N143="VAL","VAL",IF(A143="F",VLOOKUP(P143,forcefille,2),VLOOKUP(P143,forcegarçon,2)))))</f>
        <v>5.5</v>
      </c>
      <c r="R143" s="418">
        <v>53.1</v>
      </c>
      <c r="S143" s="420">
        <f>IF(R143="ABI",0,IF(R143="DSP","DSP",IF(R143="VAL","VAL",IF(A143="F",VLOOKUP(R143,détfille,2),VLOOKUP(R143,détgarçon,2)))))</f>
        <v>6.5</v>
      </c>
      <c r="T143" s="421">
        <f>IF(OR(Q143="VAL",S143="VAL"),"VALIDÉ",IF(AND(Q143="DSP",S143="DSP"),"DSP",IF(Q143="DSP",S143*2,IF(S143="DSP",Q143*2,(Q143+S143)))))</f>
        <v>12</v>
      </c>
      <c r="U143" s="418">
        <v>26.26</v>
      </c>
      <c r="V143" s="420">
        <f>IF(U143="ABI",0,IF(U143="DSP","DSP",IF(U143="VAL","VAL",IF(A143="F",VLOOKUP(U143,coorfille,2),VLOOKUP(U143,coorgarçon,2)))))</f>
        <v>4.75</v>
      </c>
      <c r="W143" s="418">
        <v>3</v>
      </c>
      <c r="X143" s="420">
        <f>IF(W143="ABI",0,IF(W143="DSP","DSP",IF(W143="VAL","VAL",IF(A143="F",VLOOKUP(W143,SouplesseFille,2),VLOOKUP(W143,SouplesseGarçon,2)))))</f>
        <v>3.25</v>
      </c>
      <c r="Y143" s="418">
        <v>3</v>
      </c>
      <c r="Z143" s="420">
        <f>IF(Y143="ABI",0,IF(Y143="DSP","DSP",IF(Y143="VAL","VAL",IF(A143="F",VLOOKUP(Y143,eqfille,2),VLOOKUP(Y143,eqgarçon,2)))))</f>
        <v>3.5</v>
      </c>
      <c r="AA143" s="421">
        <f>IF(AND(V143="DSP",X143="DSP",Z143="DSP"),"DSP",IF(AND(V143="DSP",X143="DSP"),Z143*4,IF(AND(V143="DSP",Z143="DSP"),X143*4,IF(AND(X143="DSP",Z143="DSP"),V143*2,IF(V143="DSP",(X143+Z143)*2,IF(X143="DSP",V143+Z143*2,IF(Z143="DSP",V143+X143*2,IF(Z143="VAL","VALIDÉ",V143+X143+Z143))))))))</f>
        <v>11.5</v>
      </c>
      <c r="AB143" s="418">
        <v>36.6</v>
      </c>
      <c r="AC143" s="420">
        <f>IF(AB143="ABI",0,IF(AB143="DNF",0,IF(AB143="DSP","DSP",IF(AB143="VAL","VAL",(IF(A143="F",VLOOKUP(AB143,nagefille,2),VLOOKUP(AB143,nagegarçon,2)))))))</f>
        <v>12</v>
      </c>
      <c r="AD143" s="423">
        <f>IF(AC143="VAL","VALIDÉ",AC143)</f>
        <v>12</v>
      </c>
      <c r="AE143" s="424">
        <f>IF(AND(H143="DSP",M143="DSP",T143="DSP",AA143="DSP",AD143="DSP"),"DSP",IF(AND(H143="DSP",M143="DSP",T143="DSP",AA143="DSP"),AD143,IF(AND(H143="DSP",M143="DSP",T143="DSP",AD143="DSP"),AA143,IF(AND(H143="DSP",M143="DSP",AA143="DSP",AD143="DSP"),T143,IF(AND(H143="DSP",T143="DSP",AA143="DSP",AD143="DSP"),M143,IF(AND(M143="DSP",T143="DSP",AA143="DSP",AD143="DSP"),H143,IF(AND(T143="DSP",AA143="DSP",AD143="DSP"),(H143+M143)/2,IF(AND(M143="DSP",AA143="DSP",AD143="DSP"),(H143+T143)/2,IF(AND(H143="DSP",AA143="DSP",AD143="DSP"),(M143+T143)/2,IF(AND(M143="DSP",T143="DSP",AD143="DSP"),(H143+AA143)/2,IF(AND(H143="DSP",T143="DSP",AD143="DSP"),(M143+AA143)/2,IF(AND(H143="DSP",M143="DSP",AD143="DSP"),(T143+AA143)/2,IF(AND(M143="DSP",T143="DSP",AA143="DSP"),(H143+AD143)/2,IF(AND(H143="DSP",T143="DSP",AA143="DSP"),(M143+AD143)/2,IF(AND(H143="DSP",M143="DSP",AA143="DSP"),(T143+AD143)/2,IF(AND(H143="DSP",M143="DSP",T143="DSP"),(AA143+AD143)/2,IF(AND(H143="DSP",M143="DSP"),(T143+AA143+AD143)/3,IF(AND(H143="DSP",T143="DSP"),(M143+AA143+AD143)/3,IF(AND(M143="DSP",T143="DSP"),(H143+AA143+AD143)/3,IF(AND(H143="DSP",AA143="DSP"),(M143+T143+AD143)/3,IF(AND(M143="DSP",AA143="DSP"),(H143+T143+AD143)/3,IF(AND(T143="DSP",AA143="DSP"),(H143+M143+AD143)/3,IF(AND(H143="DSP",AD143="DSP"),(M143+T143+AA143)/3,IF(AND(M143="DSP",AD143="DSP"),(H143+T143+AA143)/3,IF(AND(T143="DSP",AD143="DSP"),(H143+M143+AA143)/3,IF(AND(AA143="DSP",AD143="DSP"),(H143+M143+T143)/3,IF(H143="DSP",(M143+T143+AA143+AD143)/4,IF(M143="DSP",(H143+T143+AA143+AD143)/4,IF(T143="DSP",(H143+M143+AA143+AD143)/4,IF(AA143="DSP",(H143+M143+T143+AD143)/4,IF(AD143="DSP",(H143+M143+T143+AA143)/4,SUM(H143+M143+T143+AA143+AD143)/5)))))))))))))))))))))))))))))))</f>
        <v>12.3</v>
      </c>
      <c r="AF143" s="425">
        <f>IF(AE143="DSP",0,AE143)</f>
        <v>12.3</v>
      </c>
      <c r="AG143" s="484">
        <f>RANK(AF143,$AF$3:$AF$651,0)</f>
        <v>153</v>
      </c>
      <c r="AH143" s="426">
        <f>IF(ISERROR(VLOOKUP(B143,'Notes Ecrit'!$A$2:$B$650,2,FALSE)),"ABI",(VLOOKUP(B143,'Notes Ecrit'!$A$2:$B$650,2,FALSE)))</f>
        <v>3.5</v>
      </c>
      <c r="AI143" s="425">
        <f>IF(OR(AH143="ABI",AH143="VALIDÉ"),0,AH143)</f>
        <v>3.5</v>
      </c>
      <c r="AJ143" s="488">
        <f>RANK(AI143,$AI$3:$AI$651,0)</f>
        <v>531</v>
      </c>
      <c r="AK143" s="427">
        <f>IF(AH143="ABI","DEF",IF(AE143="DSP",AH143,(AE143*0.5+AH143*0.5)))</f>
        <v>7.9</v>
      </c>
    </row>
    <row r="144" spans="1:37" ht="15.75" customHeight="1" thickBot="1" x14ac:dyDescent="0.35">
      <c r="A144" s="414" t="s">
        <v>74</v>
      </c>
      <c r="B144" s="415">
        <v>21910337</v>
      </c>
      <c r="C144" s="431" t="s">
        <v>506</v>
      </c>
      <c r="D144" s="431" t="s">
        <v>507</v>
      </c>
      <c r="E144" s="418" t="s">
        <v>329</v>
      </c>
      <c r="F144" s="419" t="str">
        <f>IF(E144="ABI","ABI",IF(E144="DSP","DSP",IF(E144="VAL","VAL",(VLOOKUP(E144,tpstest,2)))))</f>
        <v>ABI</v>
      </c>
      <c r="G144" s="420">
        <f>IF(F144="ABI",0,IF(F144="DSP","DSP",IF(F144="VAL","VAL",(IF(A144="F",VLOOKUP(F144,endurfille,2),VLOOKUP(F144,endurgarçon,2))))))</f>
        <v>0</v>
      </c>
      <c r="H144" s="421">
        <f>IF(G144="VAL","VALIDÉ",G144)</f>
        <v>0</v>
      </c>
      <c r="I144" s="418" t="s">
        <v>329</v>
      </c>
      <c r="J144" s="420">
        <f>IF(I144="ABI",0,IF(I144="DSP","DSP",IF(I144="VAL","VAL",(IF(A144="F",VLOOKUP(I144,VIT20MF,2),VLOOKUP(I144,Vit20MG,2))))))</f>
        <v>0</v>
      </c>
      <c r="K144" s="418" t="s">
        <v>329</v>
      </c>
      <c r="L144" s="420">
        <f>IF(K144="ABI",0,IF(K144="DSP","DSP",IF(K144="VAL","VAL",(IF(A144="F",VLOOKUP(K144,vit50mf,2),VLOOKUP(K144,vit50mg,2))))))</f>
        <v>0</v>
      </c>
      <c r="M144" s="421">
        <f>IF(OR(J144="DSP",L144="DSP"),"DSP",IF(L144="VAL","VALIDÉ",(J144+L144)/2))</f>
        <v>0</v>
      </c>
      <c r="N144" s="418" t="s">
        <v>329</v>
      </c>
      <c r="O144" s="418"/>
      <c r="P144" s="422">
        <f>IF(OR(N144="DSP",N144="ABI",N144="VAL"),0,N144/O144)</f>
        <v>0</v>
      </c>
      <c r="Q144" s="420">
        <f>IF(N144="ABI",0,IF(N144="DSP","DSP",IF(N144="VAL","VAL",IF(A144="F",VLOOKUP(P144,forcefille,2),VLOOKUP(P144,forcegarçon,2)))))</f>
        <v>0</v>
      </c>
      <c r="R144" s="418" t="s">
        <v>329</v>
      </c>
      <c r="S144" s="420">
        <f>IF(R144="ABI",0,IF(R144="DSP","DSP",IF(R144="VAL","VAL",IF(A144="F",VLOOKUP(R144,détfille,2),VLOOKUP(R144,détgarçon,2)))))</f>
        <v>0</v>
      </c>
      <c r="T144" s="421">
        <f>IF(OR(Q144="VAL",S144="VAL"),"VALIDÉ",IF(AND(Q144="DSP",S144="DSP"),"DSP",IF(Q144="DSP",S144*2,IF(S144="DSP",Q144*2,(Q144+S144)))))</f>
        <v>0</v>
      </c>
      <c r="U144" s="418" t="s">
        <v>329</v>
      </c>
      <c r="V144" s="420">
        <f>IF(U144="ABI",0,IF(U144="DSP","DSP",IF(U144="VAL","VAL",IF(A144="F",VLOOKUP(U144,coorfille,2),VLOOKUP(U144,coorgarçon,2)))))</f>
        <v>0</v>
      </c>
      <c r="W144" s="418" t="s">
        <v>329</v>
      </c>
      <c r="X144" s="420">
        <f>IF(W144="ABI",0,IF(W144="DSP","DSP",IF(W144="VAL","VAL",IF(A144="F",VLOOKUP(W144,SouplesseFille,2),VLOOKUP(W144,SouplesseGarçon,2)))))</f>
        <v>0</v>
      </c>
      <c r="Y144" s="418" t="s">
        <v>329</v>
      </c>
      <c r="Z144" s="420">
        <f>IF(Y144="ABI",0,IF(Y144="DSP","DSP",IF(Y144="VAL","VAL",IF(A144="F",VLOOKUP(Y144,eqfille,2),VLOOKUP(Y144,eqgarçon,2)))))</f>
        <v>0</v>
      </c>
      <c r="AA144" s="421">
        <f>IF(AND(V144="DSP",X144="DSP",Z144="DSP"),"DSP",IF(AND(V144="DSP",X144="DSP"),Z144*4,IF(AND(V144="DSP",Z144="DSP"),X144*4,IF(AND(X144="DSP",Z144="DSP"),V144*2,IF(V144="DSP",(X144+Z144)*2,IF(X144="DSP",V144+Z144*2,IF(Z144="DSP",V144+X144*2,IF(Z144="VAL","VALIDÉ",V144+X144+Z144))))))))</f>
        <v>0</v>
      </c>
      <c r="AB144" s="418" t="s">
        <v>329</v>
      </c>
      <c r="AC144" s="420">
        <f>IF(AB144="ABI",0,IF(AB144="DNF",0,IF(AB144="DSP","DSP",IF(AB144="VAL","VAL",(IF(A144="F",VLOOKUP(AB144,nagefille,2),VLOOKUP(AB144,nagegarçon,2)))))))</f>
        <v>0</v>
      </c>
      <c r="AD144" s="423">
        <f>IF(AC144="VAL","VALIDÉ",AC144)</f>
        <v>0</v>
      </c>
      <c r="AE144" s="424">
        <f>IF(AND(H144="DSP",M144="DSP",T144="DSP",AA144="DSP",AD144="DSP"),"DSP",IF(AND(H144="DSP",M144="DSP",T144="DSP",AA144="DSP"),AD144,IF(AND(H144="DSP",M144="DSP",T144="DSP",AD144="DSP"),AA144,IF(AND(H144="DSP",M144="DSP",AA144="DSP",AD144="DSP"),T144,IF(AND(H144="DSP",T144="DSP",AA144="DSP",AD144="DSP"),M144,IF(AND(M144="DSP",T144="DSP",AA144="DSP",AD144="DSP"),H144,IF(AND(T144="DSP",AA144="DSP",AD144="DSP"),(H144+M144)/2,IF(AND(M144="DSP",AA144="DSP",AD144="DSP"),(H144+T144)/2,IF(AND(H144="DSP",AA144="DSP",AD144="DSP"),(M144+T144)/2,IF(AND(M144="DSP",T144="DSP",AD144="DSP"),(H144+AA144)/2,IF(AND(H144="DSP",T144="DSP",AD144="DSP"),(M144+AA144)/2,IF(AND(H144="DSP",M144="DSP",AD144="DSP"),(T144+AA144)/2,IF(AND(M144="DSP",T144="DSP",AA144="DSP"),(H144+AD144)/2,IF(AND(H144="DSP",T144="DSP",AA144="DSP"),(M144+AD144)/2,IF(AND(H144="DSP",M144="DSP",AA144="DSP"),(T144+AD144)/2,IF(AND(H144="DSP",M144="DSP",T144="DSP"),(AA144+AD144)/2,IF(AND(H144="DSP",M144="DSP"),(T144+AA144+AD144)/3,IF(AND(H144="DSP",T144="DSP"),(M144+AA144+AD144)/3,IF(AND(M144="DSP",T144="DSP"),(H144+AA144+AD144)/3,IF(AND(H144="DSP",AA144="DSP"),(M144+T144+AD144)/3,IF(AND(M144="DSP",AA144="DSP"),(H144+T144+AD144)/3,IF(AND(T144="DSP",AA144="DSP"),(H144+M144+AD144)/3,IF(AND(H144="DSP",AD144="DSP"),(M144+T144+AA144)/3,IF(AND(M144="DSP",AD144="DSP"),(H144+T144+AA144)/3,IF(AND(T144="DSP",AD144="DSP"),(H144+M144+AA144)/3,IF(AND(AA144="DSP",AD144="DSP"),(H144+M144+T144)/3,IF(H144="DSP",(M144+T144+AA144+AD144)/4,IF(M144="DSP",(H144+T144+AA144+AD144)/4,IF(T144="DSP",(H144+M144+AA144+AD144)/4,IF(AA144="DSP",(H144+M144+T144+AD144)/4,IF(AD144="DSP",(H144+M144+T144+AA144)/4,SUM(H144+M144+T144+AA144+AD144)/5)))))))))))))))))))))))))))))))</f>
        <v>0</v>
      </c>
      <c r="AF144" s="425">
        <f>IF(AE144="DSP",0,AE144)</f>
        <v>0</v>
      </c>
      <c r="AG144" s="484">
        <f>RANK(AF144,$AF$3:$AF$651,0)</f>
        <v>584</v>
      </c>
      <c r="AH144" s="426" t="str">
        <f>IF(ISERROR(VLOOKUP(B144,'Notes Ecrit'!$A$2:$B$650,2,FALSE)),"ABI",(VLOOKUP(B144,'Notes Ecrit'!$A$2:$B$650,2,FALSE)))</f>
        <v>ABI</v>
      </c>
      <c r="AI144" s="425">
        <f>IF(OR(AH144="ABI",AH144="VALIDÉ"),0,AH144)</f>
        <v>0</v>
      </c>
      <c r="AJ144" s="488">
        <f>RANK(AI144,$AI$3:$AI$651,0)</f>
        <v>592</v>
      </c>
      <c r="AK144" s="427" t="str">
        <f>IF(AH144="ABI","DEF",IF(AE144="DSP",AH144,(AE144*0.5+AH144*0.5)))</f>
        <v>DEF</v>
      </c>
    </row>
    <row r="145" spans="1:37" ht="15.75" customHeight="1" thickBot="1" x14ac:dyDescent="0.35">
      <c r="A145" s="414" t="s">
        <v>1026</v>
      </c>
      <c r="B145" s="415">
        <v>21910800</v>
      </c>
      <c r="C145" s="430" t="s">
        <v>290</v>
      </c>
      <c r="D145" s="431" t="s">
        <v>138</v>
      </c>
      <c r="E145" s="418">
        <v>12</v>
      </c>
      <c r="F145" s="419">
        <f>IF(E145="ABI","ABI",IF(E145="DSP","DSP",IF(E145="VAL","VAL",(VLOOKUP(E145,tpstest,2)))))</f>
        <v>15.5</v>
      </c>
      <c r="G145" s="420">
        <f>IF(F145="ABI",0,IF(F145="DSP","DSP",IF(F145="VAL","VAL",(IF(A145="F",VLOOKUP(F145,endurfille,2),VLOOKUP(F145,endurgarçon,2))))))</f>
        <v>9</v>
      </c>
      <c r="H145" s="421">
        <f>IF(G145="VAL","VALIDÉ",G145)</f>
        <v>9</v>
      </c>
      <c r="I145" s="418">
        <v>3.4</v>
      </c>
      <c r="J145" s="420">
        <f>IF(I145="ABI",0,IF(I145="DSP","DSP",IF(I145="VAL","VAL",(IF(A145="F",VLOOKUP(I145,VIT20MF,2),VLOOKUP(I145,Vit20MG,2))))))</f>
        <v>14</v>
      </c>
      <c r="K145" s="418">
        <v>7.33</v>
      </c>
      <c r="L145" s="420">
        <f>IF(K145="ABI",0,IF(K145="DSP","DSP",IF(K145="VAL","VAL",(IF(A145="F",VLOOKUP(K145,vit50mf,2),VLOOKUP(K145,vit50mg,2))))))</f>
        <v>7</v>
      </c>
      <c r="M145" s="421">
        <f>IF(OR(J145="DSP",L145="DSP"),"DSP",IF(L145="VAL","VALIDÉ",(J145+L145)/2))</f>
        <v>10.5</v>
      </c>
      <c r="N145" s="418">
        <v>56</v>
      </c>
      <c r="O145" s="418">
        <v>59</v>
      </c>
      <c r="P145" s="422">
        <f>IF(OR(N145="DSP",N145="ABI",N145="VAL"),0,N145/O145)</f>
        <v>0.94915254237288138</v>
      </c>
      <c r="Q145" s="420">
        <f>IF(N145="ABI",0,IF(N145="DSP","DSP",IF(N145="VAL","VAL",IF(A145="F",VLOOKUP(P145,forcefille,2),VLOOKUP(P145,forcegarçon,2)))))</f>
        <v>5</v>
      </c>
      <c r="R145" s="418">
        <v>40.5</v>
      </c>
      <c r="S145" s="420">
        <f>IF(R145="ABI",0,IF(R145="DSP","DSP",IF(R145="VAL","VAL",IF(A145="F",VLOOKUP(R145,détfille,2),VLOOKUP(R145,détgarçon,2)))))</f>
        <v>3</v>
      </c>
      <c r="T145" s="421">
        <f>IF(OR(Q145="VAL",S145="VAL"),"VALIDÉ",IF(AND(Q145="DSP",S145="DSP"),"DSP",IF(Q145="DSP",S145*2,IF(S145="DSP",Q145*2,(Q145+S145)))))</f>
        <v>8</v>
      </c>
      <c r="U145" s="418">
        <v>30.78</v>
      </c>
      <c r="V145" s="420">
        <f>IF(U145="ABI",0,IF(U145="DSP","DSP",IF(U145="VAL","VAL",IF(A145="F",VLOOKUP(U145,coorfille,2),VLOOKUP(U145,coorgarçon,2)))))</f>
        <v>2.5</v>
      </c>
      <c r="W145" s="418">
        <v>0</v>
      </c>
      <c r="X145" s="420">
        <f>IF(W145="ABI",0,IF(W145="DSP","DSP",IF(W145="VAL","VAL",IF(A145="F",VLOOKUP(W145,SouplesseFille,2),VLOOKUP(W145,SouplesseGarçon,2)))))</f>
        <v>2.5</v>
      </c>
      <c r="Y145" s="418">
        <v>6</v>
      </c>
      <c r="Z145" s="420">
        <f>IF(Y145="ABI",0,IF(Y145="DSP","DSP",IF(Y145="VAL","VAL",IF(A145="F",VLOOKUP(Y145,eqfille,2),VLOOKUP(Y145,eqgarçon,2)))))</f>
        <v>2</v>
      </c>
      <c r="AA145" s="421">
        <f>IF(AND(V145="DSP",X145="DSP",Z145="DSP"),"DSP",IF(AND(V145="DSP",X145="DSP"),Z145*4,IF(AND(V145="DSP",Z145="DSP"),X145*4,IF(AND(X145="DSP",Z145="DSP"),V145*2,IF(V145="DSP",(X145+Z145)*2,IF(X145="DSP",V145+Z145*2,IF(Z145="DSP",V145+X145*2,IF(Z145="VAL","VALIDÉ",V145+X145+Z145))))))))</f>
        <v>7</v>
      </c>
      <c r="AB145" s="418" t="s">
        <v>329</v>
      </c>
      <c r="AC145" s="420">
        <f>IF(AB145="ABI",0,IF(AB145="DNF",0,IF(AB145="DSP","DSP",IF(AB145="VAL","VAL",(IF(A145="F",VLOOKUP(AB145,nagefille,2),VLOOKUP(AB145,nagegarçon,2)))))))</f>
        <v>0</v>
      </c>
      <c r="AD145" s="423">
        <f>IF(AC145="VAL","VALIDÉ",AC145)</f>
        <v>0</v>
      </c>
      <c r="AE145" s="424">
        <f>IF(AND(H145="DSP",M145="DSP",T145="DSP",AA145="DSP",AD145="DSP"),"DSP",IF(AND(H145="DSP",M145="DSP",T145="DSP",AA145="DSP"),AD145,IF(AND(H145="DSP",M145="DSP",T145="DSP",AD145="DSP"),AA145,IF(AND(H145="DSP",M145="DSP",AA145="DSP",AD145="DSP"),T145,IF(AND(H145="DSP",T145="DSP",AA145="DSP",AD145="DSP"),M145,IF(AND(M145="DSP",T145="DSP",AA145="DSP",AD145="DSP"),H145,IF(AND(T145="DSP",AA145="DSP",AD145="DSP"),(H145+M145)/2,IF(AND(M145="DSP",AA145="DSP",AD145="DSP"),(H145+T145)/2,IF(AND(H145="DSP",AA145="DSP",AD145="DSP"),(M145+T145)/2,IF(AND(M145="DSP",T145="DSP",AD145="DSP"),(H145+AA145)/2,IF(AND(H145="DSP",T145="DSP",AD145="DSP"),(M145+AA145)/2,IF(AND(H145="DSP",M145="DSP",AD145="DSP"),(T145+AA145)/2,IF(AND(M145="DSP",T145="DSP",AA145="DSP"),(H145+AD145)/2,IF(AND(H145="DSP",T145="DSP",AA145="DSP"),(M145+AD145)/2,IF(AND(H145="DSP",M145="DSP",AA145="DSP"),(T145+AD145)/2,IF(AND(H145="DSP",M145="DSP",T145="DSP"),(AA145+AD145)/2,IF(AND(H145="DSP",M145="DSP"),(T145+AA145+AD145)/3,IF(AND(H145="DSP",T145="DSP"),(M145+AA145+AD145)/3,IF(AND(M145="DSP",T145="DSP"),(H145+AA145+AD145)/3,IF(AND(H145="DSP",AA145="DSP"),(M145+T145+AD145)/3,IF(AND(M145="DSP",AA145="DSP"),(H145+T145+AD145)/3,IF(AND(T145="DSP",AA145="DSP"),(H145+M145+AD145)/3,IF(AND(H145="DSP",AD145="DSP"),(M145+T145+AA145)/3,IF(AND(M145="DSP",AD145="DSP"),(H145+T145+AA145)/3,IF(AND(T145="DSP",AD145="DSP"),(H145+M145+AA145)/3,IF(AND(AA145="DSP",AD145="DSP"),(H145+M145+T145)/3,IF(H145="DSP",(M145+T145+AA145+AD145)/4,IF(M145="DSP",(H145+T145+AA145+AD145)/4,IF(T145="DSP",(H145+M145+AA145+AD145)/4,IF(AA145="DSP",(H145+M145+T145+AD145)/4,IF(AD145="DSP",(H145+M145+T145+AA145)/4,SUM(H145+M145+T145+AA145+AD145)/5)))))))))))))))))))))))))))))))</f>
        <v>6.9</v>
      </c>
      <c r="AF145" s="425">
        <f>IF(AE145="DSP",0,AE145)</f>
        <v>6.9</v>
      </c>
      <c r="AG145" s="484">
        <f>RANK(AF145,$AF$3:$AF$651,0)</f>
        <v>562</v>
      </c>
      <c r="AH145" s="426" t="str">
        <f>IF(ISERROR(VLOOKUP(B145,'Notes Ecrit'!$A$2:$B$650,2,FALSE)),"ABI",(VLOOKUP(B145,'Notes Ecrit'!$A$2:$B$650,2,FALSE)))</f>
        <v>ABI</v>
      </c>
      <c r="AI145" s="425">
        <f>IF(OR(AH145="ABI",AH145="VALIDÉ"),0,AH145)</f>
        <v>0</v>
      </c>
      <c r="AJ145" s="488">
        <f>RANK(AI145,$AI$3:$AI$651,0)</f>
        <v>592</v>
      </c>
      <c r="AK145" s="427" t="str">
        <f>IF(AH145="ABI","DEF",IF(AE145="DSP",AH145,(AE145*0.5+AH145*0.5)))</f>
        <v>DEF</v>
      </c>
    </row>
    <row r="146" spans="1:37" ht="15.75" customHeight="1" thickBot="1" x14ac:dyDescent="0.35">
      <c r="A146" s="414" t="s">
        <v>1026</v>
      </c>
      <c r="B146" s="415">
        <v>21818057</v>
      </c>
      <c r="C146" s="444" t="s">
        <v>178</v>
      </c>
      <c r="D146" s="445" t="s">
        <v>162</v>
      </c>
      <c r="E146" s="418">
        <v>14</v>
      </c>
      <c r="F146" s="419">
        <f>IF(E146="ABI","ABI",IF(E146="DSP","DSP",IF(E146="VAL","VAL",(VLOOKUP(E146,tpstest,2)))))</f>
        <v>16.5</v>
      </c>
      <c r="G146" s="420">
        <f>IF(F146="ABI",0,IF(F146="DSP","DSP",IF(F146="VAL","VAL",(IF(A146="F",VLOOKUP(F146,endurfille,2),VLOOKUP(F146,endurgarçon,2))))))</f>
        <v>11</v>
      </c>
      <c r="H146" s="421">
        <f>IF(G146="VAL","VALIDÉ",G146)</f>
        <v>11</v>
      </c>
      <c r="I146" s="418">
        <v>3.19</v>
      </c>
      <c r="J146" s="420">
        <f>IF(I146="ABI",0,IF(I146="DSP","DSP",IF(I146="VAL","VAL",(IF(A146="F",VLOOKUP(I146,VIT20MF,2),VLOOKUP(I146,Vit20MG,2))))))</f>
        <v>17</v>
      </c>
      <c r="K146" s="418">
        <v>6.92</v>
      </c>
      <c r="L146" s="420">
        <f>IF(K146="ABI",0,IF(K146="DSP","DSP",IF(K146="VAL","VAL",(IF(A146="F",VLOOKUP(K146,vit50mf,2),VLOOKUP(K146,vit50mg,2))))))</f>
        <v>10</v>
      </c>
      <c r="M146" s="421">
        <f>IF(OR(J146="DSP",L146="DSP"),"DSP",IF(L146="VAL","VALIDÉ",(J146+L146)/2))</f>
        <v>13.5</v>
      </c>
      <c r="N146" s="418">
        <v>62</v>
      </c>
      <c r="O146" s="418">
        <v>65</v>
      </c>
      <c r="P146" s="422">
        <f>IF(OR(N146="DSP",N146="ABI",N146="VAL"),0,N146/O146)</f>
        <v>0.9538461538461539</v>
      </c>
      <c r="Q146" s="420">
        <f>IF(N146="ABI",0,IF(N146="DSP","DSP",IF(N146="VAL","VAL",IF(A146="F",VLOOKUP(P146,forcefille,2),VLOOKUP(P146,forcegarçon,2)))))</f>
        <v>5</v>
      </c>
      <c r="R146" s="418">
        <v>43.3</v>
      </c>
      <c r="S146" s="420">
        <f>IF(R146="ABI",0,IF(R146="DSP","DSP",IF(R146="VAL","VAL",IF(A146="F",VLOOKUP(R146,détfille,2),VLOOKUP(R146,détgarçon,2)))))</f>
        <v>4</v>
      </c>
      <c r="T146" s="421">
        <f>IF(OR(Q146="VAL",S146="VAL"),"VALIDÉ",IF(AND(Q146="DSP",S146="DSP"),"DSP",IF(Q146="DSP",S146*2,IF(S146="DSP",Q146*2,(Q146+S146)))))</f>
        <v>9</v>
      </c>
      <c r="U146" s="418">
        <v>27.79</v>
      </c>
      <c r="V146" s="420">
        <f>IF(U146="ABI",0,IF(U146="DSP","DSP",IF(U146="VAL","VAL",IF(A146="F",VLOOKUP(U146,coorfille,2),VLOOKUP(U146,coorgarçon,2)))))</f>
        <v>4</v>
      </c>
      <c r="W146" s="418">
        <v>3</v>
      </c>
      <c r="X146" s="420">
        <f>IF(W146="ABI",0,IF(W146="DSP","DSP",IF(W146="VAL","VAL",IF(A146="F",VLOOKUP(W146,SouplesseFille,2),VLOOKUP(W146,SouplesseGarçon,2)))))</f>
        <v>3.25</v>
      </c>
      <c r="Y146" s="418">
        <v>2</v>
      </c>
      <c r="Z146" s="420">
        <f>IF(Y146="ABI",0,IF(Y146="DSP","DSP",IF(Y146="VAL","VAL",IF(A146="F",VLOOKUP(Y146,eqfille,2),VLOOKUP(Y146,eqgarçon,2)))))</f>
        <v>4</v>
      </c>
      <c r="AA146" s="421">
        <f>IF(AND(V146="DSP",X146="DSP",Z146="DSP"),"DSP",IF(AND(V146="DSP",X146="DSP"),Z146*4,IF(AND(V146="DSP",Z146="DSP"),X146*4,IF(AND(X146="DSP",Z146="DSP"),V146*2,IF(V146="DSP",(X146+Z146)*2,IF(X146="DSP",V146+Z146*2,IF(Z146="DSP",V146+X146*2,IF(Z146="VAL","VALIDÉ",V146+X146+Z146))))))))</f>
        <v>11.25</v>
      </c>
      <c r="AB146" s="418">
        <v>37.57</v>
      </c>
      <c r="AC146" s="420">
        <f>IF(AB146="ABI",0,IF(AB146="DNF",0,IF(AB146="DSP","DSP",IF(AB146="VAL","VAL",(IF(A146="F",VLOOKUP(AB146,nagefille,2),VLOOKUP(AB146,nagegarçon,2)))))))</f>
        <v>12</v>
      </c>
      <c r="AD146" s="423">
        <f>IF(AC146="VAL","VALIDÉ",AC146)</f>
        <v>12</v>
      </c>
      <c r="AE146" s="424">
        <f>IF(AND(H146="DSP",M146="DSP",T146="DSP",AA146="DSP",AD146="DSP"),"DSP",IF(AND(H146="DSP",M146="DSP",T146="DSP",AA146="DSP"),AD146,IF(AND(H146="DSP",M146="DSP",T146="DSP",AD146="DSP"),AA146,IF(AND(H146="DSP",M146="DSP",AA146="DSP",AD146="DSP"),T146,IF(AND(H146="DSP",T146="DSP",AA146="DSP",AD146="DSP"),M146,IF(AND(M146="DSP",T146="DSP",AA146="DSP",AD146="DSP"),H146,IF(AND(T146="DSP",AA146="DSP",AD146="DSP"),(H146+M146)/2,IF(AND(M146="DSP",AA146="DSP",AD146="DSP"),(H146+T146)/2,IF(AND(H146="DSP",AA146="DSP",AD146="DSP"),(M146+T146)/2,IF(AND(M146="DSP",T146="DSP",AD146="DSP"),(H146+AA146)/2,IF(AND(H146="DSP",T146="DSP",AD146="DSP"),(M146+AA146)/2,IF(AND(H146="DSP",M146="DSP",AD146="DSP"),(T146+AA146)/2,IF(AND(M146="DSP",T146="DSP",AA146="DSP"),(H146+AD146)/2,IF(AND(H146="DSP",T146="DSP",AA146="DSP"),(M146+AD146)/2,IF(AND(H146="DSP",M146="DSP",AA146="DSP"),(T146+AD146)/2,IF(AND(H146="DSP",M146="DSP",T146="DSP"),(AA146+AD146)/2,IF(AND(H146="DSP",M146="DSP"),(T146+AA146+AD146)/3,IF(AND(H146="DSP",T146="DSP"),(M146+AA146+AD146)/3,IF(AND(M146="DSP",T146="DSP"),(H146+AA146+AD146)/3,IF(AND(H146="DSP",AA146="DSP"),(M146+T146+AD146)/3,IF(AND(M146="DSP",AA146="DSP"),(H146+T146+AD146)/3,IF(AND(T146="DSP",AA146="DSP"),(H146+M146+AD146)/3,IF(AND(H146="DSP",AD146="DSP"),(M146+T146+AA146)/3,IF(AND(M146="DSP",AD146="DSP"),(H146+T146+AA146)/3,IF(AND(T146="DSP",AD146="DSP"),(H146+M146+AA146)/3,IF(AND(AA146="DSP",AD146="DSP"),(H146+M146+T146)/3,IF(H146="DSP",(M146+T146+AA146+AD146)/4,IF(M146="DSP",(H146+T146+AA146+AD146)/4,IF(T146="DSP",(H146+M146+AA146+AD146)/4,IF(AA146="DSP",(H146+M146+T146+AD146)/4,IF(AD146="DSP",(H146+M146+T146+AA146)/4,SUM(H146+M146+T146+AA146+AD146)/5)))))))))))))))))))))))))))))))</f>
        <v>11.35</v>
      </c>
      <c r="AF146" s="425">
        <f>IF(AE146="DSP",0,AE146)</f>
        <v>11.35</v>
      </c>
      <c r="AG146" s="484">
        <f>RANK(AF146,$AF$3:$AF$651,0)</f>
        <v>281</v>
      </c>
      <c r="AH146" s="426">
        <f>IF(ISERROR(VLOOKUP(B146,'Notes Ecrit'!$A$2:$B$650,2,FALSE)),"ABI",(VLOOKUP(B146,'Notes Ecrit'!$A$2:$B$650,2,FALSE)))</f>
        <v>3.5</v>
      </c>
      <c r="AI146" s="425">
        <f>IF(OR(AH146="ABI",AH146="VALIDÉ"),0,AH146)</f>
        <v>3.5</v>
      </c>
      <c r="AJ146" s="488">
        <f>RANK(AI146,$AI$3:$AI$651,0)</f>
        <v>531</v>
      </c>
      <c r="AK146" s="427">
        <f>IF(AH146="ABI","DEF",IF(AE146="DSP",AH146,(AE146*0.5+AH146*0.5)))</f>
        <v>7.4249999999999998</v>
      </c>
    </row>
    <row r="147" spans="1:37" ht="15.75" customHeight="1" thickBot="1" x14ac:dyDescent="0.35">
      <c r="A147" s="414" t="s">
        <v>1026</v>
      </c>
      <c r="B147" s="415">
        <v>21906477</v>
      </c>
      <c r="C147" s="430" t="s">
        <v>508</v>
      </c>
      <c r="D147" s="431" t="s">
        <v>191</v>
      </c>
      <c r="E147" s="418">
        <v>11</v>
      </c>
      <c r="F147" s="419">
        <f>IF(E147="ABI","ABI",IF(E147="DSP","DSP",IF(E147="VAL","VAL",(VLOOKUP(E147,tpstest,2)))))</f>
        <v>15</v>
      </c>
      <c r="G147" s="420">
        <f>IF(F147="ABI",0,IF(F147="DSP","DSP",IF(F147="VAL","VAL",(IF(A147="F",VLOOKUP(F147,endurfille,2),VLOOKUP(F147,endurgarçon,2))))))</f>
        <v>8</v>
      </c>
      <c r="H147" s="421">
        <f>IF(G147="VAL","VALIDÉ",G147)</f>
        <v>8</v>
      </c>
      <c r="I147" s="418">
        <v>3.44</v>
      </c>
      <c r="J147" s="420">
        <f>IF(I147="ABI",0,IF(I147="DSP","DSP",IF(I147="VAL","VAL",(IF(A147="F",VLOOKUP(I147,VIT20MF,2),VLOOKUP(I147,Vit20MG,2))))))</f>
        <v>13</v>
      </c>
      <c r="K147" s="418">
        <v>7.51</v>
      </c>
      <c r="L147" s="420">
        <f>IF(K147="ABI",0,IF(K147="DSP","DSP",IF(K147="VAL","VAL",(IF(A147="F",VLOOKUP(K147,vit50mf,2),VLOOKUP(K147,vit50mg,2))))))</f>
        <v>6</v>
      </c>
      <c r="M147" s="421">
        <f>IF(OR(J147="DSP",L147="DSP"),"DSP",IF(L147="VAL","VALIDÉ",(J147+L147)/2))</f>
        <v>9.5</v>
      </c>
      <c r="N147" s="418">
        <v>41</v>
      </c>
      <c r="O147" s="418">
        <v>75</v>
      </c>
      <c r="P147" s="422">
        <f>IF(OR(N147="DSP",N147="ABI",N147="VAL"),0,N147/O147)</f>
        <v>0.54666666666666663</v>
      </c>
      <c r="Q147" s="420">
        <f>IF(N147="ABI",0,IF(N147="DSP","DSP",IF(N147="VAL","VAL",IF(A147="F",VLOOKUP(P147,forcefille,2),VLOOKUP(P147,forcegarçon,2)))))</f>
        <v>3</v>
      </c>
      <c r="R147" s="418">
        <v>37.5</v>
      </c>
      <c r="S147" s="420">
        <f>IF(R147="ABI",0,IF(R147="DSP","DSP",IF(R147="VAL","VAL",IF(A147="F",VLOOKUP(R147,détfille,2),VLOOKUP(R147,détgarçon,2)))))</f>
        <v>2.5</v>
      </c>
      <c r="T147" s="421">
        <f>IF(OR(Q147="VAL",S147="VAL"),"VALIDÉ",IF(AND(Q147="DSP",S147="DSP"),"DSP",IF(Q147="DSP",S147*2,IF(S147="DSP",Q147*2,(Q147+S147)))))</f>
        <v>5.5</v>
      </c>
      <c r="U147" s="418">
        <v>26.33</v>
      </c>
      <c r="V147" s="420">
        <f>IF(U147="ABI",0,IF(U147="DSP","DSP",IF(U147="VAL","VAL",IF(A147="F",VLOOKUP(U147,coorfille,2),VLOOKUP(U147,coorgarçon,2)))))</f>
        <v>4.75</v>
      </c>
      <c r="W147" s="418">
        <v>-8</v>
      </c>
      <c r="X147" s="420">
        <f>IF(W147="ABI",0,IF(W147="DSP","DSP",IF(W147="VAL","VAL",IF(A147="F",VLOOKUP(W147,SouplesseFille,2),VLOOKUP(W147,SouplesseGarçon,2)))))</f>
        <v>1</v>
      </c>
      <c r="Y147" s="418">
        <v>5</v>
      </c>
      <c r="Z147" s="420">
        <f>IF(Y147="ABI",0,IF(Y147="DSP","DSP",IF(Y147="VAL","VAL",IF(A147="F",VLOOKUP(Y147,eqfille,2),VLOOKUP(Y147,eqgarçon,2)))))</f>
        <v>2.5</v>
      </c>
      <c r="AA147" s="421">
        <f>IF(AND(V147="DSP",X147="DSP",Z147="DSP"),"DSP",IF(AND(V147="DSP",X147="DSP"),Z147*4,IF(AND(V147="DSP",Z147="DSP"),X147*4,IF(AND(X147="DSP",Z147="DSP"),V147*2,IF(V147="DSP",(X147+Z147)*2,IF(X147="DSP",V147+Z147*2,IF(Z147="DSP",V147+X147*2,IF(Z147="VAL","VALIDÉ",V147+X147+Z147))))))))</f>
        <v>8.25</v>
      </c>
      <c r="AB147" s="418">
        <v>34.5</v>
      </c>
      <c r="AC147" s="420">
        <f>IF(AB147="ABI",0,IF(AB147="DNF",0,IF(AB147="DSP","DSP",IF(AB147="VAL","VAL",(IF(A147="F",VLOOKUP(AB147,nagefille,2),VLOOKUP(AB147,nagegarçon,2)))))))</f>
        <v>14</v>
      </c>
      <c r="AD147" s="423">
        <f>IF(AC147="VAL","VALIDÉ",AC147)</f>
        <v>14</v>
      </c>
      <c r="AE147" s="424">
        <f>IF(AND(H147="DSP",M147="DSP",T147="DSP",AA147="DSP",AD147="DSP"),"DSP",IF(AND(H147="DSP",M147="DSP",T147="DSP",AA147="DSP"),AD147,IF(AND(H147="DSP",M147="DSP",T147="DSP",AD147="DSP"),AA147,IF(AND(H147="DSP",M147="DSP",AA147="DSP",AD147="DSP"),T147,IF(AND(H147="DSP",T147="DSP",AA147="DSP",AD147="DSP"),M147,IF(AND(M147="DSP",T147="DSP",AA147="DSP",AD147="DSP"),H147,IF(AND(T147="DSP",AA147="DSP",AD147="DSP"),(H147+M147)/2,IF(AND(M147="DSP",AA147="DSP",AD147="DSP"),(H147+T147)/2,IF(AND(H147="DSP",AA147="DSP",AD147="DSP"),(M147+T147)/2,IF(AND(M147="DSP",T147="DSP",AD147="DSP"),(H147+AA147)/2,IF(AND(H147="DSP",T147="DSP",AD147="DSP"),(M147+AA147)/2,IF(AND(H147="DSP",M147="DSP",AD147="DSP"),(T147+AA147)/2,IF(AND(M147="DSP",T147="DSP",AA147="DSP"),(H147+AD147)/2,IF(AND(H147="DSP",T147="DSP",AA147="DSP"),(M147+AD147)/2,IF(AND(H147="DSP",M147="DSP",AA147="DSP"),(T147+AD147)/2,IF(AND(H147="DSP",M147="DSP",T147="DSP"),(AA147+AD147)/2,IF(AND(H147="DSP",M147="DSP"),(T147+AA147+AD147)/3,IF(AND(H147="DSP",T147="DSP"),(M147+AA147+AD147)/3,IF(AND(M147="DSP",T147="DSP"),(H147+AA147+AD147)/3,IF(AND(H147="DSP",AA147="DSP"),(M147+T147+AD147)/3,IF(AND(M147="DSP",AA147="DSP"),(H147+T147+AD147)/3,IF(AND(T147="DSP",AA147="DSP"),(H147+M147+AD147)/3,IF(AND(H147="DSP",AD147="DSP"),(M147+T147+AA147)/3,IF(AND(M147="DSP",AD147="DSP"),(H147+T147+AA147)/3,IF(AND(T147="DSP",AD147="DSP"),(H147+M147+AA147)/3,IF(AND(AA147="DSP",AD147="DSP"),(H147+M147+T147)/3,IF(H147="DSP",(M147+T147+AA147+AD147)/4,IF(M147="DSP",(H147+T147+AA147+AD147)/4,IF(T147="DSP",(H147+M147+AA147+AD147)/4,IF(AA147="DSP",(H147+M147+T147+AD147)/4,IF(AD147="DSP",(H147+M147+T147+AA147)/4,SUM(H147+M147+T147+AA147+AD147)/5)))))))))))))))))))))))))))))))</f>
        <v>9.0500000000000007</v>
      </c>
      <c r="AF147" s="425">
        <f>IF(AE147="DSP",0,AE147)</f>
        <v>9.0500000000000007</v>
      </c>
      <c r="AG147" s="484">
        <f>RANK(AF147,$AF$3:$AF$651,0)</f>
        <v>500</v>
      </c>
      <c r="AH147" s="426">
        <f>IF(ISERROR(VLOOKUP(B147,'Notes Ecrit'!$A$2:$B$650,2,FALSE)),"ABI",(VLOOKUP(B147,'Notes Ecrit'!$A$2:$B$650,2,FALSE)))</f>
        <v>5.5</v>
      </c>
      <c r="AI147" s="425">
        <f>IF(OR(AH147="ABI",AH147="VALIDÉ"),0,AH147)</f>
        <v>5.5</v>
      </c>
      <c r="AJ147" s="488">
        <f>RANK(AI147,$AI$3:$AI$651,0)</f>
        <v>353</v>
      </c>
      <c r="AK147" s="427">
        <f>IF(AH147="ABI","DEF",IF(AE147="DSP",AH147,(AE147*0.5+AH147*0.5)))</f>
        <v>7.2750000000000004</v>
      </c>
    </row>
    <row r="148" spans="1:37" ht="15.75" customHeight="1" thickBot="1" x14ac:dyDescent="0.35">
      <c r="A148" s="414" t="s">
        <v>1026</v>
      </c>
      <c r="B148" s="415">
        <v>21805301</v>
      </c>
      <c r="C148" s="430" t="s">
        <v>179</v>
      </c>
      <c r="D148" s="431" t="s">
        <v>167</v>
      </c>
      <c r="E148" s="418">
        <v>13</v>
      </c>
      <c r="F148" s="419">
        <f>IF(E148="ABI","ABI",IF(E148="DSP","DSP",IF(E148="VAL","VAL",(VLOOKUP(E148,tpstest,2)))))</f>
        <v>16</v>
      </c>
      <c r="G148" s="420">
        <f>IF(F148="ABI",0,IF(F148="DSP","DSP",IF(F148="VAL","VAL",(IF(A148="F",VLOOKUP(F148,endurfille,2),VLOOKUP(F148,endurgarçon,2))))))</f>
        <v>10</v>
      </c>
      <c r="H148" s="421">
        <f>IF(G148="VAL","VALIDÉ",G148)</f>
        <v>10</v>
      </c>
      <c r="I148" s="418">
        <v>3.46</v>
      </c>
      <c r="J148" s="420">
        <f>IF(I148="ABI",0,IF(I148="DSP","DSP",IF(I148="VAL","VAL",(IF(A148="F",VLOOKUP(I148,VIT20MF,2),VLOOKUP(I148,Vit20MG,2))))))</f>
        <v>13</v>
      </c>
      <c r="K148" s="418">
        <v>7.73</v>
      </c>
      <c r="L148" s="420">
        <f>IF(K148="ABI",0,IF(K148="DSP","DSP",IF(K148="VAL","VAL",(IF(A148="F",VLOOKUP(K148,vit50mf,2),VLOOKUP(K148,vit50mg,2))))))</f>
        <v>5</v>
      </c>
      <c r="M148" s="421">
        <f>IF(OR(J148="DSP",L148="DSP"),"DSP",IF(L148="VAL","VALIDÉ",(J148+L148)/2))</f>
        <v>9</v>
      </c>
      <c r="N148" s="418">
        <v>57</v>
      </c>
      <c r="O148" s="418">
        <v>80</v>
      </c>
      <c r="P148" s="422">
        <f>IF(OR(N148="DSP",N148="ABI",N148="VAL"),0,N148/O148)</f>
        <v>0.71250000000000002</v>
      </c>
      <c r="Q148" s="420">
        <f>IF(N148="ABI",0,IF(N148="DSP","DSP",IF(N148="VAL","VAL",IF(A148="F",VLOOKUP(P148,forcefille,2),VLOOKUP(P148,forcegarçon,2)))))</f>
        <v>4</v>
      </c>
      <c r="R148" s="418">
        <v>37.6</v>
      </c>
      <c r="S148" s="420">
        <f>IF(R148="ABI",0,IF(R148="DSP","DSP",IF(R148="VAL","VAL",IF(A148="F",VLOOKUP(R148,détfille,2),VLOOKUP(R148,détgarçon,2)))))</f>
        <v>2.5</v>
      </c>
      <c r="T148" s="421">
        <f>IF(OR(Q148="VAL",S148="VAL"),"VALIDÉ",IF(AND(Q148="DSP",S148="DSP"),"DSP",IF(Q148="DSP",S148*2,IF(S148="DSP",Q148*2,(Q148+S148)))))</f>
        <v>6.5</v>
      </c>
      <c r="U148" s="418">
        <v>26.78</v>
      </c>
      <c r="V148" s="420">
        <f>IF(U148="ABI",0,IF(U148="DSP","DSP",IF(U148="VAL","VAL",IF(A148="F",VLOOKUP(U148,coorfille,2),VLOOKUP(U148,coorgarçon,2)))))</f>
        <v>4.5</v>
      </c>
      <c r="W148" s="418">
        <v>-10</v>
      </c>
      <c r="X148" s="420">
        <f>IF(W148="ABI",0,IF(W148="DSP","DSP",IF(W148="VAL","VAL",IF(A148="F",VLOOKUP(W148,SouplesseFille,2),VLOOKUP(W148,SouplesseGarçon,2)))))</f>
        <v>0.75</v>
      </c>
      <c r="Y148" s="418">
        <v>4</v>
      </c>
      <c r="Z148" s="420">
        <f>IF(Y148="ABI",0,IF(Y148="DSP","DSP",IF(Y148="VAL","VAL",IF(A148="F",VLOOKUP(Y148,eqfille,2),VLOOKUP(Y148,eqgarçon,2)))))</f>
        <v>3</v>
      </c>
      <c r="AA148" s="421">
        <f>IF(AND(V148="DSP",X148="DSP",Z148="DSP"),"DSP",IF(AND(V148="DSP",X148="DSP"),Z148*4,IF(AND(V148="DSP",Z148="DSP"),X148*4,IF(AND(X148="DSP",Z148="DSP"),V148*2,IF(V148="DSP",(X148+Z148)*2,IF(X148="DSP",V148+Z148*2,IF(Z148="DSP",V148+X148*2,IF(Z148="VAL","VALIDÉ",V148+X148+Z148))))))))</f>
        <v>8.25</v>
      </c>
      <c r="AB148" s="418">
        <v>37.549999999999997</v>
      </c>
      <c r="AC148" s="420">
        <f>IF(AB148="ABI",0,IF(AB148="DNF",0,IF(AB148="DSP","DSP",IF(AB148="VAL","VAL",(IF(A148="F",VLOOKUP(AB148,nagefille,2),VLOOKUP(AB148,nagegarçon,2)))))))</f>
        <v>12</v>
      </c>
      <c r="AD148" s="423">
        <f>IF(AC148="VAL","VALIDÉ",AC148)</f>
        <v>12</v>
      </c>
      <c r="AE148" s="424">
        <f>IF(AND(H148="DSP",M148="DSP",T148="DSP",AA148="DSP",AD148="DSP"),"DSP",IF(AND(H148="DSP",M148="DSP",T148="DSP",AA148="DSP"),AD148,IF(AND(H148="DSP",M148="DSP",T148="DSP",AD148="DSP"),AA148,IF(AND(H148="DSP",M148="DSP",AA148="DSP",AD148="DSP"),T148,IF(AND(H148="DSP",T148="DSP",AA148="DSP",AD148="DSP"),M148,IF(AND(M148="DSP",T148="DSP",AA148="DSP",AD148="DSP"),H148,IF(AND(T148="DSP",AA148="DSP",AD148="DSP"),(H148+M148)/2,IF(AND(M148="DSP",AA148="DSP",AD148="DSP"),(H148+T148)/2,IF(AND(H148="DSP",AA148="DSP",AD148="DSP"),(M148+T148)/2,IF(AND(M148="DSP",T148="DSP",AD148="DSP"),(H148+AA148)/2,IF(AND(H148="DSP",T148="DSP",AD148="DSP"),(M148+AA148)/2,IF(AND(H148="DSP",M148="DSP",AD148="DSP"),(T148+AA148)/2,IF(AND(M148="DSP",T148="DSP",AA148="DSP"),(H148+AD148)/2,IF(AND(H148="DSP",T148="DSP",AA148="DSP"),(M148+AD148)/2,IF(AND(H148="DSP",M148="DSP",AA148="DSP"),(T148+AD148)/2,IF(AND(H148="DSP",M148="DSP",T148="DSP"),(AA148+AD148)/2,IF(AND(H148="DSP",M148="DSP"),(T148+AA148+AD148)/3,IF(AND(H148="DSP",T148="DSP"),(M148+AA148+AD148)/3,IF(AND(M148="DSP",T148="DSP"),(H148+AA148+AD148)/3,IF(AND(H148="DSP",AA148="DSP"),(M148+T148+AD148)/3,IF(AND(M148="DSP",AA148="DSP"),(H148+T148+AD148)/3,IF(AND(T148="DSP",AA148="DSP"),(H148+M148+AD148)/3,IF(AND(H148="DSP",AD148="DSP"),(M148+T148+AA148)/3,IF(AND(M148="DSP",AD148="DSP"),(H148+T148+AA148)/3,IF(AND(T148="DSP",AD148="DSP"),(H148+M148+AA148)/3,IF(AND(AA148="DSP",AD148="DSP"),(H148+M148+T148)/3,IF(H148="DSP",(M148+T148+AA148+AD148)/4,IF(M148="DSP",(H148+T148+AA148+AD148)/4,IF(T148="DSP",(H148+M148+AA148+AD148)/4,IF(AA148="DSP",(H148+M148+T148+AD148)/4,IF(AD148="DSP",(H148+M148+T148+AA148)/4,SUM(H148+M148+T148+AA148+AD148)/5)))))))))))))))))))))))))))))))</f>
        <v>9.15</v>
      </c>
      <c r="AF148" s="425">
        <f>IF(AE148="DSP",0,AE148)</f>
        <v>9.15</v>
      </c>
      <c r="AG148" s="484">
        <f>RANK(AF148,$AF$3:$AF$651,0)</f>
        <v>492</v>
      </c>
      <c r="AH148" s="426">
        <f>IF(ISERROR(VLOOKUP(B148,'Notes Ecrit'!$A$2:$B$650,2,FALSE)),"ABI",(VLOOKUP(B148,'Notes Ecrit'!$A$2:$B$650,2,FALSE)))</f>
        <v>10.5</v>
      </c>
      <c r="AI148" s="425">
        <f>IF(OR(AH148="ABI",AH148="VALIDÉ"),0,AH148)</f>
        <v>10.5</v>
      </c>
      <c r="AJ148" s="488">
        <f>RANK(AI148,$AI$3:$AI$651,0)</f>
        <v>21</v>
      </c>
      <c r="AK148" s="427">
        <f>IF(AH148="ABI","DEF",IF(AE148="DSP",AH148,(AE148*0.5+AH148*0.5)))</f>
        <v>9.8249999999999993</v>
      </c>
    </row>
    <row r="149" spans="1:37" ht="15.75" customHeight="1" thickBot="1" x14ac:dyDescent="0.35">
      <c r="A149" s="414" t="s">
        <v>1026</v>
      </c>
      <c r="B149" s="415">
        <v>21509532</v>
      </c>
      <c r="C149" s="430" t="s">
        <v>509</v>
      </c>
      <c r="D149" s="431" t="s">
        <v>29</v>
      </c>
      <c r="E149" s="418">
        <v>22</v>
      </c>
      <c r="F149" s="419">
        <f>IF(E149="ABI","ABI",IF(E149="DSP","DSP",IF(E149="VAL","VAL",(VLOOKUP(E149,tpstest,2)))))</f>
        <v>20.5</v>
      </c>
      <c r="G149" s="420">
        <f>IF(F149="ABI",0,IF(F149="DSP","DSP",IF(F149="VAL","VAL",(IF(A149="F",VLOOKUP(F149,endurfille,2),VLOOKUP(F149,endurgarçon,2))))))</f>
        <v>19</v>
      </c>
      <c r="H149" s="421">
        <f>IF(G149="VAL","VALIDÉ",G149)</f>
        <v>19</v>
      </c>
      <c r="I149" s="418">
        <v>3.07</v>
      </c>
      <c r="J149" s="420">
        <f>IF(I149="ABI",0,IF(I149="DSP","DSP",IF(I149="VAL","VAL",(IF(A149="F",VLOOKUP(I149,VIT20MF,2),VLOOKUP(I149,Vit20MG,2))))))</f>
        <v>19</v>
      </c>
      <c r="K149" s="418">
        <v>6.73</v>
      </c>
      <c r="L149" s="420">
        <f>IF(K149="ABI",0,IF(K149="DSP","DSP",IF(K149="VAL","VAL",(IF(A149="F",VLOOKUP(K149,vit50mf,2),VLOOKUP(K149,vit50mg,2))))))</f>
        <v>12</v>
      </c>
      <c r="M149" s="421">
        <f>IF(OR(J149="DSP",L149="DSP"),"DSP",IF(L149="VAL","VALIDÉ",(J149+L149)/2))</f>
        <v>15.5</v>
      </c>
      <c r="N149" s="418">
        <v>81</v>
      </c>
      <c r="O149" s="418">
        <v>82</v>
      </c>
      <c r="P149" s="422">
        <f>IF(OR(N149="DSP",N149="ABI",N149="VAL"),0,N149/O149)</f>
        <v>0.98780487804878048</v>
      </c>
      <c r="Q149" s="420">
        <f>IF(N149="ABI",0,IF(N149="DSP","DSP",IF(N149="VAL","VAL",IF(A149="F",VLOOKUP(P149,forcefille,2),VLOOKUP(P149,forcegarçon,2)))))</f>
        <v>5</v>
      </c>
      <c r="R149" s="418">
        <v>41.2</v>
      </c>
      <c r="S149" s="420">
        <f>IF(R149="ABI",0,IF(R149="DSP","DSP",IF(R149="VAL","VAL",IF(A149="F",VLOOKUP(R149,détfille,2),VLOOKUP(R149,détgarçon,2)))))</f>
        <v>3.5</v>
      </c>
      <c r="T149" s="421">
        <f>IF(OR(Q149="VAL",S149="VAL"),"VALIDÉ",IF(AND(Q149="DSP",S149="DSP"),"DSP",IF(Q149="DSP",S149*2,IF(S149="DSP",Q149*2,(Q149+S149)))))</f>
        <v>8.5</v>
      </c>
      <c r="U149" s="418">
        <v>30.3</v>
      </c>
      <c r="V149" s="420">
        <f>IF(U149="ABI",0,IF(U149="DSP","DSP",IF(U149="VAL","VAL",IF(A149="F",VLOOKUP(U149,coorfille,2),VLOOKUP(U149,coorgarçon,2)))))</f>
        <v>2.75</v>
      </c>
      <c r="W149" s="418">
        <v>0</v>
      </c>
      <c r="X149" s="420">
        <f>IF(W149="ABI",0,IF(W149="DSP","DSP",IF(W149="VAL","VAL",IF(A149="F",VLOOKUP(W149,SouplesseFille,2),VLOOKUP(W149,SouplesseGarçon,2)))))</f>
        <v>2.5</v>
      </c>
      <c r="Y149" s="418">
        <v>3</v>
      </c>
      <c r="Z149" s="420">
        <f>IF(Y149="ABI",0,IF(Y149="DSP","DSP",IF(Y149="VAL","VAL",IF(A149="F",VLOOKUP(Y149,eqfille,2),VLOOKUP(Y149,eqgarçon,2)))))</f>
        <v>3.5</v>
      </c>
      <c r="AA149" s="421">
        <f>IF(AND(V149="DSP",X149="DSP",Z149="DSP"),"DSP",IF(AND(V149="DSP",X149="DSP"),Z149*4,IF(AND(V149="DSP",Z149="DSP"),X149*4,IF(AND(X149="DSP",Z149="DSP"),V149*2,IF(V149="DSP",(X149+Z149)*2,IF(X149="DSP",V149+Z149*2,IF(Z149="DSP",V149+X149*2,IF(Z149="VAL","VALIDÉ",V149+X149+Z149))))))))</f>
        <v>8.75</v>
      </c>
      <c r="AB149" s="418">
        <v>33.18</v>
      </c>
      <c r="AC149" s="420">
        <f>IF(AB149="ABI",0,IF(AB149="DNF",0,IF(AB149="DSP","DSP",IF(AB149="VAL","VAL",(IF(A149="F",VLOOKUP(AB149,nagefille,2),VLOOKUP(AB149,nagegarçon,2)))))))</f>
        <v>14</v>
      </c>
      <c r="AD149" s="423">
        <f>IF(AC149="VAL","VALIDÉ",AC149)</f>
        <v>14</v>
      </c>
      <c r="AE149" s="424">
        <f>IF(AND(H149="DSP",M149="DSP",T149="DSP",AA149="DSP",AD149="DSP"),"DSP",IF(AND(H149="DSP",M149="DSP",T149="DSP",AA149="DSP"),AD149,IF(AND(H149="DSP",M149="DSP",T149="DSP",AD149="DSP"),AA149,IF(AND(H149="DSP",M149="DSP",AA149="DSP",AD149="DSP"),T149,IF(AND(H149="DSP",T149="DSP",AA149="DSP",AD149="DSP"),M149,IF(AND(M149="DSP",T149="DSP",AA149="DSP",AD149="DSP"),H149,IF(AND(T149="DSP",AA149="DSP",AD149="DSP"),(H149+M149)/2,IF(AND(M149="DSP",AA149="DSP",AD149="DSP"),(H149+T149)/2,IF(AND(H149="DSP",AA149="DSP",AD149="DSP"),(M149+T149)/2,IF(AND(M149="DSP",T149="DSP",AD149="DSP"),(H149+AA149)/2,IF(AND(H149="DSP",T149="DSP",AD149="DSP"),(M149+AA149)/2,IF(AND(H149="DSP",M149="DSP",AD149="DSP"),(T149+AA149)/2,IF(AND(M149="DSP",T149="DSP",AA149="DSP"),(H149+AD149)/2,IF(AND(H149="DSP",T149="DSP",AA149="DSP"),(M149+AD149)/2,IF(AND(H149="DSP",M149="DSP",AA149="DSP"),(T149+AD149)/2,IF(AND(H149="DSP",M149="DSP",T149="DSP"),(AA149+AD149)/2,IF(AND(H149="DSP",M149="DSP"),(T149+AA149+AD149)/3,IF(AND(H149="DSP",T149="DSP"),(M149+AA149+AD149)/3,IF(AND(M149="DSP",T149="DSP"),(H149+AA149+AD149)/3,IF(AND(H149="DSP",AA149="DSP"),(M149+T149+AD149)/3,IF(AND(M149="DSP",AA149="DSP"),(H149+T149+AD149)/3,IF(AND(T149="DSP",AA149="DSP"),(H149+M149+AD149)/3,IF(AND(H149="DSP",AD149="DSP"),(M149+T149+AA149)/3,IF(AND(M149="DSP",AD149="DSP"),(H149+T149+AA149)/3,IF(AND(T149="DSP",AD149="DSP"),(H149+M149+AA149)/3,IF(AND(AA149="DSP",AD149="DSP"),(H149+M149+T149)/3,IF(H149="DSP",(M149+T149+AA149+AD149)/4,IF(M149="DSP",(H149+T149+AA149+AD149)/4,IF(T149="DSP",(H149+M149+AA149+AD149)/4,IF(AA149="DSP",(H149+M149+T149+AD149)/4,IF(AD149="DSP",(H149+M149+T149+AA149)/4,SUM(H149+M149+T149+AA149+AD149)/5)))))))))))))))))))))))))))))))</f>
        <v>13.15</v>
      </c>
      <c r="AF149" s="425">
        <f>IF(AE149="DSP",0,AE149)</f>
        <v>13.15</v>
      </c>
      <c r="AG149" s="484">
        <f>RANK(AF149,$AF$3:$AF$651,0)</f>
        <v>72</v>
      </c>
      <c r="AH149" s="426">
        <f>IF(ISERROR(VLOOKUP(B149,'Notes Ecrit'!$A$2:$B$650,2,FALSE)),"ABI",(VLOOKUP(B149,'Notes Ecrit'!$A$2:$B$650,2,FALSE)))</f>
        <v>11</v>
      </c>
      <c r="AI149" s="425">
        <f>IF(OR(AH149="ABI",AH149="VALIDÉ"),0,AH149)</f>
        <v>11</v>
      </c>
      <c r="AJ149" s="488">
        <f>RANK(AI149,$AI$3:$AI$651,0)</f>
        <v>15</v>
      </c>
      <c r="AK149" s="427">
        <f>IF(AH149="ABI","DEF",IF(AE149="DSP",AH149,(AE149*0.5+AH149*0.5)))</f>
        <v>12.074999999999999</v>
      </c>
    </row>
    <row r="150" spans="1:37" ht="15.75" customHeight="1" thickBot="1" x14ac:dyDescent="0.35">
      <c r="A150" s="414" t="s">
        <v>74</v>
      </c>
      <c r="B150" s="415">
        <v>21909777</v>
      </c>
      <c r="C150" s="431" t="s">
        <v>510</v>
      </c>
      <c r="D150" s="431" t="s">
        <v>511</v>
      </c>
      <c r="E150" s="418">
        <v>13</v>
      </c>
      <c r="F150" s="419">
        <f>IF(E150="ABI","ABI",IF(E150="DSP","DSP",IF(E150="VAL","VAL",(VLOOKUP(E150,tpstest,2)))))</f>
        <v>16</v>
      </c>
      <c r="G150" s="420">
        <f>IF(F150="ABI",0,IF(F150="DSP","DSP",IF(F150="VAL","VAL",(IF(A150="F",VLOOKUP(F150,endurfille,2),VLOOKUP(F150,endurgarçon,2))))))</f>
        <v>13</v>
      </c>
      <c r="H150" s="421">
        <f>IF(G150="VAL","VALIDÉ",G150)</f>
        <v>13</v>
      </c>
      <c r="I150" s="418">
        <v>3.78</v>
      </c>
      <c r="J150" s="420">
        <f>IF(I150="ABI",0,IF(I150="DSP","DSP",IF(I150="VAL","VAL",(IF(A150="F",VLOOKUP(I150,VIT20MF,2),VLOOKUP(I150,Vit20MG,2))))))</f>
        <v>12</v>
      </c>
      <c r="K150" s="418">
        <v>8.35</v>
      </c>
      <c r="L150" s="420">
        <f>IF(K150="ABI",0,IF(K150="DSP","DSP",IF(K150="VAL","VAL",(IF(A150="F",VLOOKUP(K150,vit50mf,2),VLOOKUP(K150,vit50mg,2))))))</f>
        <v>6</v>
      </c>
      <c r="M150" s="421">
        <f>IF(OR(J150="DSP",L150="DSP"),"DSP",IF(L150="VAL","VALIDÉ",(J150+L150)/2))</f>
        <v>9</v>
      </c>
      <c r="N150" s="418">
        <v>29</v>
      </c>
      <c r="O150" s="418">
        <v>48</v>
      </c>
      <c r="P150" s="422">
        <f>IF(OR(N150="DSP",N150="ABI",N150="VAL"),0,N150/O150)</f>
        <v>0.60416666666666663</v>
      </c>
      <c r="Q150" s="420">
        <f>IF(N150="ABI",0,IF(N150="DSP","DSP",IF(N150="VAL","VAL",IF(A150="F",VLOOKUP(P150,forcefille,2),VLOOKUP(P150,forcegarçon,2)))))</f>
        <v>6</v>
      </c>
      <c r="R150" s="418">
        <v>24.9</v>
      </c>
      <c r="S150" s="420">
        <f>IF(R150="ABI",0,IF(R150="DSP","DSP",IF(R150="VAL","VAL",IF(A150="F",VLOOKUP(R150,détfille,2),VLOOKUP(R150,détgarçon,2)))))</f>
        <v>3.5</v>
      </c>
      <c r="T150" s="421">
        <f>IF(OR(Q150="VAL",S150="VAL"),"VALIDÉ",IF(AND(Q150="DSP",S150="DSP"),"DSP",IF(Q150="DSP",S150*2,IF(S150="DSP",Q150*2,(Q150+S150)))))</f>
        <v>9.5</v>
      </c>
      <c r="U150" s="418">
        <v>29.39</v>
      </c>
      <c r="V150" s="420">
        <f>IF(U150="ABI",0,IF(U150="DSP","DSP",IF(U150="VAL","VAL",IF(A150="F",VLOOKUP(U150,coorfille,2),VLOOKUP(U150,coorgarçon,2)))))</f>
        <v>4.25</v>
      </c>
      <c r="W150" s="418">
        <v>0</v>
      </c>
      <c r="X150" s="420">
        <f>IF(W150="ABI",0,IF(W150="DSP","DSP",IF(W150="VAL","VAL",IF(A150="F",VLOOKUP(W150,SouplesseFille,2),VLOOKUP(W150,SouplesseGarçon,2)))))</f>
        <v>2.5</v>
      </c>
      <c r="Y150" s="418">
        <v>2</v>
      </c>
      <c r="Z150" s="420">
        <f>IF(Y150="ABI",0,IF(Y150="DSP","DSP",IF(Y150="VAL","VAL",IF(A150="F",VLOOKUP(Y150,eqfille,2),VLOOKUP(Y150,eqgarçon,2)))))</f>
        <v>4</v>
      </c>
      <c r="AA150" s="421">
        <f>IF(AND(V150="DSP",X150="DSP",Z150="DSP"),"DSP",IF(AND(V150="DSP",X150="DSP"),Z150*4,IF(AND(V150="DSP",Z150="DSP"),X150*4,IF(AND(X150="DSP",Z150="DSP"),V150*2,IF(V150="DSP",(X150+Z150)*2,IF(X150="DSP",V150+Z150*2,IF(Z150="DSP",V150+X150*2,IF(Z150="VAL","VALIDÉ",V150+X150+Z150))))))))</f>
        <v>10.75</v>
      </c>
      <c r="AB150" s="418">
        <v>57.92</v>
      </c>
      <c r="AC150" s="420">
        <f>IF(AB150="ABI",0,IF(AB150="DNF",0,IF(AB150="DSP","DSP",IF(AB150="VAL","VAL",(IF(A150="F",VLOOKUP(AB150,nagefille,2),VLOOKUP(AB150,nagegarçon,2)))))))</f>
        <v>5</v>
      </c>
      <c r="AD150" s="423">
        <f>IF(AC150="VAL","VALIDÉ",AC150)</f>
        <v>5</v>
      </c>
      <c r="AE150" s="424">
        <f>IF(AND(H150="DSP",M150="DSP",T150="DSP",AA150="DSP",AD150="DSP"),"DSP",IF(AND(H150="DSP",M150="DSP",T150="DSP",AA150="DSP"),AD150,IF(AND(H150="DSP",M150="DSP",T150="DSP",AD150="DSP"),AA150,IF(AND(H150="DSP",M150="DSP",AA150="DSP",AD150="DSP"),T150,IF(AND(H150="DSP",T150="DSP",AA150="DSP",AD150="DSP"),M150,IF(AND(M150="DSP",T150="DSP",AA150="DSP",AD150="DSP"),H150,IF(AND(T150="DSP",AA150="DSP",AD150="DSP"),(H150+M150)/2,IF(AND(M150="DSP",AA150="DSP",AD150="DSP"),(H150+T150)/2,IF(AND(H150="DSP",AA150="DSP",AD150="DSP"),(M150+T150)/2,IF(AND(M150="DSP",T150="DSP",AD150="DSP"),(H150+AA150)/2,IF(AND(H150="DSP",T150="DSP",AD150="DSP"),(M150+AA150)/2,IF(AND(H150="DSP",M150="DSP",AD150="DSP"),(T150+AA150)/2,IF(AND(M150="DSP",T150="DSP",AA150="DSP"),(H150+AD150)/2,IF(AND(H150="DSP",T150="DSP",AA150="DSP"),(M150+AD150)/2,IF(AND(H150="DSP",M150="DSP",AA150="DSP"),(T150+AD150)/2,IF(AND(H150="DSP",M150="DSP",T150="DSP"),(AA150+AD150)/2,IF(AND(H150="DSP",M150="DSP"),(T150+AA150+AD150)/3,IF(AND(H150="DSP",T150="DSP"),(M150+AA150+AD150)/3,IF(AND(M150="DSP",T150="DSP"),(H150+AA150+AD150)/3,IF(AND(H150="DSP",AA150="DSP"),(M150+T150+AD150)/3,IF(AND(M150="DSP",AA150="DSP"),(H150+T150+AD150)/3,IF(AND(T150="DSP",AA150="DSP"),(H150+M150+AD150)/3,IF(AND(H150="DSP",AD150="DSP"),(M150+T150+AA150)/3,IF(AND(M150="DSP",AD150="DSP"),(H150+T150+AA150)/3,IF(AND(T150="DSP",AD150="DSP"),(H150+M150+AA150)/3,IF(AND(AA150="DSP",AD150="DSP"),(H150+M150+T150)/3,IF(H150="DSP",(M150+T150+AA150+AD150)/4,IF(M150="DSP",(H150+T150+AA150+AD150)/4,IF(T150="DSP",(H150+M150+AA150+AD150)/4,IF(AA150="DSP",(H150+M150+T150+AD150)/4,IF(AD150="DSP",(H150+M150+T150+AA150)/4,SUM(H150+M150+T150+AA150+AD150)/5)))))))))))))))))))))))))))))))</f>
        <v>9.4499999999999993</v>
      </c>
      <c r="AF150" s="425">
        <f>IF(AE150="DSP",0,AE150)</f>
        <v>9.4499999999999993</v>
      </c>
      <c r="AG150" s="484">
        <f>RANK(AF150,$AF$3:$AF$651,0)</f>
        <v>468</v>
      </c>
      <c r="AH150" s="426">
        <f>IF(ISERROR(VLOOKUP(B150,'Notes Ecrit'!$A$2:$B$650,2,FALSE)),"ABI",(VLOOKUP(B150,'Notes Ecrit'!$A$2:$B$650,2,FALSE)))</f>
        <v>3.5</v>
      </c>
      <c r="AI150" s="425">
        <f>IF(OR(AH150="ABI",AH150="VALIDÉ"),0,AH150)</f>
        <v>3.5</v>
      </c>
      <c r="AJ150" s="488">
        <f>RANK(AI150,$AI$3:$AI$651,0)</f>
        <v>531</v>
      </c>
      <c r="AK150" s="427">
        <f>IF(AH150="ABI","DEF",IF(AE150="DSP",AH150,(AE150*0.5+AH150*0.5)))</f>
        <v>6.4749999999999996</v>
      </c>
    </row>
    <row r="151" spans="1:37" ht="15.75" customHeight="1" thickBot="1" x14ac:dyDescent="0.35">
      <c r="A151" s="414" t="s">
        <v>1026</v>
      </c>
      <c r="B151" s="415">
        <v>21909054</v>
      </c>
      <c r="C151" s="430" t="s">
        <v>512</v>
      </c>
      <c r="D151" s="431" t="s">
        <v>513</v>
      </c>
      <c r="E151" s="418" t="s">
        <v>1025</v>
      </c>
      <c r="F151" s="419" t="str">
        <f>IF(E151="ABI","ABI",IF(E151="DSP","DSP",IF(E151="VAL","VAL",(VLOOKUP(E151,tpstest,2)))))</f>
        <v>DSP</v>
      </c>
      <c r="G151" s="420" t="str">
        <f>IF(F151="ABI",0,IF(F151="DSP","DSP",IF(F151="VAL","VAL",(IF(A151="F",VLOOKUP(F151,endurfille,2),VLOOKUP(F151,endurgarçon,2))))))</f>
        <v>DSP</v>
      </c>
      <c r="H151" s="421" t="str">
        <f>IF(G151="VAL","VALIDÉ",G151)</f>
        <v>DSP</v>
      </c>
      <c r="I151" s="418" t="s">
        <v>1025</v>
      </c>
      <c r="J151" s="420" t="str">
        <f>IF(I151="ABI",0,IF(I151="DSP","DSP",IF(I151="VAL","VAL",(IF(A151="F",VLOOKUP(I151,VIT20MF,2),VLOOKUP(I151,Vit20MG,2))))))</f>
        <v>DSP</v>
      </c>
      <c r="K151" s="418" t="s">
        <v>1025</v>
      </c>
      <c r="L151" s="420" t="str">
        <f>IF(K151="ABI",0,IF(K151="DSP","DSP",IF(K151="VAL","VAL",(IF(A151="F",VLOOKUP(K151,vit50mf,2),VLOOKUP(K151,vit50mg,2))))))</f>
        <v>DSP</v>
      </c>
      <c r="M151" s="421" t="str">
        <f>IF(OR(J151="DSP",L151="DSP"),"DSP",IF(L151="VAL","VALIDÉ",(J151+L151)/2))</f>
        <v>DSP</v>
      </c>
      <c r="N151" s="418" t="s">
        <v>1025</v>
      </c>
      <c r="O151" s="418">
        <v>78</v>
      </c>
      <c r="P151" s="422">
        <f>IF(OR(N151="DSP",N151="ABI",N151="VAL"),0,N151/O151)</f>
        <v>0</v>
      </c>
      <c r="Q151" s="420" t="str">
        <f>IF(N151="ABI",0,IF(N151="DSP","DSP",IF(N151="VAL","VAL",IF(A151="F",VLOOKUP(P151,forcefille,2),VLOOKUP(P151,forcegarçon,2)))))</f>
        <v>DSP</v>
      </c>
      <c r="R151" s="418" t="s">
        <v>1025</v>
      </c>
      <c r="S151" s="420" t="str">
        <f>IF(R151="ABI",0,IF(R151="DSP","DSP",IF(R151="VAL","VAL",IF(A151="F",VLOOKUP(R151,détfille,2),VLOOKUP(R151,détgarçon,2)))))</f>
        <v>DSP</v>
      </c>
      <c r="T151" s="421" t="str">
        <f>IF(OR(Q151="VAL",S151="VAL"),"VALIDÉ",IF(AND(Q151="DSP",S151="DSP"),"DSP",IF(Q151="DSP",S151*2,IF(S151="DSP",Q151*2,(Q151+S151)))))</f>
        <v>DSP</v>
      </c>
      <c r="U151" s="418" t="s">
        <v>1025</v>
      </c>
      <c r="V151" s="420" t="str">
        <f>IF(U151="ABI",0,IF(U151="DSP","DSP",IF(U151="VAL","VAL",IF(A151="F",VLOOKUP(U151,coorfille,2),VLOOKUP(U151,coorgarçon,2)))))</f>
        <v>DSP</v>
      </c>
      <c r="W151" s="418" t="s">
        <v>1025</v>
      </c>
      <c r="X151" s="420" t="str">
        <f>IF(W151="ABI",0,IF(W151="DSP","DSP",IF(W151="VAL","VAL",IF(A151="F",VLOOKUP(W151,SouplesseFille,2),VLOOKUP(W151,SouplesseGarçon,2)))))</f>
        <v>DSP</v>
      </c>
      <c r="Y151" s="418">
        <v>3</v>
      </c>
      <c r="Z151" s="420">
        <f>IF(Y151="ABI",0,IF(Y151="DSP","DSP",IF(Y151="VAL","VAL",IF(A151="F",VLOOKUP(Y151,eqfille,2),VLOOKUP(Y151,eqgarçon,2)))))</f>
        <v>3.5</v>
      </c>
      <c r="AA151" s="421">
        <f>IF(AND(V151="DSP",X151="DSP",Z151="DSP"),"DSP",IF(AND(V151="DSP",X151="DSP"),Z151*4,IF(AND(V151="DSP",Z151="DSP"),X151*4,IF(AND(X151="DSP",Z151="DSP"),V151*2,IF(V151="DSP",(X151+Z151)*2,IF(X151="DSP",V151+Z151*2,IF(Z151="DSP",V151+X151*2,IF(Z151="VAL","VALIDÉ",V151+X151+Z151))))))))</f>
        <v>14</v>
      </c>
      <c r="AB151" s="418">
        <v>40.770000000000003</v>
      </c>
      <c r="AC151" s="420">
        <f>IF(AB151="ABI",0,IF(AB151="DNF",0,IF(AB151="DSP","DSP",IF(AB151="VAL","VAL",(IF(A151="F",VLOOKUP(AB151,nagefille,2),VLOOKUP(AB151,nagegarçon,2)))))))</f>
        <v>10</v>
      </c>
      <c r="AD151" s="423">
        <f>IF(AC151="VAL","VALIDÉ",AC151)</f>
        <v>10</v>
      </c>
      <c r="AE151" s="424">
        <f>IF(AND(H151="DSP",M151="DSP",T151="DSP",AA151="DSP",AD151="DSP"),"DSP",IF(AND(H151="DSP",M151="DSP",T151="DSP",AA151="DSP"),AD151,IF(AND(H151="DSP",M151="DSP",T151="DSP",AD151="DSP"),AA151,IF(AND(H151="DSP",M151="DSP",AA151="DSP",AD151="DSP"),T151,IF(AND(H151="DSP",T151="DSP",AA151="DSP",AD151="DSP"),M151,IF(AND(M151="DSP",T151="DSP",AA151="DSP",AD151="DSP"),H151,IF(AND(T151="DSP",AA151="DSP",AD151="DSP"),(H151+M151)/2,IF(AND(M151="DSP",AA151="DSP",AD151="DSP"),(H151+T151)/2,IF(AND(H151="DSP",AA151="DSP",AD151="DSP"),(M151+T151)/2,IF(AND(M151="DSP",T151="DSP",AD151="DSP"),(H151+AA151)/2,IF(AND(H151="DSP",T151="DSP",AD151="DSP"),(M151+AA151)/2,IF(AND(H151="DSP",M151="DSP",AD151="DSP"),(T151+AA151)/2,IF(AND(M151="DSP",T151="DSP",AA151="DSP"),(H151+AD151)/2,IF(AND(H151="DSP",T151="DSP",AA151="DSP"),(M151+AD151)/2,IF(AND(H151="DSP",M151="DSP",AA151="DSP"),(T151+AD151)/2,IF(AND(H151="DSP",M151="DSP",T151="DSP"),(AA151+AD151)/2,IF(AND(H151="DSP",M151="DSP"),(T151+AA151+AD151)/3,IF(AND(H151="DSP",T151="DSP"),(M151+AA151+AD151)/3,IF(AND(M151="DSP",T151="DSP"),(H151+AA151+AD151)/3,IF(AND(H151="DSP",AA151="DSP"),(M151+T151+AD151)/3,IF(AND(M151="DSP",AA151="DSP"),(H151+T151+AD151)/3,IF(AND(T151="DSP",AA151="DSP"),(H151+M151+AD151)/3,IF(AND(H151="DSP",AD151="DSP"),(M151+T151+AA151)/3,IF(AND(M151="DSP",AD151="DSP"),(H151+T151+AA151)/3,IF(AND(T151="DSP",AD151="DSP"),(H151+M151+AA151)/3,IF(AND(AA151="DSP",AD151="DSP"),(H151+M151+T151)/3,IF(H151="DSP",(M151+T151+AA151+AD151)/4,IF(M151="DSP",(H151+T151+AA151+AD151)/4,IF(T151="DSP",(H151+M151+AA151+AD151)/4,IF(AA151="DSP",(H151+M151+T151+AD151)/4,IF(AD151="DSP",(H151+M151+T151+AA151)/4,SUM(H151+M151+T151+AA151+AD151)/5)))))))))))))))))))))))))))))))</f>
        <v>12</v>
      </c>
      <c r="AF151" s="425">
        <f>IF(AE151="DSP",0,AE151)</f>
        <v>12</v>
      </c>
      <c r="AG151" s="484">
        <f>RANK(AF151,$AF$3:$AF$651,0)</f>
        <v>194</v>
      </c>
      <c r="AH151" s="426">
        <f>IF(ISERROR(VLOOKUP(B151,'Notes Ecrit'!$A$2:$B$650,2,FALSE)),"ABI",(VLOOKUP(B151,'Notes Ecrit'!$A$2:$B$650,2,FALSE)))</f>
        <v>7</v>
      </c>
      <c r="AI151" s="425">
        <f>IF(OR(AH151="ABI",AH151="VALIDÉ"),0,AH151)</f>
        <v>7</v>
      </c>
      <c r="AJ151" s="488">
        <f>RANK(AI151,$AI$3:$AI$651,0)</f>
        <v>183</v>
      </c>
      <c r="AK151" s="427">
        <f>IF(AH151="ABI","DEF",IF(AE151="DSP",AH151,(AE151*0.5+AH151*0.5)))</f>
        <v>9.5</v>
      </c>
    </row>
    <row r="152" spans="1:37" ht="15.75" customHeight="1" thickBot="1" x14ac:dyDescent="0.35">
      <c r="A152" s="414" t="s">
        <v>74</v>
      </c>
      <c r="B152" s="415">
        <v>21901994</v>
      </c>
      <c r="C152" s="444" t="s">
        <v>514</v>
      </c>
      <c r="D152" s="445" t="s">
        <v>230</v>
      </c>
      <c r="E152" s="418">
        <v>11</v>
      </c>
      <c r="F152" s="419">
        <f>IF(E152="ABI","ABI",IF(E152="DSP","DSP",IF(E152="VAL","VAL",(VLOOKUP(E152,tpstest,2)))))</f>
        <v>15</v>
      </c>
      <c r="G152" s="420">
        <f>IF(F152="ABI",0,IF(F152="DSP","DSP",IF(F152="VAL","VAL",(IF(A152="F",VLOOKUP(F152,endurfille,2),VLOOKUP(F152,endurgarçon,2))))))</f>
        <v>11</v>
      </c>
      <c r="H152" s="421">
        <f>IF(G152="VAL","VALIDÉ",G152)</f>
        <v>11</v>
      </c>
      <c r="I152" s="418">
        <v>3.66</v>
      </c>
      <c r="J152" s="420">
        <f>IF(I152="ABI",0,IF(I152="DSP","DSP",IF(I152="VAL","VAL",(IF(A152="F",VLOOKUP(I152,VIT20MF,2),VLOOKUP(I152,Vit20MG,2))))))</f>
        <v>14</v>
      </c>
      <c r="K152" s="418">
        <v>8.1999999999999993</v>
      </c>
      <c r="L152" s="420">
        <f>IF(K152="ABI",0,IF(K152="DSP","DSP",IF(K152="VAL","VAL",(IF(A152="F",VLOOKUP(K152,vit50mf,2),VLOOKUP(K152,vit50mg,2))))))</f>
        <v>7</v>
      </c>
      <c r="M152" s="421">
        <f>IF(OR(J152="DSP",L152="DSP"),"DSP",IF(L152="VAL","VALIDÉ",(J152+L152)/2))</f>
        <v>10.5</v>
      </c>
      <c r="N152" s="418">
        <v>35</v>
      </c>
      <c r="O152" s="418">
        <v>52</v>
      </c>
      <c r="P152" s="422">
        <f>IF(OR(N152="DSP",N152="ABI",N152="VAL"),0,N152/O152)</f>
        <v>0.67307692307692313</v>
      </c>
      <c r="Q152" s="420">
        <f>IF(N152="ABI",0,IF(N152="DSP","DSP",IF(N152="VAL","VAL",IF(A152="F",VLOOKUP(P152,forcefille,2),VLOOKUP(P152,forcegarçon,2)))))</f>
        <v>6</v>
      </c>
      <c r="R152" s="418">
        <v>28.2</v>
      </c>
      <c r="S152" s="420">
        <f>IF(R152="ABI",0,IF(R152="DSP","DSP",IF(R152="VAL","VAL",IF(A152="F",VLOOKUP(R152,détfille,2),VLOOKUP(R152,détgarçon,2)))))</f>
        <v>4.5</v>
      </c>
      <c r="T152" s="421">
        <f>IF(OR(Q152="VAL",S152="VAL"),"VALIDÉ",IF(AND(Q152="DSP",S152="DSP"),"DSP",IF(Q152="DSP",S152*2,IF(S152="DSP",Q152*2,(Q152+S152)))))</f>
        <v>10.5</v>
      </c>
      <c r="U152" s="418">
        <v>28.04</v>
      </c>
      <c r="V152" s="420">
        <f>IF(U152="ABI",0,IF(U152="DSP","DSP",IF(U152="VAL","VAL",IF(A152="F",VLOOKUP(U152,coorfille,2),VLOOKUP(U152,coorgarçon,2)))))</f>
        <v>4.75</v>
      </c>
      <c r="W152" s="418">
        <v>10</v>
      </c>
      <c r="X152" s="420">
        <f>IF(W152="ABI",0,IF(W152="DSP","DSP",IF(W152="VAL","VAL",IF(A152="F",VLOOKUP(W152,SouplesseFille,2),VLOOKUP(W152,SouplesseGarçon,2)))))</f>
        <v>4</v>
      </c>
      <c r="Y152" s="418">
        <v>1</v>
      </c>
      <c r="Z152" s="420">
        <f>IF(Y152="ABI",0,IF(Y152="DSP","DSP",IF(Y152="VAL","VAL",IF(A152="F",VLOOKUP(Y152,eqfille,2),VLOOKUP(Y152,eqgarçon,2)))))</f>
        <v>4.5</v>
      </c>
      <c r="AA152" s="421">
        <f>IF(AND(V152="DSP",X152="DSP",Z152="DSP"),"DSP",IF(AND(V152="DSP",X152="DSP"),Z152*4,IF(AND(V152="DSP",Z152="DSP"),X152*4,IF(AND(X152="DSP",Z152="DSP"),V152*2,IF(V152="DSP",(X152+Z152)*2,IF(X152="DSP",V152+Z152*2,IF(Z152="DSP",V152+X152*2,IF(Z152="VAL","VALIDÉ",V152+X152+Z152))))))))</f>
        <v>13.25</v>
      </c>
      <c r="AB152" s="418">
        <v>56.34</v>
      </c>
      <c r="AC152" s="420">
        <f>IF(AB152="ABI",0,IF(AB152="DNF",0,IF(AB152="DSP","DSP",IF(AB152="VAL","VAL",(IF(A152="F",VLOOKUP(AB152,nagefille,2),VLOOKUP(AB152,nagegarçon,2)))))))</f>
        <v>6</v>
      </c>
      <c r="AD152" s="423">
        <f>IF(AC152="VAL","VALIDÉ",AC152)</f>
        <v>6</v>
      </c>
      <c r="AE152" s="424">
        <f>IF(AND(H152="DSP",M152="DSP",T152="DSP",AA152="DSP",AD152="DSP"),"DSP",IF(AND(H152="DSP",M152="DSP",T152="DSP",AA152="DSP"),AD152,IF(AND(H152="DSP",M152="DSP",T152="DSP",AD152="DSP"),AA152,IF(AND(H152="DSP",M152="DSP",AA152="DSP",AD152="DSP"),T152,IF(AND(H152="DSP",T152="DSP",AA152="DSP",AD152="DSP"),M152,IF(AND(M152="DSP",T152="DSP",AA152="DSP",AD152="DSP"),H152,IF(AND(T152="DSP",AA152="DSP",AD152="DSP"),(H152+M152)/2,IF(AND(M152="DSP",AA152="DSP",AD152="DSP"),(H152+T152)/2,IF(AND(H152="DSP",AA152="DSP",AD152="DSP"),(M152+T152)/2,IF(AND(M152="DSP",T152="DSP",AD152="DSP"),(H152+AA152)/2,IF(AND(H152="DSP",T152="DSP",AD152="DSP"),(M152+AA152)/2,IF(AND(H152="DSP",M152="DSP",AD152="DSP"),(T152+AA152)/2,IF(AND(M152="DSP",T152="DSP",AA152="DSP"),(H152+AD152)/2,IF(AND(H152="DSP",T152="DSP",AA152="DSP"),(M152+AD152)/2,IF(AND(H152="DSP",M152="DSP",AA152="DSP"),(T152+AD152)/2,IF(AND(H152="DSP",M152="DSP",T152="DSP"),(AA152+AD152)/2,IF(AND(H152="DSP",M152="DSP"),(T152+AA152+AD152)/3,IF(AND(H152="DSP",T152="DSP"),(M152+AA152+AD152)/3,IF(AND(M152="DSP",T152="DSP"),(H152+AA152+AD152)/3,IF(AND(H152="DSP",AA152="DSP"),(M152+T152+AD152)/3,IF(AND(M152="DSP",AA152="DSP"),(H152+T152+AD152)/3,IF(AND(T152="DSP",AA152="DSP"),(H152+M152+AD152)/3,IF(AND(H152="DSP",AD152="DSP"),(M152+T152+AA152)/3,IF(AND(M152="DSP",AD152="DSP"),(H152+T152+AA152)/3,IF(AND(T152="DSP",AD152="DSP"),(H152+M152+AA152)/3,IF(AND(AA152="DSP",AD152="DSP"),(H152+M152+T152)/3,IF(H152="DSP",(M152+T152+AA152+AD152)/4,IF(M152="DSP",(H152+T152+AA152+AD152)/4,IF(T152="DSP",(H152+M152+AA152+AD152)/4,IF(AA152="DSP",(H152+M152+T152+AD152)/4,IF(AD152="DSP",(H152+M152+T152+AA152)/4,SUM(H152+M152+T152+AA152+AD152)/5)))))))))))))))))))))))))))))))</f>
        <v>10.25</v>
      </c>
      <c r="AF152" s="425">
        <f>IF(AE152="DSP",0,AE152)</f>
        <v>10.25</v>
      </c>
      <c r="AG152" s="484">
        <f>RANK(AF152,$AF$3:$AF$651,0)</f>
        <v>409</v>
      </c>
      <c r="AH152" s="426">
        <f>IF(ISERROR(VLOOKUP(B152,'Notes Ecrit'!$A$2:$B$650,2,FALSE)),"ABI",(VLOOKUP(B152,'Notes Ecrit'!$A$2:$B$650,2,FALSE)))</f>
        <v>5</v>
      </c>
      <c r="AI152" s="425">
        <f>IF(OR(AH152="ABI",AH152="VALIDÉ"),0,AH152)</f>
        <v>5</v>
      </c>
      <c r="AJ152" s="488">
        <f>RANK(AI152,$AI$3:$AI$651,0)</f>
        <v>416</v>
      </c>
      <c r="AK152" s="427">
        <f>IF(AH152="ABI","DEF",IF(AE152="DSP",AH152,(AE152*0.5+AH152*0.5)))</f>
        <v>7.625</v>
      </c>
    </row>
    <row r="153" spans="1:37" ht="15.75" customHeight="1" thickBot="1" x14ac:dyDescent="0.35">
      <c r="A153" s="414" t="s">
        <v>1026</v>
      </c>
      <c r="B153" s="415">
        <v>21910804</v>
      </c>
      <c r="C153" s="430" t="s">
        <v>515</v>
      </c>
      <c r="D153" s="431" t="s">
        <v>121</v>
      </c>
      <c r="E153" s="418">
        <v>20</v>
      </c>
      <c r="F153" s="419">
        <f>IF(E153="ABI","ABI",IF(E153="DSP","DSP",IF(E153="VAL","VAL",(VLOOKUP(E153,tpstest,2)))))</f>
        <v>19.5</v>
      </c>
      <c r="G153" s="420">
        <f>IF(F153="ABI",0,IF(F153="DSP","DSP",IF(F153="VAL","VAL",(IF(A153="F",VLOOKUP(F153,endurfille,2),VLOOKUP(F153,endurgarçon,2))))))</f>
        <v>17</v>
      </c>
      <c r="H153" s="421">
        <f>IF(G153="VAL","VALIDÉ",G153)</f>
        <v>17</v>
      </c>
      <c r="I153" s="418">
        <v>3.16</v>
      </c>
      <c r="J153" s="420">
        <f>IF(I153="ABI",0,IF(I153="DSP","DSP",IF(I153="VAL","VAL",(IF(A153="F",VLOOKUP(I153,VIT20MF,2),VLOOKUP(I153,Vit20MG,2))))))</f>
        <v>18</v>
      </c>
      <c r="K153" s="418">
        <v>6.67</v>
      </c>
      <c r="L153" s="420">
        <f>IF(K153="ABI",0,IF(K153="DSP","DSP",IF(K153="VAL","VAL",(IF(A153="F",VLOOKUP(K153,vit50mf,2),VLOOKUP(K153,vit50mg,2))))))</f>
        <v>12</v>
      </c>
      <c r="M153" s="421">
        <f>IF(OR(J153="DSP",L153="DSP"),"DSP",IF(L153="VAL","VALIDÉ",(J153+L153)/2))</f>
        <v>15</v>
      </c>
      <c r="N153" s="418">
        <v>74</v>
      </c>
      <c r="O153" s="418">
        <v>67</v>
      </c>
      <c r="P153" s="422">
        <f>IF(OR(N153="DSP",N153="ABI",N153="VAL"),0,N153/O153)</f>
        <v>1.1044776119402986</v>
      </c>
      <c r="Q153" s="420">
        <f>IF(N153="ABI",0,IF(N153="DSP","DSP",IF(N153="VAL","VAL",IF(A153="F",VLOOKUP(P153,forcefille,2),VLOOKUP(P153,forcegarçon,2)))))</f>
        <v>6</v>
      </c>
      <c r="R153" s="418">
        <v>41.5</v>
      </c>
      <c r="S153" s="420">
        <f>IF(R153="ABI",0,IF(R153="DSP","DSP",IF(R153="VAL","VAL",IF(A153="F",VLOOKUP(R153,détfille,2),VLOOKUP(R153,détgarçon,2)))))</f>
        <v>3.5</v>
      </c>
      <c r="T153" s="421">
        <f>IF(OR(Q153="VAL",S153="VAL"),"VALIDÉ",IF(AND(Q153="DSP",S153="DSP"),"DSP",IF(Q153="DSP",S153*2,IF(S153="DSP",Q153*2,(Q153+S153)))))</f>
        <v>9.5</v>
      </c>
      <c r="U153" s="418">
        <v>27.28</v>
      </c>
      <c r="V153" s="420">
        <f>IF(U153="ABI",0,IF(U153="DSP","DSP",IF(U153="VAL","VAL",IF(A153="F",VLOOKUP(U153,coorfille,2),VLOOKUP(U153,coorgarçon,2)))))</f>
        <v>4.25</v>
      </c>
      <c r="W153" s="418">
        <v>0</v>
      </c>
      <c r="X153" s="420">
        <f>IF(W153="ABI",0,IF(W153="DSP","DSP",IF(W153="VAL","VAL",IF(A153="F",VLOOKUP(W153,SouplesseFille,2),VLOOKUP(W153,SouplesseGarçon,2)))))</f>
        <v>2.5</v>
      </c>
      <c r="Y153" s="418">
        <v>10</v>
      </c>
      <c r="Z153" s="420">
        <f>IF(Y153="ABI",0,IF(Y153="DSP","DSP",IF(Y153="VAL","VAL",IF(A153="F",VLOOKUP(Y153,eqfille,2),VLOOKUP(Y153,eqgarçon,2)))))</f>
        <v>0</v>
      </c>
      <c r="AA153" s="421">
        <f>IF(AND(V153="DSP",X153="DSP",Z153="DSP"),"DSP",IF(AND(V153="DSP",X153="DSP"),Z153*4,IF(AND(V153="DSP",Z153="DSP"),X153*4,IF(AND(X153="DSP",Z153="DSP"),V153*2,IF(V153="DSP",(X153+Z153)*2,IF(X153="DSP",V153+Z153*2,IF(Z153="DSP",V153+X153*2,IF(Z153="VAL","VALIDÉ",V153+X153+Z153))))))))</f>
        <v>6.75</v>
      </c>
      <c r="AB153" s="418">
        <v>35.6</v>
      </c>
      <c r="AC153" s="420">
        <f>IF(AB153="ABI",0,IF(AB153="DNF",0,IF(AB153="DSP","DSP",IF(AB153="VAL","VAL",(IF(A153="F",VLOOKUP(AB153,nagefille,2),VLOOKUP(AB153,nagegarçon,2)))))))</f>
        <v>13</v>
      </c>
      <c r="AD153" s="423">
        <f>IF(AC153="VAL","VALIDÉ",AC153)</f>
        <v>13</v>
      </c>
      <c r="AE153" s="424">
        <f>IF(AND(H153="DSP",M153="DSP",T153="DSP",AA153="DSP",AD153="DSP"),"DSP",IF(AND(H153="DSP",M153="DSP",T153="DSP",AA153="DSP"),AD153,IF(AND(H153="DSP",M153="DSP",T153="DSP",AD153="DSP"),AA153,IF(AND(H153="DSP",M153="DSP",AA153="DSP",AD153="DSP"),T153,IF(AND(H153="DSP",T153="DSP",AA153="DSP",AD153="DSP"),M153,IF(AND(M153="DSP",T153="DSP",AA153="DSP",AD153="DSP"),H153,IF(AND(T153="DSP",AA153="DSP",AD153="DSP"),(H153+M153)/2,IF(AND(M153="DSP",AA153="DSP",AD153="DSP"),(H153+T153)/2,IF(AND(H153="DSP",AA153="DSP",AD153="DSP"),(M153+T153)/2,IF(AND(M153="DSP",T153="DSP",AD153="DSP"),(H153+AA153)/2,IF(AND(H153="DSP",T153="DSP",AD153="DSP"),(M153+AA153)/2,IF(AND(H153="DSP",M153="DSP",AD153="DSP"),(T153+AA153)/2,IF(AND(M153="DSP",T153="DSP",AA153="DSP"),(H153+AD153)/2,IF(AND(H153="DSP",T153="DSP",AA153="DSP"),(M153+AD153)/2,IF(AND(H153="DSP",M153="DSP",AA153="DSP"),(T153+AD153)/2,IF(AND(H153="DSP",M153="DSP",T153="DSP"),(AA153+AD153)/2,IF(AND(H153="DSP",M153="DSP"),(T153+AA153+AD153)/3,IF(AND(H153="DSP",T153="DSP"),(M153+AA153+AD153)/3,IF(AND(M153="DSP",T153="DSP"),(H153+AA153+AD153)/3,IF(AND(H153="DSP",AA153="DSP"),(M153+T153+AD153)/3,IF(AND(M153="DSP",AA153="DSP"),(H153+T153+AD153)/3,IF(AND(T153="DSP",AA153="DSP"),(H153+M153+AD153)/3,IF(AND(H153="DSP",AD153="DSP"),(M153+T153+AA153)/3,IF(AND(M153="DSP",AD153="DSP"),(H153+T153+AA153)/3,IF(AND(T153="DSP",AD153="DSP"),(H153+M153+AA153)/3,IF(AND(AA153="DSP",AD153="DSP"),(H153+M153+T153)/3,IF(H153="DSP",(M153+T153+AA153+AD153)/4,IF(M153="DSP",(H153+T153+AA153+AD153)/4,IF(T153="DSP",(H153+M153+AA153+AD153)/4,IF(AA153="DSP",(H153+M153+T153+AD153)/4,IF(AD153="DSP",(H153+M153+T153+AA153)/4,SUM(H153+M153+T153+AA153+AD153)/5)))))))))))))))))))))))))))))))</f>
        <v>12.25</v>
      </c>
      <c r="AF153" s="425">
        <f>IF(AE153="DSP",0,AE153)</f>
        <v>12.25</v>
      </c>
      <c r="AG153" s="484">
        <f>RANK(AF153,$AF$3:$AF$651,0)</f>
        <v>158</v>
      </c>
      <c r="AH153" s="426">
        <f>IF(ISERROR(VLOOKUP(B153,'Notes Ecrit'!$A$2:$B$650,2,FALSE)),"ABI",(VLOOKUP(B153,'Notes Ecrit'!$A$2:$B$650,2,FALSE)))</f>
        <v>7.5</v>
      </c>
      <c r="AI153" s="425">
        <f>IF(OR(AH153="ABI",AH153="VALIDÉ"),0,AH153)</f>
        <v>7.5</v>
      </c>
      <c r="AJ153" s="488">
        <f>RANK(AI153,$AI$3:$AI$651,0)</f>
        <v>137</v>
      </c>
      <c r="AK153" s="427">
        <f>IF(AH153="ABI","DEF",IF(AE153="DSP",AH153,(AE153*0.5+AH153*0.5)))</f>
        <v>9.875</v>
      </c>
    </row>
    <row r="154" spans="1:37" ht="15.75" customHeight="1" thickBot="1" x14ac:dyDescent="0.35">
      <c r="A154" s="414" t="s">
        <v>1026</v>
      </c>
      <c r="B154" s="415">
        <v>21905617</v>
      </c>
      <c r="C154" s="430" t="s">
        <v>516</v>
      </c>
      <c r="D154" s="431" t="s">
        <v>265</v>
      </c>
      <c r="E154" s="418">
        <v>22</v>
      </c>
      <c r="F154" s="419">
        <f>IF(E154="ABI","ABI",IF(E154="DSP","DSP",IF(E154="VAL","VAL",(VLOOKUP(E154,tpstest,2)))))</f>
        <v>20.5</v>
      </c>
      <c r="G154" s="420">
        <f>IF(F154="ABI",0,IF(F154="DSP","DSP",IF(F154="VAL","VAL",(IF(A154="F",VLOOKUP(F154,endurfille,2),VLOOKUP(F154,endurgarçon,2))))))</f>
        <v>19</v>
      </c>
      <c r="H154" s="421">
        <f>IF(G154="VAL","VALIDÉ",G154)</f>
        <v>19</v>
      </c>
      <c r="I154" s="418">
        <v>3.08</v>
      </c>
      <c r="J154" s="420">
        <f>IF(I154="ABI",0,IF(I154="DSP","DSP",IF(I154="VAL","VAL",(IF(A154="F",VLOOKUP(I154,VIT20MF,2),VLOOKUP(I154,Vit20MG,2))))))</f>
        <v>19</v>
      </c>
      <c r="K154" s="418">
        <v>6.58</v>
      </c>
      <c r="L154" s="420">
        <f>IF(K154="ABI",0,IF(K154="DSP","DSP",IF(K154="VAL","VAL",(IF(A154="F",VLOOKUP(K154,vit50mf,2),VLOOKUP(K154,vit50mg,2))))))</f>
        <v>13</v>
      </c>
      <c r="M154" s="421">
        <f>IF(OR(J154="DSP",L154="DSP"),"DSP",IF(L154="VAL","VALIDÉ",(J154+L154)/2))</f>
        <v>16</v>
      </c>
      <c r="N154" s="418">
        <v>46</v>
      </c>
      <c r="O154" s="418">
        <v>65</v>
      </c>
      <c r="P154" s="422">
        <f>IF(OR(N154="DSP",N154="ABI",N154="VAL"),0,N154/O154)</f>
        <v>0.70769230769230773</v>
      </c>
      <c r="Q154" s="420">
        <f>IF(N154="ABI",0,IF(N154="DSP","DSP",IF(N154="VAL","VAL",IF(A154="F",VLOOKUP(P154,forcefille,2),VLOOKUP(P154,forcegarçon,2)))))</f>
        <v>4</v>
      </c>
      <c r="R154" s="418">
        <v>48.7</v>
      </c>
      <c r="S154" s="420">
        <f>IF(R154="ABI",0,IF(R154="DSP","DSP",IF(R154="VAL","VAL",IF(A154="F",VLOOKUP(R154,détfille,2),VLOOKUP(R154,détgarçon,2)))))</f>
        <v>5</v>
      </c>
      <c r="T154" s="421">
        <f>IF(OR(Q154="VAL",S154="VAL"),"VALIDÉ",IF(AND(Q154="DSP",S154="DSP"),"DSP",IF(Q154="DSP",S154*2,IF(S154="DSP",Q154*2,(Q154+S154)))))</f>
        <v>9</v>
      </c>
      <c r="U154" s="418">
        <v>25.13</v>
      </c>
      <c r="V154" s="420">
        <f>IF(U154="ABI",0,IF(U154="DSP","DSP",IF(U154="VAL","VAL",IF(A154="F",VLOOKUP(U154,coorfille,2),VLOOKUP(U154,coorgarçon,2)))))</f>
        <v>5.25</v>
      </c>
      <c r="W154" s="418">
        <v>-25</v>
      </c>
      <c r="X154" s="420">
        <f>IF(W154="ABI",0,IF(W154="DSP","DSP",IF(W154="VAL","VAL",IF(A154="F",VLOOKUP(W154,SouplesseFille,2),VLOOKUP(W154,SouplesseGarçon,2)))))</f>
        <v>0</v>
      </c>
      <c r="Y154" s="418">
        <v>2</v>
      </c>
      <c r="Z154" s="420">
        <f>IF(Y154="ABI",0,IF(Y154="DSP","DSP",IF(Y154="VAL","VAL",IF(A154="F",VLOOKUP(Y154,eqfille,2),VLOOKUP(Y154,eqgarçon,2)))))</f>
        <v>4</v>
      </c>
      <c r="AA154" s="421">
        <f>IF(AND(V154="DSP",X154="DSP",Z154="DSP"),"DSP",IF(AND(V154="DSP",X154="DSP"),Z154*4,IF(AND(V154="DSP",Z154="DSP"),X154*4,IF(AND(X154="DSP",Z154="DSP"),V154*2,IF(V154="DSP",(X154+Z154)*2,IF(X154="DSP",V154+Z154*2,IF(Z154="DSP",V154+X154*2,IF(Z154="VAL","VALIDÉ",V154+X154+Z154))))))))</f>
        <v>9.25</v>
      </c>
      <c r="AB154" s="418">
        <v>39.57</v>
      </c>
      <c r="AC154" s="420">
        <f>IF(AB154="ABI",0,IF(AB154="DNF",0,IF(AB154="DSP","DSP",IF(AB154="VAL","VAL",(IF(A154="F",VLOOKUP(AB154,nagefille,2),VLOOKUP(AB154,nagegarçon,2)))))))</f>
        <v>10</v>
      </c>
      <c r="AD154" s="423">
        <f>IF(AC154="VAL","VALIDÉ",AC154)</f>
        <v>10</v>
      </c>
      <c r="AE154" s="424">
        <f>IF(AND(H154="DSP",M154="DSP",T154="DSP",AA154="DSP",AD154="DSP"),"DSP",IF(AND(H154="DSP",M154="DSP",T154="DSP",AA154="DSP"),AD154,IF(AND(H154="DSP",M154="DSP",T154="DSP",AD154="DSP"),AA154,IF(AND(H154="DSP",M154="DSP",AA154="DSP",AD154="DSP"),T154,IF(AND(H154="DSP",T154="DSP",AA154="DSP",AD154="DSP"),M154,IF(AND(M154="DSP",T154="DSP",AA154="DSP",AD154="DSP"),H154,IF(AND(T154="DSP",AA154="DSP",AD154="DSP"),(H154+M154)/2,IF(AND(M154="DSP",AA154="DSP",AD154="DSP"),(H154+T154)/2,IF(AND(H154="DSP",AA154="DSP",AD154="DSP"),(M154+T154)/2,IF(AND(M154="DSP",T154="DSP",AD154="DSP"),(H154+AA154)/2,IF(AND(H154="DSP",T154="DSP",AD154="DSP"),(M154+AA154)/2,IF(AND(H154="DSP",M154="DSP",AD154="DSP"),(T154+AA154)/2,IF(AND(M154="DSP",T154="DSP",AA154="DSP"),(H154+AD154)/2,IF(AND(H154="DSP",T154="DSP",AA154="DSP"),(M154+AD154)/2,IF(AND(H154="DSP",M154="DSP",AA154="DSP"),(T154+AD154)/2,IF(AND(H154="DSP",M154="DSP",T154="DSP"),(AA154+AD154)/2,IF(AND(H154="DSP",M154="DSP"),(T154+AA154+AD154)/3,IF(AND(H154="DSP",T154="DSP"),(M154+AA154+AD154)/3,IF(AND(M154="DSP",T154="DSP"),(H154+AA154+AD154)/3,IF(AND(H154="DSP",AA154="DSP"),(M154+T154+AD154)/3,IF(AND(M154="DSP",AA154="DSP"),(H154+T154+AD154)/3,IF(AND(T154="DSP",AA154="DSP"),(H154+M154+AD154)/3,IF(AND(H154="DSP",AD154="DSP"),(M154+T154+AA154)/3,IF(AND(M154="DSP",AD154="DSP"),(H154+T154+AA154)/3,IF(AND(T154="DSP",AD154="DSP"),(H154+M154+AA154)/3,IF(AND(AA154="DSP",AD154="DSP"),(H154+M154+T154)/3,IF(H154="DSP",(M154+T154+AA154+AD154)/4,IF(M154="DSP",(H154+T154+AA154+AD154)/4,IF(T154="DSP",(H154+M154+AA154+AD154)/4,IF(AA154="DSP",(H154+M154+T154+AD154)/4,IF(AD154="DSP",(H154+M154+T154+AA154)/4,SUM(H154+M154+T154+AA154+AD154)/5)))))))))))))))))))))))))))))))</f>
        <v>12.65</v>
      </c>
      <c r="AF154" s="425">
        <f>IF(AE154="DSP",0,AE154)</f>
        <v>12.65</v>
      </c>
      <c r="AG154" s="484">
        <f>RANK(AF154,$AF$3:$AF$651,0)</f>
        <v>117</v>
      </c>
      <c r="AH154" s="426">
        <f>IF(ISERROR(VLOOKUP(B154,'Notes Ecrit'!$A$2:$B$650,2,FALSE)),"ABI",(VLOOKUP(B154,'Notes Ecrit'!$A$2:$B$650,2,FALSE)))</f>
        <v>4</v>
      </c>
      <c r="AI154" s="425">
        <f>IF(OR(AH154="ABI",AH154="VALIDÉ"),0,AH154)</f>
        <v>4</v>
      </c>
      <c r="AJ154" s="488">
        <f>RANK(AI154,$AI$3:$AI$651,0)</f>
        <v>490</v>
      </c>
      <c r="AK154" s="427">
        <f>IF(AH154="ABI","DEF",IF(AE154="DSP",AH154,(AE154*0.5+AH154*0.5)))</f>
        <v>8.3249999999999993</v>
      </c>
    </row>
    <row r="155" spans="1:37" ht="15.75" customHeight="1" thickBot="1" x14ac:dyDescent="0.35">
      <c r="A155" s="414" t="s">
        <v>74</v>
      </c>
      <c r="B155" s="415">
        <v>21916895</v>
      </c>
      <c r="C155" s="431" t="s">
        <v>517</v>
      </c>
      <c r="D155" s="431" t="s">
        <v>518</v>
      </c>
      <c r="E155" s="418">
        <v>11</v>
      </c>
      <c r="F155" s="419">
        <f>IF(E155="ABI","ABI",IF(E155="DSP","DSP",IF(E155="VAL","VAL",(VLOOKUP(E155,tpstest,2)))))</f>
        <v>15</v>
      </c>
      <c r="G155" s="420">
        <f>IF(F155="ABI",0,IF(F155="DSP","DSP",IF(F155="VAL","VAL",(IF(A155="F",VLOOKUP(F155,endurfille,2),VLOOKUP(F155,endurgarçon,2))))))</f>
        <v>11</v>
      </c>
      <c r="H155" s="421">
        <f>IF(G155="VAL","VALIDÉ",G155)</f>
        <v>11</v>
      </c>
      <c r="I155" s="418">
        <v>3.59</v>
      </c>
      <c r="J155" s="420">
        <f>IF(I155="ABI",0,IF(I155="DSP","DSP",IF(I155="VAL","VAL",(IF(A155="F",VLOOKUP(I155,VIT20MF,2),VLOOKUP(I155,Vit20MG,2))))))</f>
        <v>15</v>
      </c>
      <c r="K155" s="418">
        <v>7.77</v>
      </c>
      <c r="L155" s="420">
        <f>IF(K155="ABI",0,IF(K155="DSP","DSP",IF(K155="VAL","VAL",(IF(A155="F",VLOOKUP(K155,vit50mf,2),VLOOKUP(K155,vit50mg,2))))))</f>
        <v>11</v>
      </c>
      <c r="M155" s="421">
        <f>IF(OR(J155="DSP",L155="DSP"),"DSP",IF(L155="VAL","VALIDÉ",(J155+L155)/2))</f>
        <v>13</v>
      </c>
      <c r="N155" s="418">
        <v>64</v>
      </c>
      <c r="O155" s="418">
        <v>70</v>
      </c>
      <c r="P155" s="422">
        <f>IF(OR(N155="DSP",N155="ABI",N155="VAL"),0,N155/O155)</f>
        <v>0.91428571428571426</v>
      </c>
      <c r="Q155" s="420">
        <f>IF(N155="ABI",0,IF(N155="DSP","DSP",IF(N155="VAL","VAL",IF(A155="F",VLOOKUP(P155,forcefille,2),VLOOKUP(P155,forcegarçon,2)))))</f>
        <v>7.5</v>
      </c>
      <c r="R155" s="418">
        <v>32.6</v>
      </c>
      <c r="S155" s="420">
        <f>IF(R155="ABI",0,IF(R155="DSP","DSP",IF(R155="VAL","VAL",IF(A155="F",VLOOKUP(R155,détfille,2),VLOOKUP(R155,détgarçon,2)))))</f>
        <v>5.5</v>
      </c>
      <c r="T155" s="421">
        <f>IF(OR(Q155="VAL",S155="VAL"),"VALIDÉ",IF(AND(Q155="DSP",S155="DSP"),"DSP",IF(Q155="DSP",S155*2,IF(S155="DSP",Q155*2,(Q155+S155)))))</f>
        <v>13</v>
      </c>
      <c r="U155" s="418">
        <v>29.44</v>
      </c>
      <c r="V155" s="420">
        <f>IF(U155="ABI",0,IF(U155="DSP","DSP",IF(U155="VAL","VAL",IF(A155="F",VLOOKUP(U155,coorfille,2),VLOOKUP(U155,coorgarçon,2)))))</f>
        <v>4.25</v>
      </c>
      <c r="W155" s="418">
        <v>0</v>
      </c>
      <c r="X155" s="420">
        <f>IF(W155="ABI",0,IF(W155="DSP","DSP",IF(W155="VAL","VAL",IF(A155="F",VLOOKUP(W155,SouplesseFille,2),VLOOKUP(W155,SouplesseGarçon,2)))))</f>
        <v>2.5</v>
      </c>
      <c r="Y155" s="418">
        <v>0</v>
      </c>
      <c r="Z155" s="420">
        <f>IF(Y155="ABI",0,IF(Y155="DSP","DSP",IF(Y155="VAL","VAL",IF(A155="F",VLOOKUP(Y155,eqfille,2),VLOOKUP(Y155,eqgarçon,2)))))</f>
        <v>5</v>
      </c>
      <c r="AA155" s="421">
        <f>IF(AND(V155="DSP",X155="DSP",Z155="DSP"),"DSP",IF(AND(V155="DSP",X155="DSP"),Z155*4,IF(AND(V155="DSP",Z155="DSP"),X155*4,IF(AND(X155="DSP",Z155="DSP"),V155*2,IF(V155="DSP",(X155+Z155)*2,IF(X155="DSP",V155+Z155*2,IF(Z155="DSP",V155+X155*2,IF(Z155="VAL","VALIDÉ",V155+X155+Z155))))))))</f>
        <v>11.75</v>
      </c>
      <c r="AB155" s="418">
        <v>51.92</v>
      </c>
      <c r="AC155" s="420">
        <f>IF(AB155="ABI",0,IF(AB155="DNF",0,IF(AB155="DSP","DSP",IF(AB155="VAL","VAL",(IF(A155="F",VLOOKUP(AB155,nagefille,2),VLOOKUP(AB155,nagegarçon,2)))))))</f>
        <v>8</v>
      </c>
      <c r="AD155" s="423">
        <f>IF(AC155="VAL","VALIDÉ",AC155)</f>
        <v>8</v>
      </c>
      <c r="AE155" s="424">
        <f>IF(AND(H155="DSP",M155="DSP",T155="DSP",AA155="DSP",AD155="DSP"),"DSP",IF(AND(H155="DSP",M155="DSP",T155="DSP",AA155="DSP"),AD155,IF(AND(H155="DSP",M155="DSP",T155="DSP",AD155="DSP"),AA155,IF(AND(H155="DSP",M155="DSP",AA155="DSP",AD155="DSP"),T155,IF(AND(H155="DSP",T155="DSP",AA155="DSP",AD155="DSP"),M155,IF(AND(M155="DSP",T155="DSP",AA155="DSP",AD155="DSP"),H155,IF(AND(T155="DSP",AA155="DSP",AD155="DSP"),(H155+M155)/2,IF(AND(M155="DSP",AA155="DSP",AD155="DSP"),(H155+T155)/2,IF(AND(H155="DSP",AA155="DSP",AD155="DSP"),(M155+T155)/2,IF(AND(M155="DSP",T155="DSP",AD155="DSP"),(H155+AA155)/2,IF(AND(H155="DSP",T155="DSP",AD155="DSP"),(M155+AA155)/2,IF(AND(H155="DSP",M155="DSP",AD155="DSP"),(T155+AA155)/2,IF(AND(M155="DSP",T155="DSP",AA155="DSP"),(H155+AD155)/2,IF(AND(H155="DSP",T155="DSP",AA155="DSP"),(M155+AD155)/2,IF(AND(H155="DSP",M155="DSP",AA155="DSP"),(T155+AD155)/2,IF(AND(H155="DSP",M155="DSP",T155="DSP"),(AA155+AD155)/2,IF(AND(H155="DSP",M155="DSP"),(T155+AA155+AD155)/3,IF(AND(H155="DSP",T155="DSP"),(M155+AA155+AD155)/3,IF(AND(M155="DSP",T155="DSP"),(H155+AA155+AD155)/3,IF(AND(H155="DSP",AA155="DSP"),(M155+T155+AD155)/3,IF(AND(M155="DSP",AA155="DSP"),(H155+T155+AD155)/3,IF(AND(T155="DSP",AA155="DSP"),(H155+M155+AD155)/3,IF(AND(H155="DSP",AD155="DSP"),(M155+T155+AA155)/3,IF(AND(M155="DSP",AD155="DSP"),(H155+T155+AA155)/3,IF(AND(T155="DSP",AD155="DSP"),(H155+M155+AA155)/3,IF(AND(AA155="DSP",AD155="DSP"),(H155+M155+T155)/3,IF(H155="DSP",(M155+T155+AA155+AD155)/4,IF(M155="DSP",(H155+T155+AA155+AD155)/4,IF(T155="DSP",(H155+M155+AA155+AD155)/4,IF(AA155="DSP",(H155+M155+T155+AD155)/4,IF(AD155="DSP",(H155+M155+T155+AA155)/4,SUM(H155+M155+T155+AA155+AD155)/5)))))))))))))))))))))))))))))))</f>
        <v>11.35</v>
      </c>
      <c r="AF155" s="425">
        <f>IF(AE155="DSP",0,AE155)</f>
        <v>11.35</v>
      </c>
      <c r="AG155" s="484">
        <f>RANK(AF155,$AF$3:$AF$651,0)</f>
        <v>281</v>
      </c>
      <c r="AH155" s="426">
        <f>IF(ISERROR(VLOOKUP(B155,'Notes Ecrit'!$A$2:$B$650,2,FALSE)),"ABI",(VLOOKUP(B155,'Notes Ecrit'!$A$2:$B$650,2,FALSE)))</f>
        <v>8.5</v>
      </c>
      <c r="AI155" s="425">
        <f>IF(OR(AH155="ABI",AH155="VALIDÉ"),0,AH155)</f>
        <v>8.5</v>
      </c>
      <c r="AJ155" s="488">
        <f>RANK(AI155,$AI$3:$AI$651,0)</f>
        <v>83</v>
      </c>
      <c r="AK155" s="427">
        <f>IF(AH155="ABI","DEF",IF(AE155="DSP",AH155,(AE155*0.5+AH155*0.5)))</f>
        <v>9.9250000000000007</v>
      </c>
    </row>
    <row r="156" spans="1:37" ht="15.75" customHeight="1" thickBot="1" x14ac:dyDescent="0.35">
      <c r="A156" s="414" t="s">
        <v>1026</v>
      </c>
      <c r="B156" s="415">
        <v>21902007</v>
      </c>
      <c r="C156" s="430" t="s">
        <v>519</v>
      </c>
      <c r="D156" s="431" t="s">
        <v>216</v>
      </c>
      <c r="E156" s="418">
        <v>13</v>
      </c>
      <c r="F156" s="419">
        <f>IF(E156="ABI","ABI",IF(E156="DSP","DSP",IF(E156="VAL","VAL",(VLOOKUP(E156,tpstest,2)))))</f>
        <v>16</v>
      </c>
      <c r="G156" s="420">
        <f>IF(F156="ABI",0,IF(F156="DSP","DSP",IF(F156="VAL","VAL",(IF(A156="F",VLOOKUP(F156,endurfille,2),VLOOKUP(F156,endurgarçon,2))))))</f>
        <v>10</v>
      </c>
      <c r="H156" s="421">
        <f>IF(G156="VAL","VALIDÉ",G156)</f>
        <v>10</v>
      </c>
      <c r="I156" s="418">
        <v>3.34</v>
      </c>
      <c r="J156" s="420">
        <f>IF(I156="ABI",0,IF(I156="DSP","DSP",IF(I156="VAL","VAL",(IF(A156="F",VLOOKUP(I156,VIT20MF,2),VLOOKUP(I156,Vit20MG,2))))))</f>
        <v>15</v>
      </c>
      <c r="K156" s="418">
        <v>7.13</v>
      </c>
      <c r="L156" s="420">
        <f>IF(K156="ABI",0,IF(K156="DSP","DSP",IF(K156="VAL","VAL",(IF(A156="F",VLOOKUP(K156,vit50mf,2),VLOOKUP(K156,vit50mg,2))))))</f>
        <v>9</v>
      </c>
      <c r="M156" s="421">
        <f>IF(OR(J156="DSP",L156="DSP"),"DSP",IF(L156="VAL","VALIDÉ",(J156+L156)/2))</f>
        <v>12</v>
      </c>
      <c r="N156" s="418">
        <v>0</v>
      </c>
      <c r="O156" s="418">
        <v>71</v>
      </c>
      <c r="P156" s="422">
        <f>IF(OR(N156="DSP",N156="ABI",N156="VAL"),0,N156/O156)</f>
        <v>0</v>
      </c>
      <c r="Q156" s="420">
        <f>IF(N156="ABI",0,IF(N156="DSP","DSP",IF(N156="VAL","VAL",IF(A156="F",VLOOKUP(P156,forcefille,2),VLOOKUP(P156,forcegarçon,2)))))</f>
        <v>0</v>
      </c>
      <c r="R156" s="418">
        <v>39.4</v>
      </c>
      <c r="S156" s="420">
        <f>IF(R156="ABI",0,IF(R156="DSP","DSP",IF(R156="VAL","VAL",IF(A156="F",VLOOKUP(R156,détfille,2),VLOOKUP(R156,détgarçon,2)))))</f>
        <v>3</v>
      </c>
      <c r="T156" s="421">
        <f>IF(OR(Q156="VAL",S156="VAL"),"VALIDÉ",IF(AND(Q156="DSP",S156="DSP"),"DSP",IF(Q156="DSP",S156*2,IF(S156="DSP",Q156*2,(Q156+S156)))))</f>
        <v>3</v>
      </c>
      <c r="U156" s="418">
        <v>27.08</v>
      </c>
      <c r="V156" s="420">
        <f>IF(U156="ABI",0,IF(U156="DSP","DSP",IF(U156="VAL","VAL",IF(A156="F",VLOOKUP(U156,coorfille,2),VLOOKUP(U156,coorgarçon,2)))))</f>
        <v>4.25</v>
      </c>
      <c r="W156" s="418">
        <v>-12</v>
      </c>
      <c r="X156" s="420">
        <f>IF(W156="ABI",0,IF(W156="DSP","DSP",IF(W156="VAL","VAL",IF(A156="F",VLOOKUP(W156,SouplesseFille,2),VLOOKUP(W156,SouplesseGarçon,2)))))</f>
        <v>0.5</v>
      </c>
      <c r="Y156" s="418">
        <v>3</v>
      </c>
      <c r="Z156" s="420">
        <f>IF(Y156="ABI",0,IF(Y156="DSP","DSP",IF(Y156="VAL","VAL",IF(A156="F",VLOOKUP(Y156,eqfille,2),VLOOKUP(Y156,eqgarçon,2)))))</f>
        <v>3.5</v>
      </c>
      <c r="AA156" s="421">
        <f>IF(AND(V156="DSP",X156="DSP",Z156="DSP"),"DSP",IF(AND(V156="DSP",X156="DSP"),Z156*4,IF(AND(V156="DSP",Z156="DSP"),X156*4,IF(AND(X156="DSP",Z156="DSP"),V156*2,IF(V156="DSP",(X156+Z156)*2,IF(X156="DSP",V156+Z156*2,IF(Z156="DSP",V156+X156*2,IF(Z156="VAL","VALIDÉ",V156+X156+Z156))))))))</f>
        <v>8.25</v>
      </c>
      <c r="AB156" s="418">
        <v>50.1</v>
      </c>
      <c r="AC156" s="420">
        <f>IF(AB156="ABI",0,IF(AB156="DNF",0,IF(AB156="DSP","DSP",IF(AB156="VAL","VAL",(IF(A156="F",VLOOKUP(AB156,nagefille,2),VLOOKUP(AB156,nagegarçon,2)))))))</f>
        <v>5</v>
      </c>
      <c r="AD156" s="423">
        <f>IF(AC156="VAL","VALIDÉ",AC156)</f>
        <v>5</v>
      </c>
      <c r="AE156" s="424">
        <f>IF(AND(H156="DSP",M156="DSP",T156="DSP",AA156="DSP",AD156="DSP"),"DSP",IF(AND(H156="DSP",M156="DSP",T156="DSP",AA156="DSP"),AD156,IF(AND(H156="DSP",M156="DSP",T156="DSP",AD156="DSP"),AA156,IF(AND(H156="DSP",M156="DSP",AA156="DSP",AD156="DSP"),T156,IF(AND(H156="DSP",T156="DSP",AA156="DSP",AD156="DSP"),M156,IF(AND(M156="DSP",T156="DSP",AA156="DSP",AD156="DSP"),H156,IF(AND(T156="DSP",AA156="DSP",AD156="DSP"),(H156+M156)/2,IF(AND(M156="DSP",AA156="DSP",AD156="DSP"),(H156+T156)/2,IF(AND(H156="DSP",AA156="DSP",AD156="DSP"),(M156+T156)/2,IF(AND(M156="DSP",T156="DSP",AD156="DSP"),(H156+AA156)/2,IF(AND(H156="DSP",T156="DSP",AD156="DSP"),(M156+AA156)/2,IF(AND(H156="DSP",M156="DSP",AD156="DSP"),(T156+AA156)/2,IF(AND(M156="DSP",T156="DSP",AA156="DSP"),(H156+AD156)/2,IF(AND(H156="DSP",T156="DSP",AA156="DSP"),(M156+AD156)/2,IF(AND(H156="DSP",M156="DSP",AA156="DSP"),(T156+AD156)/2,IF(AND(H156="DSP",M156="DSP",T156="DSP"),(AA156+AD156)/2,IF(AND(H156="DSP",M156="DSP"),(T156+AA156+AD156)/3,IF(AND(H156="DSP",T156="DSP"),(M156+AA156+AD156)/3,IF(AND(M156="DSP",T156="DSP"),(H156+AA156+AD156)/3,IF(AND(H156="DSP",AA156="DSP"),(M156+T156+AD156)/3,IF(AND(M156="DSP",AA156="DSP"),(H156+T156+AD156)/3,IF(AND(T156="DSP",AA156="DSP"),(H156+M156+AD156)/3,IF(AND(H156="DSP",AD156="DSP"),(M156+T156+AA156)/3,IF(AND(M156="DSP",AD156="DSP"),(H156+T156+AA156)/3,IF(AND(T156="DSP",AD156="DSP"),(H156+M156+AA156)/3,IF(AND(AA156="DSP",AD156="DSP"),(H156+M156+T156)/3,IF(H156="DSP",(M156+T156+AA156+AD156)/4,IF(M156="DSP",(H156+T156+AA156+AD156)/4,IF(T156="DSP",(H156+M156+AA156+AD156)/4,IF(AA156="DSP",(H156+M156+T156+AD156)/4,IF(AD156="DSP",(H156+M156+T156+AA156)/4,SUM(H156+M156+T156+AA156+AD156)/5)))))))))))))))))))))))))))))))</f>
        <v>7.65</v>
      </c>
      <c r="AF156" s="425">
        <f>IF(AE156="DSP",0,AE156)</f>
        <v>7.65</v>
      </c>
      <c r="AG156" s="484">
        <f>RANK(AF156,$AF$3:$AF$651,0)</f>
        <v>553</v>
      </c>
      <c r="AH156" s="426">
        <f>IF(ISERROR(VLOOKUP(B156,'Notes Ecrit'!$A$2:$B$650,2,FALSE)),"ABI",(VLOOKUP(B156,'Notes Ecrit'!$A$2:$B$650,2,FALSE)))</f>
        <v>4.5</v>
      </c>
      <c r="AI156" s="425">
        <f>IF(OR(AH156="ABI",AH156="VALIDÉ"),0,AH156)</f>
        <v>4.5</v>
      </c>
      <c r="AJ156" s="488">
        <f>RANK(AI156,$AI$3:$AI$651,0)</f>
        <v>464</v>
      </c>
      <c r="AK156" s="427">
        <f>IF(AH156="ABI","DEF",IF(AE156="DSP",AH156,(AE156*0.5+AH156*0.5)))</f>
        <v>6.0750000000000002</v>
      </c>
    </row>
    <row r="157" spans="1:37" ht="15.75" customHeight="1" thickBot="1" x14ac:dyDescent="0.35">
      <c r="A157" s="414" t="s">
        <v>1026</v>
      </c>
      <c r="B157" s="415">
        <v>21910028</v>
      </c>
      <c r="C157" s="431" t="s">
        <v>520</v>
      </c>
      <c r="D157" s="431" t="s">
        <v>521</v>
      </c>
      <c r="E157" s="418">
        <v>13</v>
      </c>
      <c r="F157" s="419">
        <f>IF(E157="ABI","ABI",IF(E157="DSP","DSP",IF(E157="VAL","VAL",(VLOOKUP(E157,tpstest,2)))))</f>
        <v>16</v>
      </c>
      <c r="G157" s="420">
        <f>IF(F157="ABI",0,IF(F157="DSP","DSP",IF(F157="VAL","VAL",(IF(A157="F",VLOOKUP(F157,endurfille,2),VLOOKUP(F157,endurgarçon,2))))))</f>
        <v>10</v>
      </c>
      <c r="H157" s="421">
        <f>IF(G157="VAL","VALIDÉ",G157)</f>
        <v>10</v>
      </c>
      <c r="I157" s="418">
        <v>3.18</v>
      </c>
      <c r="J157" s="420">
        <f>IF(I157="ABI",0,IF(I157="DSP","DSP",IF(I157="VAL","VAL",(IF(A157="F",VLOOKUP(I157,VIT20MF,2),VLOOKUP(I157,Vit20MG,2))))))</f>
        <v>17</v>
      </c>
      <c r="K157" s="418">
        <v>6.77</v>
      </c>
      <c r="L157" s="420">
        <f>IF(K157="ABI",0,IF(K157="DSP","DSP",IF(K157="VAL","VAL",(IF(A157="F",VLOOKUP(K157,vit50mf,2),VLOOKUP(K157,vit50mg,2))))))</f>
        <v>11</v>
      </c>
      <c r="M157" s="421">
        <f>IF(OR(J157="DSP",L157="DSP"),"DSP",IF(L157="VAL","VALIDÉ",(J157+L157)/2))</f>
        <v>14</v>
      </c>
      <c r="N157" s="418">
        <v>106</v>
      </c>
      <c r="O157" s="418">
        <v>81</v>
      </c>
      <c r="P157" s="422">
        <f>IF(OR(N157="DSP",N157="ABI",N157="VAL"),0,N157/O157)</f>
        <v>1.308641975308642</v>
      </c>
      <c r="Q157" s="420">
        <f>IF(N157="ABI",0,IF(N157="DSP","DSP",IF(N157="VAL","VAL",IF(A157="F",VLOOKUP(P157,forcefille,2),VLOOKUP(P157,forcegarçon,2)))))</f>
        <v>7</v>
      </c>
      <c r="R157" s="418">
        <v>56.7</v>
      </c>
      <c r="S157" s="420">
        <f>IF(R157="ABI",0,IF(R157="DSP","DSP",IF(R157="VAL","VAL",IF(A157="F",VLOOKUP(R157,détfille,2),VLOOKUP(R157,détgarçon,2)))))</f>
        <v>7</v>
      </c>
      <c r="T157" s="421">
        <f>IF(OR(Q157="VAL",S157="VAL"),"VALIDÉ",IF(AND(Q157="DSP",S157="DSP"),"DSP",IF(Q157="DSP",S157*2,IF(S157="DSP",Q157*2,(Q157+S157)))))</f>
        <v>14</v>
      </c>
      <c r="U157" s="418">
        <v>25.08</v>
      </c>
      <c r="V157" s="420">
        <f>IF(U157="ABI",0,IF(U157="DSP","DSP",IF(U157="VAL","VAL",IF(A157="F",VLOOKUP(U157,coorfille,2),VLOOKUP(U157,coorgarçon,2)))))</f>
        <v>5.25</v>
      </c>
      <c r="W157" s="418">
        <v>5</v>
      </c>
      <c r="X157" s="420">
        <f>IF(W157="ABI",0,IF(W157="DSP","DSP",IF(W157="VAL","VAL",IF(A157="F",VLOOKUP(W157,SouplesseFille,2),VLOOKUP(W157,SouplesseGarçon,2)))))</f>
        <v>3.5</v>
      </c>
      <c r="Y157" s="418">
        <v>1</v>
      </c>
      <c r="Z157" s="420">
        <f>IF(Y157="ABI",0,IF(Y157="DSP","DSP",IF(Y157="VAL","VAL",IF(A157="F",VLOOKUP(Y157,eqfille,2),VLOOKUP(Y157,eqgarçon,2)))))</f>
        <v>4.5</v>
      </c>
      <c r="AA157" s="421">
        <f>IF(AND(V157="DSP",X157="DSP",Z157="DSP"),"DSP",IF(AND(V157="DSP",X157="DSP"),Z157*4,IF(AND(V157="DSP",Z157="DSP"),X157*4,IF(AND(X157="DSP",Z157="DSP"),V157*2,IF(V157="DSP",(X157+Z157)*2,IF(X157="DSP",V157+Z157*2,IF(Z157="DSP",V157+X157*2,IF(Z157="VAL","VALIDÉ",V157+X157+Z157))))))))</f>
        <v>13.25</v>
      </c>
      <c r="AB157" s="418">
        <v>39.53</v>
      </c>
      <c r="AC157" s="420">
        <f>IF(AB157="ABI",0,IF(AB157="DNF",0,IF(AB157="DSP","DSP",IF(AB157="VAL","VAL",(IF(A157="F",VLOOKUP(AB157,nagefille,2),VLOOKUP(AB157,nagegarçon,2)))))))</f>
        <v>10</v>
      </c>
      <c r="AD157" s="423">
        <f>IF(AC157="VAL","VALIDÉ",AC157)</f>
        <v>10</v>
      </c>
      <c r="AE157" s="424">
        <f>IF(AND(H157="DSP",M157="DSP",T157="DSP",AA157="DSP",AD157="DSP"),"DSP",IF(AND(H157="DSP",M157="DSP",T157="DSP",AA157="DSP"),AD157,IF(AND(H157="DSP",M157="DSP",T157="DSP",AD157="DSP"),AA157,IF(AND(H157="DSP",M157="DSP",AA157="DSP",AD157="DSP"),T157,IF(AND(H157="DSP",T157="DSP",AA157="DSP",AD157="DSP"),M157,IF(AND(M157="DSP",T157="DSP",AA157="DSP",AD157="DSP"),H157,IF(AND(T157="DSP",AA157="DSP",AD157="DSP"),(H157+M157)/2,IF(AND(M157="DSP",AA157="DSP",AD157="DSP"),(H157+T157)/2,IF(AND(H157="DSP",AA157="DSP",AD157="DSP"),(M157+T157)/2,IF(AND(M157="DSP",T157="DSP",AD157="DSP"),(H157+AA157)/2,IF(AND(H157="DSP",T157="DSP",AD157="DSP"),(M157+AA157)/2,IF(AND(H157="DSP",M157="DSP",AD157="DSP"),(T157+AA157)/2,IF(AND(M157="DSP",T157="DSP",AA157="DSP"),(H157+AD157)/2,IF(AND(H157="DSP",T157="DSP",AA157="DSP"),(M157+AD157)/2,IF(AND(H157="DSP",M157="DSP",AA157="DSP"),(T157+AD157)/2,IF(AND(H157="DSP",M157="DSP",T157="DSP"),(AA157+AD157)/2,IF(AND(H157="DSP",M157="DSP"),(T157+AA157+AD157)/3,IF(AND(H157="DSP",T157="DSP"),(M157+AA157+AD157)/3,IF(AND(M157="DSP",T157="DSP"),(H157+AA157+AD157)/3,IF(AND(H157="DSP",AA157="DSP"),(M157+T157+AD157)/3,IF(AND(M157="DSP",AA157="DSP"),(H157+T157+AD157)/3,IF(AND(T157="DSP",AA157="DSP"),(H157+M157+AD157)/3,IF(AND(H157="DSP",AD157="DSP"),(M157+T157+AA157)/3,IF(AND(M157="DSP",AD157="DSP"),(H157+T157+AA157)/3,IF(AND(T157="DSP",AD157="DSP"),(H157+M157+AA157)/3,IF(AND(AA157="DSP",AD157="DSP"),(H157+M157+T157)/3,IF(H157="DSP",(M157+T157+AA157+AD157)/4,IF(M157="DSP",(H157+T157+AA157+AD157)/4,IF(T157="DSP",(H157+M157+AA157+AD157)/4,IF(AA157="DSP",(H157+M157+T157+AD157)/4,IF(AD157="DSP",(H157+M157+T157+AA157)/4,SUM(H157+M157+T157+AA157+AD157)/5)))))))))))))))))))))))))))))))</f>
        <v>12.25</v>
      </c>
      <c r="AF157" s="425">
        <f>IF(AE157="DSP",0,AE157)</f>
        <v>12.25</v>
      </c>
      <c r="AG157" s="484">
        <f>RANK(AF157,$AF$3:$AF$651,0)</f>
        <v>158</v>
      </c>
      <c r="AH157" s="426">
        <f>IF(ISERROR(VLOOKUP(B157,'Notes Ecrit'!$A$2:$B$650,2,FALSE)),"ABI",(VLOOKUP(B157,'Notes Ecrit'!$A$2:$B$650,2,FALSE)))</f>
        <v>7.5</v>
      </c>
      <c r="AI157" s="425">
        <f>IF(OR(AH157="ABI",AH157="VALIDÉ"),0,AH157)</f>
        <v>7.5</v>
      </c>
      <c r="AJ157" s="488">
        <f>RANK(AI157,$AI$3:$AI$651,0)</f>
        <v>137</v>
      </c>
      <c r="AK157" s="427">
        <f>IF(AH157="ABI","DEF",IF(AE157="DSP",AH157,(AE157*0.5+AH157*0.5)))</f>
        <v>9.875</v>
      </c>
    </row>
    <row r="158" spans="1:37" ht="15.75" customHeight="1" thickBot="1" x14ac:dyDescent="0.35">
      <c r="A158" s="414" t="s">
        <v>1026</v>
      </c>
      <c r="B158" s="415">
        <v>21811930</v>
      </c>
      <c r="C158" s="430" t="s">
        <v>522</v>
      </c>
      <c r="D158" s="431" t="s">
        <v>181</v>
      </c>
      <c r="E158" s="418">
        <v>19</v>
      </c>
      <c r="F158" s="419">
        <f>IF(E158="ABI","ABI",IF(E158="DSP","DSP",IF(E158="VAL","VAL",(VLOOKUP(E158,tpstest,2)))))</f>
        <v>19</v>
      </c>
      <c r="G158" s="420">
        <f>IF(F158="ABI",0,IF(F158="DSP","DSP",IF(F158="VAL","VAL",(IF(A158="F",VLOOKUP(F158,endurfille,2),VLOOKUP(F158,endurgarçon,2))))))</f>
        <v>16</v>
      </c>
      <c r="H158" s="421">
        <f>IF(G158="VAL","VALIDÉ",G158)</f>
        <v>16</v>
      </c>
      <c r="I158" s="418">
        <v>3.15</v>
      </c>
      <c r="J158" s="420">
        <f>IF(I158="ABI",0,IF(I158="DSP","DSP",IF(I158="VAL","VAL",(IF(A158="F",VLOOKUP(I158,VIT20MF,2),VLOOKUP(I158,Vit20MG,2))))))</f>
        <v>18</v>
      </c>
      <c r="K158" s="418">
        <v>6.58</v>
      </c>
      <c r="L158" s="420">
        <f>IF(K158="ABI",0,IF(K158="DSP","DSP",IF(K158="VAL","VAL",(IF(A158="F",VLOOKUP(K158,vit50mf,2),VLOOKUP(K158,vit50mg,2))))))</f>
        <v>13</v>
      </c>
      <c r="M158" s="421">
        <f>IF(OR(J158="DSP",L158="DSP"),"DSP",IF(L158="VAL","VALIDÉ",(J158+L158)/2))</f>
        <v>15.5</v>
      </c>
      <c r="N158" s="418">
        <v>71</v>
      </c>
      <c r="O158" s="418">
        <v>76</v>
      </c>
      <c r="P158" s="422">
        <f>IF(OR(N158="DSP",N158="ABI",N158="VAL"),0,N158/O158)</f>
        <v>0.93421052631578949</v>
      </c>
      <c r="Q158" s="420">
        <f>IF(N158="ABI",0,IF(N158="DSP","DSP",IF(N158="VAL","VAL",IF(A158="F",VLOOKUP(P158,forcefille,2),VLOOKUP(P158,forcegarçon,2)))))</f>
        <v>5</v>
      </c>
      <c r="R158" s="418">
        <v>39.4</v>
      </c>
      <c r="S158" s="420">
        <f>IF(R158="ABI",0,IF(R158="DSP","DSP",IF(R158="VAL","VAL",IF(A158="F",VLOOKUP(R158,détfille,2),VLOOKUP(R158,détgarçon,2)))))</f>
        <v>3</v>
      </c>
      <c r="T158" s="421">
        <f>IF(OR(Q158="VAL",S158="VAL"),"VALIDÉ",IF(AND(Q158="DSP",S158="DSP"),"DSP",IF(Q158="DSP",S158*2,IF(S158="DSP",Q158*2,(Q158+S158)))))</f>
        <v>8</v>
      </c>
      <c r="U158" s="418">
        <v>25.62</v>
      </c>
      <c r="V158" s="420">
        <f>IF(U158="ABI",0,IF(U158="DSP","DSP",IF(U158="VAL","VAL",IF(A158="F",VLOOKUP(U158,coorfille,2),VLOOKUP(U158,coorgarçon,2)))))</f>
        <v>5</v>
      </c>
      <c r="W158" s="418">
        <v>-5</v>
      </c>
      <c r="X158" s="420">
        <f>IF(W158="ABI",0,IF(W158="DSP","DSP",IF(W158="VAL","VAL",IF(A158="F",VLOOKUP(W158,SouplesseFille,2),VLOOKUP(W158,SouplesseGarçon,2)))))</f>
        <v>1.5</v>
      </c>
      <c r="Y158" s="418">
        <v>2</v>
      </c>
      <c r="Z158" s="420">
        <f>IF(Y158="ABI",0,IF(Y158="DSP","DSP",IF(Y158="VAL","VAL",IF(A158="F",VLOOKUP(Y158,eqfille,2),VLOOKUP(Y158,eqgarçon,2)))))</f>
        <v>4</v>
      </c>
      <c r="AA158" s="421">
        <f>IF(AND(V158="DSP",X158="DSP",Z158="DSP"),"DSP",IF(AND(V158="DSP",X158="DSP"),Z158*4,IF(AND(V158="DSP",Z158="DSP"),X158*4,IF(AND(X158="DSP",Z158="DSP"),V158*2,IF(V158="DSP",(X158+Z158)*2,IF(X158="DSP",V158+Z158*2,IF(Z158="DSP",V158+X158*2,IF(Z158="VAL","VALIDÉ",V158+X158+Z158))))))))</f>
        <v>10.5</v>
      </c>
      <c r="AB158" s="418">
        <v>35.33</v>
      </c>
      <c r="AC158" s="420">
        <f>IF(AB158="ABI",0,IF(AB158="DNF",0,IF(AB158="DSP","DSP",IF(AB158="VAL","VAL",(IF(A158="F",VLOOKUP(AB158,nagefille,2),VLOOKUP(AB158,nagegarçon,2)))))))</f>
        <v>13</v>
      </c>
      <c r="AD158" s="423">
        <f>IF(AC158="VAL","VALIDÉ",AC158)</f>
        <v>13</v>
      </c>
      <c r="AE158" s="424">
        <f>IF(AND(H158="DSP",M158="DSP",T158="DSP",AA158="DSP",AD158="DSP"),"DSP",IF(AND(H158="DSP",M158="DSP",T158="DSP",AA158="DSP"),AD158,IF(AND(H158="DSP",M158="DSP",T158="DSP",AD158="DSP"),AA158,IF(AND(H158="DSP",M158="DSP",AA158="DSP",AD158="DSP"),T158,IF(AND(H158="DSP",T158="DSP",AA158="DSP",AD158="DSP"),M158,IF(AND(M158="DSP",T158="DSP",AA158="DSP",AD158="DSP"),H158,IF(AND(T158="DSP",AA158="DSP",AD158="DSP"),(H158+M158)/2,IF(AND(M158="DSP",AA158="DSP",AD158="DSP"),(H158+T158)/2,IF(AND(H158="DSP",AA158="DSP",AD158="DSP"),(M158+T158)/2,IF(AND(M158="DSP",T158="DSP",AD158="DSP"),(H158+AA158)/2,IF(AND(H158="DSP",T158="DSP",AD158="DSP"),(M158+AA158)/2,IF(AND(H158="DSP",M158="DSP",AD158="DSP"),(T158+AA158)/2,IF(AND(M158="DSP",T158="DSP",AA158="DSP"),(H158+AD158)/2,IF(AND(H158="DSP",T158="DSP",AA158="DSP"),(M158+AD158)/2,IF(AND(H158="DSP",M158="DSP",AA158="DSP"),(T158+AD158)/2,IF(AND(H158="DSP",M158="DSP",T158="DSP"),(AA158+AD158)/2,IF(AND(H158="DSP",M158="DSP"),(T158+AA158+AD158)/3,IF(AND(H158="DSP",T158="DSP"),(M158+AA158+AD158)/3,IF(AND(M158="DSP",T158="DSP"),(H158+AA158+AD158)/3,IF(AND(H158="DSP",AA158="DSP"),(M158+T158+AD158)/3,IF(AND(M158="DSP",AA158="DSP"),(H158+T158+AD158)/3,IF(AND(T158="DSP",AA158="DSP"),(H158+M158+AD158)/3,IF(AND(H158="DSP",AD158="DSP"),(M158+T158+AA158)/3,IF(AND(M158="DSP",AD158="DSP"),(H158+T158+AA158)/3,IF(AND(T158="DSP",AD158="DSP"),(H158+M158+AA158)/3,IF(AND(AA158="DSP",AD158="DSP"),(H158+M158+T158)/3,IF(H158="DSP",(M158+T158+AA158+AD158)/4,IF(M158="DSP",(H158+T158+AA158+AD158)/4,IF(T158="DSP",(H158+M158+AA158+AD158)/4,IF(AA158="DSP",(H158+M158+T158+AD158)/4,IF(AD158="DSP",(H158+M158+T158+AA158)/4,SUM(H158+M158+T158+AA158+AD158)/5)))))))))))))))))))))))))))))))</f>
        <v>12.6</v>
      </c>
      <c r="AF158" s="425">
        <f>IF(AE158="DSP",0,AE158)</f>
        <v>12.6</v>
      </c>
      <c r="AG158" s="484">
        <f>RANK(AF158,$AF$3:$AF$651,0)</f>
        <v>120</v>
      </c>
      <c r="AH158" s="426">
        <f>IF(ISERROR(VLOOKUP(B158,'Notes Ecrit'!$A$2:$B$650,2,FALSE)),"ABI",(VLOOKUP(B158,'Notes Ecrit'!$A$2:$B$650,2,FALSE)))</f>
        <v>11.5</v>
      </c>
      <c r="AI158" s="425">
        <f>IF(OR(AH158="ABI",AH158="VALIDÉ"),0,AH158)</f>
        <v>11.5</v>
      </c>
      <c r="AJ158" s="488">
        <f>RANK(AI158,$AI$3:$AI$651,0)</f>
        <v>9</v>
      </c>
      <c r="AK158" s="427">
        <f>IF(AH158="ABI","DEF",IF(AE158="DSP",AH158,(AE158*0.5+AH158*0.5)))</f>
        <v>12.05</v>
      </c>
    </row>
    <row r="159" spans="1:37" ht="15.75" customHeight="1" thickBot="1" x14ac:dyDescent="0.35">
      <c r="A159" s="414" t="s">
        <v>1026</v>
      </c>
      <c r="B159" s="415">
        <v>21908741</v>
      </c>
      <c r="C159" s="430" t="s">
        <v>523</v>
      </c>
      <c r="D159" s="431" t="s">
        <v>524</v>
      </c>
      <c r="E159" s="418">
        <v>15</v>
      </c>
      <c r="F159" s="419">
        <f>IF(E159="ABI","ABI",IF(E159="DSP","DSP",IF(E159="VAL","VAL",(VLOOKUP(E159,tpstest,2)))))</f>
        <v>17</v>
      </c>
      <c r="G159" s="420">
        <f>IF(F159="ABI",0,IF(F159="DSP","DSP",IF(F159="VAL","VAL",(IF(A159="F",VLOOKUP(F159,endurfille,2),VLOOKUP(F159,endurgarçon,2))))))</f>
        <v>12</v>
      </c>
      <c r="H159" s="421">
        <f>IF(G159="VAL","VALIDÉ",G159)</f>
        <v>12</v>
      </c>
      <c r="I159" s="418">
        <v>3.63</v>
      </c>
      <c r="J159" s="420">
        <f>IF(I159="ABI",0,IF(I159="DSP","DSP",IF(I159="VAL","VAL",(IF(A159="F",VLOOKUP(I159,VIT20MF,2),VLOOKUP(I159,Vit20MG,2))))))</f>
        <v>10</v>
      </c>
      <c r="K159" s="418">
        <v>7.96</v>
      </c>
      <c r="L159" s="420">
        <f>IF(K159="ABI",0,IF(K159="DSP","DSP",IF(K159="VAL","VAL",(IF(A159="F",VLOOKUP(K159,vit50mf,2),VLOOKUP(K159,vit50mg,2))))))</f>
        <v>3</v>
      </c>
      <c r="M159" s="421">
        <f>IF(OR(J159="DSP",L159="DSP"),"DSP",IF(L159="VAL","VALIDÉ",(J159+L159)/2))</f>
        <v>6.5</v>
      </c>
      <c r="N159" s="418">
        <v>64</v>
      </c>
      <c r="O159" s="418">
        <v>83</v>
      </c>
      <c r="P159" s="422">
        <f>IF(OR(N159="DSP",N159="ABI",N159="VAL"),0,N159/O159)</f>
        <v>0.77108433734939763</v>
      </c>
      <c r="Q159" s="420">
        <f>IF(N159="ABI",0,IF(N159="DSP","DSP",IF(N159="VAL","VAL",IF(A159="F",VLOOKUP(P159,forcefille,2),VLOOKUP(P159,forcegarçon,2)))))</f>
        <v>4</v>
      </c>
      <c r="R159" s="418">
        <v>29.4</v>
      </c>
      <c r="S159" s="420">
        <f>IF(R159="ABI",0,IF(R159="DSP","DSP",IF(R159="VAL","VAL",IF(A159="F",VLOOKUP(R159,détfille,2),VLOOKUP(R159,détgarçon,2)))))</f>
        <v>0.5</v>
      </c>
      <c r="T159" s="421">
        <f>IF(OR(Q159="VAL",S159="VAL"),"VALIDÉ",IF(AND(Q159="DSP",S159="DSP"),"DSP",IF(Q159="DSP",S159*2,IF(S159="DSP",Q159*2,(Q159+S159)))))</f>
        <v>4.5</v>
      </c>
      <c r="U159" s="418">
        <v>29.22</v>
      </c>
      <c r="V159" s="420">
        <f>IF(U159="ABI",0,IF(U159="DSP","DSP",IF(U159="VAL","VAL",IF(A159="F",VLOOKUP(U159,coorfille,2),VLOOKUP(U159,coorgarçon,2)))))</f>
        <v>3.25</v>
      </c>
      <c r="W159" s="418">
        <v>0</v>
      </c>
      <c r="X159" s="420">
        <f>IF(W159="ABI",0,IF(W159="DSP","DSP",IF(W159="VAL","VAL",IF(A159="F",VLOOKUP(W159,SouplesseFille,2),VLOOKUP(W159,SouplesseGarçon,2)))))</f>
        <v>2.5</v>
      </c>
      <c r="Y159" s="418">
        <v>8</v>
      </c>
      <c r="Z159" s="420">
        <f>IF(Y159="ABI",0,IF(Y159="DSP","DSP",IF(Y159="VAL","VAL",IF(A159="F",VLOOKUP(Y159,eqfille,2),VLOOKUP(Y159,eqgarçon,2)))))</f>
        <v>1</v>
      </c>
      <c r="AA159" s="421">
        <f>IF(AND(V159="DSP",X159="DSP",Z159="DSP"),"DSP",IF(AND(V159="DSP",X159="DSP"),Z159*4,IF(AND(V159="DSP",Z159="DSP"),X159*4,IF(AND(X159="DSP",Z159="DSP"),V159*2,IF(V159="DSP",(X159+Z159)*2,IF(X159="DSP",V159+Z159*2,IF(Z159="DSP",V159+X159*2,IF(Z159="VAL","VALIDÉ",V159+X159+Z159))))))))</f>
        <v>6.75</v>
      </c>
      <c r="AB159" s="418">
        <v>33.200000000000003</v>
      </c>
      <c r="AC159" s="420">
        <f>IF(AB159="ABI",0,IF(AB159="DNF",0,IF(AB159="DSP","DSP",IF(AB159="VAL","VAL",(IF(A159="F",VLOOKUP(AB159,nagefille,2),VLOOKUP(AB159,nagegarçon,2)))))))</f>
        <v>14</v>
      </c>
      <c r="AD159" s="423">
        <f>IF(AC159="VAL","VALIDÉ",AC159)</f>
        <v>14</v>
      </c>
      <c r="AE159" s="424">
        <f>IF(AND(H159="DSP",M159="DSP",T159="DSP",AA159="DSP",AD159="DSP"),"DSP",IF(AND(H159="DSP",M159="DSP",T159="DSP",AA159="DSP"),AD159,IF(AND(H159="DSP",M159="DSP",T159="DSP",AD159="DSP"),AA159,IF(AND(H159="DSP",M159="DSP",AA159="DSP",AD159="DSP"),T159,IF(AND(H159="DSP",T159="DSP",AA159="DSP",AD159="DSP"),M159,IF(AND(M159="DSP",T159="DSP",AA159="DSP",AD159="DSP"),H159,IF(AND(T159="DSP",AA159="DSP",AD159="DSP"),(H159+M159)/2,IF(AND(M159="DSP",AA159="DSP",AD159="DSP"),(H159+T159)/2,IF(AND(H159="DSP",AA159="DSP",AD159="DSP"),(M159+T159)/2,IF(AND(M159="DSP",T159="DSP",AD159="DSP"),(H159+AA159)/2,IF(AND(H159="DSP",T159="DSP",AD159="DSP"),(M159+AA159)/2,IF(AND(H159="DSP",M159="DSP",AD159="DSP"),(T159+AA159)/2,IF(AND(M159="DSP",T159="DSP",AA159="DSP"),(H159+AD159)/2,IF(AND(H159="DSP",T159="DSP",AA159="DSP"),(M159+AD159)/2,IF(AND(H159="DSP",M159="DSP",AA159="DSP"),(T159+AD159)/2,IF(AND(H159="DSP",M159="DSP",T159="DSP"),(AA159+AD159)/2,IF(AND(H159="DSP",M159="DSP"),(T159+AA159+AD159)/3,IF(AND(H159="DSP",T159="DSP"),(M159+AA159+AD159)/3,IF(AND(M159="DSP",T159="DSP"),(H159+AA159+AD159)/3,IF(AND(H159="DSP",AA159="DSP"),(M159+T159+AD159)/3,IF(AND(M159="DSP",AA159="DSP"),(H159+T159+AD159)/3,IF(AND(T159="DSP",AA159="DSP"),(H159+M159+AD159)/3,IF(AND(H159="DSP",AD159="DSP"),(M159+T159+AA159)/3,IF(AND(M159="DSP",AD159="DSP"),(H159+T159+AA159)/3,IF(AND(T159="DSP",AD159="DSP"),(H159+M159+AA159)/3,IF(AND(AA159="DSP",AD159="DSP"),(H159+M159+T159)/3,IF(H159="DSP",(M159+T159+AA159+AD159)/4,IF(M159="DSP",(H159+T159+AA159+AD159)/4,IF(T159="DSP",(H159+M159+AA159+AD159)/4,IF(AA159="DSP",(H159+M159+T159+AD159)/4,IF(AD159="DSP",(H159+M159+T159+AA159)/4,SUM(H159+M159+T159+AA159+AD159)/5)))))))))))))))))))))))))))))))</f>
        <v>8.75</v>
      </c>
      <c r="AF159" s="425">
        <f>IF(AE159="DSP",0,AE159)</f>
        <v>8.75</v>
      </c>
      <c r="AG159" s="484">
        <f>RANK(AF159,$AF$3:$AF$651,0)</f>
        <v>521</v>
      </c>
      <c r="AH159" s="426">
        <f>IF(ISERROR(VLOOKUP(B159,'Notes Ecrit'!$A$2:$B$650,2,FALSE)),"ABI",(VLOOKUP(B159,'Notes Ecrit'!$A$2:$B$650,2,FALSE)))</f>
        <v>8</v>
      </c>
      <c r="AI159" s="425">
        <f>IF(OR(AH159="ABI",AH159="VALIDÉ"),0,AH159)</f>
        <v>8</v>
      </c>
      <c r="AJ159" s="488">
        <f>RANK(AI159,$AI$3:$AI$651,0)</f>
        <v>109</v>
      </c>
      <c r="AK159" s="427">
        <f>IF(AH159="ABI","DEF",IF(AE159="DSP",AH159,(AE159*0.5+AH159*0.5)))</f>
        <v>8.375</v>
      </c>
    </row>
    <row r="160" spans="1:37" ht="15.75" customHeight="1" thickBot="1" x14ac:dyDescent="0.35">
      <c r="A160" s="414" t="s">
        <v>1026</v>
      </c>
      <c r="B160" s="415">
        <v>21909183</v>
      </c>
      <c r="C160" s="430" t="s">
        <v>525</v>
      </c>
      <c r="D160" s="431" t="s">
        <v>176</v>
      </c>
      <c r="E160" s="418">
        <v>18</v>
      </c>
      <c r="F160" s="419">
        <f>IF(E160="ABI","ABI",IF(E160="DSP","DSP",IF(E160="VAL","VAL",(VLOOKUP(E160,tpstest,2)))))</f>
        <v>18.5</v>
      </c>
      <c r="G160" s="420">
        <f>IF(F160="ABI",0,IF(F160="DSP","DSP",IF(F160="VAL","VAL",(IF(A160="F",VLOOKUP(F160,endurfille,2),VLOOKUP(F160,endurgarçon,2))))))</f>
        <v>15</v>
      </c>
      <c r="H160" s="421">
        <f>IF(G160="VAL","VALIDÉ",G160)</f>
        <v>15</v>
      </c>
      <c r="I160" s="418">
        <v>3.17</v>
      </c>
      <c r="J160" s="420">
        <f>IF(I160="ABI",0,IF(I160="DSP","DSP",IF(I160="VAL","VAL",(IF(A160="F",VLOOKUP(I160,VIT20MF,2),VLOOKUP(I160,Vit20MG,2))))))</f>
        <v>17</v>
      </c>
      <c r="K160" s="418">
        <v>6.66</v>
      </c>
      <c r="L160" s="420">
        <f>IF(K160="ABI",0,IF(K160="DSP","DSP",IF(K160="VAL","VAL",(IF(A160="F",VLOOKUP(K160,vit50mf,2),VLOOKUP(K160,vit50mg,2))))))</f>
        <v>12</v>
      </c>
      <c r="M160" s="421">
        <f>IF(OR(J160="DSP",L160="DSP"),"DSP",IF(L160="VAL","VALIDÉ",(J160+L160)/2))</f>
        <v>14.5</v>
      </c>
      <c r="N160" s="418">
        <v>56</v>
      </c>
      <c r="O160" s="418">
        <v>67</v>
      </c>
      <c r="P160" s="422">
        <f>IF(OR(N160="DSP",N160="ABI",N160="VAL"),0,N160/O160)</f>
        <v>0.83582089552238803</v>
      </c>
      <c r="Q160" s="420">
        <f>IF(N160="ABI",0,IF(N160="DSP","DSP",IF(N160="VAL","VAL",IF(A160="F",VLOOKUP(P160,forcefille,2),VLOOKUP(P160,forcegarçon,2)))))</f>
        <v>4.5</v>
      </c>
      <c r="R160" s="418">
        <v>49</v>
      </c>
      <c r="S160" s="420">
        <f>IF(R160="ABI",0,IF(R160="DSP","DSP",IF(R160="VAL","VAL",IF(A160="F",VLOOKUP(R160,détfille,2),VLOOKUP(R160,détgarçon,2)))))</f>
        <v>5.5</v>
      </c>
      <c r="T160" s="421">
        <f>IF(OR(Q160="VAL",S160="VAL"),"VALIDÉ",IF(AND(Q160="DSP",S160="DSP"),"DSP",IF(Q160="DSP",S160*2,IF(S160="DSP",Q160*2,(Q160+S160)))))</f>
        <v>10</v>
      </c>
      <c r="U160" s="418">
        <v>27.73</v>
      </c>
      <c r="V160" s="420">
        <f>IF(U160="ABI",0,IF(U160="DSP","DSP",IF(U160="VAL","VAL",IF(A160="F",VLOOKUP(U160,coorfille,2),VLOOKUP(U160,coorgarçon,2)))))</f>
        <v>4</v>
      </c>
      <c r="W160" s="418">
        <v>0</v>
      </c>
      <c r="X160" s="420">
        <f>IF(W160="ABI",0,IF(W160="DSP","DSP",IF(W160="VAL","VAL",IF(A160="F",VLOOKUP(W160,SouplesseFille,2),VLOOKUP(W160,SouplesseGarçon,2)))))</f>
        <v>2.5</v>
      </c>
      <c r="Y160" s="418">
        <v>3</v>
      </c>
      <c r="Z160" s="420">
        <f>IF(Y160="ABI",0,IF(Y160="DSP","DSP",IF(Y160="VAL","VAL",IF(A160="F",VLOOKUP(Y160,eqfille,2),VLOOKUP(Y160,eqgarçon,2)))))</f>
        <v>3.5</v>
      </c>
      <c r="AA160" s="421">
        <f>IF(AND(V160="DSP",X160="DSP",Z160="DSP"),"DSP",IF(AND(V160="DSP",X160="DSP"),Z160*4,IF(AND(V160="DSP",Z160="DSP"),X160*4,IF(AND(X160="DSP",Z160="DSP"),V160*2,IF(V160="DSP",(X160+Z160)*2,IF(X160="DSP",V160+Z160*2,IF(Z160="DSP",V160+X160*2,IF(Z160="VAL","VALIDÉ",V160+X160+Z160))))))))</f>
        <v>10</v>
      </c>
      <c r="AB160" s="418">
        <v>37.86</v>
      </c>
      <c r="AC160" s="420">
        <f>IF(AB160="ABI",0,IF(AB160="DNF",0,IF(AB160="DSP","DSP",IF(AB160="VAL","VAL",(IF(A160="F",VLOOKUP(AB160,nagefille,2),VLOOKUP(AB160,nagegarçon,2)))))))</f>
        <v>11</v>
      </c>
      <c r="AD160" s="423">
        <f>IF(AC160="VAL","VALIDÉ",AC160)</f>
        <v>11</v>
      </c>
      <c r="AE160" s="424">
        <f>IF(AND(H160="DSP",M160="DSP",T160="DSP",AA160="DSP",AD160="DSP"),"DSP",IF(AND(H160="DSP",M160="DSP",T160="DSP",AA160="DSP"),AD160,IF(AND(H160="DSP",M160="DSP",T160="DSP",AD160="DSP"),AA160,IF(AND(H160="DSP",M160="DSP",AA160="DSP",AD160="DSP"),T160,IF(AND(H160="DSP",T160="DSP",AA160="DSP",AD160="DSP"),M160,IF(AND(M160="DSP",T160="DSP",AA160="DSP",AD160="DSP"),H160,IF(AND(T160="DSP",AA160="DSP",AD160="DSP"),(H160+M160)/2,IF(AND(M160="DSP",AA160="DSP",AD160="DSP"),(H160+T160)/2,IF(AND(H160="DSP",AA160="DSP",AD160="DSP"),(M160+T160)/2,IF(AND(M160="DSP",T160="DSP",AD160="DSP"),(H160+AA160)/2,IF(AND(H160="DSP",T160="DSP",AD160="DSP"),(M160+AA160)/2,IF(AND(H160="DSP",M160="DSP",AD160="DSP"),(T160+AA160)/2,IF(AND(M160="DSP",T160="DSP",AA160="DSP"),(H160+AD160)/2,IF(AND(H160="DSP",T160="DSP",AA160="DSP"),(M160+AD160)/2,IF(AND(H160="DSP",M160="DSP",AA160="DSP"),(T160+AD160)/2,IF(AND(H160="DSP",M160="DSP",T160="DSP"),(AA160+AD160)/2,IF(AND(H160="DSP",M160="DSP"),(T160+AA160+AD160)/3,IF(AND(H160="DSP",T160="DSP"),(M160+AA160+AD160)/3,IF(AND(M160="DSP",T160="DSP"),(H160+AA160+AD160)/3,IF(AND(H160="DSP",AA160="DSP"),(M160+T160+AD160)/3,IF(AND(M160="DSP",AA160="DSP"),(H160+T160+AD160)/3,IF(AND(T160="DSP",AA160="DSP"),(H160+M160+AD160)/3,IF(AND(H160="DSP",AD160="DSP"),(M160+T160+AA160)/3,IF(AND(M160="DSP",AD160="DSP"),(H160+T160+AA160)/3,IF(AND(T160="DSP",AD160="DSP"),(H160+M160+AA160)/3,IF(AND(AA160="DSP",AD160="DSP"),(H160+M160+T160)/3,IF(H160="DSP",(M160+T160+AA160+AD160)/4,IF(M160="DSP",(H160+T160+AA160+AD160)/4,IF(T160="DSP",(H160+M160+AA160+AD160)/4,IF(AA160="DSP",(H160+M160+T160+AD160)/4,IF(AD160="DSP",(H160+M160+T160+AA160)/4,SUM(H160+M160+T160+AA160+AD160)/5)))))))))))))))))))))))))))))))</f>
        <v>12.1</v>
      </c>
      <c r="AF160" s="425">
        <f>IF(AE160="DSP",0,AE160)</f>
        <v>12.1</v>
      </c>
      <c r="AG160" s="484">
        <f>RANK(AF160,$AF$3:$AF$651,0)</f>
        <v>177</v>
      </c>
      <c r="AH160" s="426">
        <f>IF(ISERROR(VLOOKUP(B160,'Notes Ecrit'!$A$2:$B$650,2,FALSE)),"ABI",(VLOOKUP(B160,'Notes Ecrit'!$A$2:$B$650,2,FALSE)))</f>
        <v>9</v>
      </c>
      <c r="AI160" s="425">
        <f>IF(OR(AH160="ABI",AH160="VALIDÉ"),0,AH160)</f>
        <v>9</v>
      </c>
      <c r="AJ160" s="488">
        <f>RANK(AI160,$AI$3:$AI$651,0)</f>
        <v>58</v>
      </c>
      <c r="AK160" s="427">
        <f>IF(AH160="ABI","DEF",IF(AE160="DSP",AH160,(AE160*0.5+AH160*0.5)))</f>
        <v>10.55</v>
      </c>
    </row>
    <row r="161" spans="1:37" ht="15.75" customHeight="1" thickBot="1" x14ac:dyDescent="0.35">
      <c r="A161" s="414" t="s">
        <v>1026</v>
      </c>
      <c r="B161" s="415">
        <v>21905792</v>
      </c>
      <c r="C161" s="430" t="s">
        <v>526</v>
      </c>
      <c r="D161" s="431" t="s">
        <v>527</v>
      </c>
      <c r="E161" s="418">
        <v>18</v>
      </c>
      <c r="F161" s="419">
        <f>IF(E161="ABI","ABI",IF(E161="DSP","DSP",IF(E161="VAL","VAL",(VLOOKUP(E161,tpstest,2)))))</f>
        <v>18.5</v>
      </c>
      <c r="G161" s="420">
        <f>IF(F161="ABI",0,IF(F161="DSP","DSP",IF(F161="VAL","VAL",(IF(A161="F",VLOOKUP(F161,endurfille,2),VLOOKUP(F161,endurgarçon,2))))))</f>
        <v>15</v>
      </c>
      <c r="H161" s="421">
        <f>IF(G161="VAL","VALIDÉ",G161)</f>
        <v>15</v>
      </c>
      <c r="I161" s="418">
        <v>3.23</v>
      </c>
      <c r="J161" s="420">
        <f>IF(I161="ABI",0,IF(I161="DSP","DSP",IF(I161="VAL","VAL",(IF(A161="F",VLOOKUP(I161,VIT20MF,2),VLOOKUP(I161,Vit20MG,2))))))</f>
        <v>16</v>
      </c>
      <c r="K161" s="418">
        <v>6.93</v>
      </c>
      <c r="L161" s="420">
        <f>IF(K161="ABI",0,IF(K161="DSP","DSP",IF(K161="VAL","VAL",(IF(A161="F",VLOOKUP(K161,vit50mf,2),VLOOKUP(K161,vit50mg,2))))))</f>
        <v>10</v>
      </c>
      <c r="M161" s="421">
        <f>IF(OR(J161="DSP",L161="DSP"),"DSP",IF(L161="VAL","VALIDÉ",(J161+L161)/2))</f>
        <v>13</v>
      </c>
      <c r="N161" s="418">
        <v>62</v>
      </c>
      <c r="O161" s="418">
        <v>60</v>
      </c>
      <c r="P161" s="422">
        <f>IF(OR(N161="DSP",N161="ABI",N161="VAL"),0,N161/O161)</f>
        <v>1.0333333333333334</v>
      </c>
      <c r="Q161" s="420">
        <f>IF(N161="ABI",0,IF(N161="DSP","DSP",IF(N161="VAL","VAL",IF(A161="F",VLOOKUP(P161,forcefille,2),VLOOKUP(P161,forcegarçon,2)))))</f>
        <v>5.5</v>
      </c>
      <c r="R161" s="418">
        <v>44</v>
      </c>
      <c r="S161" s="420">
        <f>IF(R161="ABI",0,IF(R161="DSP","DSP",IF(R161="VAL","VAL",IF(A161="F",VLOOKUP(R161,détfille,2),VLOOKUP(R161,détgarçon,2)))))</f>
        <v>4</v>
      </c>
      <c r="T161" s="421">
        <f>IF(OR(Q161="VAL",S161="VAL"),"VALIDÉ",IF(AND(Q161="DSP",S161="DSP"),"DSP",IF(Q161="DSP",S161*2,IF(S161="DSP",Q161*2,(Q161+S161)))))</f>
        <v>9.5</v>
      </c>
      <c r="U161" s="418">
        <v>25</v>
      </c>
      <c r="V161" s="420">
        <f>IF(U161="ABI",0,IF(U161="DSP","DSP",IF(U161="VAL","VAL",IF(A161="F",VLOOKUP(U161,coorfille,2),VLOOKUP(U161,coorgarçon,2)))))</f>
        <v>5.25</v>
      </c>
      <c r="W161" s="418">
        <v>8</v>
      </c>
      <c r="X161" s="420">
        <f>IF(W161="ABI",0,IF(W161="DSP","DSP",IF(W161="VAL","VAL",IF(A161="F",VLOOKUP(W161,SouplesseFille,2),VLOOKUP(W161,SouplesseGarçon,2)))))</f>
        <v>3.75</v>
      </c>
      <c r="Y161" s="418">
        <v>4</v>
      </c>
      <c r="Z161" s="420">
        <f>IF(Y161="ABI",0,IF(Y161="DSP","DSP",IF(Y161="VAL","VAL",IF(A161="F",VLOOKUP(Y161,eqfille,2),VLOOKUP(Y161,eqgarçon,2)))))</f>
        <v>3</v>
      </c>
      <c r="AA161" s="421">
        <f>IF(AND(V161="DSP",X161="DSP",Z161="DSP"),"DSP",IF(AND(V161="DSP",X161="DSP"),Z161*4,IF(AND(V161="DSP",Z161="DSP"),X161*4,IF(AND(X161="DSP",Z161="DSP"),V161*2,IF(V161="DSP",(X161+Z161)*2,IF(X161="DSP",V161+Z161*2,IF(Z161="DSP",V161+X161*2,IF(Z161="VAL","VALIDÉ",V161+X161+Z161))))))))</f>
        <v>12</v>
      </c>
      <c r="AB161" s="418">
        <v>34.86</v>
      </c>
      <c r="AC161" s="420">
        <f>IF(AB161="ABI",0,IF(AB161="DNF",0,IF(AB161="DSP","DSP",IF(AB161="VAL","VAL",(IF(A161="F",VLOOKUP(AB161,nagefille,2),VLOOKUP(AB161,nagegarçon,2)))))))</f>
        <v>13</v>
      </c>
      <c r="AD161" s="423">
        <f>IF(AC161="VAL","VALIDÉ",AC161)</f>
        <v>13</v>
      </c>
      <c r="AE161" s="424">
        <f>IF(AND(H161="DSP",M161="DSP",T161="DSP",AA161="DSP",AD161="DSP"),"DSP",IF(AND(H161="DSP",M161="DSP",T161="DSP",AA161="DSP"),AD161,IF(AND(H161="DSP",M161="DSP",T161="DSP",AD161="DSP"),AA161,IF(AND(H161="DSP",M161="DSP",AA161="DSP",AD161="DSP"),T161,IF(AND(H161="DSP",T161="DSP",AA161="DSP",AD161="DSP"),M161,IF(AND(M161="DSP",T161="DSP",AA161="DSP",AD161="DSP"),H161,IF(AND(T161="DSP",AA161="DSP",AD161="DSP"),(H161+M161)/2,IF(AND(M161="DSP",AA161="DSP",AD161="DSP"),(H161+T161)/2,IF(AND(H161="DSP",AA161="DSP",AD161="DSP"),(M161+T161)/2,IF(AND(M161="DSP",T161="DSP",AD161="DSP"),(H161+AA161)/2,IF(AND(H161="DSP",T161="DSP",AD161="DSP"),(M161+AA161)/2,IF(AND(H161="DSP",M161="DSP",AD161="DSP"),(T161+AA161)/2,IF(AND(M161="DSP",T161="DSP",AA161="DSP"),(H161+AD161)/2,IF(AND(H161="DSP",T161="DSP",AA161="DSP"),(M161+AD161)/2,IF(AND(H161="DSP",M161="DSP",AA161="DSP"),(T161+AD161)/2,IF(AND(H161="DSP",M161="DSP",T161="DSP"),(AA161+AD161)/2,IF(AND(H161="DSP",M161="DSP"),(T161+AA161+AD161)/3,IF(AND(H161="DSP",T161="DSP"),(M161+AA161+AD161)/3,IF(AND(M161="DSP",T161="DSP"),(H161+AA161+AD161)/3,IF(AND(H161="DSP",AA161="DSP"),(M161+T161+AD161)/3,IF(AND(M161="DSP",AA161="DSP"),(H161+T161+AD161)/3,IF(AND(T161="DSP",AA161="DSP"),(H161+M161+AD161)/3,IF(AND(H161="DSP",AD161="DSP"),(M161+T161+AA161)/3,IF(AND(M161="DSP",AD161="DSP"),(H161+T161+AA161)/3,IF(AND(T161="DSP",AD161="DSP"),(H161+M161+AA161)/3,IF(AND(AA161="DSP",AD161="DSP"),(H161+M161+T161)/3,IF(H161="DSP",(M161+T161+AA161+AD161)/4,IF(M161="DSP",(H161+T161+AA161+AD161)/4,IF(T161="DSP",(H161+M161+AA161+AD161)/4,IF(AA161="DSP",(H161+M161+T161+AD161)/4,IF(AD161="DSP",(H161+M161+T161+AA161)/4,SUM(H161+M161+T161+AA161+AD161)/5)))))))))))))))))))))))))))))))</f>
        <v>12.5</v>
      </c>
      <c r="AF161" s="425">
        <f>IF(AE161="DSP",0,AE161)</f>
        <v>12.5</v>
      </c>
      <c r="AG161" s="484">
        <f>RANK(AF161,$AF$3:$AF$651,0)</f>
        <v>132</v>
      </c>
      <c r="AH161" s="426">
        <f>IF(ISERROR(VLOOKUP(B161,'Notes Ecrit'!$A$2:$B$650,2,FALSE)),"ABI",(VLOOKUP(B161,'Notes Ecrit'!$A$2:$B$650,2,FALSE)))</f>
        <v>9.5</v>
      </c>
      <c r="AI161" s="425">
        <f>IF(OR(AH161="ABI",AH161="VALIDÉ"),0,AH161)</f>
        <v>9.5</v>
      </c>
      <c r="AJ161" s="488">
        <f>RANK(AI161,$AI$3:$AI$651,0)</f>
        <v>38</v>
      </c>
      <c r="AK161" s="427">
        <f>IF(AH161="ABI","DEF",IF(AE161="DSP",AH161,(AE161*0.5+AH161*0.5)))</f>
        <v>11</v>
      </c>
    </row>
    <row r="162" spans="1:37" ht="15.75" customHeight="1" thickBot="1" x14ac:dyDescent="0.35">
      <c r="A162" s="414" t="s">
        <v>1026</v>
      </c>
      <c r="B162" s="415">
        <v>21908658</v>
      </c>
      <c r="C162" s="444" t="s">
        <v>182</v>
      </c>
      <c r="D162" s="445" t="s">
        <v>528</v>
      </c>
      <c r="E162" s="418">
        <v>21</v>
      </c>
      <c r="F162" s="419">
        <f>IF(E162="ABI","ABI",IF(E162="DSP","DSP",IF(E162="VAL","VAL",(VLOOKUP(E162,tpstest,2)))))</f>
        <v>20</v>
      </c>
      <c r="G162" s="420">
        <f>IF(F162="ABI",0,IF(F162="DSP","DSP",IF(F162="VAL","VAL",(IF(A162="F",VLOOKUP(F162,endurfille,2),VLOOKUP(F162,endurgarçon,2))))))</f>
        <v>18</v>
      </c>
      <c r="H162" s="421">
        <f>IF(G162="VAL","VALIDÉ",G162)</f>
        <v>18</v>
      </c>
      <c r="I162" s="418">
        <v>3.05</v>
      </c>
      <c r="J162" s="420">
        <f>IF(I162="ABI",0,IF(I162="DSP","DSP",IF(I162="VAL","VAL",(IF(A162="F",VLOOKUP(I162,VIT20MF,2),VLOOKUP(I162,Vit20MG,2))))))</f>
        <v>19</v>
      </c>
      <c r="K162" s="418">
        <v>6.57</v>
      </c>
      <c r="L162" s="420">
        <f>IF(K162="ABI",0,IF(K162="DSP","DSP",IF(K162="VAL","VAL",(IF(A162="F",VLOOKUP(K162,vit50mf,2),VLOOKUP(K162,vit50mg,2))))))</f>
        <v>13</v>
      </c>
      <c r="M162" s="421">
        <f>IF(OR(J162="DSP",L162="DSP"),"DSP",IF(L162="VAL","VALIDÉ",(J162+L162)/2))</f>
        <v>16</v>
      </c>
      <c r="N162" s="418">
        <v>41</v>
      </c>
      <c r="O162" s="418">
        <v>53</v>
      </c>
      <c r="P162" s="422">
        <f>IF(OR(N162="DSP",N162="ABI",N162="VAL"),0,N162/O162)</f>
        <v>0.77358490566037741</v>
      </c>
      <c r="Q162" s="420">
        <f>IF(N162="ABI",0,IF(N162="DSP","DSP",IF(N162="VAL","VAL",IF(A162="F",VLOOKUP(P162,forcefille,2),VLOOKUP(P162,forcegarçon,2)))))</f>
        <v>4</v>
      </c>
      <c r="R162" s="418">
        <v>33.9</v>
      </c>
      <c r="S162" s="420">
        <f>IF(R162="ABI",0,IF(R162="DSP","DSP",IF(R162="VAL","VAL",IF(A162="F",VLOOKUP(R162,détfille,2),VLOOKUP(R162,détgarçon,2)))))</f>
        <v>1.5</v>
      </c>
      <c r="T162" s="421">
        <f>IF(OR(Q162="VAL",S162="VAL"),"VALIDÉ",IF(AND(Q162="DSP",S162="DSP"),"DSP",IF(Q162="DSP",S162*2,IF(S162="DSP",Q162*2,(Q162+S162)))))</f>
        <v>5.5</v>
      </c>
      <c r="U162" s="418">
        <v>26.7</v>
      </c>
      <c r="V162" s="420">
        <f>IF(U162="ABI",0,IF(U162="DSP","DSP",IF(U162="VAL","VAL",IF(A162="F",VLOOKUP(U162,coorfille,2),VLOOKUP(U162,coorgarçon,2)))))</f>
        <v>4.5</v>
      </c>
      <c r="W162" s="418">
        <v>-1</v>
      </c>
      <c r="X162" s="420">
        <f>IF(W162="ABI",0,IF(W162="DSP","DSP",IF(W162="VAL","VAL",IF(A162="F",VLOOKUP(W162,SouplesseFille,2),VLOOKUP(W162,SouplesseGarçon,2)))))</f>
        <v>2.25</v>
      </c>
      <c r="Y162" s="418">
        <v>8</v>
      </c>
      <c r="Z162" s="420">
        <f>IF(Y162="ABI",0,IF(Y162="DSP","DSP",IF(Y162="VAL","VAL",IF(A162="F",VLOOKUP(Y162,eqfille,2),VLOOKUP(Y162,eqgarçon,2)))))</f>
        <v>1</v>
      </c>
      <c r="AA162" s="421">
        <f>IF(AND(V162="DSP",X162="DSP",Z162="DSP"),"DSP",IF(AND(V162="DSP",X162="DSP"),Z162*4,IF(AND(V162="DSP",Z162="DSP"),X162*4,IF(AND(X162="DSP",Z162="DSP"),V162*2,IF(V162="DSP",(X162+Z162)*2,IF(X162="DSP",V162+Z162*2,IF(Z162="DSP",V162+X162*2,IF(Z162="VAL","VALIDÉ",V162+X162+Z162))))))))</f>
        <v>7.75</v>
      </c>
      <c r="AB162" s="418">
        <v>38.200000000000003</v>
      </c>
      <c r="AC162" s="420">
        <f>IF(AB162="ABI",0,IF(AB162="DNF",0,IF(AB162="DSP","DSP",IF(AB162="VAL","VAL",(IF(A162="F",VLOOKUP(AB162,nagefille,2),VLOOKUP(AB162,nagegarçon,2)))))))</f>
        <v>11</v>
      </c>
      <c r="AD162" s="423">
        <f>IF(AC162="VAL","VALIDÉ",AC162)</f>
        <v>11</v>
      </c>
      <c r="AE162" s="424">
        <f>IF(AND(H162="DSP",M162="DSP",T162="DSP",AA162="DSP",AD162="DSP"),"DSP",IF(AND(H162="DSP",M162="DSP",T162="DSP",AA162="DSP"),AD162,IF(AND(H162="DSP",M162="DSP",T162="DSP",AD162="DSP"),AA162,IF(AND(H162="DSP",M162="DSP",AA162="DSP",AD162="DSP"),T162,IF(AND(H162="DSP",T162="DSP",AA162="DSP",AD162="DSP"),M162,IF(AND(M162="DSP",T162="DSP",AA162="DSP",AD162="DSP"),H162,IF(AND(T162="DSP",AA162="DSP",AD162="DSP"),(H162+M162)/2,IF(AND(M162="DSP",AA162="DSP",AD162="DSP"),(H162+T162)/2,IF(AND(H162="DSP",AA162="DSP",AD162="DSP"),(M162+T162)/2,IF(AND(M162="DSP",T162="DSP",AD162="DSP"),(H162+AA162)/2,IF(AND(H162="DSP",T162="DSP",AD162="DSP"),(M162+AA162)/2,IF(AND(H162="DSP",M162="DSP",AD162="DSP"),(T162+AA162)/2,IF(AND(M162="DSP",T162="DSP",AA162="DSP"),(H162+AD162)/2,IF(AND(H162="DSP",T162="DSP",AA162="DSP"),(M162+AD162)/2,IF(AND(H162="DSP",M162="DSP",AA162="DSP"),(T162+AD162)/2,IF(AND(H162="DSP",M162="DSP",T162="DSP"),(AA162+AD162)/2,IF(AND(H162="DSP",M162="DSP"),(T162+AA162+AD162)/3,IF(AND(H162="DSP",T162="DSP"),(M162+AA162+AD162)/3,IF(AND(M162="DSP",T162="DSP"),(H162+AA162+AD162)/3,IF(AND(H162="DSP",AA162="DSP"),(M162+T162+AD162)/3,IF(AND(M162="DSP",AA162="DSP"),(H162+T162+AD162)/3,IF(AND(T162="DSP",AA162="DSP"),(H162+M162+AD162)/3,IF(AND(H162="DSP",AD162="DSP"),(M162+T162+AA162)/3,IF(AND(M162="DSP",AD162="DSP"),(H162+T162+AA162)/3,IF(AND(T162="DSP",AD162="DSP"),(H162+M162+AA162)/3,IF(AND(AA162="DSP",AD162="DSP"),(H162+M162+T162)/3,IF(H162="DSP",(M162+T162+AA162+AD162)/4,IF(M162="DSP",(H162+T162+AA162+AD162)/4,IF(T162="DSP",(H162+M162+AA162+AD162)/4,IF(AA162="DSP",(H162+M162+T162+AD162)/4,IF(AD162="DSP",(H162+M162+T162+AA162)/4,SUM(H162+M162+T162+AA162+AD162)/5)))))))))))))))))))))))))))))))</f>
        <v>11.65</v>
      </c>
      <c r="AF162" s="425">
        <f>IF(AE162="DSP",0,AE162)</f>
        <v>11.65</v>
      </c>
      <c r="AG162" s="484">
        <f>RANK(AF162,$AF$3:$AF$651,0)</f>
        <v>237</v>
      </c>
      <c r="AH162" s="426">
        <f>IF(ISERROR(VLOOKUP(B162,'Notes Ecrit'!$A$2:$B$650,2,FALSE)),"ABI",(VLOOKUP(B162,'Notes Ecrit'!$A$2:$B$650,2,FALSE)))</f>
        <v>8</v>
      </c>
      <c r="AI162" s="425">
        <f>IF(OR(AH162="ABI",AH162="VALIDÉ"),0,AH162)</f>
        <v>8</v>
      </c>
      <c r="AJ162" s="488">
        <f>RANK(AI162,$AI$3:$AI$651,0)</f>
        <v>109</v>
      </c>
      <c r="AK162" s="427">
        <f>IF(AH162="ABI","DEF",IF(AE162="DSP",AH162,(AE162*0.5+AH162*0.5)))</f>
        <v>9.8249999999999993</v>
      </c>
    </row>
    <row r="163" spans="1:37" ht="15.75" customHeight="1" thickBot="1" x14ac:dyDescent="0.35">
      <c r="A163" s="414" t="s">
        <v>74</v>
      </c>
      <c r="B163" s="415">
        <v>21900891</v>
      </c>
      <c r="C163" s="430" t="s">
        <v>529</v>
      </c>
      <c r="D163" s="431" t="s">
        <v>530</v>
      </c>
      <c r="E163" s="418">
        <v>12</v>
      </c>
      <c r="F163" s="419">
        <f>IF(E163="ABI","ABI",IF(E163="DSP","DSP",IF(E163="VAL","VAL",(VLOOKUP(E163,tpstest,2)))))</f>
        <v>15.5</v>
      </c>
      <c r="G163" s="420">
        <f>IF(F163="ABI",0,IF(F163="DSP","DSP",IF(F163="VAL","VAL",(IF(A163="F",VLOOKUP(F163,endurfille,2),VLOOKUP(F163,endurgarçon,2))))))</f>
        <v>12</v>
      </c>
      <c r="H163" s="421">
        <f>IF(G163="VAL","VALIDÉ",G163)</f>
        <v>12</v>
      </c>
      <c r="I163" s="418">
        <v>3.71</v>
      </c>
      <c r="J163" s="420">
        <f>IF(I163="ABI",0,IF(I163="DSP","DSP",IF(I163="VAL","VAL",(IF(A163="F",VLOOKUP(I163,VIT20MF,2),VLOOKUP(I163,Vit20MG,2))))))</f>
        <v>13</v>
      </c>
      <c r="K163" s="418">
        <v>7.74</v>
      </c>
      <c r="L163" s="420">
        <f>IF(K163="ABI",0,IF(K163="DSP","DSP",IF(K163="VAL","VAL",(IF(A163="F",VLOOKUP(K163,vit50mf,2),VLOOKUP(K163,vit50mg,2))))))</f>
        <v>11</v>
      </c>
      <c r="M163" s="421">
        <f>IF(OR(J163="DSP",L163="DSP"),"DSP",IF(L163="VAL","VALIDÉ",(J163+L163)/2))</f>
        <v>12</v>
      </c>
      <c r="N163" s="418">
        <v>41</v>
      </c>
      <c r="O163" s="418">
        <v>56</v>
      </c>
      <c r="P163" s="422">
        <f>IF(OR(N163="DSP",N163="ABI",N163="VAL"),0,N163/O163)</f>
        <v>0.7321428571428571</v>
      </c>
      <c r="Q163" s="420">
        <f>IF(N163="ABI",0,IF(N163="DSP","DSP",IF(N163="VAL","VAL",IF(A163="F",VLOOKUP(P163,forcefille,2),VLOOKUP(P163,forcegarçon,2)))))</f>
        <v>6.5</v>
      </c>
      <c r="R163" s="418">
        <v>36.4</v>
      </c>
      <c r="S163" s="420">
        <f>IF(R163="ABI",0,IF(R163="DSP","DSP",IF(R163="VAL","VAL",IF(A163="F",VLOOKUP(R163,détfille,2),VLOOKUP(R163,détgarçon,2)))))</f>
        <v>6.5</v>
      </c>
      <c r="T163" s="421">
        <f>IF(OR(Q163="VAL",S163="VAL"),"VALIDÉ",IF(AND(Q163="DSP",S163="DSP"),"DSP",IF(Q163="DSP",S163*2,IF(S163="DSP",Q163*2,(Q163+S163)))))</f>
        <v>13</v>
      </c>
      <c r="U163" s="418">
        <v>27.39</v>
      </c>
      <c r="V163" s="420">
        <f>IF(U163="ABI",0,IF(U163="DSP","DSP",IF(U163="VAL","VAL",IF(A163="F",VLOOKUP(U163,coorfille,2),VLOOKUP(U163,coorgarçon,2)))))</f>
        <v>5.25</v>
      </c>
      <c r="W163" s="418">
        <v>-2</v>
      </c>
      <c r="X163" s="420">
        <f>IF(W163="ABI",0,IF(W163="DSP","DSP",IF(W163="VAL","VAL",IF(A163="F",VLOOKUP(W163,SouplesseFille,2),VLOOKUP(W163,SouplesseGarçon,2)))))</f>
        <v>2</v>
      </c>
      <c r="Y163" s="418">
        <v>3</v>
      </c>
      <c r="Z163" s="420">
        <f>IF(Y163="ABI",0,IF(Y163="DSP","DSP",IF(Y163="VAL","VAL",IF(A163="F",VLOOKUP(Y163,eqfille,2),VLOOKUP(Y163,eqgarçon,2)))))</f>
        <v>3.5</v>
      </c>
      <c r="AA163" s="421">
        <f>IF(AND(V163="DSP",X163="DSP",Z163="DSP"),"DSP",IF(AND(V163="DSP",X163="DSP"),Z163*4,IF(AND(V163="DSP",Z163="DSP"),X163*4,IF(AND(X163="DSP",Z163="DSP"),V163*2,IF(V163="DSP",(X163+Z163)*2,IF(X163="DSP",V163+Z163*2,IF(Z163="DSP",V163+X163*2,IF(Z163="VAL","VALIDÉ",V163+X163+Z163))))))))</f>
        <v>10.75</v>
      </c>
      <c r="AB163" s="418">
        <v>0</v>
      </c>
      <c r="AC163" s="420">
        <f>IF(AB163="ABI",0,IF(AB163="DNF",0,IF(AB163="DSP","DSP",IF(AB163="VAL","VAL",(IF(A163="F",VLOOKUP(AB163,nagefille,2),VLOOKUP(AB163,nagegarçon,2)))))))</f>
        <v>0</v>
      </c>
      <c r="AD163" s="423">
        <f>IF(AC163="VAL","VALIDÉ",AC163)</f>
        <v>0</v>
      </c>
      <c r="AE163" s="424">
        <f>IF(AND(H163="DSP",M163="DSP",T163="DSP",AA163="DSP",AD163="DSP"),"DSP",IF(AND(H163="DSP",M163="DSP",T163="DSP",AA163="DSP"),AD163,IF(AND(H163="DSP",M163="DSP",T163="DSP",AD163="DSP"),AA163,IF(AND(H163="DSP",M163="DSP",AA163="DSP",AD163="DSP"),T163,IF(AND(H163="DSP",T163="DSP",AA163="DSP",AD163="DSP"),M163,IF(AND(M163="DSP",T163="DSP",AA163="DSP",AD163="DSP"),H163,IF(AND(T163="DSP",AA163="DSP",AD163="DSP"),(H163+M163)/2,IF(AND(M163="DSP",AA163="DSP",AD163="DSP"),(H163+T163)/2,IF(AND(H163="DSP",AA163="DSP",AD163="DSP"),(M163+T163)/2,IF(AND(M163="DSP",T163="DSP",AD163="DSP"),(H163+AA163)/2,IF(AND(H163="DSP",T163="DSP",AD163="DSP"),(M163+AA163)/2,IF(AND(H163="DSP",M163="DSP",AD163="DSP"),(T163+AA163)/2,IF(AND(M163="DSP",T163="DSP",AA163="DSP"),(H163+AD163)/2,IF(AND(H163="DSP",T163="DSP",AA163="DSP"),(M163+AD163)/2,IF(AND(H163="DSP",M163="DSP",AA163="DSP"),(T163+AD163)/2,IF(AND(H163="DSP",M163="DSP",T163="DSP"),(AA163+AD163)/2,IF(AND(H163="DSP",M163="DSP"),(T163+AA163+AD163)/3,IF(AND(H163="DSP",T163="DSP"),(M163+AA163+AD163)/3,IF(AND(M163="DSP",T163="DSP"),(H163+AA163+AD163)/3,IF(AND(H163="DSP",AA163="DSP"),(M163+T163+AD163)/3,IF(AND(M163="DSP",AA163="DSP"),(H163+T163+AD163)/3,IF(AND(T163="DSP",AA163="DSP"),(H163+M163+AD163)/3,IF(AND(H163="DSP",AD163="DSP"),(M163+T163+AA163)/3,IF(AND(M163="DSP",AD163="DSP"),(H163+T163+AA163)/3,IF(AND(T163="DSP",AD163="DSP"),(H163+M163+AA163)/3,IF(AND(AA163="DSP",AD163="DSP"),(H163+M163+T163)/3,IF(H163="DSP",(M163+T163+AA163+AD163)/4,IF(M163="DSP",(H163+T163+AA163+AD163)/4,IF(T163="DSP",(H163+M163+AA163+AD163)/4,IF(AA163="DSP",(H163+M163+T163+AD163)/4,IF(AD163="DSP",(H163+M163+T163+AA163)/4,SUM(H163+M163+T163+AA163+AD163)/5)))))))))))))))))))))))))))))))</f>
        <v>9.5500000000000007</v>
      </c>
      <c r="AF163" s="425">
        <f>IF(AE163="DSP",0,AE163)</f>
        <v>9.5500000000000007</v>
      </c>
      <c r="AG163" s="484">
        <f>RANK(AF163,$AF$3:$AF$651,0)</f>
        <v>463</v>
      </c>
      <c r="AH163" s="426">
        <f>IF(ISERROR(VLOOKUP(B163,'Notes Ecrit'!$A$2:$B$650,2,FALSE)),"ABI",(VLOOKUP(B163,'Notes Ecrit'!$A$2:$B$650,2,FALSE)))</f>
        <v>7.5</v>
      </c>
      <c r="AI163" s="425">
        <f>IF(OR(AH163="ABI",AH163="VALIDÉ"),0,AH163)</f>
        <v>7.5</v>
      </c>
      <c r="AJ163" s="488">
        <f>RANK(AI163,$AI$3:$AI$651,0)</f>
        <v>137</v>
      </c>
      <c r="AK163" s="427">
        <f>IF(AH163="ABI","DEF",IF(AE163="DSP",AH163,(AE163*0.5+AH163*0.5)))</f>
        <v>8.5250000000000004</v>
      </c>
    </row>
    <row r="164" spans="1:37" ht="15.75" customHeight="1" thickBot="1" x14ac:dyDescent="0.35">
      <c r="A164" s="414" t="s">
        <v>1026</v>
      </c>
      <c r="B164" s="415">
        <v>21903726</v>
      </c>
      <c r="C164" s="448" t="s">
        <v>531</v>
      </c>
      <c r="D164" s="449" t="s">
        <v>130</v>
      </c>
      <c r="E164" s="418">
        <v>16</v>
      </c>
      <c r="F164" s="419">
        <f>IF(E164="ABI","ABI",IF(E164="DSP","DSP",IF(E164="VAL","VAL",(VLOOKUP(E164,tpstest,2)))))</f>
        <v>17.5</v>
      </c>
      <c r="G164" s="420">
        <f>IF(F164="ABI",0,IF(F164="DSP","DSP",IF(F164="VAL","VAL",(IF(A164="F",VLOOKUP(F164,endurfille,2),VLOOKUP(F164,endurgarçon,2))))))</f>
        <v>13</v>
      </c>
      <c r="H164" s="421">
        <f>IF(G164="VAL","VALIDÉ",G164)</f>
        <v>13</v>
      </c>
      <c r="I164" s="418">
        <v>3.06</v>
      </c>
      <c r="J164" s="420">
        <f>IF(I164="ABI",0,IF(I164="DSP","DSP",IF(I164="VAL","VAL",(IF(A164="F",VLOOKUP(I164,VIT20MF,2),VLOOKUP(I164,Vit20MG,2))))))</f>
        <v>19</v>
      </c>
      <c r="K164" s="418">
        <v>6.55</v>
      </c>
      <c r="L164" s="420">
        <f>IF(K164="ABI",0,IF(K164="DSP","DSP",IF(K164="VAL","VAL",(IF(A164="F",VLOOKUP(K164,vit50mf,2),VLOOKUP(K164,vit50mg,2))))))</f>
        <v>13</v>
      </c>
      <c r="M164" s="421">
        <f>IF(OR(J164="DSP",L164="DSP"),"DSP",IF(L164="VAL","VALIDÉ",(J164+L164)/2))</f>
        <v>16</v>
      </c>
      <c r="N164" s="418">
        <v>81</v>
      </c>
      <c r="O164" s="418">
        <v>78</v>
      </c>
      <c r="P164" s="422">
        <f>IF(OR(N164="DSP",N164="ABI",N164="VAL"),0,N164/O164)</f>
        <v>1.0384615384615385</v>
      </c>
      <c r="Q164" s="420">
        <f>IF(N164="ABI",0,IF(N164="DSP","DSP",IF(N164="VAL","VAL",IF(A164="F",VLOOKUP(P164,forcefille,2),VLOOKUP(P164,forcegarçon,2)))))</f>
        <v>5.5</v>
      </c>
      <c r="R164" s="418">
        <v>42.2</v>
      </c>
      <c r="S164" s="420">
        <f>IF(R164="ABI",0,IF(R164="DSP","DSP",IF(R164="VAL","VAL",IF(A164="F",VLOOKUP(R164,détfille,2),VLOOKUP(R164,détgarçon,2)))))</f>
        <v>3.5</v>
      </c>
      <c r="T164" s="421">
        <f>IF(OR(Q164="VAL",S164="VAL"),"VALIDÉ",IF(AND(Q164="DSP",S164="DSP"),"DSP",IF(Q164="DSP",S164*2,IF(S164="DSP",Q164*2,(Q164+S164)))))</f>
        <v>9</v>
      </c>
      <c r="U164" s="418">
        <v>25.87</v>
      </c>
      <c r="V164" s="420">
        <f>IF(U164="ABI",0,IF(U164="DSP","DSP",IF(U164="VAL","VAL",IF(A164="F",VLOOKUP(U164,coorfille,2),VLOOKUP(U164,coorgarçon,2)))))</f>
        <v>5</v>
      </c>
      <c r="W164" s="418">
        <v>0</v>
      </c>
      <c r="X164" s="420">
        <f>IF(W164="ABI",0,IF(W164="DSP","DSP",IF(W164="VAL","VAL",IF(A164="F",VLOOKUP(W164,SouplesseFille,2),VLOOKUP(W164,SouplesseGarçon,2)))))</f>
        <v>2.5</v>
      </c>
      <c r="Y164" s="418">
        <v>7</v>
      </c>
      <c r="Z164" s="420">
        <f>IF(Y164="ABI",0,IF(Y164="DSP","DSP",IF(Y164="VAL","VAL",IF(A164="F",VLOOKUP(Y164,eqfille,2),VLOOKUP(Y164,eqgarçon,2)))))</f>
        <v>1.5</v>
      </c>
      <c r="AA164" s="421">
        <f>IF(AND(V164="DSP",X164="DSP",Z164="DSP"),"DSP",IF(AND(V164="DSP",X164="DSP"),Z164*4,IF(AND(V164="DSP",Z164="DSP"),X164*4,IF(AND(X164="DSP",Z164="DSP"),V164*2,IF(V164="DSP",(X164+Z164)*2,IF(X164="DSP",V164+Z164*2,IF(Z164="DSP",V164+X164*2,IF(Z164="VAL","VALIDÉ",V164+X164+Z164))))))))</f>
        <v>9</v>
      </c>
      <c r="AB164" s="418">
        <v>35.92</v>
      </c>
      <c r="AC164" s="420">
        <f>IF(AB164="ABI",0,IF(AB164="DNF",0,IF(AB164="DSP","DSP",IF(AB164="VAL","VAL",(IF(A164="F",VLOOKUP(AB164,nagefille,2),VLOOKUP(AB164,nagegarçon,2)))))))</f>
        <v>13</v>
      </c>
      <c r="AD164" s="423">
        <f>IF(AC164="VAL","VALIDÉ",AC164)</f>
        <v>13</v>
      </c>
      <c r="AE164" s="424">
        <f>IF(AND(H164="DSP",M164="DSP",T164="DSP",AA164="DSP",AD164="DSP"),"DSP",IF(AND(H164="DSP",M164="DSP",T164="DSP",AA164="DSP"),AD164,IF(AND(H164="DSP",M164="DSP",T164="DSP",AD164="DSP"),AA164,IF(AND(H164="DSP",M164="DSP",AA164="DSP",AD164="DSP"),T164,IF(AND(H164="DSP",T164="DSP",AA164="DSP",AD164="DSP"),M164,IF(AND(M164="DSP",T164="DSP",AA164="DSP",AD164="DSP"),H164,IF(AND(T164="DSP",AA164="DSP",AD164="DSP"),(H164+M164)/2,IF(AND(M164="DSP",AA164="DSP",AD164="DSP"),(H164+T164)/2,IF(AND(H164="DSP",AA164="DSP",AD164="DSP"),(M164+T164)/2,IF(AND(M164="DSP",T164="DSP",AD164="DSP"),(H164+AA164)/2,IF(AND(H164="DSP",T164="DSP",AD164="DSP"),(M164+AA164)/2,IF(AND(H164="DSP",M164="DSP",AD164="DSP"),(T164+AA164)/2,IF(AND(M164="DSP",T164="DSP",AA164="DSP"),(H164+AD164)/2,IF(AND(H164="DSP",T164="DSP",AA164="DSP"),(M164+AD164)/2,IF(AND(H164="DSP",M164="DSP",AA164="DSP"),(T164+AD164)/2,IF(AND(H164="DSP",M164="DSP",T164="DSP"),(AA164+AD164)/2,IF(AND(H164="DSP",M164="DSP"),(T164+AA164+AD164)/3,IF(AND(H164="DSP",T164="DSP"),(M164+AA164+AD164)/3,IF(AND(M164="DSP",T164="DSP"),(H164+AA164+AD164)/3,IF(AND(H164="DSP",AA164="DSP"),(M164+T164+AD164)/3,IF(AND(M164="DSP",AA164="DSP"),(H164+T164+AD164)/3,IF(AND(T164="DSP",AA164="DSP"),(H164+M164+AD164)/3,IF(AND(H164="DSP",AD164="DSP"),(M164+T164+AA164)/3,IF(AND(M164="DSP",AD164="DSP"),(H164+T164+AA164)/3,IF(AND(T164="DSP",AD164="DSP"),(H164+M164+AA164)/3,IF(AND(AA164="DSP",AD164="DSP"),(H164+M164+T164)/3,IF(H164="DSP",(M164+T164+AA164+AD164)/4,IF(M164="DSP",(H164+T164+AA164+AD164)/4,IF(T164="DSP",(H164+M164+AA164+AD164)/4,IF(AA164="DSP",(H164+M164+T164+AD164)/4,IF(AD164="DSP",(H164+M164+T164+AA164)/4,SUM(H164+M164+T164+AA164+AD164)/5)))))))))))))))))))))))))))))))</f>
        <v>12</v>
      </c>
      <c r="AF164" s="425">
        <f>IF(AE164="DSP",0,AE164)</f>
        <v>12</v>
      </c>
      <c r="AG164" s="484">
        <f>RANK(AF164,$AF$3:$AF$651,0)</f>
        <v>194</v>
      </c>
      <c r="AH164" s="426">
        <f>IF(ISERROR(VLOOKUP(B164,'Notes Ecrit'!$A$2:$B$650,2,FALSE)),"ABI",(VLOOKUP(B164,'Notes Ecrit'!$A$2:$B$650,2,FALSE)))</f>
        <v>3</v>
      </c>
      <c r="AI164" s="425">
        <f>IF(OR(AH164="ABI",AH164="VALIDÉ"),0,AH164)</f>
        <v>3</v>
      </c>
      <c r="AJ164" s="488">
        <f>RANK(AI164,$AI$3:$AI$651,0)</f>
        <v>556</v>
      </c>
      <c r="AK164" s="427">
        <f>IF(AH164="ABI","DEF",IF(AE164="DSP",AH164,(AE164*0.5+AH164*0.5)))</f>
        <v>7.5</v>
      </c>
    </row>
    <row r="165" spans="1:37" ht="15.75" customHeight="1" thickBot="1" x14ac:dyDescent="0.35">
      <c r="A165" s="414" t="s">
        <v>1026</v>
      </c>
      <c r="B165" s="415">
        <v>21816053</v>
      </c>
      <c r="C165" s="448" t="s">
        <v>48</v>
      </c>
      <c r="D165" s="449" t="s">
        <v>95</v>
      </c>
      <c r="E165" s="418">
        <v>17</v>
      </c>
      <c r="F165" s="419">
        <f>IF(E165="ABI","ABI",IF(E165="DSP","DSP",IF(E165="VAL","VAL",(VLOOKUP(E165,tpstest,2)))))</f>
        <v>18</v>
      </c>
      <c r="G165" s="420">
        <f>IF(F165="ABI",0,IF(F165="DSP","DSP",IF(F165="VAL","VAL",(IF(A165="F",VLOOKUP(F165,endurfille,2),VLOOKUP(F165,endurgarçon,2))))))</f>
        <v>14</v>
      </c>
      <c r="H165" s="421">
        <f>IF(G165="VAL","VALIDÉ",G165)</f>
        <v>14</v>
      </c>
      <c r="I165" s="418">
        <v>3.17</v>
      </c>
      <c r="J165" s="420">
        <f>IF(I165="ABI",0,IF(I165="DSP","DSP",IF(I165="VAL","VAL",(IF(A165="F",VLOOKUP(I165,VIT20MF,2),VLOOKUP(I165,Vit20MG,2))))))</f>
        <v>17</v>
      </c>
      <c r="K165" s="418">
        <v>6.67</v>
      </c>
      <c r="L165" s="420">
        <f>IF(K165="ABI",0,IF(K165="DSP","DSP",IF(K165="VAL","VAL",(IF(A165="F",VLOOKUP(K165,vit50mf,2),VLOOKUP(K165,vit50mg,2))))))</f>
        <v>12</v>
      </c>
      <c r="M165" s="421">
        <f>IF(OR(J165="DSP",L165="DSP"),"DSP",IF(L165="VAL","VALIDÉ",(J165+L165)/2))</f>
        <v>14.5</v>
      </c>
      <c r="N165" s="418">
        <v>73</v>
      </c>
      <c r="O165" s="418">
        <v>72</v>
      </c>
      <c r="P165" s="422">
        <f>IF(OR(N165="DSP",N165="ABI",N165="VAL"),0,N165/O165)</f>
        <v>1.0138888888888888</v>
      </c>
      <c r="Q165" s="420">
        <f>IF(N165="ABI",0,IF(N165="DSP","DSP",IF(N165="VAL","VAL",IF(A165="F",VLOOKUP(P165,forcefille,2),VLOOKUP(P165,forcegarçon,2)))))</f>
        <v>5.5</v>
      </c>
      <c r="R165" s="418">
        <v>46.5</v>
      </c>
      <c r="S165" s="420">
        <f>IF(R165="ABI",0,IF(R165="DSP","DSP",IF(R165="VAL","VAL",IF(A165="F",VLOOKUP(R165,détfille,2),VLOOKUP(R165,détgarçon,2)))))</f>
        <v>4.5</v>
      </c>
      <c r="T165" s="421">
        <f>IF(OR(Q165="VAL",S165="VAL"),"VALIDÉ",IF(AND(Q165="DSP",S165="DSP"),"DSP",IF(Q165="DSP",S165*2,IF(S165="DSP",Q165*2,(Q165+S165)))))</f>
        <v>10</v>
      </c>
      <c r="U165" s="418">
        <v>28.08</v>
      </c>
      <c r="V165" s="420">
        <f>IF(U165="ABI",0,IF(U165="DSP","DSP",IF(U165="VAL","VAL",IF(A165="F",VLOOKUP(U165,coorfille,2),VLOOKUP(U165,coorgarçon,2)))))</f>
        <v>3.75</v>
      </c>
      <c r="W165" s="418">
        <v>-3</v>
      </c>
      <c r="X165" s="420">
        <f>IF(W165="ABI",0,IF(W165="DSP","DSP",IF(W165="VAL","VAL",IF(A165="F",VLOOKUP(W165,SouplesseFille,2),VLOOKUP(W165,SouplesseGarçon,2)))))</f>
        <v>1.75</v>
      </c>
      <c r="Y165" s="418">
        <v>5</v>
      </c>
      <c r="Z165" s="420">
        <f>IF(Y165="ABI",0,IF(Y165="DSP","DSP",IF(Y165="VAL","VAL",IF(A165="F",VLOOKUP(Y165,eqfille,2),VLOOKUP(Y165,eqgarçon,2)))))</f>
        <v>2.5</v>
      </c>
      <c r="AA165" s="421">
        <f>IF(AND(V165="DSP",X165="DSP",Z165="DSP"),"DSP",IF(AND(V165="DSP",X165="DSP"),Z165*4,IF(AND(V165="DSP",Z165="DSP"),X165*4,IF(AND(X165="DSP",Z165="DSP"),V165*2,IF(V165="DSP",(X165+Z165)*2,IF(X165="DSP",V165+Z165*2,IF(Z165="DSP",V165+X165*2,IF(Z165="VAL","VALIDÉ",V165+X165+Z165))))))))</f>
        <v>8</v>
      </c>
      <c r="AB165" s="418">
        <v>47.56</v>
      </c>
      <c r="AC165" s="420">
        <f>IF(AB165="ABI",0,IF(AB165="DNF",0,IF(AB165="DSP","DSP",IF(AB165="VAL","VAL",(IF(A165="F",VLOOKUP(AB165,nagefille,2),VLOOKUP(AB165,nagegarçon,2)))))))</f>
        <v>6</v>
      </c>
      <c r="AD165" s="423">
        <f>IF(AC165="VAL","VALIDÉ",AC165)</f>
        <v>6</v>
      </c>
      <c r="AE165" s="424">
        <f>IF(AND(H165="DSP",M165="DSP",T165="DSP",AA165="DSP",AD165="DSP"),"DSP",IF(AND(H165="DSP",M165="DSP",T165="DSP",AA165="DSP"),AD165,IF(AND(H165="DSP",M165="DSP",T165="DSP",AD165="DSP"),AA165,IF(AND(H165="DSP",M165="DSP",AA165="DSP",AD165="DSP"),T165,IF(AND(H165="DSP",T165="DSP",AA165="DSP",AD165="DSP"),M165,IF(AND(M165="DSP",T165="DSP",AA165="DSP",AD165="DSP"),H165,IF(AND(T165="DSP",AA165="DSP",AD165="DSP"),(H165+M165)/2,IF(AND(M165="DSP",AA165="DSP",AD165="DSP"),(H165+T165)/2,IF(AND(H165="DSP",AA165="DSP",AD165="DSP"),(M165+T165)/2,IF(AND(M165="DSP",T165="DSP",AD165="DSP"),(H165+AA165)/2,IF(AND(H165="DSP",T165="DSP",AD165="DSP"),(M165+AA165)/2,IF(AND(H165="DSP",M165="DSP",AD165="DSP"),(T165+AA165)/2,IF(AND(M165="DSP",T165="DSP",AA165="DSP"),(H165+AD165)/2,IF(AND(H165="DSP",T165="DSP",AA165="DSP"),(M165+AD165)/2,IF(AND(H165="DSP",M165="DSP",AA165="DSP"),(T165+AD165)/2,IF(AND(H165="DSP",M165="DSP",T165="DSP"),(AA165+AD165)/2,IF(AND(H165="DSP",M165="DSP"),(T165+AA165+AD165)/3,IF(AND(H165="DSP",T165="DSP"),(M165+AA165+AD165)/3,IF(AND(M165="DSP",T165="DSP"),(H165+AA165+AD165)/3,IF(AND(H165="DSP",AA165="DSP"),(M165+T165+AD165)/3,IF(AND(M165="DSP",AA165="DSP"),(H165+T165+AD165)/3,IF(AND(T165="DSP",AA165="DSP"),(H165+M165+AD165)/3,IF(AND(H165="DSP",AD165="DSP"),(M165+T165+AA165)/3,IF(AND(M165="DSP",AD165="DSP"),(H165+T165+AA165)/3,IF(AND(T165="DSP",AD165="DSP"),(H165+M165+AA165)/3,IF(AND(AA165="DSP",AD165="DSP"),(H165+M165+T165)/3,IF(H165="DSP",(M165+T165+AA165+AD165)/4,IF(M165="DSP",(H165+T165+AA165+AD165)/4,IF(T165="DSP",(H165+M165+AA165+AD165)/4,IF(AA165="DSP",(H165+M165+T165+AD165)/4,IF(AD165="DSP",(H165+M165+T165+AA165)/4,SUM(H165+M165+T165+AA165+AD165)/5)))))))))))))))))))))))))))))))</f>
        <v>10.5</v>
      </c>
      <c r="AF165" s="425">
        <f>IF(AE165="DSP",0,AE165)</f>
        <v>10.5</v>
      </c>
      <c r="AG165" s="484">
        <f>RANK(AF165,$AF$3:$AF$651,0)</f>
        <v>388</v>
      </c>
      <c r="AH165" s="426">
        <f>IF(ISERROR(VLOOKUP(B165,'Notes Ecrit'!$A$2:$B$650,2,FALSE)),"ABI",(VLOOKUP(B165,'Notes Ecrit'!$A$2:$B$650,2,FALSE)))</f>
        <v>6</v>
      </c>
      <c r="AI165" s="425">
        <f>IF(OR(AH165="ABI",AH165="VALIDÉ"),0,AH165)</f>
        <v>6</v>
      </c>
      <c r="AJ165" s="488">
        <f>RANK(AI165,$AI$3:$AI$651,0)</f>
        <v>288</v>
      </c>
      <c r="AK165" s="427">
        <f>IF(AH165="ABI","DEF",IF(AE165="DSP",AH165,(AE165*0.5+AH165*0.5)))</f>
        <v>8.25</v>
      </c>
    </row>
    <row r="166" spans="1:37" ht="15.75" customHeight="1" thickBot="1" x14ac:dyDescent="0.35">
      <c r="A166" s="414" t="s">
        <v>74</v>
      </c>
      <c r="B166" s="415">
        <v>21908713</v>
      </c>
      <c r="C166" s="448" t="s">
        <v>532</v>
      </c>
      <c r="D166" s="449" t="s">
        <v>533</v>
      </c>
      <c r="E166" s="418">
        <v>10</v>
      </c>
      <c r="F166" s="419">
        <f>IF(E166="ABI","ABI",IF(E166="DSP","DSP",IF(E166="VAL","VAL",(VLOOKUP(E166,tpstest,2)))))</f>
        <v>14.5</v>
      </c>
      <c r="G166" s="420">
        <f>IF(F166="ABI",0,IF(F166="DSP","DSP",IF(F166="VAL","VAL",(IF(A166="F",VLOOKUP(F166,endurfille,2),VLOOKUP(F166,endurgarçon,2))))))</f>
        <v>10</v>
      </c>
      <c r="H166" s="421">
        <f>IF(G166="VAL","VALIDÉ",G166)</f>
        <v>10</v>
      </c>
      <c r="I166" s="418">
        <v>3.71</v>
      </c>
      <c r="J166" s="420">
        <f>IF(I166="ABI",0,IF(I166="DSP","DSP",IF(I166="VAL","VAL",(IF(A166="F",VLOOKUP(I166,VIT20MF,2),VLOOKUP(I166,Vit20MG,2))))))</f>
        <v>13</v>
      </c>
      <c r="K166" s="418">
        <v>8.2100000000000009</v>
      </c>
      <c r="L166" s="420">
        <f>IF(K166="ABI",0,IF(K166="DSP","DSP",IF(K166="VAL","VAL",(IF(A166="F",VLOOKUP(K166,vit50mf,2),VLOOKUP(K166,vit50mg,2))))))</f>
        <v>7</v>
      </c>
      <c r="M166" s="421">
        <f>IF(OR(J166="DSP",L166="DSP"),"DSP",IF(L166="VAL","VALIDÉ",(J166+L166)/2))</f>
        <v>10</v>
      </c>
      <c r="N166" s="418" t="s">
        <v>329</v>
      </c>
      <c r="O166" s="418">
        <v>72</v>
      </c>
      <c r="P166" s="422">
        <f>IF(OR(N166="DSP",N166="ABI",N166="VAL"),0,N166/O166)</f>
        <v>0</v>
      </c>
      <c r="Q166" s="420">
        <f>IF(N166="ABI",0,IF(N166="DSP","DSP",IF(N166="VAL","VAL",IF(A166="F",VLOOKUP(P166,forcefille,2),VLOOKUP(P166,forcegarçon,2)))))</f>
        <v>0</v>
      </c>
      <c r="R166" s="418">
        <v>27.7</v>
      </c>
      <c r="S166" s="420">
        <f>IF(R166="ABI",0,IF(R166="DSP","DSP",IF(R166="VAL","VAL",IF(A166="F",VLOOKUP(R166,détfille,2),VLOOKUP(R166,détgarçon,2)))))</f>
        <v>4</v>
      </c>
      <c r="T166" s="421">
        <f>IF(OR(Q166="VAL",S166="VAL"),"VALIDÉ",IF(AND(Q166="DSP",S166="DSP"),"DSP",IF(Q166="DSP",S166*2,IF(S166="DSP",Q166*2,(Q166+S166)))))</f>
        <v>4</v>
      </c>
      <c r="U166" s="418">
        <v>27.91</v>
      </c>
      <c r="V166" s="420">
        <f>IF(U166="ABI",0,IF(U166="DSP","DSP",IF(U166="VAL","VAL",IF(A166="F",VLOOKUP(U166,coorfille,2),VLOOKUP(U166,coorgarçon,2)))))</f>
        <v>5</v>
      </c>
      <c r="W166" s="418">
        <v>7</v>
      </c>
      <c r="X166" s="420">
        <f>IF(W166="ABI",0,IF(W166="DSP","DSP",IF(W166="VAL","VAL",IF(A166="F",VLOOKUP(W166,SouplesseFille,2),VLOOKUP(W166,SouplesseGarçon,2)))))</f>
        <v>3.75</v>
      </c>
      <c r="Y166" s="418">
        <v>2</v>
      </c>
      <c r="Z166" s="420">
        <f>IF(Y166="ABI",0,IF(Y166="DSP","DSP",IF(Y166="VAL","VAL",IF(A166="F",VLOOKUP(Y166,eqfille,2),VLOOKUP(Y166,eqgarçon,2)))))</f>
        <v>4</v>
      </c>
      <c r="AA166" s="421">
        <f>IF(AND(V166="DSP",X166="DSP",Z166="DSP"),"DSP",IF(AND(V166="DSP",X166="DSP"),Z166*4,IF(AND(V166="DSP",Z166="DSP"),X166*4,IF(AND(X166="DSP",Z166="DSP"),V166*2,IF(V166="DSP",(X166+Z166)*2,IF(X166="DSP",V166+Z166*2,IF(Z166="DSP",V166+X166*2,IF(Z166="VAL","VALIDÉ",V166+X166+Z166))))))))</f>
        <v>12.75</v>
      </c>
      <c r="AB166" s="418">
        <v>45.15</v>
      </c>
      <c r="AC166" s="420">
        <f>IF(AB166="ABI",0,IF(AB166="DNF",0,IF(AB166="DSP","DSP",IF(AB166="VAL","VAL",(IF(A166="F",VLOOKUP(AB166,nagefille,2),VLOOKUP(AB166,nagegarçon,2)))))))</f>
        <v>11</v>
      </c>
      <c r="AD166" s="423">
        <f>IF(AC166="VAL","VALIDÉ",AC166)</f>
        <v>11</v>
      </c>
      <c r="AE166" s="424">
        <f>IF(AND(H166="DSP",M166="DSP",T166="DSP",AA166="DSP",AD166="DSP"),"DSP",IF(AND(H166="DSP",M166="DSP",T166="DSP",AA166="DSP"),AD166,IF(AND(H166="DSP",M166="DSP",T166="DSP",AD166="DSP"),AA166,IF(AND(H166="DSP",M166="DSP",AA166="DSP",AD166="DSP"),T166,IF(AND(H166="DSP",T166="DSP",AA166="DSP",AD166="DSP"),M166,IF(AND(M166="DSP",T166="DSP",AA166="DSP",AD166="DSP"),H166,IF(AND(T166="DSP",AA166="DSP",AD166="DSP"),(H166+M166)/2,IF(AND(M166="DSP",AA166="DSP",AD166="DSP"),(H166+T166)/2,IF(AND(H166="DSP",AA166="DSP",AD166="DSP"),(M166+T166)/2,IF(AND(M166="DSP",T166="DSP",AD166="DSP"),(H166+AA166)/2,IF(AND(H166="DSP",T166="DSP",AD166="DSP"),(M166+AA166)/2,IF(AND(H166="DSP",M166="DSP",AD166="DSP"),(T166+AA166)/2,IF(AND(M166="DSP",T166="DSP",AA166="DSP"),(H166+AD166)/2,IF(AND(H166="DSP",T166="DSP",AA166="DSP"),(M166+AD166)/2,IF(AND(H166="DSP",M166="DSP",AA166="DSP"),(T166+AD166)/2,IF(AND(H166="DSP",M166="DSP",T166="DSP"),(AA166+AD166)/2,IF(AND(H166="DSP",M166="DSP"),(T166+AA166+AD166)/3,IF(AND(H166="DSP",T166="DSP"),(M166+AA166+AD166)/3,IF(AND(M166="DSP",T166="DSP"),(H166+AA166+AD166)/3,IF(AND(H166="DSP",AA166="DSP"),(M166+T166+AD166)/3,IF(AND(M166="DSP",AA166="DSP"),(H166+T166+AD166)/3,IF(AND(T166="DSP",AA166="DSP"),(H166+M166+AD166)/3,IF(AND(H166="DSP",AD166="DSP"),(M166+T166+AA166)/3,IF(AND(M166="DSP",AD166="DSP"),(H166+T166+AA166)/3,IF(AND(T166="DSP",AD166="DSP"),(H166+M166+AA166)/3,IF(AND(AA166="DSP",AD166="DSP"),(H166+M166+T166)/3,IF(H166="DSP",(M166+T166+AA166+AD166)/4,IF(M166="DSP",(H166+T166+AA166+AD166)/4,IF(T166="DSP",(H166+M166+AA166+AD166)/4,IF(AA166="DSP",(H166+M166+T166+AD166)/4,IF(AD166="DSP",(H166+M166+T166+AA166)/4,SUM(H166+M166+T166+AA166+AD166)/5)))))))))))))))))))))))))))))))</f>
        <v>9.5500000000000007</v>
      </c>
      <c r="AF166" s="425">
        <f>IF(AE166="DSP",0,AE166)</f>
        <v>9.5500000000000007</v>
      </c>
      <c r="AG166" s="484">
        <f>RANK(AF166,$AF$3:$AF$651,0)</f>
        <v>463</v>
      </c>
      <c r="AH166" s="426">
        <f>IF(ISERROR(VLOOKUP(B166,'Notes Ecrit'!$A$2:$B$650,2,FALSE)),"ABI",(VLOOKUP(B166,'Notes Ecrit'!$A$2:$B$650,2,FALSE)))</f>
        <v>7</v>
      </c>
      <c r="AI166" s="425">
        <f>IF(OR(AH166="ABI",AH166="VALIDÉ"),0,AH166)</f>
        <v>7</v>
      </c>
      <c r="AJ166" s="488">
        <f>RANK(AI166,$AI$3:$AI$651,0)</f>
        <v>183</v>
      </c>
      <c r="AK166" s="427">
        <f>IF(AH166="ABI","DEF",IF(AE166="DSP",AH166,(AE166*0.5+AH166*0.5)))</f>
        <v>8.2750000000000004</v>
      </c>
    </row>
    <row r="167" spans="1:37" ht="15.75" customHeight="1" thickBot="1" x14ac:dyDescent="0.35">
      <c r="A167" s="414" t="s">
        <v>1026</v>
      </c>
      <c r="B167" s="415">
        <v>21805695</v>
      </c>
      <c r="C167" s="432" t="s">
        <v>1329</v>
      </c>
      <c r="D167" s="433" t="s">
        <v>100</v>
      </c>
      <c r="E167" s="418"/>
      <c r="F167" s="419"/>
      <c r="G167" s="420"/>
      <c r="H167" s="421"/>
      <c r="I167" s="418"/>
      <c r="J167" s="420"/>
      <c r="K167" s="418"/>
      <c r="L167" s="420"/>
      <c r="M167" s="421"/>
      <c r="N167" s="418"/>
      <c r="O167" s="418"/>
      <c r="P167" s="422"/>
      <c r="Q167" s="420"/>
      <c r="R167" s="418"/>
      <c r="S167" s="420"/>
      <c r="T167" s="421"/>
      <c r="U167" s="418"/>
      <c r="V167" s="420"/>
      <c r="W167" s="418"/>
      <c r="X167" s="420"/>
      <c r="Y167" s="418"/>
      <c r="Z167" s="420"/>
      <c r="AA167" s="421"/>
      <c r="AB167" s="418"/>
      <c r="AC167" s="420"/>
      <c r="AD167" s="423"/>
      <c r="AE167" s="424">
        <v>12.5</v>
      </c>
      <c r="AF167" s="425">
        <f>IF(AE167="DSP",0,AE167)</f>
        <v>12.5</v>
      </c>
      <c r="AG167" s="484">
        <f>RANK(AF167,$AF$3:$AF$651,0)</f>
        <v>132</v>
      </c>
      <c r="AH167" s="426">
        <f>IF(ISERROR(VLOOKUP(B167,'Notes Ecrit'!$A$2:$B$650,2,FALSE)),"ABI",(VLOOKUP(B167,'Notes Ecrit'!$A$2:$B$650,2,FALSE)))</f>
        <v>3.5</v>
      </c>
      <c r="AI167" s="425">
        <f>IF(OR(AH167="ABI",AH167="VALIDÉ"),0,AH167)</f>
        <v>3.5</v>
      </c>
      <c r="AJ167" s="488">
        <f>RANK(AI167,$AI$3:$AI$651,0)</f>
        <v>531</v>
      </c>
      <c r="AK167" s="427">
        <f>IF(AH167="ABI","DEF",IF(AE167="DSP",AH167,(AE167*0.5+AH167*0.5)))</f>
        <v>8</v>
      </c>
    </row>
    <row r="168" spans="1:37" ht="15.75" customHeight="1" thickBot="1" x14ac:dyDescent="0.35">
      <c r="A168" s="414" t="s">
        <v>1026</v>
      </c>
      <c r="B168" s="415">
        <v>21912560</v>
      </c>
      <c r="C168" s="448" t="s">
        <v>534</v>
      </c>
      <c r="D168" s="449" t="s">
        <v>153</v>
      </c>
      <c r="E168" s="418">
        <v>22</v>
      </c>
      <c r="F168" s="419">
        <f>IF(E168="ABI","ABI",IF(E168="DSP","DSP",IF(E168="VAL","VAL",(VLOOKUP(E168,tpstest,2)))))</f>
        <v>20.5</v>
      </c>
      <c r="G168" s="420">
        <f>IF(F168="ABI",0,IF(F168="DSP","DSP",IF(F168="VAL","VAL",(IF(A168="F",VLOOKUP(F168,endurfille,2),VLOOKUP(F168,endurgarçon,2))))))</f>
        <v>19</v>
      </c>
      <c r="H168" s="421">
        <f>IF(G168="VAL","VALIDÉ",G168)</f>
        <v>19</v>
      </c>
      <c r="I168" s="418">
        <v>3.11</v>
      </c>
      <c r="J168" s="420">
        <f>IF(I168="ABI",0,IF(I168="DSP","DSP",IF(I168="VAL","VAL",(IF(A168="F",VLOOKUP(I168,VIT20MF,2),VLOOKUP(I168,Vit20MG,2))))))</f>
        <v>18</v>
      </c>
      <c r="K168" s="418">
        <v>6.52</v>
      </c>
      <c r="L168" s="420">
        <f>IF(K168="ABI",0,IF(K168="DSP","DSP",IF(K168="VAL","VAL",(IF(A168="F",VLOOKUP(K168,vit50mf,2),VLOOKUP(K168,vit50mg,2))))))</f>
        <v>13</v>
      </c>
      <c r="M168" s="421">
        <f>IF(OR(J168="DSP",L168="DSP"),"DSP",IF(L168="VAL","VALIDÉ",(J168+L168)/2))</f>
        <v>15.5</v>
      </c>
      <c r="N168" s="418">
        <v>52</v>
      </c>
      <c r="O168" s="418">
        <v>61</v>
      </c>
      <c r="P168" s="422">
        <f>IF(OR(N168="DSP",N168="ABI",N168="VAL"),0,N168/O168)</f>
        <v>0.85245901639344257</v>
      </c>
      <c r="Q168" s="420">
        <f>IF(N168="ABI",0,IF(N168="DSP","DSP",IF(N168="VAL","VAL",IF(A168="F",VLOOKUP(P168,forcefille,2),VLOOKUP(P168,forcegarçon,2)))))</f>
        <v>4.5</v>
      </c>
      <c r="R168" s="418">
        <v>46.7</v>
      </c>
      <c r="S168" s="420">
        <f>IF(R168="ABI",0,IF(R168="DSP","DSP",IF(R168="VAL","VAL",IF(A168="F",VLOOKUP(R168,détfille,2),VLOOKUP(R168,détgarçon,2)))))</f>
        <v>4.5</v>
      </c>
      <c r="T168" s="421">
        <f>IF(OR(Q168="VAL",S168="VAL"),"VALIDÉ",IF(AND(Q168="DSP",S168="DSP"),"DSP",IF(Q168="DSP",S168*2,IF(S168="DSP",Q168*2,(Q168+S168)))))</f>
        <v>9</v>
      </c>
      <c r="U168" s="418">
        <v>27.09</v>
      </c>
      <c r="V168" s="420">
        <f>IF(U168="ABI",0,IF(U168="DSP","DSP",IF(U168="VAL","VAL",IF(A168="F",VLOOKUP(U168,coorfille,2),VLOOKUP(U168,coorgarçon,2)))))</f>
        <v>4.25</v>
      </c>
      <c r="W168" s="418">
        <v>-11</v>
      </c>
      <c r="X168" s="420">
        <f>IF(W168="ABI",0,IF(W168="DSP","DSP",IF(W168="VAL","VAL",IF(A168="F",VLOOKUP(W168,SouplesseFille,2),VLOOKUP(W168,SouplesseGarçon,2)))))</f>
        <v>0.75</v>
      </c>
      <c r="Y168" s="418">
        <v>3</v>
      </c>
      <c r="Z168" s="420">
        <f>IF(Y168="ABI",0,IF(Y168="DSP","DSP",IF(Y168="VAL","VAL",IF(A168="F",VLOOKUP(Y168,eqfille,2),VLOOKUP(Y168,eqgarçon,2)))))</f>
        <v>3.5</v>
      </c>
      <c r="AA168" s="421">
        <f>IF(AND(V168="DSP",X168="DSP",Z168="DSP"),"DSP",IF(AND(V168="DSP",X168="DSP"),Z168*4,IF(AND(V168="DSP",Z168="DSP"),X168*4,IF(AND(X168="DSP",Z168="DSP"),V168*2,IF(V168="DSP",(X168+Z168)*2,IF(X168="DSP",V168+Z168*2,IF(Z168="DSP",V168+X168*2,IF(Z168="VAL","VALIDÉ",V168+X168+Z168))))))))</f>
        <v>8.5</v>
      </c>
      <c r="AB168" s="418">
        <v>41.7</v>
      </c>
      <c r="AC168" s="420">
        <f>IF(AB168="ABI",0,IF(AB168="DNF",0,IF(AB168="DSP","DSP",IF(AB168="VAL","VAL",(IF(A168="F",VLOOKUP(AB168,nagefille,2),VLOOKUP(AB168,nagegarçon,2)))))))</f>
        <v>9</v>
      </c>
      <c r="AD168" s="423">
        <f>IF(AC168="VAL","VALIDÉ",AC168)</f>
        <v>9</v>
      </c>
      <c r="AE168" s="424">
        <f>IF(AND(H168="DSP",M168="DSP",T168="DSP",AA168="DSP",AD168="DSP"),"DSP",IF(AND(H168="DSP",M168="DSP",T168="DSP",AA168="DSP"),AD168,IF(AND(H168="DSP",M168="DSP",T168="DSP",AD168="DSP"),AA168,IF(AND(H168="DSP",M168="DSP",AA168="DSP",AD168="DSP"),T168,IF(AND(H168="DSP",T168="DSP",AA168="DSP",AD168="DSP"),M168,IF(AND(M168="DSP",T168="DSP",AA168="DSP",AD168="DSP"),H168,IF(AND(T168="DSP",AA168="DSP",AD168="DSP"),(H168+M168)/2,IF(AND(M168="DSP",AA168="DSP",AD168="DSP"),(H168+T168)/2,IF(AND(H168="DSP",AA168="DSP",AD168="DSP"),(M168+T168)/2,IF(AND(M168="DSP",T168="DSP",AD168="DSP"),(H168+AA168)/2,IF(AND(H168="DSP",T168="DSP",AD168="DSP"),(M168+AA168)/2,IF(AND(H168="DSP",M168="DSP",AD168="DSP"),(T168+AA168)/2,IF(AND(M168="DSP",T168="DSP",AA168="DSP"),(H168+AD168)/2,IF(AND(H168="DSP",T168="DSP",AA168="DSP"),(M168+AD168)/2,IF(AND(H168="DSP",M168="DSP",AA168="DSP"),(T168+AD168)/2,IF(AND(H168="DSP",M168="DSP",T168="DSP"),(AA168+AD168)/2,IF(AND(H168="DSP",M168="DSP"),(T168+AA168+AD168)/3,IF(AND(H168="DSP",T168="DSP"),(M168+AA168+AD168)/3,IF(AND(M168="DSP",T168="DSP"),(H168+AA168+AD168)/3,IF(AND(H168="DSP",AA168="DSP"),(M168+T168+AD168)/3,IF(AND(M168="DSP",AA168="DSP"),(H168+T168+AD168)/3,IF(AND(T168="DSP",AA168="DSP"),(H168+M168+AD168)/3,IF(AND(H168="DSP",AD168="DSP"),(M168+T168+AA168)/3,IF(AND(M168="DSP",AD168="DSP"),(H168+T168+AA168)/3,IF(AND(T168="DSP",AD168="DSP"),(H168+M168+AA168)/3,IF(AND(AA168="DSP",AD168="DSP"),(H168+M168+T168)/3,IF(H168="DSP",(M168+T168+AA168+AD168)/4,IF(M168="DSP",(H168+T168+AA168+AD168)/4,IF(T168="DSP",(H168+M168+AA168+AD168)/4,IF(AA168="DSP",(H168+M168+T168+AD168)/4,IF(AD168="DSP",(H168+M168+T168+AA168)/4,SUM(H168+M168+T168+AA168+AD168)/5)))))))))))))))))))))))))))))))</f>
        <v>12.2</v>
      </c>
      <c r="AF168" s="425">
        <f>IF(AE168="DSP",0,AE168)</f>
        <v>12.2</v>
      </c>
      <c r="AG168" s="484">
        <f>RANK(AF168,$AF$3:$AF$651,0)</f>
        <v>168</v>
      </c>
      <c r="AH168" s="426">
        <f>IF(ISERROR(VLOOKUP(B168,'Notes Ecrit'!$A$2:$B$650,2,FALSE)),"ABI",(VLOOKUP(B168,'Notes Ecrit'!$A$2:$B$650,2,FALSE)))</f>
        <v>6</v>
      </c>
      <c r="AI168" s="425">
        <f>IF(OR(AH168="ABI",AH168="VALIDÉ"),0,AH168)</f>
        <v>6</v>
      </c>
      <c r="AJ168" s="488">
        <f>RANK(AI168,$AI$3:$AI$651,0)</f>
        <v>288</v>
      </c>
      <c r="AK168" s="427">
        <f>IF(AH168="ABI","DEF",IF(AE168="DSP",AH168,(AE168*0.5+AH168*0.5)))</f>
        <v>9.1</v>
      </c>
    </row>
    <row r="169" spans="1:37" ht="15.75" customHeight="1" thickBot="1" x14ac:dyDescent="0.35">
      <c r="A169" s="414" t="s">
        <v>1026</v>
      </c>
      <c r="B169" s="415">
        <v>21906450</v>
      </c>
      <c r="C169" s="448" t="s">
        <v>535</v>
      </c>
      <c r="D169" s="449" t="s">
        <v>32</v>
      </c>
      <c r="E169" s="418">
        <v>20</v>
      </c>
      <c r="F169" s="419">
        <f>IF(E169="ABI","ABI",IF(E169="DSP","DSP",IF(E169="VAL","VAL",(VLOOKUP(E169,tpstest,2)))))</f>
        <v>19.5</v>
      </c>
      <c r="G169" s="420">
        <f>IF(F169="ABI",0,IF(F169="DSP","DSP",IF(F169="VAL","VAL",(IF(A169="F",VLOOKUP(F169,endurfille,2),VLOOKUP(F169,endurgarçon,2))))))</f>
        <v>17</v>
      </c>
      <c r="H169" s="421">
        <f>IF(G169="VAL","VALIDÉ",G169)</f>
        <v>17</v>
      </c>
      <c r="I169" s="418">
        <v>2.97</v>
      </c>
      <c r="J169" s="420">
        <f>IF(I169="ABI",0,IF(I169="DSP","DSP",IF(I169="VAL","VAL",(IF(A169="F",VLOOKUP(I169,VIT20MF,2),VLOOKUP(I169,Vit20MG,2))))))</f>
        <v>20</v>
      </c>
      <c r="K169" s="418">
        <v>6.4</v>
      </c>
      <c r="L169" s="420">
        <f>IF(K169="ABI",0,IF(K169="DSP","DSP",IF(K169="VAL","VAL",(IF(A169="F",VLOOKUP(K169,vit50mf,2),VLOOKUP(K169,vit50mg,2))))))</f>
        <v>14</v>
      </c>
      <c r="M169" s="421">
        <f>IF(OR(J169="DSP",L169="DSP"),"DSP",IF(L169="VAL","VALIDÉ",(J169+L169)/2))</f>
        <v>17</v>
      </c>
      <c r="N169" s="418">
        <v>53</v>
      </c>
      <c r="O169" s="418">
        <v>67</v>
      </c>
      <c r="P169" s="422">
        <f>IF(OR(N169="DSP",N169="ABI",N169="VAL"),0,N169/O169)</f>
        <v>0.79104477611940294</v>
      </c>
      <c r="Q169" s="420">
        <f>IF(N169="ABI",0,IF(N169="DSP","DSP",IF(N169="VAL","VAL",IF(A169="F",VLOOKUP(P169,forcefille,2),VLOOKUP(P169,forcegarçon,2)))))</f>
        <v>4</v>
      </c>
      <c r="R169" s="418">
        <v>42.2</v>
      </c>
      <c r="S169" s="420">
        <f>IF(R169="ABI",0,IF(R169="DSP","DSP",IF(R169="VAL","VAL",IF(A169="F",VLOOKUP(R169,détfille,2),VLOOKUP(R169,détgarçon,2)))))</f>
        <v>3.5</v>
      </c>
      <c r="T169" s="421">
        <f>IF(OR(Q169="VAL",S169="VAL"),"VALIDÉ",IF(AND(Q169="DSP",S169="DSP"),"DSP",IF(Q169="DSP",S169*2,IF(S169="DSP",Q169*2,(Q169+S169)))))</f>
        <v>7.5</v>
      </c>
      <c r="U169" s="418">
        <v>26.1</v>
      </c>
      <c r="V169" s="420">
        <f>IF(U169="ABI",0,IF(U169="DSP","DSP",IF(U169="VAL","VAL",IF(A169="F",VLOOKUP(U169,coorfille,2),VLOOKUP(U169,coorgarçon,2)))))</f>
        <v>4.75</v>
      </c>
      <c r="W169" s="418">
        <v>-6</v>
      </c>
      <c r="X169" s="420">
        <f>IF(W169="ABI",0,IF(W169="DSP","DSP",IF(W169="VAL","VAL",IF(A169="F",VLOOKUP(W169,SouplesseFille,2),VLOOKUP(W169,SouplesseGarçon,2)))))</f>
        <v>1.25</v>
      </c>
      <c r="Y169" s="418">
        <v>4</v>
      </c>
      <c r="Z169" s="420">
        <f>IF(Y169="ABI",0,IF(Y169="DSP","DSP",IF(Y169="VAL","VAL",IF(A169="F",VLOOKUP(Y169,eqfille,2),VLOOKUP(Y169,eqgarçon,2)))))</f>
        <v>3</v>
      </c>
      <c r="AA169" s="421">
        <f>IF(AND(V169="DSP",X169="DSP",Z169="DSP"),"DSP",IF(AND(V169="DSP",X169="DSP"),Z169*4,IF(AND(V169="DSP",Z169="DSP"),X169*4,IF(AND(X169="DSP",Z169="DSP"),V169*2,IF(V169="DSP",(X169+Z169)*2,IF(X169="DSP",V169+Z169*2,IF(Z169="DSP",V169+X169*2,IF(Z169="VAL","VALIDÉ",V169+X169+Z169))))))))</f>
        <v>9</v>
      </c>
      <c r="AB169" s="418">
        <v>44.22</v>
      </c>
      <c r="AC169" s="420">
        <f>IF(AB169="ABI",0,IF(AB169="DNF",0,IF(AB169="DSP","DSP",IF(AB169="VAL","VAL",(IF(A169="F",VLOOKUP(AB169,nagefille,2),VLOOKUP(AB169,nagegarçon,2)))))))</f>
        <v>8</v>
      </c>
      <c r="AD169" s="423">
        <f>IF(AC169="VAL","VALIDÉ",AC169)</f>
        <v>8</v>
      </c>
      <c r="AE169" s="424">
        <f>IF(AND(H169="DSP",M169="DSP",T169="DSP",AA169="DSP",AD169="DSP"),"DSP",IF(AND(H169="DSP",M169="DSP",T169="DSP",AA169="DSP"),AD169,IF(AND(H169="DSP",M169="DSP",T169="DSP",AD169="DSP"),AA169,IF(AND(H169="DSP",M169="DSP",AA169="DSP",AD169="DSP"),T169,IF(AND(H169="DSP",T169="DSP",AA169="DSP",AD169="DSP"),M169,IF(AND(M169="DSP",T169="DSP",AA169="DSP",AD169="DSP"),H169,IF(AND(T169="DSP",AA169="DSP",AD169="DSP"),(H169+M169)/2,IF(AND(M169="DSP",AA169="DSP",AD169="DSP"),(H169+T169)/2,IF(AND(H169="DSP",AA169="DSP",AD169="DSP"),(M169+T169)/2,IF(AND(M169="DSP",T169="DSP",AD169="DSP"),(H169+AA169)/2,IF(AND(H169="DSP",T169="DSP",AD169="DSP"),(M169+AA169)/2,IF(AND(H169="DSP",M169="DSP",AD169="DSP"),(T169+AA169)/2,IF(AND(M169="DSP",T169="DSP",AA169="DSP"),(H169+AD169)/2,IF(AND(H169="DSP",T169="DSP",AA169="DSP"),(M169+AD169)/2,IF(AND(H169="DSP",M169="DSP",AA169="DSP"),(T169+AD169)/2,IF(AND(H169="DSP",M169="DSP",T169="DSP"),(AA169+AD169)/2,IF(AND(H169="DSP",M169="DSP"),(T169+AA169+AD169)/3,IF(AND(H169="DSP",T169="DSP"),(M169+AA169+AD169)/3,IF(AND(M169="DSP",T169="DSP"),(H169+AA169+AD169)/3,IF(AND(H169="DSP",AA169="DSP"),(M169+T169+AD169)/3,IF(AND(M169="DSP",AA169="DSP"),(H169+T169+AD169)/3,IF(AND(T169="DSP",AA169="DSP"),(H169+M169+AD169)/3,IF(AND(H169="DSP",AD169="DSP"),(M169+T169+AA169)/3,IF(AND(M169="DSP",AD169="DSP"),(H169+T169+AA169)/3,IF(AND(T169="DSP",AD169="DSP"),(H169+M169+AA169)/3,IF(AND(AA169="DSP",AD169="DSP"),(H169+M169+T169)/3,IF(H169="DSP",(M169+T169+AA169+AD169)/4,IF(M169="DSP",(H169+T169+AA169+AD169)/4,IF(T169="DSP",(H169+M169+AA169+AD169)/4,IF(AA169="DSP",(H169+M169+T169+AD169)/4,IF(AD169="DSP",(H169+M169+T169+AA169)/4,SUM(H169+M169+T169+AA169+AD169)/5)))))))))))))))))))))))))))))))</f>
        <v>11.7</v>
      </c>
      <c r="AF169" s="425">
        <f>IF(AE169="DSP",0,AE169)</f>
        <v>11.7</v>
      </c>
      <c r="AG169" s="484">
        <f>RANK(AF169,$AF$3:$AF$651,0)</f>
        <v>233</v>
      </c>
      <c r="AH169" s="426">
        <f>IF(ISERROR(VLOOKUP(B169,'Notes Ecrit'!$A$2:$B$650,2,FALSE)),"ABI",(VLOOKUP(B169,'Notes Ecrit'!$A$2:$B$650,2,FALSE)))</f>
        <v>5</v>
      </c>
      <c r="AI169" s="425">
        <f>IF(OR(AH169="ABI",AH169="VALIDÉ"),0,AH169)</f>
        <v>5</v>
      </c>
      <c r="AJ169" s="488">
        <f>RANK(AI169,$AI$3:$AI$651,0)</f>
        <v>416</v>
      </c>
      <c r="AK169" s="427">
        <f>IF(AH169="ABI","DEF",IF(AE169="DSP",AH169,(AE169*0.5+AH169*0.5)))</f>
        <v>8.35</v>
      </c>
    </row>
    <row r="170" spans="1:37" ht="15.75" customHeight="1" thickBot="1" x14ac:dyDescent="0.35">
      <c r="A170" s="414" t="s">
        <v>1026</v>
      </c>
      <c r="B170" s="415">
        <v>21910619</v>
      </c>
      <c r="C170" s="448" t="s">
        <v>536</v>
      </c>
      <c r="D170" s="449" t="s">
        <v>537</v>
      </c>
      <c r="E170" s="418">
        <v>17</v>
      </c>
      <c r="F170" s="419">
        <f>IF(E170="ABI","ABI",IF(E170="DSP","DSP",IF(E170="VAL","VAL",(VLOOKUP(E170,tpstest,2)))))</f>
        <v>18</v>
      </c>
      <c r="G170" s="420">
        <f>IF(F170="ABI",0,IF(F170="DSP","DSP",IF(F170="VAL","VAL",(IF(A170="F",VLOOKUP(F170,endurfille,2),VLOOKUP(F170,endurgarçon,2))))))</f>
        <v>14</v>
      </c>
      <c r="H170" s="421">
        <f>IF(G170="VAL","VALIDÉ",G170)</f>
        <v>14</v>
      </c>
      <c r="I170" s="418">
        <v>3.14</v>
      </c>
      <c r="J170" s="420">
        <f>IF(I170="ABI",0,IF(I170="DSP","DSP",IF(I170="VAL","VAL",(IF(A170="F",VLOOKUP(I170,VIT20MF,2),VLOOKUP(I170,Vit20MG,2))))))</f>
        <v>18</v>
      </c>
      <c r="K170" s="418">
        <v>6.57</v>
      </c>
      <c r="L170" s="420">
        <f>IF(K170="ABI",0,IF(K170="DSP","DSP",IF(K170="VAL","VAL",(IF(A170="F",VLOOKUP(K170,vit50mf,2),VLOOKUP(K170,vit50mg,2))))))</f>
        <v>13</v>
      </c>
      <c r="M170" s="421">
        <f>IF(OR(J170="DSP",L170="DSP"),"DSP",IF(L170="VAL","VALIDÉ",(J170+L170)/2))</f>
        <v>15.5</v>
      </c>
      <c r="N170" s="418">
        <v>58</v>
      </c>
      <c r="O170" s="418">
        <v>67</v>
      </c>
      <c r="P170" s="422">
        <f>IF(OR(N170="DSP",N170="ABI",N170="VAL"),0,N170/O170)</f>
        <v>0.86567164179104472</v>
      </c>
      <c r="Q170" s="420">
        <f>IF(N170="ABI",0,IF(N170="DSP","DSP",IF(N170="VAL","VAL",IF(A170="F",VLOOKUP(P170,forcefille,2),VLOOKUP(P170,forcegarçon,2)))))</f>
        <v>4.5</v>
      </c>
      <c r="R170" s="418">
        <v>43.1</v>
      </c>
      <c r="S170" s="420">
        <f>IF(R170="ABI",0,IF(R170="DSP","DSP",IF(R170="VAL","VAL",IF(A170="F",VLOOKUP(R170,détfille,2),VLOOKUP(R170,détgarçon,2)))))</f>
        <v>4</v>
      </c>
      <c r="T170" s="421">
        <f>IF(OR(Q170="VAL",S170="VAL"),"VALIDÉ",IF(AND(Q170="DSP",S170="DSP"),"DSP",IF(Q170="DSP",S170*2,IF(S170="DSP",Q170*2,(Q170+S170)))))</f>
        <v>8.5</v>
      </c>
      <c r="U170" s="418">
        <v>24.5</v>
      </c>
      <c r="V170" s="420">
        <f>IF(U170="ABI",0,IF(U170="DSP","DSP",IF(U170="VAL","VAL",IF(A170="F",VLOOKUP(U170,coorfille,2),VLOOKUP(U170,coorgarçon,2)))))</f>
        <v>5.5</v>
      </c>
      <c r="W170" s="418">
        <v>-7</v>
      </c>
      <c r="X170" s="420">
        <f>IF(W170="ABI",0,IF(W170="DSP","DSP",IF(W170="VAL","VAL",IF(A170="F",VLOOKUP(W170,SouplesseFille,2),VLOOKUP(W170,SouplesseGarçon,2)))))</f>
        <v>1.25</v>
      </c>
      <c r="Y170" s="418">
        <v>3</v>
      </c>
      <c r="Z170" s="420">
        <f>IF(Y170="ABI",0,IF(Y170="DSP","DSP",IF(Y170="VAL","VAL",IF(A170="F",VLOOKUP(Y170,eqfille,2),VLOOKUP(Y170,eqgarçon,2)))))</f>
        <v>3.5</v>
      </c>
      <c r="AA170" s="421">
        <f>IF(AND(V170="DSP",X170="DSP",Z170="DSP"),"DSP",IF(AND(V170="DSP",X170="DSP"),Z170*4,IF(AND(V170="DSP",Z170="DSP"),X170*4,IF(AND(X170="DSP",Z170="DSP"),V170*2,IF(V170="DSP",(X170+Z170)*2,IF(X170="DSP",V170+Z170*2,IF(Z170="DSP",V170+X170*2,IF(Z170="VAL","VALIDÉ",V170+X170+Z170))))))))</f>
        <v>10.25</v>
      </c>
      <c r="AB170" s="418">
        <v>37.64</v>
      </c>
      <c r="AC170" s="420">
        <f>IF(AB170="ABI",0,IF(AB170="DNF",0,IF(AB170="DSP","DSP",IF(AB170="VAL","VAL",(IF(A170="F",VLOOKUP(AB170,nagefille,2),VLOOKUP(AB170,nagegarçon,2)))))))</f>
        <v>12</v>
      </c>
      <c r="AD170" s="423">
        <f>IF(AC170="VAL","VALIDÉ",AC170)</f>
        <v>12</v>
      </c>
      <c r="AE170" s="424">
        <f>IF(AND(H170="DSP",M170="DSP",T170="DSP",AA170="DSP",AD170="DSP"),"DSP",IF(AND(H170="DSP",M170="DSP",T170="DSP",AA170="DSP"),AD170,IF(AND(H170="DSP",M170="DSP",T170="DSP",AD170="DSP"),AA170,IF(AND(H170="DSP",M170="DSP",AA170="DSP",AD170="DSP"),T170,IF(AND(H170="DSP",T170="DSP",AA170="DSP",AD170="DSP"),M170,IF(AND(M170="DSP",T170="DSP",AA170="DSP",AD170="DSP"),H170,IF(AND(T170="DSP",AA170="DSP",AD170="DSP"),(H170+M170)/2,IF(AND(M170="DSP",AA170="DSP",AD170="DSP"),(H170+T170)/2,IF(AND(H170="DSP",AA170="DSP",AD170="DSP"),(M170+T170)/2,IF(AND(M170="DSP",T170="DSP",AD170="DSP"),(H170+AA170)/2,IF(AND(H170="DSP",T170="DSP",AD170="DSP"),(M170+AA170)/2,IF(AND(H170="DSP",M170="DSP",AD170="DSP"),(T170+AA170)/2,IF(AND(M170="DSP",T170="DSP",AA170="DSP"),(H170+AD170)/2,IF(AND(H170="DSP",T170="DSP",AA170="DSP"),(M170+AD170)/2,IF(AND(H170="DSP",M170="DSP",AA170="DSP"),(T170+AD170)/2,IF(AND(H170="DSP",M170="DSP",T170="DSP"),(AA170+AD170)/2,IF(AND(H170="DSP",M170="DSP"),(T170+AA170+AD170)/3,IF(AND(H170="DSP",T170="DSP"),(M170+AA170+AD170)/3,IF(AND(M170="DSP",T170="DSP"),(H170+AA170+AD170)/3,IF(AND(H170="DSP",AA170="DSP"),(M170+T170+AD170)/3,IF(AND(M170="DSP",AA170="DSP"),(H170+T170+AD170)/3,IF(AND(T170="DSP",AA170="DSP"),(H170+M170+AD170)/3,IF(AND(H170="DSP",AD170="DSP"),(M170+T170+AA170)/3,IF(AND(M170="DSP",AD170="DSP"),(H170+T170+AA170)/3,IF(AND(T170="DSP",AD170="DSP"),(H170+M170+AA170)/3,IF(AND(AA170="DSP",AD170="DSP"),(H170+M170+T170)/3,IF(H170="DSP",(M170+T170+AA170+AD170)/4,IF(M170="DSP",(H170+T170+AA170+AD170)/4,IF(T170="DSP",(H170+M170+AA170+AD170)/4,IF(AA170="DSP",(H170+M170+T170+AD170)/4,IF(AD170="DSP",(H170+M170+T170+AA170)/4,SUM(H170+M170+T170+AA170+AD170)/5)))))))))))))))))))))))))))))))</f>
        <v>12.05</v>
      </c>
      <c r="AF170" s="425">
        <f>IF(AE170="DSP",0,AE170)</f>
        <v>12.05</v>
      </c>
      <c r="AG170" s="484">
        <f>RANK(AF170,$AF$3:$AF$651,0)</f>
        <v>187</v>
      </c>
      <c r="AH170" s="426">
        <f>IF(ISERROR(VLOOKUP(B170,'Notes Ecrit'!$A$2:$B$650,2,FALSE)),"ABI",(VLOOKUP(B170,'Notes Ecrit'!$A$2:$B$650,2,FALSE)))</f>
        <v>8</v>
      </c>
      <c r="AI170" s="425">
        <f>IF(OR(AH170="ABI",AH170="VALIDÉ"),0,AH170)</f>
        <v>8</v>
      </c>
      <c r="AJ170" s="488">
        <f>RANK(AI170,$AI$3:$AI$651,0)</f>
        <v>109</v>
      </c>
      <c r="AK170" s="427">
        <f>IF(AH170="ABI","DEF",IF(AE170="DSP",AH170,(AE170*0.5+AH170*0.5)))</f>
        <v>10.025</v>
      </c>
    </row>
    <row r="171" spans="1:37" ht="15.75" customHeight="1" thickBot="1" x14ac:dyDescent="0.35">
      <c r="A171" s="414" t="s">
        <v>74</v>
      </c>
      <c r="B171" s="415">
        <v>21809212</v>
      </c>
      <c r="C171" s="444" t="s">
        <v>538</v>
      </c>
      <c r="D171" s="445" t="s">
        <v>102</v>
      </c>
      <c r="E171" s="418">
        <v>9</v>
      </c>
      <c r="F171" s="419">
        <f>IF(E171="ABI","ABI",IF(E171="DSP","DSP",IF(E171="VAL","VAL",(VLOOKUP(E171,tpstest,2)))))</f>
        <v>14</v>
      </c>
      <c r="G171" s="420">
        <f>IF(F171="ABI",0,IF(F171="DSP","DSP",IF(F171="VAL","VAL",(IF(A171="F",VLOOKUP(F171,endurfille,2),VLOOKUP(F171,endurgarçon,2))))))</f>
        <v>9</v>
      </c>
      <c r="H171" s="421">
        <f>IF(G171="VAL","VALIDÉ",G171)</f>
        <v>9</v>
      </c>
      <c r="I171" s="418">
        <v>4.4000000000000004</v>
      </c>
      <c r="J171" s="420">
        <f>IF(I171="ABI",0,IF(I171="DSP","DSP",IF(I171="VAL","VAL",(IF(A171="F",VLOOKUP(I171,VIT20MF,2),VLOOKUP(I171,Vit20MG,2))))))</f>
        <v>1</v>
      </c>
      <c r="K171" s="418">
        <v>10.210000000000001</v>
      </c>
      <c r="L171" s="420">
        <f>IF(K171="ABI",0,IF(K171="DSP","DSP",IF(K171="VAL","VAL",(IF(A171="F",VLOOKUP(K171,vit50mf,2),VLOOKUP(K171,vit50mg,2))))))</f>
        <v>1</v>
      </c>
      <c r="M171" s="421">
        <f>IF(OR(J171="DSP",L171="DSP"),"DSP",IF(L171="VAL","VALIDÉ",(J171+L171)/2))</f>
        <v>1</v>
      </c>
      <c r="N171" s="418">
        <v>23.5</v>
      </c>
      <c r="O171" s="418">
        <v>56</v>
      </c>
      <c r="P171" s="422">
        <f>IF(OR(N171="DSP",N171="ABI",N171="VAL"),0,N171/O171)</f>
        <v>0.41964285714285715</v>
      </c>
      <c r="Q171" s="420">
        <f>IF(N171="ABI",0,IF(N171="DSP","DSP",IF(N171="VAL","VAL",IF(A171="F",VLOOKUP(P171,forcefille,2),VLOOKUP(P171,forcegarçon,2)))))</f>
        <v>4</v>
      </c>
      <c r="R171" s="418">
        <v>21.9</v>
      </c>
      <c r="S171" s="420">
        <f>IF(R171="ABI",0,IF(R171="DSP","DSP",IF(R171="VAL","VAL",IF(A171="F",VLOOKUP(R171,détfille,2),VLOOKUP(R171,détgarçon,2)))))</f>
        <v>2.5</v>
      </c>
      <c r="T171" s="421">
        <f>IF(OR(Q171="VAL",S171="VAL"),"VALIDÉ",IF(AND(Q171="DSP",S171="DSP"),"DSP",IF(Q171="DSP",S171*2,IF(S171="DSP",Q171*2,(Q171+S171)))))</f>
        <v>6.5</v>
      </c>
      <c r="U171" s="418">
        <v>35.32</v>
      </c>
      <c r="V171" s="420">
        <f>IF(U171="ABI",0,IF(U171="DSP","DSP",IF(U171="VAL","VAL",IF(A171="F",VLOOKUP(U171,coorfille,2),VLOOKUP(U171,coorgarçon,2)))))</f>
        <v>1.25</v>
      </c>
      <c r="W171" s="418">
        <v>3</v>
      </c>
      <c r="X171" s="420">
        <f>IF(W171="ABI",0,IF(W171="DSP","DSP",IF(W171="VAL","VAL",IF(A171="F",VLOOKUP(W171,SouplesseFille,2),VLOOKUP(W171,SouplesseGarçon,2)))))</f>
        <v>3.25</v>
      </c>
      <c r="Y171" s="418">
        <v>7</v>
      </c>
      <c r="Z171" s="420">
        <f>IF(Y171="ABI",0,IF(Y171="DSP","DSP",IF(Y171="VAL","VAL",IF(A171="F",VLOOKUP(Y171,eqfille,2),VLOOKUP(Y171,eqgarçon,2)))))</f>
        <v>1.5</v>
      </c>
      <c r="AA171" s="421">
        <f>IF(AND(V171="DSP",X171="DSP",Z171="DSP"),"DSP",IF(AND(V171="DSP",X171="DSP"),Z171*4,IF(AND(V171="DSP",Z171="DSP"),X171*4,IF(AND(X171="DSP",Z171="DSP"),V171*2,IF(V171="DSP",(X171+Z171)*2,IF(X171="DSP",V171+Z171*2,IF(Z171="DSP",V171+X171*2,IF(Z171="VAL","VALIDÉ",V171+X171+Z171))))))))</f>
        <v>6</v>
      </c>
      <c r="AB171" s="418" t="s">
        <v>1025</v>
      </c>
      <c r="AC171" s="420" t="str">
        <f>IF(AB171="ABI",0,IF(AB171="DNF",0,IF(AB171="DSP","DSP",IF(AB171="VAL","VAL",(IF(A171="F",VLOOKUP(AB171,nagefille,2),VLOOKUP(AB171,nagegarçon,2)))))))</f>
        <v>DSP</v>
      </c>
      <c r="AD171" s="423" t="str">
        <f>IF(AC171="VAL","VALIDÉ",AC171)</f>
        <v>DSP</v>
      </c>
      <c r="AE171" s="424">
        <f>IF(AND(H171="DSP",M171="DSP",T171="DSP",AA171="DSP",AD171="DSP"),"DSP",IF(AND(H171="DSP",M171="DSP",T171="DSP",AA171="DSP"),AD171,IF(AND(H171="DSP",M171="DSP",T171="DSP",AD171="DSP"),AA171,IF(AND(H171="DSP",M171="DSP",AA171="DSP",AD171="DSP"),T171,IF(AND(H171="DSP",T171="DSP",AA171="DSP",AD171="DSP"),M171,IF(AND(M171="DSP",T171="DSP",AA171="DSP",AD171="DSP"),H171,IF(AND(T171="DSP",AA171="DSP",AD171="DSP"),(H171+M171)/2,IF(AND(M171="DSP",AA171="DSP",AD171="DSP"),(H171+T171)/2,IF(AND(H171="DSP",AA171="DSP",AD171="DSP"),(M171+T171)/2,IF(AND(M171="DSP",T171="DSP",AD171="DSP"),(H171+AA171)/2,IF(AND(H171="DSP",T171="DSP",AD171="DSP"),(M171+AA171)/2,IF(AND(H171="DSP",M171="DSP",AD171="DSP"),(T171+AA171)/2,IF(AND(M171="DSP",T171="DSP",AA171="DSP"),(H171+AD171)/2,IF(AND(H171="DSP",T171="DSP",AA171="DSP"),(M171+AD171)/2,IF(AND(H171="DSP",M171="DSP",AA171="DSP"),(T171+AD171)/2,IF(AND(H171="DSP",M171="DSP",T171="DSP"),(AA171+AD171)/2,IF(AND(H171="DSP",M171="DSP"),(T171+AA171+AD171)/3,IF(AND(H171="DSP",T171="DSP"),(M171+AA171+AD171)/3,IF(AND(M171="DSP",T171="DSP"),(H171+AA171+AD171)/3,IF(AND(H171="DSP",AA171="DSP"),(M171+T171+AD171)/3,IF(AND(M171="DSP",AA171="DSP"),(H171+T171+AD171)/3,IF(AND(T171="DSP",AA171="DSP"),(H171+M171+AD171)/3,IF(AND(H171="DSP",AD171="DSP"),(M171+T171+AA171)/3,IF(AND(M171="DSP",AD171="DSP"),(H171+T171+AA171)/3,IF(AND(T171="DSP",AD171="DSP"),(H171+M171+AA171)/3,IF(AND(AA171="DSP",AD171="DSP"),(H171+M171+T171)/3,IF(H171="DSP",(M171+T171+AA171+AD171)/4,IF(M171="DSP",(H171+T171+AA171+AD171)/4,IF(T171="DSP",(H171+M171+AA171+AD171)/4,IF(AA171="DSP",(H171+M171+T171+AD171)/4,IF(AD171="DSP",(H171+M171+T171+AA171)/4,SUM(H171+M171+T171+AA171+AD171)/5)))))))))))))))))))))))))))))))</f>
        <v>5.625</v>
      </c>
      <c r="AF171" s="425">
        <f>IF(AE171="DSP",0,AE171)</f>
        <v>5.625</v>
      </c>
      <c r="AG171" s="484">
        <f>RANK(AF171,$AF$3:$AF$651,0)</f>
        <v>573</v>
      </c>
      <c r="AH171" s="426">
        <f>IF(ISERROR(VLOOKUP(B171,'Notes Ecrit'!$A$2:$B$650,2,FALSE)),"ABI",(VLOOKUP(B171,'Notes Ecrit'!$A$2:$B$650,2,FALSE)))</f>
        <v>1</v>
      </c>
      <c r="AI171" s="425">
        <f>IF(OR(AH171="ABI",AH171="VALIDÉ"),0,AH171)</f>
        <v>1</v>
      </c>
      <c r="AJ171" s="488">
        <f>RANK(AI171,$AI$3:$AI$651,0)</f>
        <v>591</v>
      </c>
      <c r="AK171" s="427">
        <f>IF(AH171="ABI","DEF",IF(AE171="DSP",AH171,(AE171*0.5+AH171*0.5)))</f>
        <v>3.3125</v>
      </c>
    </row>
    <row r="172" spans="1:37" ht="15.75" customHeight="1" thickBot="1" x14ac:dyDescent="0.35">
      <c r="A172" s="414" t="s">
        <v>74</v>
      </c>
      <c r="B172" s="415">
        <v>21900179</v>
      </c>
      <c r="C172" s="448" t="s">
        <v>539</v>
      </c>
      <c r="D172" s="449" t="s">
        <v>304</v>
      </c>
      <c r="E172" s="418">
        <v>12</v>
      </c>
      <c r="F172" s="419">
        <f>IF(E172="ABI","ABI",IF(E172="DSP","DSP",IF(E172="VAL","VAL",(VLOOKUP(E172,tpstest,2)))))</f>
        <v>15.5</v>
      </c>
      <c r="G172" s="420">
        <f>IF(F172="ABI",0,IF(F172="DSP","DSP",IF(F172="VAL","VAL",(IF(A172="F",VLOOKUP(F172,endurfille,2),VLOOKUP(F172,endurgarçon,2))))))</f>
        <v>12</v>
      </c>
      <c r="H172" s="421">
        <f>IF(G172="VAL","VALIDÉ",G172)</f>
        <v>12</v>
      </c>
      <c r="I172" s="418">
        <v>3.37</v>
      </c>
      <c r="J172" s="420">
        <f>IF(I172="ABI",0,IF(I172="DSP","DSP",IF(I172="VAL","VAL",(IF(A172="F",VLOOKUP(I172,VIT20MF,2),VLOOKUP(I172,Vit20MG,2))))))</f>
        <v>19</v>
      </c>
      <c r="K172" s="418">
        <v>7.25</v>
      </c>
      <c r="L172" s="420">
        <f>IF(K172="ABI",0,IF(K172="DSP","DSP",IF(K172="VAL","VAL",(IF(A172="F",VLOOKUP(K172,vit50mf,2),VLOOKUP(K172,vit50mg,2))))))</f>
        <v>14</v>
      </c>
      <c r="M172" s="421">
        <f>IF(OR(J172="DSP",L172="DSP"),"DSP",IF(L172="VAL","VALIDÉ",(J172+L172)/2))</f>
        <v>16.5</v>
      </c>
      <c r="N172" s="418">
        <v>33</v>
      </c>
      <c r="O172" s="418">
        <v>56</v>
      </c>
      <c r="P172" s="422">
        <f>IF(OR(N172="DSP",N172="ABI",N172="VAL"),0,N172/O172)</f>
        <v>0.5892857142857143</v>
      </c>
      <c r="Q172" s="420">
        <f>IF(N172="ABI",0,IF(N172="DSP","DSP",IF(N172="VAL","VAL",IF(A172="F",VLOOKUP(P172,forcefille,2),VLOOKUP(P172,forcegarçon,2)))))</f>
        <v>5.5</v>
      </c>
      <c r="R172" s="418">
        <v>38.200000000000003</v>
      </c>
      <c r="S172" s="420">
        <f>IF(R172="ABI",0,IF(R172="DSP","DSP",IF(R172="VAL","VAL",IF(A172="F",VLOOKUP(R172,détfille,2),VLOOKUP(R172,détgarçon,2)))))</f>
        <v>7</v>
      </c>
      <c r="T172" s="421">
        <f>IF(OR(Q172="VAL",S172="VAL"),"VALIDÉ",IF(AND(Q172="DSP",S172="DSP"),"DSP",IF(Q172="DSP",S172*2,IF(S172="DSP",Q172*2,(Q172+S172)))))</f>
        <v>12.5</v>
      </c>
      <c r="U172" s="418">
        <v>29.34</v>
      </c>
      <c r="V172" s="420">
        <f>IF(U172="ABI",0,IF(U172="DSP","DSP",IF(U172="VAL","VAL",IF(A172="F",VLOOKUP(U172,coorfille,2),VLOOKUP(U172,coorgarçon,2)))))</f>
        <v>4.25</v>
      </c>
      <c r="W172" s="418">
        <v>0</v>
      </c>
      <c r="X172" s="420">
        <f>IF(W172="ABI",0,IF(W172="DSP","DSP",IF(W172="VAL","VAL",IF(A172="F",VLOOKUP(W172,SouplesseFille,2),VLOOKUP(W172,SouplesseGarçon,2)))))</f>
        <v>2.5</v>
      </c>
      <c r="Y172" s="418">
        <v>2</v>
      </c>
      <c r="Z172" s="420">
        <f>IF(Y172="ABI",0,IF(Y172="DSP","DSP",IF(Y172="VAL","VAL",IF(A172="F",VLOOKUP(Y172,eqfille,2),VLOOKUP(Y172,eqgarçon,2)))))</f>
        <v>4</v>
      </c>
      <c r="AA172" s="421">
        <f>IF(AND(V172="DSP",X172="DSP",Z172="DSP"),"DSP",IF(AND(V172="DSP",X172="DSP"),Z172*4,IF(AND(V172="DSP",Z172="DSP"),X172*4,IF(AND(X172="DSP",Z172="DSP"),V172*2,IF(V172="DSP",(X172+Z172)*2,IF(X172="DSP",V172+Z172*2,IF(Z172="DSP",V172+X172*2,IF(Z172="VAL","VALIDÉ",V172+X172+Z172))))))))</f>
        <v>10.75</v>
      </c>
      <c r="AB172" s="418">
        <v>37.96</v>
      </c>
      <c r="AC172" s="420">
        <f>IF(AB172="ABI",0,IF(AB172="DNF",0,IF(AB172="DSP","DSP",IF(AB172="VAL","VAL",(IF(A172="F",VLOOKUP(AB172,nagefille,2),VLOOKUP(AB172,nagegarçon,2)))))))</f>
        <v>15</v>
      </c>
      <c r="AD172" s="423">
        <f>IF(AC172="VAL","VALIDÉ",AC172)</f>
        <v>15</v>
      </c>
      <c r="AE172" s="424">
        <f>IF(AND(H172="DSP",M172="DSP",T172="DSP",AA172="DSP",AD172="DSP"),"DSP",IF(AND(H172="DSP",M172="DSP",T172="DSP",AA172="DSP"),AD172,IF(AND(H172="DSP",M172="DSP",T172="DSP",AD172="DSP"),AA172,IF(AND(H172="DSP",M172="DSP",AA172="DSP",AD172="DSP"),T172,IF(AND(H172="DSP",T172="DSP",AA172="DSP",AD172="DSP"),M172,IF(AND(M172="DSP",T172="DSP",AA172="DSP",AD172="DSP"),H172,IF(AND(T172="DSP",AA172="DSP",AD172="DSP"),(H172+M172)/2,IF(AND(M172="DSP",AA172="DSP",AD172="DSP"),(H172+T172)/2,IF(AND(H172="DSP",AA172="DSP",AD172="DSP"),(M172+T172)/2,IF(AND(M172="DSP",T172="DSP",AD172="DSP"),(H172+AA172)/2,IF(AND(H172="DSP",T172="DSP",AD172="DSP"),(M172+AA172)/2,IF(AND(H172="DSP",M172="DSP",AD172="DSP"),(T172+AA172)/2,IF(AND(M172="DSP",T172="DSP",AA172="DSP"),(H172+AD172)/2,IF(AND(H172="DSP",T172="DSP",AA172="DSP"),(M172+AD172)/2,IF(AND(H172="DSP",M172="DSP",AA172="DSP"),(T172+AD172)/2,IF(AND(H172="DSP",M172="DSP",T172="DSP"),(AA172+AD172)/2,IF(AND(H172="DSP",M172="DSP"),(T172+AA172+AD172)/3,IF(AND(H172="DSP",T172="DSP"),(M172+AA172+AD172)/3,IF(AND(M172="DSP",T172="DSP"),(H172+AA172+AD172)/3,IF(AND(H172="DSP",AA172="DSP"),(M172+T172+AD172)/3,IF(AND(M172="DSP",AA172="DSP"),(H172+T172+AD172)/3,IF(AND(T172="DSP",AA172="DSP"),(H172+M172+AD172)/3,IF(AND(H172="DSP",AD172="DSP"),(M172+T172+AA172)/3,IF(AND(M172="DSP",AD172="DSP"),(H172+T172+AA172)/3,IF(AND(T172="DSP",AD172="DSP"),(H172+M172+AA172)/3,IF(AND(AA172="DSP",AD172="DSP"),(H172+M172+T172)/3,IF(H172="DSP",(M172+T172+AA172+AD172)/4,IF(M172="DSP",(H172+T172+AA172+AD172)/4,IF(T172="DSP",(H172+M172+AA172+AD172)/4,IF(AA172="DSP",(H172+M172+T172+AD172)/4,IF(AD172="DSP",(H172+M172+T172+AA172)/4,SUM(H172+M172+T172+AA172+AD172)/5)))))))))))))))))))))))))))))))</f>
        <v>13.35</v>
      </c>
      <c r="AF172" s="425">
        <f>IF(AE172="DSP",0,AE172)</f>
        <v>13.35</v>
      </c>
      <c r="AG172" s="484">
        <f>RANK(AF172,$AF$3:$AF$651,0)</f>
        <v>52</v>
      </c>
      <c r="AH172" s="426">
        <f>IF(ISERROR(VLOOKUP(B172,'Notes Ecrit'!$A$2:$B$650,2,FALSE)),"ABI",(VLOOKUP(B172,'Notes Ecrit'!$A$2:$B$650,2,FALSE)))</f>
        <v>5</v>
      </c>
      <c r="AI172" s="425">
        <f>IF(OR(AH172="ABI",AH172="VALIDÉ"),0,AH172)</f>
        <v>5</v>
      </c>
      <c r="AJ172" s="488">
        <f>RANK(AI172,$AI$3:$AI$651,0)</f>
        <v>416</v>
      </c>
      <c r="AK172" s="427">
        <f>IF(AH172="ABI","DEF",IF(AE172="DSP",AH172,(AE172*0.5+AH172*0.5)))</f>
        <v>9.1750000000000007</v>
      </c>
    </row>
    <row r="173" spans="1:37" ht="15.75" customHeight="1" thickBot="1" x14ac:dyDescent="0.35">
      <c r="A173" s="414" t="s">
        <v>1026</v>
      </c>
      <c r="B173" s="415">
        <v>21901656</v>
      </c>
      <c r="C173" s="448" t="s">
        <v>540</v>
      </c>
      <c r="D173" s="449" t="s">
        <v>269</v>
      </c>
      <c r="E173" s="418">
        <v>15</v>
      </c>
      <c r="F173" s="419">
        <f>IF(E173="ABI","ABI",IF(E173="DSP","DSP",IF(E173="VAL","VAL",(VLOOKUP(E173,tpstest,2)))))</f>
        <v>17</v>
      </c>
      <c r="G173" s="420">
        <f>IF(F173="ABI",0,IF(F173="DSP","DSP",IF(F173="VAL","VAL",(IF(A173="F",VLOOKUP(F173,endurfille,2),VLOOKUP(F173,endurgarçon,2))))))</f>
        <v>12</v>
      </c>
      <c r="H173" s="421">
        <f>IF(G173="VAL","VALIDÉ",G173)</f>
        <v>12</v>
      </c>
      <c r="I173" s="418">
        <v>3.39</v>
      </c>
      <c r="J173" s="420">
        <f>IF(I173="ABI",0,IF(I173="DSP","DSP",IF(I173="VAL","VAL",(IF(A173="F",VLOOKUP(I173,VIT20MF,2),VLOOKUP(I173,Vit20MG,2))))))</f>
        <v>14</v>
      </c>
      <c r="K173" s="418">
        <v>7.06</v>
      </c>
      <c r="L173" s="420">
        <f>IF(K173="ABI",0,IF(K173="DSP","DSP",IF(K173="VAL","VAL",(IF(A173="F",VLOOKUP(K173,vit50mf,2),VLOOKUP(K173,vit50mg,2))))))</f>
        <v>9</v>
      </c>
      <c r="M173" s="421">
        <f>IF(OR(J173="DSP",L173="DSP"),"DSP",IF(L173="VAL","VALIDÉ",(J173+L173)/2))</f>
        <v>11.5</v>
      </c>
      <c r="N173" s="418">
        <v>55</v>
      </c>
      <c r="O173" s="418">
        <v>64</v>
      </c>
      <c r="P173" s="422">
        <f>IF(OR(N173="DSP",N173="ABI",N173="VAL"),0,N173/O173)</f>
        <v>0.859375</v>
      </c>
      <c r="Q173" s="420">
        <f>IF(N173="ABI",0,IF(N173="DSP","DSP",IF(N173="VAL","VAL",IF(A173="F",VLOOKUP(P173,forcefille,2),VLOOKUP(P173,forcegarçon,2)))))</f>
        <v>4.5</v>
      </c>
      <c r="R173" s="418">
        <v>40.4</v>
      </c>
      <c r="S173" s="420">
        <f>IF(R173="ABI",0,IF(R173="DSP","DSP",IF(R173="VAL","VAL",IF(A173="F",VLOOKUP(R173,détfille,2),VLOOKUP(R173,détgarçon,2)))))</f>
        <v>3</v>
      </c>
      <c r="T173" s="421">
        <f>IF(OR(Q173="VAL",S173="VAL"),"VALIDÉ",IF(AND(Q173="DSP",S173="DSP"),"DSP",IF(Q173="DSP",S173*2,IF(S173="DSP",Q173*2,(Q173+S173)))))</f>
        <v>7.5</v>
      </c>
      <c r="U173" s="418">
        <v>29.73</v>
      </c>
      <c r="V173" s="420">
        <f>IF(U173="ABI",0,IF(U173="DSP","DSP",IF(U173="VAL","VAL",IF(A173="F",VLOOKUP(U173,coorfille,2),VLOOKUP(U173,coorgarçon,2)))))</f>
        <v>3</v>
      </c>
      <c r="W173" s="418">
        <v>-11</v>
      </c>
      <c r="X173" s="420">
        <f>IF(W173="ABI",0,IF(W173="DSP","DSP",IF(W173="VAL","VAL",IF(A173="F",VLOOKUP(W173,SouplesseFille,2),VLOOKUP(W173,SouplesseGarçon,2)))))</f>
        <v>0.75</v>
      </c>
      <c r="Y173" s="418">
        <v>5</v>
      </c>
      <c r="Z173" s="420">
        <f>IF(Y173="ABI",0,IF(Y173="DSP","DSP",IF(Y173="VAL","VAL",IF(A173="F",VLOOKUP(Y173,eqfille,2),VLOOKUP(Y173,eqgarçon,2)))))</f>
        <v>2.5</v>
      </c>
      <c r="AA173" s="421">
        <f>IF(AND(V173="DSP",X173="DSP",Z173="DSP"),"DSP",IF(AND(V173="DSP",X173="DSP"),Z173*4,IF(AND(V173="DSP",Z173="DSP"),X173*4,IF(AND(X173="DSP",Z173="DSP"),V173*2,IF(V173="DSP",(X173+Z173)*2,IF(X173="DSP",V173+Z173*2,IF(Z173="DSP",V173+X173*2,IF(Z173="VAL","VALIDÉ",V173+X173+Z173))))))))</f>
        <v>6.25</v>
      </c>
      <c r="AB173" s="418">
        <v>35.700000000000003</v>
      </c>
      <c r="AC173" s="420">
        <f>IF(AB173="ABI",0,IF(AB173="DNF",0,IF(AB173="DSP","DSP",IF(AB173="VAL","VAL",(IF(A173="F",VLOOKUP(AB173,nagefille,2),VLOOKUP(AB173,nagegarçon,2)))))))</f>
        <v>13</v>
      </c>
      <c r="AD173" s="423">
        <f>IF(AC173="VAL","VALIDÉ",AC173)</f>
        <v>13</v>
      </c>
      <c r="AE173" s="424">
        <f>IF(AND(H173="DSP",M173="DSP",T173="DSP",AA173="DSP",AD173="DSP"),"DSP",IF(AND(H173="DSP",M173="DSP",T173="DSP",AA173="DSP"),AD173,IF(AND(H173="DSP",M173="DSP",T173="DSP",AD173="DSP"),AA173,IF(AND(H173="DSP",M173="DSP",AA173="DSP",AD173="DSP"),T173,IF(AND(H173="DSP",T173="DSP",AA173="DSP",AD173="DSP"),M173,IF(AND(M173="DSP",T173="DSP",AA173="DSP",AD173="DSP"),H173,IF(AND(T173="DSP",AA173="DSP",AD173="DSP"),(H173+M173)/2,IF(AND(M173="DSP",AA173="DSP",AD173="DSP"),(H173+T173)/2,IF(AND(H173="DSP",AA173="DSP",AD173="DSP"),(M173+T173)/2,IF(AND(M173="DSP",T173="DSP",AD173="DSP"),(H173+AA173)/2,IF(AND(H173="DSP",T173="DSP",AD173="DSP"),(M173+AA173)/2,IF(AND(H173="DSP",M173="DSP",AD173="DSP"),(T173+AA173)/2,IF(AND(M173="DSP",T173="DSP",AA173="DSP"),(H173+AD173)/2,IF(AND(H173="DSP",T173="DSP",AA173="DSP"),(M173+AD173)/2,IF(AND(H173="DSP",M173="DSP",AA173="DSP"),(T173+AD173)/2,IF(AND(H173="DSP",M173="DSP",T173="DSP"),(AA173+AD173)/2,IF(AND(H173="DSP",M173="DSP"),(T173+AA173+AD173)/3,IF(AND(H173="DSP",T173="DSP"),(M173+AA173+AD173)/3,IF(AND(M173="DSP",T173="DSP"),(H173+AA173+AD173)/3,IF(AND(H173="DSP",AA173="DSP"),(M173+T173+AD173)/3,IF(AND(M173="DSP",AA173="DSP"),(H173+T173+AD173)/3,IF(AND(T173="DSP",AA173="DSP"),(H173+M173+AD173)/3,IF(AND(H173="DSP",AD173="DSP"),(M173+T173+AA173)/3,IF(AND(M173="DSP",AD173="DSP"),(H173+T173+AA173)/3,IF(AND(T173="DSP",AD173="DSP"),(H173+M173+AA173)/3,IF(AND(AA173="DSP",AD173="DSP"),(H173+M173+T173)/3,IF(H173="DSP",(M173+T173+AA173+AD173)/4,IF(M173="DSP",(H173+T173+AA173+AD173)/4,IF(T173="DSP",(H173+M173+AA173+AD173)/4,IF(AA173="DSP",(H173+M173+T173+AD173)/4,IF(AD173="DSP",(H173+M173+T173+AA173)/4,SUM(H173+M173+T173+AA173+AD173)/5)))))))))))))))))))))))))))))))</f>
        <v>10.050000000000001</v>
      </c>
      <c r="AF173" s="425">
        <f>IF(AE173="DSP",0,AE173)</f>
        <v>10.050000000000001</v>
      </c>
      <c r="AG173" s="484">
        <f>RANK(AF173,$AF$3:$AF$651,0)</f>
        <v>421</v>
      </c>
      <c r="AH173" s="426">
        <f>IF(ISERROR(VLOOKUP(B173,'Notes Ecrit'!$A$2:$B$650,2,FALSE)),"ABI",(VLOOKUP(B173,'Notes Ecrit'!$A$2:$B$650,2,FALSE)))</f>
        <v>10</v>
      </c>
      <c r="AI173" s="425">
        <f>IF(OR(AH173="ABI",AH173="VALIDÉ"),0,AH173)</f>
        <v>10</v>
      </c>
      <c r="AJ173" s="488">
        <f>RANK(AI173,$AI$3:$AI$651,0)</f>
        <v>26</v>
      </c>
      <c r="AK173" s="427">
        <f>IF(AH173="ABI","DEF",IF(AE173="DSP",AH173,(AE173*0.5+AH173*0.5)))</f>
        <v>10.025</v>
      </c>
    </row>
    <row r="174" spans="1:37" ht="15.75" customHeight="1" thickBot="1" x14ac:dyDescent="0.35">
      <c r="A174" s="414" t="s">
        <v>1026</v>
      </c>
      <c r="B174" s="415">
        <v>21903334</v>
      </c>
      <c r="C174" s="448" t="s">
        <v>541</v>
      </c>
      <c r="D174" s="449" t="s">
        <v>542</v>
      </c>
      <c r="E174" s="418">
        <v>20</v>
      </c>
      <c r="F174" s="419">
        <f>IF(E174="ABI","ABI",IF(E174="DSP","DSP",IF(E174="VAL","VAL",(VLOOKUP(E174,tpstest,2)))))</f>
        <v>19.5</v>
      </c>
      <c r="G174" s="420">
        <f>IF(F174="ABI",0,IF(F174="DSP","DSP",IF(F174="VAL","VAL",(IF(A174="F",VLOOKUP(F174,endurfille,2),VLOOKUP(F174,endurgarçon,2))))))</f>
        <v>17</v>
      </c>
      <c r="H174" s="421">
        <f>IF(G174="VAL","VALIDÉ",G174)</f>
        <v>17</v>
      </c>
      <c r="I174" s="418">
        <v>3.08</v>
      </c>
      <c r="J174" s="420">
        <f>IF(I174="ABI",0,IF(I174="DSP","DSP",IF(I174="VAL","VAL",(IF(A174="F",VLOOKUP(I174,VIT20MF,2),VLOOKUP(I174,Vit20MG,2))))))</f>
        <v>19</v>
      </c>
      <c r="K174" s="418">
        <v>6.4</v>
      </c>
      <c r="L174" s="420">
        <f>IF(K174="ABI",0,IF(K174="DSP","DSP",IF(K174="VAL","VAL",(IF(A174="F",VLOOKUP(K174,vit50mf,2),VLOOKUP(K174,vit50mg,2))))))</f>
        <v>14</v>
      </c>
      <c r="M174" s="421">
        <f>IF(OR(J174="DSP",L174="DSP"),"DSP",IF(L174="VAL","VALIDÉ",(J174+L174)/2))</f>
        <v>16.5</v>
      </c>
      <c r="N174" s="418">
        <v>70</v>
      </c>
      <c r="O174" s="418">
        <v>72</v>
      </c>
      <c r="P174" s="422">
        <f>IF(OR(N174="DSP",N174="ABI",N174="VAL"),0,N174/O174)</f>
        <v>0.97222222222222221</v>
      </c>
      <c r="Q174" s="420">
        <f>IF(N174="ABI",0,IF(N174="DSP","DSP",IF(N174="VAL","VAL",IF(A174="F",VLOOKUP(P174,forcefille,2),VLOOKUP(P174,forcegarçon,2)))))</f>
        <v>5</v>
      </c>
      <c r="R174" s="418">
        <v>43</v>
      </c>
      <c r="S174" s="420">
        <f>IF(R174="ABI",0,IF(R174="DSP","DSP",IF(R174="VAL","VAL",IF(A174="F",VLOOKUP(R174,détfille,2),VLOOKUP(R174,détgarçon,2)))))</f>
        <v>4</v>
      </c>
      <c r="T174" s="421">
        <f>IF(OR(Q174="VAL",S174="VAL"),"VALIDÉ",IF(AND(Q174="DSP",S174="DSP"),"DSP",IF(Q174="DSP",S174*2,IF(S174="DSP",Q174*2,(Q174+S174)))))</f>
        <v>9</v>
      </c>
      <c r="U174" s="418">
        <v>25.78</v>
      </c>
      <c r="V174" s="420">
        <f>IF(U174="ABI",0,IF(U174="DSP","DSP",IF(U174="VAL","VAL",IF(A174="F",VLOOKUP(U174,coorfille,2),VLOOKUP(U174,coorgarçon,2)))))</f>
        <v>5</v>
      </c>
      <c r="W174" s="418">
        <v>-9</v>
      </c>
      <c r="X174" s="420">
        <f>IF(W174="ABI",0,IF(W174="DSP","DSP",IF(W174="VAL","VAL",IF(A174="F",VLOOKUP(W174,SouplesseFille,2),VLOOKUP(W174,SouplesseGarçon,2)))))</f>
        <v>1</v>
      </c>
      <c r="Y174" s="418">
        <v>1</v>
      </c>
      <c r="Z174" s="420">
        <f>IF(Y174="ABI",0,IF(Y174="DSP","DSP",IF(Y174="VAL","VAL",IF(A174="F",VLOOKUP(Y174,eqfille,2),VLOOKUP(Y174,eqgarçon,2)))))</f>
        <v>4.5</v>
      </c>
      <c r="AA174" s="421">
        <f>IF(AND(V174="DSP",X174="DSP",Z174="DSP"),"DSP",IF(AND(V174="DSP",X174="DSP"),Z174*4,IF(AND(V174="DSP",Z174="DSP"),X174*4,IF(AND(X174="DSP",Z174="DSP"),V174*2,IF(V174="DSP",(X174+Z174)*2,IF(X174="DSP",V174+Z174*2,IF(Z174="DSP",V174+X174*2,IF(Z174="VAL","VALIDÉ",V174+X174+Z174))))))))</f>
        <v>10.5</v>
      </c>
      <c r="AB174" s="418">
        <v>32.950000000000003</v>
      </c>
      <c r="AC174" s="420">
        <f>IF(AB174="ABI",0,IF(AB174="DNF",0,IF(AB174="DSP","DSP",IF(AB174="VAL","VAL",(IF(A174="F",VLOOKUP(AB174,nagefille,2),VLOOKUP(AB174,nagegarçon,2)))))))</f>
        <v>15</v>
      </c>
      <c r="AD174" s="423">
        <f>IF(AC174="VAL","VALIDÉ",AC174)</f>
        <v>15</v>
      </c>
      <c r="AE174" s="424">
        <f>IF(AND(H174="DSP",M174="DSP",T174="DSP",AA174="DSP",AD174="DSP"),"DSP",IF(AND(H174="DSP",M174="DSP",T174="DSP",AA174="DSP"),AD174,IF(AND(H174="DSP",M174="DSP",T174="DSP",AD174="DSP"),AA174,IF(AND(H174="DSP",M174="DSP",AA174="DSP",AD174="DSP"),T174,IF(AND(H174="DSP",T174="DSP",AA174="DSP",AD174="DSP"),M174,IF(AND(M174="DSP",T174="DSP",AA174="DSP",AD174="DSP"),H174,IF(AND(T174="DSP",AA174="DSP",AD174="DSP"),(H174+M174)/2,IF(AND(M174="DSP",AA174="DSP",AD174="DSP"),(H174+T174)/2,IF(AND(H174="DSP",AA174="DSP",AD174="DSP"),(M174+T174)/2,IF(AND(M174="DSP",T174="DSP",AD174="DSP"),(H174+AA174)/2,IF(AND(H174="DSP",T174="DSP",AD174="DSP"),(M174+AA174)/2,IF(AND(H174="DSP",M174="DSP",AD174="DSP"),(T174+AA174)/2,IF(AND(M174="DSP",T174="DSP",AA174="DSP"),(H174+AD174)/2,IF(AND(H174="DSP",T174="DSP",AA174="DSP"),(M174+AD174)/2,IF(AND(H174="DSP",M174="DSP",AA174="DSP"),(T174+AD174)/2,IF(AND(H174="DSP",M174="DSP",T174="DSP"),(AA174+AD174)/2,IF(AND(H174="DSP",M174="DSP"),(T174+AA174+AD174)/3,IF(AND(H174="DSP",T174="DSP"),(M174+AA174+AD174)/3,IF(AND(M174="DSP",T174="DSP"),(H174+AA174+AD174)/3,IF(AND(H174="DSP",AA174="DSP"),(M174+T174+AD174)/3,IF(AND(M174="DSP",AA174="DSP"),(H174+T174+AD174)/3,IF(AND(T174="DSP",AA174="DSP"),(H174+M174+AD174)/3,IF(AND(H174="DSP",AD174="DSP"),(M174+T174+AA174)/3,IF(AND(M174="DSP",AD174="DSP"),(H174+T174+AA174)/3,IF(AND(T174="DSP",AD174="DSP"),(H174+M174+AA174)/3,IF(AND(AA174="DSP",AD174="DSP"),(H174+M174+T174)/3,IF(H174="DSP",(M174+T174+AA174+AD174)/4,IF(M174="DSP",(H174+T174+AA174+AD174)/4,IF(T174="DSP",(H174+M174+AA174+AD174)/4,IF(AA174="DSP",(H174+M174+T174+AD174)/4,IF(AD174="DSP",(H174+M174+T174+AA174)/4,SUM(H174+M174+T174+AA174+AD174)/5)))))))))))))))))))))))))))))))</f>
        <v>13.6</v>
      </c>
      <c r="AF174" s="425">
        <f>IF(AE174="DSP",0,AE174)</f>
        <v>13.6</v>
      </c>
      <c r="AG174" s="484">
        <f>RANK(AF174,$AF$3:$AF$651,0)</f>
        <v>40</v>
      </c>
      <c r="AH174" s="426">
        <f>IF(ISERROR(VLOOKUP(B174,'Notes Ecrit'!$A$2:$B$650,2,FALSE)),"ABI",(VLOOKUP(B174,'Notes Ecrit'!$A$2:$B$650,2,FALSE)))</f>
        <v>10.5</v>
      </c>
      <c r="AI174" s="425">
        <f>IF(OR(AH174="ABI",AH174="VALIDÉ"),0,AH174)</f>
        <v>10.5</v>
      </c>
      <c r="AJ174" s="488">
        <f>RANK(AI174,$AI$3:$AI$651,0)</f>
        <v>21</v>
      </c>
      <c r="AK174" s="427">
        <f>IF(AH174="ABI","DEF",IF(AE174="DSP",AH174,(AE174*0.5+AH174*0.5)))</f>
        <v>12.05</v>
      </c>
    </row>
    <row r="175" spans="1:37" ht="15.75" customHeight="1" thickBot="1" x14ac:dyDescent="0.35">
      <c r="A175" s="414" t="s">
        <v>1026</v>
      </c>
      <c r="B175" s="415">
        <v>21905258</v>
      </c>
      <c r="C175" s="448" t="s">
        <v>543</v>
      </c>
      <c r="D175" s="449" t="s">
        <v>33</v>
      </c>
      <c r="E175" s="418">
        <v>17</v>
      </c>
      <c r="F175" s="419">
        <f>IF(E175="ABI","ABI",IF(E175="DSP","DSP",IF(E175="VAL","VAL",(VLOOKUP(E175,tpstest,2)))))</f>
        <v>18</v>
      </c>
      <c r="G175" s="420">
        <f>IF(F175="ABI",0,IF(F175="DSP","DSP",IF(F175="VAL","VAL",(IF(A175="F",VLOOKUP(F175,endurfille,2),VLOOKUP(F175,endurgarçon,2))))))</f>
        <v>14</v>
      </c>
      <c r="H175" s="421">
        <f>IF(G175="VAL","VALIDÉ",G175)</f>
        <v>14</v>
      </c>
      <c r="I175" s="418">
        <v>3.24</v>
      </c>
      <c r="J175" s="420">
        <f>IF(I175="ABI",0,IF(I175="DSP","DSP",IF(I175="VAL","VAL",(IF(A175="F",VLOOKUP(I175,VIT20MF,2),VLOOKUP(I175,Vit20MG,2))))))</f>
        <v>16</v>
      </c>
      <c r="K175" s="418">
        <v>6.67</v>
      </c>
      <c r="L175" s="420">
        <f>IF(K175="ABI",0,IF(K175="DSP","DSP",IF(K175="VAL","VAL",(IF(A175="F",VLOOKUP(K175,vit50mf,2),VLOOKUP(K175,vit50mg,2))))))</f>
        <v>12</v>
      </c>
      <c r="M175" s="421">
        <f>IF(OR(J175="DSP",L175="DSP"),"DSP",IF(L175="VAL","VALIDÉ",(J175+L175)/2))</f>
        <v>14</v>
      </c>
      <c r="N175" s="418">
        <v>58</v>
      </c>
      <c r="O175" s="418">
        <v>64</v>
      </c>
      <c r="P175" s="422">
        <f>IF(OR(N175="DSP",N175="ABI",N175="VAL"),0,N175/O175)</f>
        <v>0.90625</v>
      </c>
      <c r="Q175" s="420">
        <f>IF(N175="ABI",0,IF(N175="DSP","DSP",IF(N175="VAL","VAL",IF(A175="F",VLOOKUP(P175,forcefille,2),VLOOKUP(P175,forcegarçon,2)))))</f>
        <v>5</v>
      </c>
      <c r="R175" s="418">
        <v>44.3</v>
      </c>
      <c r="S175" s="420">
        <f>IF(R175="ABI",0,IF(R175="DSP","DSP",IF(R175="VAL","VAL",IF(A175="F",VLOOKUP(R175,détfille,2),VLOOKUP(R175,détgarçon,2)))))</f>
        <v>4</v>
      </c>
      <c r="T175" s="421">
        <f>IF(OR(Q175="VAL",S175="VAL"),"VALIDÉ",IF(AND(Q175="DSP",S175="DSP"),"DSP",IF(Q175="DSP",S175*2,IF(S175="DSP",Q175*2,(Q175+S175)))))</f>
        <v>9</v>
      </c>
      <c r="U175" s="418">
        <v>23.19</v>
      </c>
      <c r="V175" s="420">
        <f>IF(U175="ABI",0,IF(U175="DSP","DSP",IF(U175="VAL","VAL",IF(A175="F",VLOOKUP(U175,coorfille,2),VLOOKUP(U175,coorgarçon,2)))))</f>
        <v>6.25</v>
      </c>
      <c r="W175" s="418">
        <v>-8</v>
      </c>
      <c r="X175" s="420">
        <f>IF(W175="ABI",0,IF(W175="DSP","DSP",IF(W175="VAL","VAL",IF(A175="F",VLOOKUP(W175,SouplesseFille,2),VLOOKUP(W175,SouplesseGarçon,2)))))</f>
        <v>1</v>
      </c>
      <c r="Y175" s="418">
        <v>4</v>
      </c>
      <c r="Z175" s="420">
        <f>IF(Y175="ABI",0,IF(Y175="DSP","DSP",IF(Y175="VAL","VAL",IF(A175="F",VLOOKUP(Y175,eqfille,2),VLOOKUP(Y175,eqgarçon,2)))))</f>
        <v>3</v>
      </c>
      <c r="AA175" s="421">
        <f>IF(AND(V175="DSP",X175="DSP",Z175="DSP"),"DSP",IF(AND(V175="DSP",X175="DSP"),Z175*4,IF(AND(V175="DSP",Z175="DSP"),X175*4,IF(AND(X175="DSP",Z175="DSP"),V175*2,IF(V175="DSP",(X175+Z175)*2,IF(X175="DSP",V175+Z175*2,IF(Z175="DSP",V175+X175*2,IF(Z175="VAL","VALIDÉ",V175+X175+Z175))))))))</f>
        <v>10.25</v>
      </c>
      <c r="AB175" s="418">
        <v>38.25</v>
      </c>
      <c r="AC175" s="420">
        <f>IF(AB175="ABI",0,IF(AB175="DNF",0,IF(AB175="DSP","DSP",IF(AB175="VAL","VAL",(IF(A175="F",VLOOKUP(AB175,nagefille,2),VLOOKUP(AB175,nagegarçon,2)))))))</f>
        <v>11</v>
      </c>
      <c r="AD175" s="423">
        <f>IF(AC175="VAL","VALIDÉ",AC175)</f>
        <v>11</v>
      </c>
      <c r="AE175" s="424">
        <f>IF(AND(H175="DSP",M175="DSP",T175="DSP",AA175="DSP",AD175="DSP"),"DSP",IF(AND(H175="DSP",M175="DSP",T175="DSP",AA175="DSP"),AD175,IF(AND(H175="DSP",M175="DSP",T175="DSP",AD175="DSP"),AA175,IF(AND(H175="DSP",M175="DSP",AA175="DSP",AD175="DSP"),T175,IF(AND(H175="DSP",T175="DSP",AA175="DSP",AD175="DSP"),M175,IF(AND(M175="DSP",T175="DSP",AA175="DSP",AD175="DSP"),H175,IF(AND(T175="DSP",AA175="DSP",AD175="DSP"),(H175+M175)/2,IF(AND(M175="DSP",AA175="DSP",AD175="DSP"),(H175+T175)/2,IF(AND(H175="DSP",AA175="DSP",AD175="DSP"),(M175+T175)/2,IF(AND(M175="DSP",T175="DSP",AD175="DSP"),(H175+AA175)/2,IF(AND(H175="DSP",T175="DSP",AD175="DSP"),(M175+AA175)/2,IF(AND(H175="DSP",M175="DSP",AD175="DSP"),(T175+AA175)/2,IF(AND(M175="DSP",T175="DSP",AA175="DSP"),(H175+AD175)/2,IF(AND(H175="DSP",T175="DSP",AA175="DSP"),(M175+AD175)/2,IF(AND(H175="DSP",M175="DSP",AA175="DSP"),(T175+AD175)/2,IF(AND(H175="DSP",M175="DSP",T175="DSP"),(AA175+AD175)/2,IF(AND(H175="DSP",M175="DSP"),(T175+AA175+AD175)/3,IF(AND(H175="DSP",T175="DSP"),(M175+AA175+AD175)/3,IF(AND(M175="DSP",T175="DSP"),(H175+AA175+AD175)/3,IF(AND(H175="DSP",AA175="DSP"),(M175+T175+AD175)/3,IF(AND(M175="DSP",AA175="DSP"),(H175+T175+AD175)/3,IF(AND(T175="DSP",AA175="DSP"),(H175+M175+AD175)/3,IF(AND(H175="DSP",AD175="DSP"),(M175+T175+AA175)/3,IF(AND(M175="DSP",AD175="DSP"),(H175+T175+AA175)/3,IF(AND(T175="DSP",AD175="DSP"),(H175+M175+AA175)/3,IF(AND(AA175="DSP",AD175="DSP"),(H175+M175+T175)/3,IF(H175="DSP",(M175+T175+AA175+AD175)/4,IF(M175="DSP",(H175+T175+AA175+AD175)/4,IF(T175="DSP",(H175+M175+AA175+AD175)/4,IF(AA175="DSP",(H175+M175+T175+AD175)/4,IF(AD175="DSP",(H175+M175+T175+AA175)/4,SUM(H175+M175+T175+AA175+AD175)/5)))))))))))))))))))))))))))))))</f>
        <v>11.65</v>
      </c>
      <c r="AF175" s="425">
        <f>IF(AE175="DSP",0,AE175)</f>
        <v>11.65</v>
      </c>
      <c r="AG175" s="484">
        <f>RANK(AF175,$AF$3:$AF$651,0)</f>
        <v>237</v>
      </c>
      <c r="AH175" s="426">
        <f>IF(ISERROR(VLOOKUP(B175,'Notes Ecrit'!$A$2:$B$650,2,FALSE)),"ABI",(VLOOKUP(B175,'Notes Ecrit'!$A$2:$B$650,2,FALSE)))</f>
        <v>6</v>
      </c>
      <c r="AI175" s="425">
        <f>IF(OR(AH175="ABI",AH175="VALIDÉ"),0,AH175)</f>
        <v>6</v>
      </c>
      <c r="AJ175" s="488">
        <f>RANK(AI175,$AI$3:$AI$651,0)</f>
        <v>288</v>
      </c>
      <c r="AK175" s="427">
        <f>IF(AH175="ABI","DEF",IF(AE175="DSP",AH175,(AE175*0.5+AH175*0.5)))</f>
        <v>8.8249999999999993</v>
      </c>
    </row>
    <row r="176" spans="1:37" ht="15.75" customHeight="1" thickBot="1" x14ac:dyDescent="0.35">
      <c r="A176" s="414" t="s">
        <v>74</v>
      </c>
      <c r="B176" s="415">
        <v>21905145</v>
      </c>
      <c r="C176" s="448" t="s">
        <v>544</v>
      </c>
      <c r="D176" s="449" t="s">
        <v>545</v>
      </c>
      <c r="E176" s="418">
        <v>17</v>
      </c>
      <c r="F176" s="419">
        <f>IF(E176="ABI","ABI",IF(E176="DSP","DSP",IF(E176="VAL","VAL",(VLOOKUP(E176,tpstest,2)))))</f>
        <v>18</v>
      </c>
      <c r="G176" s="420">
        <f>IF(F176="ABI",0,IF(F176="DSP","DSP",IF(F176="VAL","VAL",(IF(A176="F",VLOOKUP(F176,endurfille,2),VLOOKUP(F176,endurgarçon,2))))))</f>
        <v>17</v>
      </c>
      <c r="H176" s="421">
        <f>IF(G176="VAL","VALIDÉ",G176)</f>
        <v>17</v>
      </c>
      <c r="I176" s="418">
        <v>3.44</v>
      </c>
      <c r="J176" s="420">
        <f>IF(I176="ABI",0,IF(I176="DSP","DSP",IF(I176="VAL","VAL",(IF(A176="F",VLOOKUP(I176,VIT20MF,2),VLOOKUP(I176,Vit20MG,2))))))</f>
        <v>17</v>
      </c>
      <c r="K176" s="418">
        <v>7.38</v>
      </c>
      <c r="L176" s="420">
        <f>IF(K176="ABI",0,IF(K176="DSP","DSP",IF(K176="VAL","VAL",(IF(A176="F",VLOOKUP(K176,vit50mf,2),VLOOKUP(K176,vit50mg,2))))))</f>
        <v>13</v>
      </c>
      <c r="M176" s="421">
        <f>IF(OR(J176="DSP",L176="DSP"),"DSP",IF(L176="VAL","VALIDÉ",(J176+L176)/2))</f>
        <v>15</v>
      </c>
      <c r="N176" s="418">
        <v>35</v>
      </c>
      <c r="O176" s="418">
        <v>69</v>
      </c>
      <c r="P176" s="422">
        <f>IF(OR(N176="DSP",N176="ABI",N176="VAL"),0,N176/O176)</f>
        <v>0.50724637681159424</v>
      </c>
      <c r="Q176" s="420">
        <f>IF(N176="ABI",0,IF(N176="DSP","DSP",IF(N176="VAL","VAL",IF(A176="F",VLOOKUP(P176,forcefille,2),VLOOKUP(P176,forcegarçon,2)))))</f>
        <v>5</v>
      </c>
      <c r="R176" s="418">
        <v>34.799999999999997</v>
      </c>
      <c r="S176" s="420">
        <f>IF(R176="ABI",0,IF(R176="DSP","DSP",IF(R176="VAL","VAL",IF(A176="F",VLOOKUP(R176,détfille,2),VLOOKUP(R176,détgarçon,2)))))</f>
        <v>6</v>
      </c>
      <c r="T176" s="421">
        <f>IF(OR(Q176="VAL",S176="VAL"),"VALIDÉ",IF(AND(Q176="DSP",S176="DSP"),"DSP",IF(Q176="DSP",S176*2,IF(S176="DSP",Q176*2,(Q176+S176)))))</f>
        <v>11</v>
      </c>
      <c r="U176" s="418">
        <v>25.93</v>
      </c>
      <c r="V176" s="420">
        <f>IF(U176="ABI",0,IF(U176="DSP","DSP",IF(U176="VAL","VAL",IF(A176="F",VLOOKUP(U176,coorfille,2),VLOOKUP(U176,coorgarçon,2)))))</f>
        <v>6</v>
      </c>
      <c r="W176" s="418">
        <v>0</v>
      </c>
      <c r="X176" s="420">
        <f>IF(W176="ABI",0,IF(W176="DSP","DSP",IF(W176="VAL","VAL",IF(A176="F",VLOOKUP(W176,SouplesseFille,2),VLOOKUP(W176,SouplesseGarçon,2)))))</f>
        <v>2.5</v>
      </c>
      <c r="Y176" s="418">
        <v>2</v>
      </c>
      <c r="Z176" s="420">
        <f>IF(Y176="ABI",0,IF(Y176="DSP","DSP",IF(Y176="VAL","VAL",IF(A176="F",VLOOKUP(Y176,eqfille,2),VLOOKUP(Y176,eqgarçon,2)))))</f>
        <v>4</v>
      </c>
      <c r="AA176" s="421">
        <f>IF(AND(V176="DSP",X176="DSP",Z176="DSP"),"DSP",IF(AND(V176="DSP",X176="DSP"),Z176*4,IF(AND(V176="DSP",Z176="DSP"),X176*4,IF(AND(X176="DSP",Z176="DSP"),V176*2,IF(V176="DSP",(X176+Z176)*2,IF(X176="DSP",V176+Z176*2,IF(Z176="DSP",V176+X176*2,IF(Z176="VAL","VALIDÉ",V176+X176+Z176))))))))</f>
        <v>12.5</v>
      </c>
      <c r="AB176" s="418">
        <v>44.09</v>
      </c>
      <c r="AC176" s="420">
        <f>IF(AB176="ABI",0,IF(AB176="DNF",0,IF(AB176="DSP","DSP",IF(AB176="VAL","VAL",(IF(A176="F",VLOOKUP(AB176,nagefille,2),VLOOKUP(AB176,nagegarçon,2)))))))</f>
        <v>11</v>
      </c>
      <c r="AD176" s="423">
        <f>IF(AC176="VAL","VALIDÉ",AC176)</f>
        <v>11</v>
      </c>
      <c r="AE176" s="424">
        <f>IF(AND(H176="DSP",M176="DSP",T176="DSP",AA176="DSP",AD176="DSP"),"DSP",IF(AND(H176="DSP",M176="DSP",T176="DSP",AA176="DSP"),AD176,IF(AND(H176="DSP",M176="DSP",T176="DSP",AD176="DSP"),AA176,IF(AND(H176="DSP",M176="DSP",AA176="DSP",AD176="DSP"),T176,IF(AND(H176="DSP",T176="DSP",AA176="DSP",AD176="DSP"),M176,IF(AND(M176="DSP",T176="DSP",AA176="DSP",AD176="DSP"),H176,IF(AND(T176="DSP",AA176="DSP",AD176="DSP"),(H176+M176)/2,IF(AND(M176="DSP",AA176="DSP",AD176="DSP"),(H176+T176)/2,IF(AND(H176="DSP",AA176="DSP",AD176="DSP"),(M176+T176)/2,IF(AND(M176="DSP",T176="DSP",AD176="DSP"),(H176+AA176)/2,IF(AND(H176="DSP",T176="DSP",AD176="DSP"),(M176+AA176)/2,IF(AND(H176="DSP",M176="DSP",AD176="DSP"),(T176+AA176)/2,IF(AND(M176="DSP",T176="DSP",AA176="DSP"),(H176+AD176)/2,IF(AND(H176="DSP",T176="DSP",AA176="DSP"),(M176+AD176)/2,IF(AND(H176="DSP",M176="DSP",AA176="DSP"),(T176+AD176)/2,IF(AND(H176="DSP",M176="DSP",T176="DSP"),(AA176+AD176)/2,IF(AND(H176="DSP",M176="DSP"),(T176+AA176+AD176)/3,IF(AND(H176="DSP",T176="DSP"),(M176+AA176+AD176)/3,IF(AND(M176="DSP",T176="DSP"),(H176+AA176+AD176)/3,IF(AND(H176="DSP",AA176="DSP"),(M176+T176+AD176)/3,IF(AND(M176="DSP",AA176="DSP"),(H176+T176+AD176)/3,IF(AND(T176="DSP",AA176="DSP"),(H176+M176+AD176)/3,IF(AND(H176="DSP",AD176="DSP"),(M176+T176+AA176)/3,IF(AND(M176="DSP",AD176="DSP"),(H176+T176+AA176)/3,IF(AND(T176="DSP",AD176="DSP"),(H176+M176+AA176)/3,IF(AND(AA176="DSP",AD176="DSP"),(H176+M176+T176)/3,IF(H176="DSP",(M176+T176+AA176+AD176)/4,IF(M176="DSP",(H176+T176+AA176+AD176)/4,IF(T176="DSP",(H176+M176+AA176+AD176)/4,IF(AA176="DSP",(H176+M176+T176+AD176)/4,IF(AD176="DSP",(H176+M176+T176+AA176)/4,SUM(H176+M176+T176+AA176+AD176)/5)))))))))))))))))))))))))))))))</f>
        <v>13.3</v>
      </c>
      <c r="AF176" s="425">
        <f>IF(AE176="DSP",0,AE176)</f>
        <v>13.3</v>
      </c>
      <c r="AG176" s="484">
        <f>RANK(AF176,$AF$3:$AF$651,0)</f>
        <v>58</v>
      </c>
      <c r="AH176" s="426">
        <f>IF(ISERROR(VLOOKUP(B176,'Notes Ecrit'!$A$2:$B$650,2,FALSE)),"ABI",(VLOOKUP(B176,'Notes Ecrit'!$A$2:$B$650,2,FALSE)))</f>
        <v>4</v>
      </c>
      <c r="AI176" s="425">
        <f>IF(OR(AH176="ABI",AH176="VALIDÉ"),0,AH176)</f>
        <v>4</v>
      </c>
      <c r="AJ176" s="488">
        <f>RANK(AI176,$AI$3:$AI$651,0)</f>
        <v>490</v>
      </c>
      <c r="AK176" s="427">
        <f>IF(AH176="ABI","DEF",IF(AE176="DSP",AH176,(AE176*0.5+AH176*0.5)))</f>
        <v>8.65</v>
      </c>
    </row>
    <row r="177" spans="1:37" ht="15.75" customHeight="1" thickBot="1" x14ac:dyDescent="0.35">
      <c r="A177" s="414" t="s">
        <v>74</v>
      </c>
      <c r="B177" s="415">
        <v>21903438</v>
      </c>
      <c r="C177" s="448" t="s">
        <v>546</v>
      </c>
      <c r="D177" s="449" t="s">
        <v>137</v>
      </c>
      <c r="E177" s="418">
        <v>19</v>
      </c>
      <c r="F177" s="419">
        <f>IF(E177="ABI","ABI",IF(E177="DSP","DSP",IF(E177="VAL","VAL",(VLOOKUP(E177,tpstest,2)))))</f>
        <v>19</v>
      </c>
      <c r="G177" s="420">
        <f>IF(F177="ABI",0,IF(F177="DSP","DSP",IF(F177="VAL","VAL",(IF(A177="F",VLOOKUP(F177,endurfille,2),VLOOKUP(F177,endurgarçon,2))))))</f>
        <v>19</v>
      </c>
      <c r="H177" s="421">
        <f>IF(G177="VAL","VALIDÉ",G177)</f>
        <v>19</v>
      </c>
      <c r="I177" s="418">
        <v>3.63</v>
      </c>
      <c r="J177" s="420">
        <f>IF(I177="ABI",0,IF(I177="DSP","DSP",IF(I177="VAL","VAL",(IF(A177="F",VLOOKUP(I177,VIT20MF,2),VLOOKUP(I177,Vit20MG,2))))))</f>
        <v>14</v>
      </c>
      <c r="K177" s="418">
        <v>7.9</v>
      </c>
      <c r="L177" s="420">
        <f>IF(K177="ABI",0,IF(K177="DSP","DSP",IF(K177="VAL","VAL",(IF(A177="F",VLOOKUP(K177,vit50mf,2),VLOOKUP(K177,vit50mg,2))))))</f>
        <v>10</v>
      </c>
      <c r="M177" s="421">
        <f>IF(OR(J177="DSP",L177="DSP"),"DSP",IF(L177="VAL","VALIDÉ",(J177+L177)/2))</f>
        <v>12</v>
      </c>
      <c r="N177" s="418">
        <v>44</v>
      </c>
      <c r="O177" s="418">
        <v>54</v>
      </c>
      <c r="P177" s="422">
        <f>IF(OR(N177="DSP",N177="ABI",N177="VAL"),0,N177/O177)</f>
        <v>0.81481481481481477</v>
      </c>
      <c r="Q177" s="420">
        <f>IF(N177="ABI",0,IF(N177="DSP","DSP",IF(N177="VAL","VAL",IF(A177="F",VLOOKUP(P177,forcefille,2),VLOOKUP(P177,forcegarçon,2)))))</f>
        <v>7</v>
      </c>
      <c r="R177" s="418">
        <v>35.9</v>
      </c>
      <c r="S177" s="420">
        <f>IF(R177="ABI",0,IF(R177="DSP","DSP",IF(R177="VAL","VAL",IF(A177="F",VLOOKUP(R177,détfille,2),VLOOKUP(R177,détgarçon,2)))))</f>
        <v>6</v>
      </c>
      <c r="T177" s="421">
        <f>IF(OR(Q177="VAL",S177="VAL"),"VALIDÉ",IF(AND(Q177="DSP",S177="DSP"),"DSP",IF(Q177="DSP",S177*2,IF(S177="DSP",Q177*2,(Q177+S177)))))</f>
        <v>13</v>
      </c>
      <c r="U177" s="418">
        <v>28.71</v>
      </c>
      <c r="V177" s="420">
        <f>IF(U177="ABI",0,IF(U177="DSP","DSP",IF(U177="VAL","VAL",IF(A177="F",VLOOKUP(U177,coorfille,2),VLOOKUP(U177,coorgarçon,2)))))</f>
        <v>4.5</v>
      </c>
      <c r="W177" s="418">
        <v>4</v>
      </c>
      <c r="X177" s="420">
        <f>IF(W177="ABI",0,IF(W177="DSP","DSP",IF(W177="VAL","VAL",IF(A177="F",VLOOKUP(W177,SouplesseFille,2),VLOOKUP(W177,SouplesseGarçon,2)))))</f>
        <v>3.25</v>
      </c>
      <c r="Y177" s="418">
        <v>0</v>
      </c>
      <c r="Z177" s="420">
        <f>IF(Y177="ABI",0,IF(Y177="DSP","DSP",IF(Y177="VAL","VAL",IF(A177="F",VLOOKUP(Y177,eqfille,2),VLOOKUP(Y177,eqgarçon,2)))))</f>
        <v>5</v>
      </c>
      <c r="AA177" s="421">
        <f>IF(AND(V177="DSP",X177="DSP",Z177="DSP"),"DSP",IF(AND(V177="DSP",X177="DSP"),Z177*4,IF(AND(V177="DSP",Z177="DSP"),X177*4,IF(AND(X177="DSP",Z177="DSP"),V177*2,IF(V177="DSP",(X177+Z177)*2,IF(X177="DSP",V177+Z177*2,IF(Z177="DSP",V177+X177*2,IF(Z177="VAL","VALIDÉ",V177+X177+Z177))))))))</f>
        <v>12.75</v>
      </c>
      <c r="AB177" s="418">
        <v>60</v>
      </c>
      <c r="AC177" s="420">
        <f>IF(AB177="ABI",0,IF(AB177="DNF",0,IF(AB177="DSP","DSP",IF(AB177="VAL","VAL",(IF(A177="F",VLOOKUP(AB177,nagefille,2),VLOOKUP(AB177,nagegarçon,2)))))))</f>
        <v>5</v>
      </c>
      <c r="AD177" s="423">
        <f>IF(AC177="VAL","VALIDÉ",AC177)</f>
        <v>5</v>
      </c>
      <c r="AE177" s="424">
        <f>IF(AND(H177="DSP",M177="DSP",T177="DSP",AA177="DSP",AD177="DSP"),"DSP",IF(AND(H177="DSP",M177="DSP",T177="DSP",AA177="DSP"),AD177,IF(AND(H177="DSP",M177="DSP",T177="DSP",AD177="DSP"),AA177,IF(AND(H177="DSP",M177="DSP",AA177="DSP",AD177="DSP"),T177,IF(AND(H177="DSP",T177="DSP",AA177="DSP",AD177="DSP"),M177,IF(AND(M177="DSP",T177="DSP",AA177="DSP",AD177="DSP"),H177,IF(AND(T177="DSP",AA177="DSP",AD177="DSP"),(H177+M177)/2,IF(AND(M177="DSP",AA177="DSP",AD177="DSP"),(H177+T177)/2,IF(AND(H177="DSP",AA177="DSP",AD177="DSP"),(M177+T177)/2,IF(AND(M177="DSP",T177="DSP",AD177="DSP"),(H177+AA177)/2,IF(AND(H177="DSP",T177="DSP",AD177="DSP"),(M177+AA177)/2,IF(AND(H177="DSP",M177="DSP",AD177="DSP"),(T177+AA177)/2,IF(AND(M177="DSP",T177="DSP",AA177="DSP"),(H177+AD177)/2,IF(AND(H177="DSP",T177="DSP",AA177="DSP"),(M177+AD177)/2,IF(AND(H177="DSP",M177="DSP",AA177="DSP"),(T177+AD177)/2,IF(AND(H177="DSP",M177="DSP",T177="DSP"),(AA177+AD177)/2,IF(AND(H177="DSP",M177="DSP"),(T177+AA177+AD177)/3,IF(AND(H177="DSP",T177="DSP"),(M177+AA177+AD177)/3,IF(AND(M177="DSP",T177="DSP"),(H177+AA177+AD177)/3,IF(AND(H177="DSP",AA177="DSP"),(M177+T177+AD177)/3,IF(AND(M177="DSP",AA177="DSP"),(H177+T177+AD177)/3,IF(AND(T177="DSP",AA177="DSP"),(H177+M177+AD177)/3,IF(AND(H177="DSP",AD177="DSP"),(M177+T177+AA177)/3,IF(AND(M177="DSP",AD177="DSP"),(H177+T177+AA177)/3,IF(AND(T177="DSP",AD177="DSP"),(H177+M177+AA177)/3,IF(AND(AA177="DSP",AD177="DSP"),(H177+M177+T177)/3,IF(H177="DSP",(M177+T177+AA177+AD177)/4,IF(M177="DSP",(H177+T177+AA177+AD177)/4,IF(T177="DSP",(H177+M177+AA177+AD177)/4,IF(AA177="DSP",(H177+M177+T177+AD177)/4,IF(AD177="DSP",(H177+M177+T177+AA177)/4,SUM(H177+M177+T177+AA177+AD177)/5)))))))))))))))))))))))))))))))</f>
        <v>12.35</v>
      </c>
      <c r="AF177" s="425">
        <f>IF(AE177="DSP",0,AE177)</f>
        <v>12.35</v>
      </c>
      <c r="AG177" s="484">
        <f>RANK(AF177,$AF$3:$AF$651,0)</f>
        <v>149</v>
      </c>
      <c r="AH177" s="426">
        <f>IF(ISERROR(VLOOKUP(B177,'Notes Ecrit'!$A$2:$B$650,2,FALSE)),"ABI",(VLOOKUP(B177,'Notes Ecrit'!$A$2:$B$650,2,FALSE)))</f>
        <v>7.5</v>
      </c>
      <c r="AI177" s="425">
        <f>IF(OR(AH177="ABI",AH177="VALIDÉ"),0,AH177)</f>
        <v>7.5</v>
      </c>
      <c r="AJ177" s="488">
        <f>RANK(AI177,$AI$3:$AI$651,0)</f>
        <v>137</v>
      </c>
      <c r="AK177" s="427">
        <f>IF(AH177="ABI","DEF",IF(AE177="DSP",AH177,(AE177*0.5+AH177*0.5)))</f>
        <v>9.9250000000000007</v>
      </c>
    </row>
    <row r="178" spans="1:37" ht="15.75" customHeight="1" thickBot="1" x14ac:dyDescent="0.35">
      <c r="A178" s="414" t="s">
        <v>1026</v>
      </c>
      <c r="B178" s="415">
        <v>21801674</v>
      </c>
      <c r="C178" s="448" t="s">
        <v>188</v>
      </c>
      <c r="D178" s="449" t="s">
        <v>189</v>
      </c>
      <c r="E178" s="418" t="s">
        <v>1025</v>
      </c>
      <c r="F178" s="419" t="str">
        <f>IF(E178="ABI","ABI",IF(E178="DSP","DSP",IF(E178="VAL","VAL",(VLOOKUP(E178,tpstest,2)))))</f>
        <v>DSP</v>
      </c>
      <c r="G178" s="420" t="str">
        <f>IF(F178="ABI",0,IF(F178="DSP","DSP",IF(F178="VAL","VAL",(IF(A178="F",VLOOKUP(F178,endurfille,2),VLOOKUP(F178,endurgarçon,2))))))</f>
        <v>DSP</v>
      </c>
      <c r="H178" s="421" t="str">
        <f>IF(G178="VAL","VALIDÉ",G178)</f>
        <v>DSP</v>
      </c>
      <c r="I178" s="418" t="s">
        <v>1025</v>
      </c>
      <c r="J178" s="420" t="str">
        <f>IF(I178="ABI",0,IF(I178="DSP","DSP",IF(I178="VAL","VAL",(IF(A178="F",VLOOKUP(I178,VIT20MF,2),VLOOKUP(I178,Vit20MG,2))))))</f>
        <v>DSP</v>
      </c>
      <c r="K178" s="418" t="s">
        <v>1025</v>
      </c>
      <c r="L178" s="420" t="str">
        <f>IF(K178="ABI",0,IF(K178="DSP","DSP",IF(K178="VAL","VAL",(IF(A178="F",VLOOKUP(K178,vit50mf,2),VLOOKUP(K178,vit50mg,2))))))</f>
        <v>DSP</v>
      </c>
      <c r="M178" s="421" t="str">
        <f>IF(OR(J178="DSP",L178="DSP"),"DSP",IF(L178="VAL","VALIDÉ",(J178+L178)/2))</f>
        <v>DSP</v>
      </c>
      <c r="N178" s="418" t="s">
        <v>1025</v>
      </c>
      <c r="O178" s="418"/>
      <c r="P178" s="422">
        <f>IF(OR(N178="DSP",N178="ABI",N178="VAL"),0,N178/O178)</f>
        <v>0</v>
      </c>
      <c r="Q178" s="420" t="str">
        <f>IF(N178="ABI",0,IF(N178="DSP","DSP",IF(N178="VAL","VAL",IF(A178="F",VLOOKUP(P178,forcefille,2),VLOOKUP(P178,forcegarçon,2)))))</f>
        <v>DSP</v>
      </c>
      <c r="R178" s="418" t="s">
        <v>1025</v>
      </c>
      <c r="S178" s="420" t="str">
        <f>IF(R178="ABI",0,IF(R178="DSP","DSP",IF(R178="VAL","VAL",IF(A178="F",VLOOKUP(R178,détfille,2),VLOOKUP(R178,détgarçon,2)))))</f>
        <v>DSP</v>
      </c>
      <c r="T178" s="421" t="str">
        <f>IF(OR(Q178="VAL",S178="VAL"),"VALIDÉ",IF(AND(Q178="DSP",S178="DSP"),"DSP",IF(Q178="DSP",S178*2,IF(S178="DSP",Q178*2,(Q178+S178)))))</f>
        <v>DSP</v>
      </c>
      <c r="U178" s="418" t="s">
        <v>1025</v>
      </c>
      <c r="V178" s="420" t="str">
        <f>IF(U178="ABI",0,IF(U178="DSP","DSP",IF(U178="VAL","VAL",IF(A178="F",VLOOKUP(U178,coorfille,2),VLOOKUP(U178,coorgarçon,2)))))</f>
        <v>DSP</v>
      </c>
      <c r="W178" s="418" t="s">
        <v>1025</v>
      </c>
      <c r="X178" s="420" t="str">
        <f>IF(W178="ABI",0,IF(W178="DSP","DSP",IF(W178="VAL","VAL",IF(A178="F",VLOOKUP(W178,SouplesseFille,2),VLOOKUP(W178,SouplesseGarçon,2)))))</f>
        <v>DSP</v>
      </c>
      <c r="Y178" s="418" t="s">
        <v>1025</v>
      </c>
      <c r="Z178" s="420" t="str">
        <f>IF(Y178="ABI",0,IF(Y178="DSP","DSP",IF(Y178="VAL","VAL",IF(A178="F",VLOOKUP(Y178,eqfille,2),VLOOKUP(Y178,eqgarçon,2)))))</f>
        <v>DSP</v>
      </c>
      <c r="AA178" s="421" t="str">
        <f>IF(AND(V178="DSP",X178="DSP",Z178="DSP"),"DSP",IF(AND(V178="DSP",X178="DSP"),Z178*4,IF(AND(V178="DSP",Z178="DSP"),X178*4,IF(AND(X178="DSP",Z178="DSP"),V178*2,IF(V178="DSP",(X178+Z178)*2,IF(X178="DSP",V178+Z178*2,IF(Z178="DSP",V178+X178*2,IF(Z178="VAL","VALIDÉ",V178+X178+Z178))))))))</f>
        <v>DSP</v>
      </c>
      <c r="AB178" s="418" t="s">
        <v>1025</v>
      </c>
      <c r="AC178" s="420" t="str">
        <f>IF(AB178="ABI",0,IF(AB178="DNF",0,IF(AB178="DSP","DSP",IF(AB178="VAL","VAL",(IF(A178="F",VLOOKUP(AB178,nagefille,2),VLOOKUP(AB178,nagegarçon,2)))))))</f>
        <v>DSP</v>
      </c>
      <c r="AD178" s="423" t="str">
        <f>IF(AC178="VAL","VALIDÉ",AC178)</f>
        <v>DSP</v>
      </c>
      <c r="AE178" s="424" t="str">
        <f>IF(AND(H178="DSP",M178="DSP",T178="DSP",AA178="DSP",AD178="DSP"),"DSP",IF(AND(H178="DSP",M178="DSP",T178="DSP",AA178="DSP"),AD178,IF(AND(H178="DSP",M178="DSP",T178="DSP",AD178="DSP"),AA178,IF(AND(H178="DSP",M178="DSP",AA178="DSP",AD178="DSP"),T178,IF(AND(H178="DSP",T178="DSP",AA178="DSP",AD178="DSP"),M178,IF(AND(M178="DSP",T178="DSP",AA178="DSP",AD178="DSP"),H178,IF(AND(T178="DSP",AA178="DSP",AD178="DSP"),(H178+M178)/2,IF(AND(M178="DSP",AA178="DSP",AD178="DSP"),(H178+T178)/2,IF(AND(H178="DSP",AA178="DSP",AD178="DSP"),(M178+T178)/2,IF(AND(M178="DSP",T178="DSP",AD178="DSP"),(H178+AA178)/2,IF(AND(H178="DSP",T178="DSP",AD178="DSP"),(M178+AA178)/2,IF(AND(H178="DSP",M178="DSP",AD178="DSP"),(T178+AA178)/2,IF(AND(M178="DSP",T178="DSP",AA178="DSP"),(H178+AD178)/2,IF(AND(H178="DSP",T178="DSP",AA178="DSP"),(M178+AD178)/2,IF(AND(H178="DSP",M178="DSP",AA178="DSP"),(T178+AD178)/2,IF(AND(H178="DSP",M178="DSP",T178="DSP"),(AA178+AD178)/2,IF(AND(H178="DSP",M178="DSP"),(T178+AA178+AD178)/3,IF(AND(H178="DSP",T178="DSP"),(M178+AA178+AD178)/3,IF(AND(M178="DSP",T178="DSP"),(H178+AA178+AD178)/3,IF(AND(H178="DSP",AA178="DSP"),(M178+T178+AD178)/3,IF(AND(M178="DSP",AA178="DSP"),(H178+T178+AD178)/3,IF(AND(T178="DSP",AA178="DSP"),(H178+M178+AD178)/3,IF(AND(H178="DSP",AD178="DSP"),(M178+T178+AA178)/3,IF(AND(M178="DSP",AD178="DSP"),(H178+T178+AA178)/3,IF(AND(T178="DSP",AD178="DSP"),(H178+M178+AA178)/3,IF(AND(AA178="DSP",AD178="DSP"),(H178+M178+T178)/3,IF(H178="DSP",(M178+T178+AA178+AD178)/4,IF(M178="DSP",(H178+T178+AA178+AD178)/4,IF(T178="DSP",(H178+M178+AA178+AD178)/4,IF(AA178="DSP",(H178+M178+T178+AD178)/4,IF(AD178="DSP",(H178+M178+T178+AA178)/4,SUM(H178+M178+T178+AA178+AD178)/5)))))))))))))))))))))))))))))))</f>
        <v>DSP</v>
      </c>
      <c r="AF178" s="425">
        <f>IF(AE178="DSP",0,AE178)</f>
        <v>0</v>
      </c>
      <c r="AG178" s="484">
        <f>RANK(AF178,$AF$3:$AF$651,0)</f>
        <v>584</v>
      </c>
      <c r="AH178" s="426">
        <f>IF(ISERROR(VLOOKUP(B178,'Notes Ecrit'!$A$2:$B$650,2,FALSE)),"ABI",(VLOOKUP(B178,'Notes Ecrit'!$A$2:$B$650,2,FALSE)))</f>
        <v>6</v>
      </c>
      <c r="AI178" s="425">
        <f>IF(OR(AH178="ABI",AH178="VALIDÉ"),0,AH178)</f>
        <v>6</v>
      </c>
      <c r="AJ178" s="488">
        <f>RANK(AI178,$AI$3:$AI$651,0)</f>
        <v>288</v>
      </c>
      <c r="AK178" s="427">
        <f>IF(AH178="ABI","DEF",IF(AE178="DSP",AH178,(AE178*0.5+AH178*0.5)))</f>
        <v>6</v>
      </c>
    </row>
    <row r="179" spans="1:37" ht="15.75" customHeight="1" thickBot="1" x14ac:dyDescent="0.35">
      <c r="A179" s="414" t="s">
        <v>1026</v>
      </c>
      <c r="B179" s="415">
        <v>21818705</v>
      </c>
      <c r="C179" s="432" t="s">
        <v>1341</v>
      </c>
      <c r="D179" s="433" t="s">
        <v>190</v>
      </c>
      <c r="E179" s="418"/>
      <c r="F179" s="419"/>
      <c r="G179" s="420"/>
      <c r="H179" s="421"/>
      <c r="I179" s="418"/>
      <c r="J179" s="420"/>
      <c r="K179" s="418"/>
      <c r="L179" s="420"/>
      <c r="M179" s="421"/>
      <c r="N179" s="418"/>
      <c r="O179" s="418"/>
      <c r="P179" s="422"/>
      <c r="Q179" s="420"/>
      <c r="R179" s="418"/>
      <c r="S179" s="420"/>
      <c r="T179" s="421"/>
      <c r="U179" s="418"/>
      <c r="V179" s="420"/>
      <c r="W179" s="418"/>
      <c r="X179" s="420"/>
      <c r="Y179" s="418"/>
      <c r="Z179" s="420"/>
      <c r="AA179" s="421"/>
      <c r="AB179" s="418"/>
      <c r="AC179" s="420"/>
      <c r="AD179" s="423"/>
      <c r="AE179" s="424">
        <v>12.7</v>
      </c>
      <c r="AF179" s="425">
        <f>IF(AE179="DSP",0,AE179)</f>
        <v>12.7</v>
      </c>
      <c r="AG179" s="484">
        <f>RANK(AF179,$AF$3:$AF$651,0)</f>
        <v>114</v>
      </c>
      <c r="AH179" s="426">
        <f>IF(ISERROR(VLOOKUP(B179,'Notes Ecrit'!$A$2:$B$650,2,FALSE)),"ABI",(VLOOKUP(B179,'Notes Ecrit'!$A$2:$B$650,2,FALSE)))</f>
        <v>4</v>
      </c>
      <c r="AI179" s="425">
        <f>IF(OR(AH179="ABI",AH179="VALIDÉ"),0,AH179)</f>
        <v>4</v>
      </c>
      <c r="AJ179" s="488">
        <f>RANK(AI179,$AI$3:$AI$651,0)</f>
        <v>490</v>
      </c>
      <c r="AK179" s="427">
        <f>IF(AH179="ABI","DEF",IF(AE179="DSP",AH179,(AE179*0.5+AH179*0.5)))</f>
        <v>8.35</v>
      </c>
    </row>
    <row r="180" spans="1:37" ht="15.75" customHeight="1" thickBot="1" x14ac:dyDescent="0.35">
      <c r="A180" s="414" t="s">
        <v>1026</v>
      </c>
      <c r="B180" s="415">
        <v>21910870</v>
      </c>
      <c r="C180" s="449" t="s">
        <v>547</v>
      </c>
      <c r="D180" s="449" t="s">
        <v>266</v>
      </c>
      <c r="E180" s="418">
        <v>19</v>
      </c>
      <c r="F180" s="419">
        <f>IF(E180="ABI","ABI",IF(E180="DSP","DSP",IF(E180="VAL","VAL",(VLOOKUP(E180,tpstest,2)))))</f>
        <v>19</v>
      </c>
      <c r="G180" s="420">
        <f>IF(F180="ABI",0,IF(F180="DSP","DSP",IF(F180="VAL","VAL",(IF(A180="F",VLOOKUP(F180,endurfille,2),VLOOKUP(F180,endurgarçon,2))))))</f>
        <v>16</v>
      </c>
      <c r="H180" s="421">
        <f>IF(G180="VAL","VALIDÉ",G180)</f>
        <v>16</v>
      </c>
      <c r="I180" s="418">
        <v>3.09</v>
      </c>
      <c r="J180" s="420">
        <f>IF(I180="ABI",0,IF(I180="DSP","DSP",IF(I180="VAL","VAL",(IF(A180="F",VLOOKUP(I180,VIT20MF,2),VLOOKUP(I180,Vit20MG,2))))))</f>
        <v>19</v>
      </c>
      <c r="K180" s="418">
        <v>6.49</v>
      </c>
      <c r="L180" s="420">
        <f>IF(K180="ABI",0,IF(K180="DSP","DSP",IF(K180="VAL","VAL",(IF(A180="F",VLOOKUP(K180,vit50mf,2),VLOOKUP(K180,vit50mg,2))))))</f>
        <v>13</v>
      </c>
      <c r="M180" s="421">
        <f>IF(OR(J180="DSP",L180="DSP"),"DSP",IF(L180="VAL","VALIDÉ",(J180+L180)/2))</f>
        <v>16</v>
      </c>
      <c r="N180" s="418">
        <v>71</v>
      </c>
      <c r="O180" s="418">
        <v>64</v>
      </c>
      <c r="P180" s="422">
        <f>IF(OR(N180="DSP",N180="ABI",N180="VAL"),0,N180/O180)</f>
        <v>1.109375</v>
      </c>
      <c r="Q180" s="420">
        <f>IF(N180="ABI",0,IF(N180="DSP","DSP",IF(N180="VAL","VAL",IF(A180="F",VLOOKUP(P180,forcefille,2),VLOOKUP(P180,forcegarçon,2)))))</f>
        <v>6</v>
      </c>
      <c r="R180" s="418">
        <v>47.4</v>
      </c>
      <c r="S180" s="420">
        <f>IF(R180="ABI",0,IF(R180="DSP","DSP",IF(R180="VAL","VAL",IF(A180="F",VLOOKUP(R180,détfille,2),VLOOKUP(R180,détgarçon,2)))))</f>
        <v>5</v>
      </c>
      <c r="T180" s="421">
        <f>IF(OR(Q180="VAL",S180="VAL"),"VALIDÉ",IF(AND(Q180="DSP",S180="DSP"),"DSP",IF(Q180="DSP",S180*2,IF(S180="DSP",Q180*2,(Q180+S180)))))</f>
        <v>11</v>
      </c>
      <c r="U180" s="418">
        <v>27.01</v>
      </c>
      <c r="V180" s="420">
        <f>IF(U180="ABI",0,IF(U180="DSP","DSP",IF(U180="VAL","VAL",IF(A180="F",VLOOKUP(U180,coorfille,2),VLOOKUP(U180,coorgarçon,2)))))</f>
        <v>4.25</v>
      </c>
      <c r="W180" s="418">
        <v>2</v>
      </c>
      <c r="X180" s="420">
        <f>IF(W180="ABI",0,IF(W180="DSP","DSP",IF(W180="VAL","VAL",IF(A180="F",VLOOKUP(W180,SouplesseFille,2),VLOOKUP(W180,SouplesseGarçon,2)))))</f>
        <v>3</v>
      </c>
      <c r="Y180" s="418">
        <v>1</v>
      </c>
      <c r="Z180" s="420">
        <f>IF(Y180="ABI",0,IF(Y180="DSP","DSP",IF(Y180="VAL","VAL",IF(A180="F",VLOOKUP(Y180,eqfille,2),VLOOKUP(Y180,eqgarçon,2)))))</f>
        <v>4.5</v>
      </c>
      <c r="AA180" s="421">
        <f>IF(AND(V180="DSP",X180="DSP",Z180="DSP"),"DSP",IF(AND(V180="DSP",X180="DSP"),Z180*4,IF(AND(V180="DSP",Z180="DSP"),X180*4,IF(AND(X180="DSP",Z180="DSP"),V180*2,IF(V180="DSP",(X180+Z180)*2,IF(X180="DSP",V180+Z180*2,IF(Z180="DSP",V180+X180*2,IF(Z180="VAL","VALIDÉ",V180+X180+Z180))))))))</f>
        <v>11.75</v>
      </c>
      <c r="AB180" s="418">
        <v>38.67</v>
      </c>
      <c r="AC180" s="420">
        <f>IF(AB180="ABI",0,IF(AB180="DNF",0,IF(AB180="DSP","DSP",IF(AB180="VAL","VAL",(IF(A180="F",VLOOKUP(AB180,nagefille,2),VLOOKUP(AB180,nagegarçon,2)))))))</f>
        <v>11</v>
      </c>
      <c r="AD180" s="423">
        <f>IF(AC180="VAL","VALIDÉ",AC180)</f>
        <v>11</v>
      </c>
      <c r="AE180" s="424">
        <f>IF(AND(H180="DSP",M180="DSP",T180="DSP",AA180="DSP",AD180="DSP"),"DSP",IF(AND(H180="DSP",M180="DSP",T180="DSP",AA180="DSP"),AD180,IF(AND(H180="DSP",M180="DSP",T180="DSP",AD180="DSP"),AA180,IF(AND(H180="DSP",M180="DSP",AA180="DSP",AD180="DSP"),T180,IF(AND(H180="DSP",T180="DSP",AA180="DSP",AD180="DSP"),M180,IF(AND(M180="DSP",T180="DSP",AA180="DSP",AD180="DSP"),H180,IF(AND(T180="DSP",AA180="DSP",AD180="DSP"),(H180+M180)/2,IF(AND(M180="DSP",AA180="DSP",AD180="DSP"),(H180+T180)/2,IF(AND(H180="DSP",AA180="DSP",AD180="DSP"),(M180+T180)/2,IF(AND(M180="DSP",T180="DSP",AD180="DSP"),(H180+AA180)/2,IF(AND(H180="DSP",T180="DSP",AD180="DSP"),(M180+AA180)/2,IF(AND(H180="DSP",M180="DSP",AD180="DSP"),(T180+AA180)/2,IF(AND(M180="DSP",T180="DSP",AA180="DSP"),(H180+AD180)/2,IF(AND(H180="DSP",T180="DSP",AA180="DSP"),(M180+AD180)/2,IF(AND(H180="DSP",M180="DSP",AA180="DSP"),(T180+AD180)/2,IF(AND(H180="DSP",M180="DSP",T180="DSP"),(AA180+AD180)/2,IF(AND(H180="DSP",M180="DSP"),(T180+AA180+AD180)/3,IF(AND(H180="DSP",T180="DSP"),(M180+AA180+AD180)/3,IF(AND(M180="DSP",T180="DSP"),(H180+AA180+AD180)/3,IF(AND(H180="DSP",AA180="DSP"),(M180+T180+AD180)/3,IF(AND(M180="DSP",AA180="DSP"),(H180+T180+AD180)/3,IF(AND(T180="DSP",AA180="DSP"),(H180+M180+AD180)/3,IF(AND(H180="DSP",AD180="DSP"),(M180+T180+AA180)/3,IF(AND(M180="DSP",AD180="DSP"),(H180+T180+AA180)/3,IF(AND(T180="DSP",AD180="DSP"),(H180+M180+AA180)/3,IF(AND(AA180="DSP",AD180="DSP"),(H180+M180+T180)/3,IF(H180="DSP",(M180+T180+AA180+AD180)/4,IF(M180="DSP",(H180+T180+AA180+AD180)/4,IF(T180="DSP",(H180+M180+AA180+AD180)/4,IF(AA180="DSP",(H180+M180+T180+AD180)/4,IF(AD180="DSP",(H180+M180+T180+AA180)/4,SUM(H180+M180+T180+AA180+AD180)/5)))))))))))))))))))))))))))))))</f>
        <v>13.15</v>
      </c>
      <c r="AF180" s="425">
        <f>IF(AE180="DSP",0,AE180)</f>
        <v>13.15</v>
      </c>
      <c r="AG180" s="484">
        <f>RANK(AF180,$AF$3:$AF$651,0)</f>
        <v>72</v>
      </c>
      <c r="AH180" s="426">
        <f>IF(ISERROR(VLOOKUP(B180,'Notes Ecrit'!$A$2:$B$650,2,FALSE)),"ABI",(VLOOKUP(B180,'Notes Ecrit'!$A$2:$B$650,2,FALSE)))</f>
        <v>7.5</v>
      </c>
      <c r="AI180" s="425">
        <f>IF(OR(AH180="ABI",AH180="VALIDÉ"),0,AH180)</f>
        <v>7.5</v>
      </c>
      <c r="AJ180" s="488">
        <f>RANK(AI180,$AI$3:$AI$651,0)</f>
        <v>137</v>
      </c>
      <c r="AK180" s="427">
        <f>IF(AH180="ABI","DEF",IF(AE180="DSP",AH180,(AE180*0.5+AH180*0.5)))</f>
        <v>10.324999999999999</v>
      </c>
    </row>
    <row r="181" spans="1:37" ht="15.75" customHeight="1" thickBot="1" x14ac:dyDescent="0.35">
      <c r="A181" s="414" t="s">
        <v>1026</v>
      </c>
      <c r="B181" s="415">
        <v>21908962</v>
      </c>
      <c r="C181" s="448" t="s">
        <v>548</v>
      </c>
      <c r="D181" s="449" t="s">
        <v>100</v>
      </c>
      <c r="E181" s="418">
        <v>17</v>
      </c>
      <c r="F181" s="419">
        <f>IF(E181="ABI","ABI",IF(E181="DSP","DSP",IF(E181="VAL","VAL",(VLOOKUP(E181,tpstest,2)))))</f>
        <v>18</v>
      </c>
      <c r="G181" s="420">
        <f>IF(F181="ABI",0,IF(F181="DSP","DSP",IF(F181="VAL","VAL",(IF(A181="F",VLOOKUP(F181,endurfille,2),VLOOKUP(F181,endurgarçon,2))))))</f>
        <v>14</v>
      </c>
      <c r="H181" s="421">
        <f>IF(G181="VAL","VALIDÉ",G181)</f>
        <v>14</v>
      </c>
      <c r="I181" s="418">
        <v>3.03</v>
      </c>
      <c r="J181" s="420">
        <f>IF(I181="ABI",0,IF(I181="DSP","DSP",IF(I181="VAL","VAL",(IF(A181="F",VLOOKUP(I181,VIT20MF,2),VLOOKUP(I181,Vit20MG,2))))))</f>
        <v>20</v>
      </c>
      <c r="K181" s="418">
        <v>6.47</v>
      </c>
      <c r="L181" s="420">
        <f>IF(K181="ABI",0,IF(K181="DSP","DSP",IF(K181="VAL","VAL",(IF(A181="F",VLOOKUP(K181,vit50mf,2),VLOOKUP(K181,vit50mg,2))))))</f>
        <v>14</v>
      </c>
      <c r="M181" s="421">
        <f>IF(OR(J181="DSP",L181="DSP"),"DSP",IF(L181="VAL","VALIDÉ",(J181+L181)/2))</f>
        <v>17</v>
      </c>
      <c r="N181" s="418">
        <v>41</v>
      </c>
      <c r="O181" s="418">
        <v>54</v>
      </c>
      <c r="P181" s="422">
        <f>IF(OR(N181="DSP",N181="ABI",N181="VAL"),0,N181/O181)</f>
        <v>0.7592592592592593</v>
      </c>
      <c r="Q181" s="420">
        <f>IF(N181="ABI",0,IF(N181="DSP","DSP",IF(N181="VAL","VAL",IF(A181="F",VLOOKUP(P181,forcefille,2),VLOOKUP(P181,forcegarçon,2)))))</f>
        <v>4</v>
      </c>
      <c r="R181" s="418">
        <v>49.4</v>
      </c>
      <c r="S181" s="420">
        <f>IF(R181="ABI",0,IF(R181="DSP","DSP",IF(R181="VAL","VAL",IF(A181="F",VLOOKUP(R181,détfille,2),VLOOKUP(R181,détgarçon,2)))))</f>
        <v>5.5</v>
      </c>
      <c r="T181" s="421">
        <f>IF(OR(Q181="VAL",S181="VAL"),"VALIDÉ",IF(AND(Q181="DSP",S181="DSP"),"DSP",IF(Q181="DSP",S181*2,IF(S181="DSP",Q181*2,(Q181+S181)))))</f>
        <v>9.5</v>
      </c>
      <c r="U181" s="418">
        <v>26.94</v>
      </c>
      <c r="V181" s="420">
        <f>IF(U181="ABI",0,IF(U181="DSP","DSP",IF(U181="VAL","VAL",IF(A181="F",VLOOKUP(U181,coorfille,2),VLOOKUP(U181,coorgarçon,2)))))</f>
        <v>4.5</v>
      </c>
      <c r="W181" s="418">
        <v>0</v>
      </c>
      <c r="X181" s="420">
        <f>IF(W181="ABI",0,IF(W181="DSP","DSP",IF(W181="VAL","VAL",IF(A181="F",VLOOKUP(W181,SouplesseFille,2),VLOOKUP(W181,SouplesseGarçon,2)))))</f>
        <v>2.5</v>
      </c>
      <c r="Y181" s="418">
        <v>4</v>
      </c>
      <c r="Z181" s="420">
        <f>IF(Y181="ABI",0,IF(Y181="DSP","DSP",IF(Y181="VAL","VAL",IF(A181="F",VLOOKUP(Y181,eqfille,2),VLOOKUP(Y181,eqgarçon,2)))))</f>
        <v>3</v>
      </c>
      <c r="AA181" s="421">
        <f>IF(AND(V181="DSP",X181="DSP",Z181="DSP"),"DSP",IF(AND(V181="DSP",X181="DSP"),Z181*4,IF(AND(V181="DSP",Z181="DSP"),X181*4,IF(AND(X181="DSP",Z181="DSP"),V181*2,IF(V181="DSP",(X181+Z181)*2,IF(X181="DSP",V181+Z181*2,IF(Z181="DSP",V181+X181*2,IF(Z181="VAL","VALIDÉ",V181+X181+Z181))))))))</f>
        <v>10</v>
      </c>
      <c r="AB181" s="418">
        <v>36.799999999999997</v>
      </c>
      <c r="AC181" s="420">
        <f>IF(AB181="ABI",0,IF(AB181="DNF",0,IF(AB181="DSP","DSP",IF(AB181="VAL","VAL",(IF(A181="F",VLOOKUP(AB181,nagefille,2),VLOOKUP(AB181,nagegarçon,2)))))))</f>
        <v>12</v>
      </c>
      <c r="AD181" s="423">
        <f>IF(AC181="VAL","VALIDÉ",AC181)</f>
        <v>12</v>
      </c>
      <c r="AE181" s="424">
        <f>IF(AND(H181="DSP",M181="DSP",T181="DSP",AA181="DSP",AD181="DSP"),"DSP",IF(AND(H181="DSP",M181="DSP",T181="DSP",AA181="DSP"),AD181,IF(AND(H181="DSP",M181="DSP",T181="DSP",AD181="DSP"),AA181,IF(AND(H181="DSP",M181="DSP",AA181="DSP",AD181="DSP"),T181,IF(AND(H181="DSP",T181="DSP",AA181="DSP",AD181="DSP"),M181,IF(AND(M181="DSP",T181="DSP",AA181="DSP",AD181="DSP"),H181,IF(AND(T181="DSP",AA181="DSP",AD181="DSP"),(H181+M181)/2,IF(AND(M181="DSP",AA181="DSP",AD181="DSP"),(H181+T181)/2,IF(AND(H181="DSP",AA181="DSP",AD181="DSP"),(M181+T181)/2,IF(AND(M181="DSP",T181="DSP",AD181="DSP"),(H181+AA181)/2,IF(AND(H181="DSP",T181="DSP",AD181="DSP"),(M181+AA181)/2,IF(AND(H181="DSP",M181="DSP",AD181="DSP"),(T181+AA181)/2,IF(AND(M181="DSP",T181="DSP",AA181="DSP"),(H181+AD181)/2,IF(AND(H181="DSP",T181="DSP",AA181="DSP"),(M181+AD181)/2,IF(AND(H181="DSP",M181="DSP",AA181="DSP"),(T181+AD181)/2,IF(AND(H181="DSP",M181="DSP",T181="DSP"),(AA181+AD181)/2,IF(AND(H181="DSP",M181="DSP"),(T181+AA181+AD181)/3,IF(AND(H181="DSP",T181="DSP"),(M181+AA181+AD181)/3,IF(AND(M181="DSP",T181="DSP"),(H181+AA181+AD181)/3,IF(AND(H181="DSP",AA181="DSP"),(M181+T181+AD181)/3,IF(AND(M181="DSP",AA181="DSP"),(H181+T181+AD181)/3,IF(AND(T181="DSP",AA181="DSP"),(H181+M181+AD181)/3,IF(AND(H181="DSP",AD181="DSP"),(M181+T181+AA181)/3,IF(AND(M181="DSP",AD181="DSP"),(H181+T181+AA181)/3,IF(AND(T181="DSP",AD181="DSP"),(H181+M181+AA181)/3,IF(AND(AA181="DSP",AD181="DSP"),(H181+M181+T181)/3,IF(H181="DSP",(M181+T181+AA181+AD181)/4,IF(M181="DSP",(H181+T181+AA181+AD181)/4,IF(T181="DSP",(H181+M181+AA181+AD181)/4,IF(AA181="DSP",(H181+M181+T181+AD181)/4,IF(AD181="DSP",(H181+M181+T181+AA181)/4,SUM(H181+M181+T181+AA181+AD181)/5)))))))))))))))))))))))))))))))</f>
        <v>12.5</v>
      </c>
      <c r="AF181" s="425">
        <f>IF(AE181="DSP",0,AE181)</f>
        <v>12.5</v>
      </c>
      <c r="AG181" s="484">
        <f>RANK(AF181,$AF$3:$AF$651,0)</f>
        <v>132</v>
      </c>
      <c r="AH181" s="426">
        <f>IF(ISERROR(VLOOKUP(B181,'Notes Ecrit'!$A$2:$B$650,2,FALSE)),"ABI",(VLOOKUP(B181,'Notes Ecrit'!$A$2:$B$650,2,FALSE)))</f>
        <v>6</v>
      </c>
      <c r="AI181" s="425">
        <f>IF(OR(AH181="ABI",AH181="VALIDÉ"),0,AH181)</f>
        <v>6</v>
      </c>
      <c r="AJ181" s="488">
        <f>RANK(AI181,$AI$3:$AI$651,0)</f>
        <v>288</v>
      </c>
      <c r="AK181" s="427">
        <f>IF(AH181="ABI","DEF",IF(AE181="DSP",AH181,(AE181*0.5+AH181*0.5)))</f>
        <v>9.25</v>
      </c>
    </row>
    <row r="182" spans="1:37" ht="15.75" customHeight="1" thickBot="1" x14ac:dyDescent="0.35">
      <c r="A182" s="414" t="s">
        <v>1026</v>
      </c>
      <c r="B182" s="415">
        <v>21911820</v>
      </c>
      <c r="C182" s="448" t="s">
        <v>549</v>
      </c>
      <c r="D182" s="449" t="s">
        <v>550</v>
      </c>
      <c r="E182" s="418">
        <v>19</v>
      </c>
      <c r="F182" s="419">
        <f>IF(E182="ABI","ABI",IF(E182="DSP","DSP",IF(E182="VAL","VAL",(VLOOKUP(E182,tpstest,2)))))</f>
        <v>19</v>
      </c>
      <c r="G182" s="420">
        <f>IF(F182="ABI",0,IF(F182="DSP","DSP",IF(F182="VAL","VAL",(IF(A182="F",VLOOKUP(F182,endurfille,2),VLOOKUP(F182,endurgarçon,2))))))</f>
        <v>16</v>
      </c>
      <c r="H182" s="421">
        <f>IF(G182="VAL","VALIDÉ",G182)</f>
        <v>16</v>
      </c>
      <c r="I182" s="418">
        <v>3.2</v>
      </c>
      <c r="J182" s="420">
        <f>IF(I182="ABI",0,IF(I182="DSP","DSP",IF(I182="VAL","VAL",(IF(A182="F",VLOOKUP(I182,VIT20MF,2),VLOOKUP(I182,Vit20MG,2))))))</f>
        <v>17</v>
      </c>
      <c r="K182" s="418">
        <v>6.64</v>
      </c>
      <c r="L182" s="420">
        <f>IF(K182="ABI",0,IF(K182="DSP","DSP",IF(K182="VAL","VAL",(IF(A182="F",VLOOKUP(K182,vit50mf,2),VLOOKUP(K182,vit50mg,2))))))</f>
        <v>12</v>
      </c>
      <c r="M182" s="421">
        <f>IF(OR(J182="DSP",L182="DSP"),"DSP",IF(L182="VAL","VALIDÉ",(J182+L182)/2))</f>
        <v>14.5</v>
      </c>
      <c r="N182" s="418">
        <v>90</v>
      </c>
      <c r="O182" s="418">
        <v>68</v>
      </c>
      <c r="P182" s="422">
        <f>IF(OR(N182="DSP",N182="ABI",N182="VAL"),0,N182/O182)</f>
        <v>1.3235294117647058</v>
      </c>
      <c r="Q182" s="420">
        <f>IF(N182="ABI",0,IF(N182="DSP","DSP",IF(N182="VAL","VAL",IF(A182="F",VLOOKUP(P182,forcefille,2),VLOOKUP(P182,forcegarçon,2)))))</f>
        <v>7</v>
      </c>
      <c r="R182" s="418">
        <v>47.3</v>
      </c>
      <c r="S182" s="420">
        <f>IF(R182="ABI",0,IF(R182="DSP","DSP",IF(R182="VAL","VAL",IF(A182="F",VLOOKUP(R182,détfille,2),VLOOKUP(R182,détgarçon,2)))))</f>
        <v>5</v>
      </c>
      <c r="T182" s="421">
        <f>IF(OR(Q182="VAL",S182="VAL"),"VALIDÉ",IF(AND(Q182="DSP",S182="DSP"),"DSP",IF(Q182="DSP",S182*2,IF(S182="DSP",Q182*2,(Q182+S182)))))</f>
        <v>12</v>
      </c>
      <c r="U182" s="418">
        <v>25.61</v>
      </c>
      <c r="V182" s="420">
        <f>IF(U182="ABI",0,IF(U182="DSP","DSP",IF(U182="VAL","VAL",IF(A182="F",VLOOKUP(U182,coorfille,2),VLOOKUP(U182,coorgarçon,2)))))</f>
        <v>5</v>
      </c>
      <c r="W182" s="418">
        <v>-10</v>
      </c>
      <c r="X182" s="420">
        <f>IF(W182="ABI",0,IF(W182="DSP","DSP",IF(W182="VAL","VAL",IF(A182="F",VLOOKUP(W182,SouplesseFille,2),VLOOKUP(W182,SouplesseGarçon,2)))))</f>
        <v>0.75</v>
      </c>
      <c r="Y182" s="418">
        <v>5</v>
      </c>
      <c r="Z182" s="420">
        <f>IF(Y182="ABI",0,IF(Y182="DSP","DSP",IF(Y182="VAL","VAL",IF(A182="F",VLOOKUP(Y182,eqfille,2),VLOOKUP(Y182,eqgarçon,2)))))</f>
        <v>2.5</v>
      </c>
      <c r="AA182" s="421">
        <f>IF(AND(V182="DSP",X182="DSP",Z182="DSP"),"DSP",IF(AND(V182="DSP",X182="DSP"),Z182*4,IF(AND(V182="DSP",Z182="DSP"),X182*4,IF(AND(X182="DSP",Z182="DSP"),V182*2,IF(V182="DSP",(X182+Z182)*2,IF(X182="DSP",V182+Z182*2,IF(Z182="DSP",V182+X182*2,IF(Z182="VAL","VALIDÉ",V182+X182+Z182))))))))</f>
        <v>8.25</v>
      </c>
      <c r="AB182" s="418">
        <v>33.79</v>
      </c>
      <c r="AC182" s="420">
        <f>IF(AB182="ABI",0,IF(AB182="DNF",0,IF(AB182="DSP","DSP",IF(AB182="VAL","VAL",(IF(A182="F",VLOOKUP(AB182,nagefille,2),VLOOKUP(AB182,nagegarçon,2)))))))</f>
        <v>14</v>
      </c>
      <c r="AD182" s="423">
        <f>IF(AC182="VAL","VALIDÉ",AC182)</f>
        <v>14</v>
      </c>
      <c r="AE182" s="424">
        <f>IF(AND(H182="DSP",M182="DSP",T182="DSP",AA182="DSP",AD182="DSP"),"DSP",IF(AND(H182="DSP",M182="DSP",T182="DSP",AA182="DSP"),AD182,IF(AND(H182="DSP",M182="DSP",T182="DSP",AD182="DSP"),AA182,IF(AND(H182="DSP",M182="DSP",AA182="DSP",AD182="DSP"),T182,IF(AND(H182="DSP",T182="DSP",AA182="DSP",AD182="DSP"),M182,IF(AND(M182="DSP",T182="DSP",AA182="DSP",AD182="DSP"),H182,IF(AND(T182="DSP",AA182="DSP",AD182="DSP"),(H182+M182)/2,IF(AND(M182="DSP",AA182="DSP",AD182="DSP"),(H182+T182)/2,IF(AND(H182="DSP",AA182="DSP",AD182="DSP"),(M182+T182)/2,IF(AND(M182="DSP",T182="DSP",AD182="DSP"),(H182+AA182)/2,IF(AND(H182="DSP",T182="DSP",AD182="DSP"),(M182+AA182)/2,IF(AND(H182="DSP",M182="DSP",AD182="DSP"),(T182+AA182)/2,IF(AND(M182="DSP",T182="DSP",AA182="DSP"),(H182+AD182)/2,IF(AND(H182="DSP",T182="DSP",AA182="DSP"),(M182+AD182)/2,IF(AND(H182="DSP",M182="DSP",AA182="DSP"),(T182+AD182)/2,IF(AND(H182="DSP",M182="DSP",T182="DSP"),(AA182+AD182)/2,IF(AND(H182="DSP",M182="DSP"),(T182+AA182+AD182)/3,IF(AND(H182="DSP",T182="DSP"),(M182+AA182+AD182)/3,IF(AND(M182="DSP",T182="DSP"),(H182+AA182+AD182)/3,IF(AND(H182="DSP",AA182="DSP"),(M182+T182+AD182)/3,IF(AND(M182="DSP",AA182="DSP"),(H182+T182+AD182)/3,IF(AND(T182="DSP",AA182="DSP"),(H182+M182+AD182)/3,IF(AND(H182="DSP",AD182="DSP"),(M182+T182+AA182)/3,IF(AND(M182="DSP",AD182="DSP"),(H182+T182+AA182)/3,IF(AND(T182="DSP",AD182="DSP"),(H182+M182+AA182)/3,IF(AND(AA182="DSP",AD182="DSP"),(H182+M182+T182)/3,IF(H182="DSP",(M182+T182+AA182+AD182)/4,IF(M182="DSP",(H182+T182+AA182+AD182)/4,IF(T182="DSP",(H182+M182+AA182+AD182)/4,IF(AA182="DSP",(H182+M182+T182+AD182)/4,IF(AD182="DSP",(H182+M182+T182+AA182)/4,SUM(H182+M182+T182+AA182+AD182)/5)))))))))))))))))))))))))))))))</f>
        <v>12.95</v>
      </c>
      <c r="AF182" s="425">
        <f>IF(AE182="DSP",0,AE182)</f>
        <v>12.95</v>
      </c>
      <c r="AG182" s="484">
        <f>RANK(AF182,$AF$3:$AF$651,0)</f>
        <v>94</v>
      </c>
      <c r="AH182" s="426">
        <f>IF(ISERROR(VLOOKUP(B182,'Notes Ecrit'!$A$2:$B$650,2,FALSE)),"ABI",(VLOOKUP(B182,'Notes Ecrit'!$A$2:$B$650,2,FALSE)))</f>
        <v>6</v>
      </c>
      <c r="AI182" s="425">
        <f>IF(OR(AH182="ABI",AH182="VALIDÉ"),0,AH182)</f>
        <v>6</v>
      </c>
      <c r="AJ182" s="488">
        <f>RANK(AI182,$AI$3:$AI$651,0)</f>
        <v>288</v>
      </c>
      <c r="AK182" s="427">
        <f>IF(AH182="ABI","DEF",IF(AE182="DSP",AH182,(AE182*0.5+AH182*0.5)))</f>
        <v>9.4749999999999996</v>
      </c>
    </row>
    <row r="183" spans="1:37" ht="15.75" customHeight="1" thickBot="1" x14ac:dyDescent="0.35">
      <c r="A183" s="414" t="s">
        <v>1026</v>
      </c>
      <c r="B183" s="415">
        <v>21808070</v>
      </c>
      <c r="C183" s="448" t="s">
        <v>551</v>
      </c>
      <c r="D183" s="449" t="s">
        <v>184</v>
      </c>
      <c r="E183" s="418">
        <v>19</v>
      </c>
      <c r="F183" s="419">
        <f>IF(E183="ABI","ABI",IF(E183="DSP","DSP",IF(E183="VAL","VAL",(VLOOKUP(E183,tpstest,2)))))</f>
        <v>19</v>
      </c>
      <c r="G183" s="420">
        <f>IF(F183="ABI",0,IF(F183="DSP","DSP",IF(F183="VAL","VAL",(IF(A183="F",VLOOKUP(F183,endurfille,2),VLOOKUP(F183,endurgarçon,2))))))</f>
        <v>16</v>
      </c>
      <c r="H183" s="421">
        <f>IF(G183="VAL","VALIDÉ",G183)</f>
        <v>16</v>
      </c>
      <c r="I183" s="418">
        <v>3.1</v>
      </c>
      <c r="J183" s="420">
        <f>IF(I183="ABI",0,IF(I183="DSP","DSP",IF(I183="VAL","VAL",(IF(A183="F",VLOOKUP(I183,VIT20MF,2),VLOOKUP(I183,Vit20MG,2))))))</f>
        <v>19</v>
      </c>
      <c r="K183" s="418">
        <v>6.71</v>
      </c>
      <c r="L183" s="420">
        <f>IF(K183="ABI",0,IF(K183="DSP","DSP",IF(K183="VAL","VAL",(IF(A183="F",VLOOKUP(K183,vit50mf,2),VLOOKUP(K183,vit50mg,2))))))</f>
        <v>12</v>
      </c>
      <c r="M183" s="421">
        <f>IF(OR(J183="DSP",L183="DSP"),"DSP",IF(L183="VAL","VALIDÉ",(J183+L183)/2))</f>
        <v>15.5</v>
      </c>
      <c r="N183" s="418">
        <v>96</v>
      </c>
      <c r="O183" s="418">
        <v>71</v>
      </c>
      <c r="P183" s="422">
        <f>IF(OR(N183="DSP",N183="ABI",N183="VAL"),0,N183/O183)</f>
        <v>1.352112676056338</v>
      </c>
      <c r="Q183" s="420">
        <f>IF(N183="ABI",0,IF(N183="DSP","DSP",IF(N183="VAL","VAL",IF(A183="F",VLOOKUP(P183,forcefille,2),VLOOKUP(P183,forcegarçon,2)))))</f>
        <v>7</v>
      </c>
      <c r="R183" s="418">
        <v>53.6</v>
      </c>
      <c r="S183" s="420">
        <f>IF(R183="ABI",0,IF(R183="DSP","DSP",IF(R183="VAL","VAL",IF(A183="F",VLOOKUP(R183,détfille,2),VLOOKUP(R183,détgarçon,2)))))</f>
        <v>6.5</v>
      </c>
      <c r="T183" s="421">
        <f>IF(OR(Q183="VAL",S183="VAL"),"VALIDÉ",IF(AND(Q183="DSP",S183="DSP"),"DSP",IF(Q183="DSP",S183*2,IF(S183="DSP",Q183*2,(Q183+S183)))))</f>
        <v>13.5</v>
      </c>
      <c r="U183" s="418">
        <v>24.58</v>
      </c>
      <c r="V183" s="420">
        <f>IF(U183="ABI",0,IF(U183="DSP","DSP",IF(U183="VAL","VAL",IF(A183="F",VLOOKUP(U183,coorfille,2),VLOOKUP(U183,coorgarçon,2)))))</f>
        <v>5.5</v>
      </c>
      <c r="W183" s="418">
        <v>2</v>
      </c>
      <c r="X183" s="420">
        <f>IF(W183="ABI",0,IF(W183="DSP","DSP",IF(W183="VAL","VAL",IF(A183="F",VLOOKUP(W183,SouplesseFille,2),VLOOKUP(W183,SouplesseGarçon,2)))))</f>
        <v>3</v>
      </c>
      <c r="Y183" s="418">
        <v>1</v>
      </c>
      <c r="Z183" s="420">
        <f>IF(Y183="ABI",0,IF(Y183="DSP","DSP",IF(Y183="VAL","VAL",IF(A183="F",VLOOKUP(Y183,eqfille,2),VLOOKUP(Y183,eqgarçon,2)))))</f>
        <v>4.5</v>
      </c>
      <c r="AA183" s="421">
        <f>IF(AND(V183="DSP",X183="DSP",Z183="DSP"),"DSP",IF(AND(V183="DSP",X183="DSP"),Z183*4,IF(AND(V183="DSP",Z183="DSP"),X183*4,IF(AND(X183="DSP",Z183="DSP"),V183*2,IF(V183="DSP",(X183+Z183)*2,IF(X183="DSP",V183+Z183*2,IF(Z183="DSP",V183+X183*2,IF(Z183="VAL","VALIDÉ",V183+X183+Z183))))))))</f>
        <v>13</v>
      </c>
      <c r="AB183" s="418">
        <v>30.11</v>
      </c>
      <c r="AC183" s="420">
        <f>IF(AB183="ABI",0,IF(AB183="DNF",0,IF(AB183="DSP","DSP",IF(AB183="VAL","VAL",(IF(A183="F",VLOOKUP(AB183,nagefille,2),VLOOKUP(AB183,nagegarçon,2)))))))</f>
        <v>17</v>
      </c>
      <c r="AD183" s="423">
        <f>IF(AC183="VAL","VALIDÉ",AC183)</f>
        <v>17</v>
      </c>
      <c r="AE183" s="424">
        <f>IF(AND(H183="DSP",M183="DSP",T183="DSP",AA183="DSP",AD183="DSP"),"DSP",IF(AND(H183="DSP",M183="DSP",T183="DSP",AA183="DSP"),AD183,IF(AND(H183="DSP",M183="DSP",T183="DSP",AD183="DSP"),AA183,IF(AND(H183="DSP",M183="DSP",AA183="DSP",AD183="DSP"),T183,IF(AND(H183="DSP",T183="DSP",AA183="DSP",AD183="DSP"),M183,IF(AND(M183="DSP",T183="DSP",AA183="DSP",AD183="DSP"),H183,IF(AND(T183="DSP",AA183="DSP",AD183="DSP"),(H183+M183)/2,IF(AND(M183="DSP",AA183="DSP",AD183="DSP"),(H183+T183)/2,IF(AND(H183="DSP",AA183="DSP",AD183="DSP"),(M183+T183)/2,IF(AND(M183="DSP",T183="DSP",AD183="DSP"),(H183+AA183)/2,IF(AND(H183="DSP",T183="DSP",AD183="DSP"),(M183+AA183)/2,IF(AND(H183="DSP",M183="DSP",AD183="DSP"),(T183+AA183)/2,IF(AND(M183="DSP",T183="DSP",AA183="DSP"),(H183+AD183)/2,IF(AND(H183="DSP",T183="DSP",AA183="DSP"),(M183+AD183)/2,IF(AND(H183="DSP",M183="DSP",AA183="DSP"),(T183+AD183)/2,IF(AND(H183="DSP",M183="DSP",T183="DSP"),(AA183+AD183)/2,IF(AND(H183="DSP",M183="DSP"),(T183+AA183+AD183)/3,IF(AND(H183="DSP",T183="DSP"),(M183+AA183+AD183)/3,IF(AND(M183="DSP",T183="DSP"),(H183+AA183+AD183)/3,IF(AND(H183="DSP",AA183="DSP"),(M183+T183+AD183)/3,IF(AND(M183="DSP",AA183="DSP"),(H183+T183+AD183)/3,IF(AND(T183="DSP",AA183="DSP"),(H183+M183+AD183)/3,IF(AND(H183="DSP",AD183="DSP"),(M183+T183+AA183)/3,IF(AND(M183="DSP",AD183="DSP"),(H183+T183+AA183)/3,IF(AND(T183="DSP",AD183="DSP"),(H183+M183+AA183)/3,IF(AND(AA183="DSP",AD183="DSP"),(H183+M183+T183)/3,IF(H183="DSP",(M183+T183+AA183+AD183)/4,IF(M183="DSP",(H183+T183+AA183+AD183)/4,IF(T183="DSP",(H183+M183+AA183+AD183)/4,IF(AA183="DSP",(H183+M183+T183+AD183)/4,IF(AD183="DSP",(H183+M183+T183+AA183)/4,SUM(H183+M183+T183+AA183+AD183)/5)))))))))))))))))))))))))))))))</f>
        <v>15</v>
      </c>
      <c r="AF183" s="425">
        <f>IF(AE183="DSP",0,AE183)</f>
        <v>15</v>
      </c>
      <c r="AG183" s="484">
        <f>RANK(AF183,$AF$3:$AF$651,0)</f>
        <v>3</v>
      </c>
      <c r="AH183" s="426">
        <f>IF(ISERROR(VLOOKUP(B183,'Notes Ecrit'!$A$2:$B$650,2,FALSE)),"ABI",(VLOOKUP(B183,'Notes Ecrit'!$A$2:$B$650,2,FALSE)))</f>
        <v>6.5</v>
      </c>
      <c r="AI183" s="425">
        <f>IF(OR(AH183="ABI",AH183="VALIDÉ"),0,AH183)</f>
        <v>6.5</v>
      </c>
      <c r="AJ183" s="488">
        <f>RANK(AI183,$AI$3:$AI$651,0)</f>
        <v>238</v>
      </c>
      <c r="AK183" s="427">
        <f>IF(AH183="ABI","DEF",IF(AE183="DSP",AH183,(AE183*0.5+AH183*0.5)))</f>
        <v>10.75</v>
      </c>
    </row>
    <row r="184" spans="1:37" ht="15.75" customHeight="1" thickBot="1" x14ac:dyDescent="0.35">
      <c r="A184" s="414" t="s">
        <v>1026</v>
      </c>
      <c r="B184" s="415">
        <v>21905629</v>
      </c>
      <c r="C184" s="448" t="s">
        <v>552</v>
      </c>
      <c r="D184" s="449" t="s">
        <v>107</v>
      </c>
      <c r="E184" s="418">
        <v>20</v>
      </c>
      <c r="F184" s="419">
        <f>IF(E184="ABI","ABI",IF(E184="DSP","DSP",IF(E184="VAL","VAL",(VLOOKUP(E184,tpstest,2)))))</f>
        <v>19.5</v>
      </c>
      <c r="G184" s="420">
        <f>IF(F184="ABI",0,IF(F184="DSP","DSP",IF(F184="VAL","VAL",(IF(A184="F",VLOOKUP(F184,endurfille,2),VLOOKUP(F184,endurgarçon,2))))))</f>
        <v>17</v>
      </c>
      <c r="H184" s="421">
        <f>IF(G184="VAL","VALIDÉ",G184)</f>
        <v>17</v>
      </c>
      <c r="I184" s="418">
        <v>3.11</v>
      </c>
      <c r="J184" s="420">
        <f>IF(I184="ABI",0,IF(I184="DSP","DSP",IF(I184="VAL","VAL",(IF(A184="F",VLOOKUP(I184,VIT20MF,2),VLOOKUP(I184,Vit20MG,2))))))</f>
        <v>18</v>
      </c>
      <c r="K184" s="418">
        <v>6.57</v>
      </c>
      <c r="L184" s="420">
        <f>IF(K184="ABI",0,IF(K184="DSP","DSP",IF(K184="VAL","VAL",(IF(A184="F",VLOOKUP(K184,vit50mf,2),VLOOKUP(K184,vit50mg,2))))))</f>
        <v>13</v>
      </c>
      <c r="M184" s="421">
        <f>IF(OR(J184="DSP",L184="DSP"),"DSP",IF(L184="VAL","VALIDÉ",(J184+L184)/2))</f>
        <v>15.5</v>
      </c>
      <c r="N184" s="418">
        <v>58</v>
      </c>
      <c r="O184" s="418">
        <v>64</v>
      </c>
      <c r="P184" s="422">
        <f>IF(OR(N184="DSP",N184="ABI",N184="VAL"),0,N184/O184)</f>
        <v>0.90625</v>
      </c>
      <c r="Q184" s="420">
        <f>IF(N184="ABI",0,IF(N184="DSP","DSP",IF(N184="VAL","VAL",IF(A184="F",VLOOKUP(P184,forcefille,2),VLOOKUP(P184,forcegarçon,2)))))</f>
        <v>5</v>
      </c>
      <c r="R184" s="418">
        <v>36.4</v>
      </c>
      <c r="S184" s="420">
        <f>IF(R184="ABI",0,IF(R184="DSP","DSP",IF(R184="VAL","VAL",IF(A184="F",VLOOKUP(R184,détfille,2),VLOOKUP(R184,détgarçon,2)))))</f>
        <v>2</v>
      </c>
      <c r="T184" s="421">
        <f>IF(OR(Q184="VAL",S184="VAL"),"VALIDÉ",IF(AND(Q184="DSP",S184="DSP"),"DSP",IF(Q184="DSP",S184*2,IF(S184="DSP",Q184*2,(Q184+S184)))))</f>
        <v>7</v>
      </c>
      <c r="U184" s="418">
        <v>26.55</v>
      </c>
      <c r="V184" s="420">
        <f>IF(U184="ABI",0,IF(U184="DSP","DSP",IF(U184="VAL","VAL",IF(A184="F",VLOOKUP(U184,coorfille,2),VLOOKUP(U184,coorgarçon,2)))))</f>
        <v>4.5</v>
      </c>
      <c r="W184" s="418">
        <v>0</v>
      </c>
      <c r="X184" s="420">
        <f>IF(W184="ABI",0,IF(W184="DSP","DSP",IF(W184="VAL","VAL",IF(A184="F",VLOOKUP(W184,SouplesseFille,2),VLOOKUP(W184,SouplesseGarçon,2)))))</f>
        <v>2.5</v>
      </c>
      <c r="Y184" s="418">
        <v>4</v>
      </c>
      <c r="Z184" s="420">
        <f>IF(Y184="ABI",0,IF(Y184="DSP","DSP",IF(Y184="VAL","VAL",IF(A184="F",VLOOKUP(Y184,eqfille,2),VLOOKUP(Y184,eqgarçon,2)))))</f>
        <v>3</v>
      </c>
      <c r="AA184" s="421">
        <f>IF(AND(V184="DSP",X184="DSP",Z184="DSP"),"DSP",IF(AND(V184="DSP",X184="DSP"),Z184*4,IF(AND(V184="DSP",Z184="DSP"),X184*4,IF(AND(X184="DSP",Z184="DSP"),V184*2,IF(V184="DSP",(X184+Z184)*2,IF(X184="DSP",V184+Z184*2,IF(Z184="DSP",V184+X184*2,IF(Z184="VAL","VALIDÉ",V184+X184+Z184))))))))</f>
        <v>10</v>
      </c>
      <c r="AB184" s="418">
        <v>45.84</v>
      </c>
      <c r="AC184" s="420">
        <f>IF(AB184="ABI",0,IF(AB184="DNF",0,IF(AB184="DSP","DSP",IF(AB184="VAL","VAL",(IF(A184="F",VLOOKUP(AB184,nagefille,2),VLOOKUP(AB184,nagegarçon,2)))))))</f>
        <v>7</v>
      </c>
      <c r="AD184" s="423">
        <f>IF(AC184="VAL","VALIDÉ",AC184)</f>
        <v>7</v>
      </c>
      <c r="AE184" s="424">
        <f>IF(AND(H184="DSP",M184="DSP",T184="DSP",AA184="DSP",AD184="DSP"),"DSP",IF(AND(H184="DSP",M184="DSP",T184="DSP",AA184="DSP"),AD184,IF(AND(H184="DSP",M184="DSP",T184="DSP",AD184="DSP"),AA184,IF(AND(H184="DSP",M184="DSP",AA184="DSP",AD184="DSP"),T184,IF(AND(H184="DSP",T184="DSP",AA184="DSP",AD184="DSP"),M184,IF(AND(M184="DSP",T184="DSP",AA184="DSP",AD184="DSP"),H184,IF(AND(T184="DSP",AA184="DSP",AD184="DSP"),(H184+M184)/2,IF(AND(M184="DSP",AA184="DSP",AD184="DSP"),(H184+T184)/2,IF(AND(H184="DSP",AA184="DSP",AD184="DSP"),(M184+T184)/2,IF(AND(M184="DSP",T184="DSP",AD184="DSP"),(H184+AA184)/2,IF(AND(H184="DSP",T184="DSP",AD184="DSP"),(M184+AA184)/2,IF(AND(H184="DSP",M184="DSP",AD184="DSP"),(T184+AA184)/2,IF(AND(M184="DSP",T184="DSP",AA184="DSP"),(H184+AD184)/2,IF(AND(H184="DSP",T184="DSP",AA184="DSP"),(M184+AD184)/2,IF(AND(H184="DSP",M184="DSP",AA184="DSP"),(T184+AD184)/2,IF(AND(H184="DSP",M184="DSP",T184="DSP"),(AA184+AD184)/2,IF(AND(H184="DSP",M184="DSP"),(T184+AA184+AD184)/3,IF(AND(H184="DSP",T184="DSP"),(M184+AA184+AD184)/3,IF(AND(M184="DSP",T184="DSP"),(H184+AA184+AD184)/3,IF(AND(H184="DSP",AA184="DSP"),(M184+T184+AD184)/3,IF(AND(M184="DSP",AA184="DSP"),(H184+T184+AD184)/3,IF(AND(T184="DSP",AA184="DSP"),(H184+M184+AD184)/3,IF(AND(H184="DSP",AD184="DSP"),(M184+T184+AA184)/3,IF(AND(M184="DSP",AD184="DSP"),(H184+T184+AA184)/3,IF(AND(T184="DSP",AD184="DSP"),(H184+M184+AA184)/3,IF(AND(AA184="DSP",AD184="DSP"),(H184+M184+T184)/3,IF(H184="DSP",(M184+T184+AA184+AD184)/4,IF(M184="DSP",(H184+T184+AA184+AD184)/4,IF(T184="DSP",(H184+M184+AA184+AD184)/4,IF(AA184="DSP",(H184+M184+T184+AD184)/4,IF(AD184="DSP",(H184+M184+T184+AA184)/4,SUM(H184+M184+T184+AA184+AD184)/5)))))))))))))))))))))))))))))))</f>
        <v>11.3</v>
      </c>
      <c r="AF184" s="425">
        <f>IF(AE184="DSP",0,AE184)</f>
        <v>11.3</v>
      </c>
      <c r="AG184" s="484">
        <f>RANK(AF184,$AF$3:$AF$651,0)</f>
        <v>291</v>
      </c>
      <c r="AH184" s="426">
        <f>IF(ISERROR(VLOOKUP(B184,'Notes Ecrit'!$A$2:$B$650,2,FALSE)),"ABI",(VLOOKUP(B184,'Notes Ecrit'!$A$2:$B$650,2,FALSE)))</f>
        <v>6</v>
      </c>
      <c r="AI184" s="425">
        <f>IF(OR(AH184="ABI",AH184="VALIDÉ"),0,AH184)</f>
        <v>6</v>
      </c>
      <c r="AJ184" s="488">
        <f>RANK(AI184,$AI$3:$AI$651,0)</f>
        <v>288</v>
      </c>
      <c r="AK184" s="427">
        <f>IF(AH184="ABI","DEF",IF(AE184="DSP",AH184,(AE184*0.5+AH184*0.5)))</f>
        <v>8.65</v>
      </c>
    </row>
    <row r="185" spans="1:37" ht="15.75" customHeight="1" thickBot="1" x14ac:dyDescent="0.35">
      <c r="A185" s="414" t="s">
        <v>1026</v>
      </c>
      <c r="B185" s="415">
        <v>21802923</v>
      </c>
      <c r="C185" s="432" t="s">
        <v>1346</v>
      </c>
      <c r="D185" s="433" t="s">
        <v>191</v>
      </c>
      <c r="E185" s="418"/>
      <c r="F185" s="419"/>
      <c r="G185" s="420"/>
      <c r="H185" s="421"/>
      <c r="I185" s="418"/>
      <c r="J185" s="420"/>
      <c r="K185" s="418"/>
      <c r="L185" s="420"/>
      <c r="M185" s="421"/>
      <c r="N185" s="418"/>
      <c r="O185" s="418"/>
      <c r="P185" s="422"/>
      <c r="Q185" s="420"/>
      <c r="R185" s="418"/>
      <c r="S185" s="420"/>
      <c r="T185" s="421"/>
      <c r="U185" s="418"/>
      <c r="V185" s="420"/>
      <c r="W185" s="418"/>
      <c r="X185" s="420"/>
      <c r="Y185" s="418"/>
      <c r="Z185" s="420"/>
      <c r="AA185" s="421"/>
      <c r="AB185" s="418"/>
      <c r="AC185" s="420"/>
      <c r="AD185" s="423"/>
      <c r="AE185" s="424">
        <v>15</v>
      </c>
      <c r="AF185" s="425">
        <f>IF(AE185="DSP",0,AE185)</f>
        <v>15</v>
      </c>
      <c r="AG185" s="484">
        <f>RANK(AF185,$AF$3:$AF$651,0)</f>
        <v>3</v>
      </c>
      <c r="AH185" s="426">
        <f>IF(ISERROR(VLOOKUP(B185,'Notes Ecrit'!$A$2:$B$650,2,FALSE)),"ABI",(VLOOKUP(B185,'Notes Ecrit'!$A$2:$B$650,2,FALSE)))</f>
        <v>8</v>
      </c>
      <c r="AI185" s="425">
        <f>IF(OR(AH185="ABI",AH185="VALIDÉ"),0,AH185)</f>
        <v>8</v>
      </c>
      <c r="AJ185" s="488">
        <f>RANK(AI185,$AI$3:$AI$651,0)</f>
        <v>109</v>
      </c>
      <c r="AK185" s="427">
        <f>IF(AH185="ABI","DEF",IF(AE185="DSP",AH185,(AE185*0.5+AH185*0.5)))</f>
        <v>11.5</v>
      </c>
    </row>
    <row r="186" spans="1:37" ht="15.75" customHeight="1" thickBot="1" x14ac:dyDescent="0.35">
      <c r="A186" s="414" t="s">
        <v>1026</v>
      </c>
      <c r="B186" s="415">
        <v>21911888</v>
      </c>
      <c r="C186" s="448" t="s">
        <v>553</v>
      </c>
      <c r="D186" s="449" t="s">
        <v>554</v>
      </c>
      <c r="E186" s="418">
        <v>18</v>
      </c>
      <c r="F186" s="419">
        <f>IF(E186="ABI","ABI",IF(E186="DSP","DSP",IF(E186="VAL","VAL",(VLOOKUP(E186,tpstest,2)))))</f>
        <v>18.5</v>
      </c>
      <c r="G186" s="420">
        <f>IF(F186="ABI",0,IF(F186="DSP","DSP",IF(F186="VAL","VAL",(IF(A186="F",VLOOKUP(F186,endurfille,2),VLOOKUP(F186,endurgarçon,2))))))</f>
        <v>15</v>
      </c>
      <c r="H186" s="421">
        <f>IF(G186="VAL","VALIDÉ",G186)</f>
        <v>15</v>
      </c>
      <c r="I186" s="418">
        <v>3.42</v>
      </c>
      <c r="J186" s="420">
        <f>IF(I186="ABI",0,IF(I186="DSP","DSP",IF(I186="VAL","VAL",(IF(A186="F",VLOOKUP(I186,VIT20MF,2),VLOOKUP(I186,Vit20MG,2))))))</f>
        <v>13</v>
      </c>
      <c r="K186" s="418">
        <v>7.26</v>
      </c>
      <c r="L186" s="420">
        <f>IF(K186="ABI",0,IF(K186="DSP","DSP",IF(K186="VAL","VAL",(IF(A186="F",VLOOKUP(K186,vit50mf,2),VLOOKUP(K186,vit50mg,2))))))</f>
        <v>8</v>
      </c>
      <c r="M186" s="421">
        <f>IF(OR(J186="DSP",L186="DSP"),"DSP",IF(L186="VAL","VALIDÉ",(J186+L186)/2))</f>
        <v>10.5</v>
      </c>
      <c r="N186" s="418">
        <v>46</v>
      </c>
      <c r="O186" s="418">
        <v>62</v>
      </c>
      <c r="P186" s="422">
        <f>IF(OR(N186="DSP",N186="ABI",N186="VAL"),0,N186/O186)</f>
        <v>0.74193548387096775</v>
      </c>
      <c r="Q186" s="420">
        <f>IF(N186="ABI",0,IF(N186="DSP","DSP",IF(N186="VAL","VAL",IF(A186="F",VLOOKUP(P186,forcefille,2),VLOOKUP(P186,forcegarçon,2)))))</f>
        <v>4</v>
      </c>
      <c r="R186" s="418">
        <v>39</v>
      </c>
      <c r="S186" s="420">
        <f>IF(R186="ABI",0,IF(R186="DSP","DSP",IF(R186="VAL","VAL",IF(A186="F",VLOOKUP(R186,détfille,2),VLOOKUP(R186,détgarçon,2)))))</f>
        <v>3</v>
      </c>
      <c r="T186" s="421">
        <f>IF(OR(Q186="VAL",S186="VAL"),"VALIDÉ",IF(AND(Q186="DSP",S186="DSP"),"DSP",IF(Q186="DSP",S186*2,IF(S186="DSP",Q186*2,(Q186+S186)))))</f>
        <v>7</v>
      </c>
      <c r="U186" s="418">
        <v>28.99</v>
      </c>
      <c r="V186" s="420">
        <f>IF(U186="ABI",0,IF(U186="DSP","DSP",IF(U186="VAL","VAL",IF(A186="F",VLOOKUP(U186,coorfille,2),VLOOKUP(U186,coorgarçon,2)))))</f>
        <v>3.5</v>
      </c>
      <c r="W186" s="418">
        <v>-10</v>
      </c>
      <c r="X186" s="420">
        <f>IF(W186="ABI",0,IF(W186="DSP","DSP",IF(W186="VAL","VAL",IF(A186="F",VLOOKUP(W186,SouplesseFille,2),VLOOKUP(W186,SouplesseGarçon,2)))))</f>
        <v>0.75</v>
      </c>
      <c r="Y186" s="418">
        <v>2</v>
      </c>
      <c r="Z186" s="420">
        <f>IF(Y186="ABI",0,IF(Y186="DSP","DSP",IF(Y186="VAL","VAL",IF(A186="F",VLOOKUP(Y186,eqfille,2),VLOOKUP(Y186,eqgarçon,2)))))</f>
        <v>4</v>
      </c>
      <c r="AA186" s="421">
        <f>IF(AND(V186="DSP",X186="DSP",Z186="DSP"),"DSP",IF(AND(V186="DSP",X186="DSP"),Z186*4,IF(AND(V186="DSP",Z186="DSP"),X186*4,IF(AND(X186="DSP",Z186="DSP"),V186*2,IF(V186="DSP",(X186+Z186)*2,IF(X186="DSP",V186+Z186*2,IF(Z186="DSP",V186+X186*2,IF(Z186="VAL","VALIDÉ",V186+X186+Z186))))))))</f>
        <v>8.25</v>
      </c>
      <c r="AB186" s="418">
        <v>43.35</v>
      </c>
      <c r="AC186" s="420">
        <f>IF(AB186="ABI",0,IF(AB186="DNF",0,IF(AB186="DSP","DSP",IF(AB186="VAL","VAL",(IF(A186="F",VLOOKUP(AB186,nagefille,2),VLOOKUP(AB186,nagegarçon,2)))))))</f>
        <v>8</v>
      </c>
      <c r="AD186" s="423">
        <f>IF(AC186="VAL","VALIDÉ",AC186)</f>
        <v>8</v>
      </c>
      <c r="AE186" s="424">
        <f>IF(AND(H186="DSP",M186="DSP",T186="DSP",AA186="DSP",AD186="DSP"),"DSP",IF(AND(H186="DSP",M186="DSP",T186="DSP",AA186="DSP"),AD186,IF(AND(H186="DSP",M186="DSP",T186="DSP",AD186="DSP"),AA186,IF(AND(H186="DSP",M186="DSP",AA186="DSP",AD186="DSP"),T186,IF(AND(H186="DSP",T186="DSP",AA186="DSP",AD186="DSP"),M186,IF(AND(M186="DSP",T186="DSP",AA186="DSP",AD186="DSP"),H186,IF(AND(T186="DSP",AA186="DSP",AD186="DSP"),(H186+M186)/2,IF(AND(M186="DSP",AA186="DSP",AD186="DSP"),(H186+T186)/2,IF(AND(H186="DSP",AA186="DSP",AD186="DSP"),(M186+T186)/2,IF(AND(M186="DSP",T186="DSP",AD186="DSP"),(H186+AA186)/2,IF(AND(H186="DSP",T186="DSP",AD186="DSP"),(M186+AA186)/2,IF(AND(H186="DSP",M186="DSP",AD186="DSP"),(T186+AA186)/2,IF(AND(M186="DSP",T186="DSP",AA186="DSP"),(H186+AD186)/2,IF(AND(H186="DSP",T186="DSP",AA186="DSP"),(M186+AD186)/2,IF(AND(H186="DSP",M186="DSP",AA186="DSP"),(T186+AD186)/2,IF(AND(H186="DSP",M186="DSP",T186="DSP"),(AA186+AD186)/2,IF(AND(H186="DSP",M186="DSP"),(T186+AA186+AD186)/3,IF(AND(H186="DSP",T186="DSP"),(M186+AA186+AD186)/3,IF(AND(M186="DSP",T186="DSP"),(H186+AA186+AD186)/3,IF(AND(H186="DSP",AA186="DSP"),(M186+T186+AD186)/3,IF(AND(M186="DSP",AA186="DSP"),(H186+T186+AD186)/3,IF(AND(T186="DSP",AA186="DSP"),(H186+M186+AD186)/3,IF(AND(H186="DSP",AD186="DSP"),(M186+T186+AA186)/3,IF(AND(M186="DSP",AD186="DSP"),(H186+T186+AA186)/3,IF(AND(T186="DSP",AD186="DSP"),(H186+M186+AA186)/3,IF(AND(AA186="DSP",AD186="DSP"),(H186+M186+T186)/3,IF(H186="DSP",(M186+T186+AA186+AD186)/4,IF(M186="DSP",(H186+T186+AA186+AD186)/4,IF(T186="DSP",(H186+M186+AA186+AD186)/4,IF(AA186="DSP",(H186+M186+T186+AD186)/4,IF(AD186="DSP",(H186+M186+T186+AA186)/4,SUM(H186+M186+T186+AA186+AD186)/5)))))))))))))))))))))))))))))))</f>
        <v>9.75</v>
      </c>
      <c r="AF186" s="425">
        <f>IF(AE186="DSP",0,AE186)</f>
        <v>9.75</v>
      </c>
      <c r="AG186" s="484">
        <f>RANK(AF186,$AF$3:$AF$651,0)</f>
        <v>451</v>
      </c>
      <c r="AH186" s="426">
        <f>IF(ISERROR(VLOOKUP(B186,'Notes Ecrit'!$A$2:$B$650,2,FALSE)),"ABI",(VLOOKUP(B186,'Notes Ecrit'!$A$2:$B$650,2,FALSE)))</f>
        <v>5.5</v>
      </c>
      <c r="AI186" s="425">
        <f>IF(OR(AH186="ABI",AH186="VALIDÉ"),0,AH186)</f>
        <v>5.5</v>
      </c>
      <c r="AJ186" s="488">
        <f>RANK(AI186,$AI$3:$AI$651,0)</f>
        <v>353</v>
      </c>
      <c r="AK186" s="427">
        <f>IF(AH186="ABI","DEF",IF(AE186="DSP",AH186,(AE186*0.5+AH186*0.5)))</f>
        <v>7.625</v>
      </c>
    </row>
    <row r="187" spans="1:37" ht="15.75" customHeight="1" thickBot="1" x14ac:dyDescent="0.35">
      <c r="A187" s="414" t="s">
        <v>1026</v>
      </c>
      <c r="B187" s="415">
        <v>21910526</v>
      </c>
      <c r="C187" s="444" t="s">
        <v>555</v>
      </c>
      <c r="D187" s="445" t="s">
        <v>556</v>
      </c>
      <c r="E187" s="418">
        <v>18</v>
      </c>
      <c r="F187" s="419">
        <f>IF(E187="ABI","ABI",IF(E187="DSP","DSP",IF(E187="VAL","VAL",(VLOOKUP(E187,tpstest,2)))))</f>
        <v>18.5</v>
      </c>
      <c r="G187" s="420">
        <f>IF(F187="ABI",0,IF(F187="DSP","DSP",IF(F187="VAL","VAL",(IF(A187="F",VLOOKUP(F187,endurfille,2),VLOOKUP(F187,endurgarçon,2))))))</f>
        <v>15</v>
      </c>
      <c r="H187" s="421">
        <f>IF(G187="VAL","VALIDÉ",G187)</f>
        <v>15</v>
      </c>
      <c r="I187" s="418">
        <v>3.13</v>
      </c>
      <c r="J187" s="420">
        <f>IF(I187="ABI",0,IF(I187="DSP","DSP",IF(I187="VAL","VAL",(IF(A187="F",VLOOKUP(I187,VIT20MF,2),VLOOKUP(I187,Vit20MG,2))))))</f>
        <v>18</v>
      </c>
      <c r="K187" s="418">
        <v>6.62</v>
      </c>
      <c r="L187" s="420">
        <f>IF(K187="ABI",0,IF(K187="DSP","DSP",IF(K187="VAL","VAL",(IF(A187="F",VLOOKUP(K187,vit50mf,2),VLOOKUP(K187,vit50mg,2))))))</f>
        <v>12</v>
      </c>
      <c r="M187" s="421">
        <f>IF(OR(J187="DSP",L187="DSP"),"DSP",IF(L187="VAL","VALIDÉ",(J187+L187)/2))</f>
        <v>15</v>
      </c>
      <c r="N187" s="418">
        <v>81</v>
      </c>
      <c r="O187" s="418">
        <v>68</v>
      </c>
      <c r="P187" s="422">
        <f>IF(OR(N187="DSP",N187="ABI",N187="VAL"),0,N187/O187)</f>
        <v>1.1911764705882353</v>
      </c>
      <c r="Q187" s="420">
        <f>IF(N187="ABI",0,IF(N187="DSP","DSP",IF(N187="VAL","VAL",IF(A187="F",VLOOKUP(P187,forcefille,2),VLOOKUP(P187,forcegarçon,2)))))</f>
        <v>6</v>
      </c>
      <c r="R187" s="418">
        <v>52.3</v>
      </c>
      <c r="S187" s="420">
        <f>IF(R187="ABI",0,IF(R187="DSP","DSP",IF(R187="VAL","VAL",IF(A187="F",VLOOKUP(R187,détfille,2),VLOOKUP(R187,détgarçon,2)))))</f>
        <v>6</v>
      </c>
      <c r="T187" s="421">
        <f>IF(OR(Q187="VAL",S187="VAL"),"VALIDÉ",IF(AND(Q187="DSP",S187="DSP"),"DSP",IF(Q187="DSP",S187*2,IF(S187="DSP",Q187*2,(Q187+S187)))))</f>
        <v>12</v>
      </c>
      <c r="U187" s="418">
        <v>26.62</v>
      </c>
      <c r="V187" s="420">
        <f>IF(U187="ABI",0,IF(U187="DSP","DSP",IF(U187="VAL","VAL",IF(A187="F",VLOOKUP(U187,coorfille,2),VLOOKUP(U187,coorgarçon,2)))))</f>
        <v>4.5</v>
      </c>
      <c r="W187" s="418">
        <v>3</v>
      </c>
      <c r="X187" s="420">
        <f>IF(W187="ABI",0,IF(W187="DSP","DSP",IF(W187="VAL","VAL",IF(A187="F",VLOOKUP(W187,SouplesseFille,2),VLOOKUP(W187,SouplesseGarçon,2)))))</f>
        <v>3.25</v>
      </c>
      <c r="Y187" s="418">
        <v>4</v>
      </c>
      <c r="Z187" s="420">
        <f>IF(Y187="ABI",0,IF(Y187="DSP","DSP",IF(Y187="VAL","VAL",IF(A187="F",VLOOKUP(Y187,eqfille,2),VLOOKUP(Y187,eqgarçon,2)))))</f>
        <v>3</v>
      </c>
      <c r="AA187" s="421">
        <f>IF(AND(V187="DSP",X187="DSP",Z187="DSP"),"DSP",IF(AND(V187="DSP",X187="DSP"),Z187*4,IF(AND(V187="DSP",Z187="DSP"),X187*4,IF(AND(X187="DSP",Z187="DSP"),V187*2,IF(V187="DSP",(X187+Z187)*2,IF(X187="DSP",V187+Z187*2,IF(Z187="DSP",V187+X187*2,IF(Z187="VAL","VALIDÉ",V187+X187+Z187))))))))</f>
        <v>10.75</v>
      </c>
      <c r="AB187" s="418">
        <v>40.28</v>
      </c>
      <c r="AC187" s="420">
        <f>IF(AB187="ABI",0,IF(AB187="DNF",0,IF(AB187="DSP","DSP",IF(AB187="VAL","VAL",(IF(A187="F",VLOOKUP(AB187,nagefille,2),VLOOKUP(AB187,nagegarçon,2)))))))</f>
        <v>10</v>
      </c>
      <c r="AD187" s="423">
        <f>IF(AC187="VAL","VALIDÉ",AC187)</f>
        <v>10</v>
      </c>
      <c r="AE187" s="424">
        <f>IF(AND(H187="DSP",M187="DSP",T187="DSP",AA187="DSP",AD187="DSP"),"DSP",IF(AND(H187="DSP",M187="DSP",T187="DSP",AA187="DSP"),AD187,IF(AND(H187="DSP",M187="DSP",T187="DSP",AD187="DSP"),AA187,IF(AND(H187="DSP",M187="DSP",AA187="DSP",AD187="DSP"),T187,IF(AND(H187="DSP",T187="DSP",AA187="DSP",AD187="DSP"),M187,IF(AND(M187="DSP",T187="DSP",AA187="DSP",AD187="DSP"),H187,IF(AND(T187="DSP",AA187="DSP",AD187="DSP"),(H187+M187)/2,IF(AND(M187="DSP",AA187="DSP",AD187="DSP"),(H187+T187)/2,IF(AND(H187="DSP",AA187="DSP",AD187="DSP"),(M187+T187)/2,IF(AND(M187="DSP",T187="DSP",AD187="DSP"),(H187+AA187)/2,IF(AND(H187="DSP",T187="DSP",AD187="DSP"),(M187+AA187)/2,IF(AND(H187="DSP",M187="DSP",AD187="DSP"),(T187+AA187)/2,IF(AND(M187="DSP",T187="DSP",AA187="DSP"),(H187+AD187)/2,IF(AND(H187="DSP",T187="DSP",AA187="DSP"),(M187+AD187)/2,IF(AND(H187="DSP",M187="DSP",AA187="DSP"),(T187+AD187)/2,IF(AND(H187="DSP",M187="DSP",T187="DSP"),(AA187+AD187)/2,IF(AND(H187="DSP",M187="DSP"),(T187+AA187+AD187)/3,IF(AND(H187="DSP",T187="DSP"),(M187+AA187+AD187)/3,IF(AND(M187="DSP",T187="DSP"),(H187+AA187+AD187)/3,IF(AND(H187="DSP",AA187="DSP"),(M187+T187+AD187)/3,IF(AND(M187="DSP",AA187="DSP"),(H187+T187+AD187)/3,IF(AND(T187="DSP",AA187="DSP"),(H187+M187+AD187)/3,IF(AND(H187="DSP",AD187="DSP"),(M187+T187+AA187)/3,IF(AND(M187="DSP",AD187="DSP"),(H187+T187+AA187)/3,IF(AND(T187="DSP",AD187="DSP"),(H187+M187+AA187)/3,IF(AND(AA187="DSP",AD187="DSP"),(H187+M187+T187)/3,IF(H187="DSP",(M187+T187+AA187+AD187)/4,IF(M187="DSP",(H187+T187+AA187+AD187)/4,IF(T187="DSP",(H187+M187+AA187+AD187)/4,IF(AA187="DSP",(H187+M187+T187+AD187)/4,IF(AD187="DSP",(H187+M187+T187+AA187)/4,SUM(H187+M187+T187+AA187+AD187)/5)))))))))))))))))))))))))))))))</f>
        <v>12.55</v>
      </c>
      <c r="AF187" s="425">
        <f>IF(AE187="DSP",0,AE187)</f>
        <v>12.55</v>
      </c>
      <c r="AG187" s="484">
        <f>RANK(AF187,$AF$3:$AF$651,0)</f>
        <v>127</v>
      </c>
      <c r="AH187" s="426">
        <f>IF(ISERROR(VLOOKUP(B187,'Notes Ecrit'!$A$2:$B$650,2,FALSE)),"ABI",(VLOOKUP(B187,'Notes Ecrit'!$A$2:$B$650,2,FALSE)))</f>
        <v>6.5</v>
      </c>
      <c r="AI187" s="425">
        <f>IF(OR(AH187="ABI",AH187="VALIDÉ"),0,AH187)</f>
        <v>6.5</v>
      </c>
      <c r="AJ187" s="488">
        <f>RANK(AI187,$AI$3:$AI$651,0)</f>
        <v>238</v>
      </c>
      <c r="AK187" s="427">
        <f>IF(AH187="ABI","DEF",IF(AE187="DSP",AH187,(AE187*0.5+AH187*0.5)))</f>
        <v>9.5250000000000004</v>
      </c>
    </row>
    <row r="188" spans="1:37" ht="15.75" customHeight="1" thickBot="1" x14ac:dyDescent="0.35">
      <c r="A188" s="414" t="s">
        <v>1026</v>
      </c>
      <c r="B188" s="415">
        <v>21908449</v>
      </c>
      <c r="C188" s="448" t="s">
        <v>557</v>
      </c>
      <c r="D188" s="449" t="s">
        <v>99</v>
      </c>
      <c r="E188" s="418">
        <v>21</v>
      </c>
      <c r="F188" s="419">
        <f>IF(E188="ABI","ABI",IF(E188="DSP","DSP",IF(E188="VAL","VAL",(VLOOKUP(E188,tpstest,2)))))</f>
        <v>20</v>
      </c>
      <c r="G188" s="420">
        <f>IF(F188="ABI",0,IF(F188="DSP","DSP",IF(F188="VAL","VAL",(IF(A188="F",VLOOKUP(F188,endurfille,2),VLOOKUP(F188,endurgarçon,2))))))</f>
        <v>18</v>
      </c>
      <c r="H188" s="421">
        <f>IF(G188="VAL","VALIDÉ",G188)</f>
        <v>18</v>
      </c>
      <c r="I188" s="418">
        <v>3.19</v>
      </c>
      <c r="J188" s="420">
        <f>IF(I188="ABI",0,IF(I188="DSP","DSP",IF(I188="VAL","VAL",(IF(A188="F",VLOOKUP(I188,VIT20MF,2),VLOOKUP(I188,Vit20MG,2))))))</f>
        <v>17</v>
      </c>
      <c r="K188" s="418">
        <v>6.74</v>
      </c>
      <c r="L188" s="420">
        <f>IF(K188="ABI",0,IF(K188="DSP","DSP",IF(K188="VAL","VAL",(IF(A188="F",VLOOKUP(K188,vit50mf,2),VLOOKUP(K188,vit50mg,2))))))</f>
        <v>12</v>
      </c>
      <c r="M188" s="421">
        <f>IF(OR(J188="DSP",L188="DSP"),"DSP",IF(L188="VAL","VALIDÉ",(J188+L188)/2))</f>
        <v>14.5</v>
      </c>
      <c r="N188" s="418">
        <v>64</v>
      </c>
      <c r="O188" s="418">
        <v>66</v>
      </c>
      <c r="P188" s="422">
        <f>IF(OR(N188="DSP",N188="ABI",N188="VAL"),0,N188/O188)</f>
        <v>0.96969696969696972</v>
      </c>
      <c r="Q188" s="420">
        <f>IF(N188="ABI",0,IF(N188="DSP","DSP",IF(N188="VAL","VAL",IF(A188="F",VLOOKUP(P188,forcefille,2),VLOOKUP(P188,forcegarçon,2)))))</f>
        <v>5</v>
      </c>
      <c r="R188" s="418">
        <v>41.5</v>
      </c>
      <c r="S188" s="420">
        <f>IF(R188="ABI",0,IF(R188="DSP","DSP",IF(R188="VAL","VAL",IF(A188="F",VLOOKUP(R188,détfille,2),VLOOKUP(R188,détgarçon,2)))))</f>
        <v>3.5</v>
      </c>
      <c r="T188" s="421">
        <f>IF(OR(Q188="VAL",S188="VAL"),"VALIDÉ",IF(AND(Q188="DSP",S188="DSP"),"DSP",IF(Q188="DSP",S188*2,IF(S188="DSP",Q188*2,(Q188+S188)))))</f>
        <v>8.5</v>
      </c>
      <c r="U188" s="418">
        <v>27.07</v>
      </c>
      <c r="V188" s="420">
        <f>IF(U188="ABI",0,IF(U188="DSP","DSP",IF(U188="VAL","VAL",IF(A188="F",VLOOKUP(U188,coorfille,2),VLOOKUP(U188,coorgarçon,2)))))</f>
        <v>4.25</v>
      </c>
      <c r="W188" s="418">
        <v>0</v>
      </c>
      <c r="X188" s="420">
        <f>IF(W188="ABI",0,IF(W188="DSP","DSP",IF(W188="VAL","VAL",IF(A188="F",VLOOKUP(W188,SouplesseFille,2),VLOOKUP(W188,SouplesseGarçon,2)))))</f>
        <v>2.5</v>
      </c>
      <c r="Y188" s="418">
        <v>1</v>
      </c>
      <c r="Z188" s="420">
        <f>IF(Y188="ABI",0,IF(Y188="DSP","DSP",IF(Y188="VAL","VAL",IF(A188="F",VLOOKUP(Y188,eqfille,2),VLOOKUP(Y188,eqgarçon,2)))))</f>
        <v>4.5</v>
      </c>
      <c r="AA188" s="421">
        <f>IF(AND(V188="DSP",X188="DSP",Z188="DSP"),"DSP",IF(AND(V188="DSP",X188="DSP"),Z188*4,IF(AND(V188="DSP",Z188="DSP"),X188*4,IF(AND(X188="DSP",Z188="DSP"),V188*2,IF(V188="DSP",(X188+Z188)*2,IF(X188="DSP",V188+Z188*2,IF(Z188="DSP",V188+X188*2,IF(Z188="VAL","VALIDÉ",V188+X188+Z188))))))))</f>
        <v>11.25</v>
      </c>
      <c r="AB188" s="418">
        <v>35.799999999999997</v>
      </c>
      <c r="AC188" s="420">
        <f>IF(AB188="ABI",0,IF(AB188="DNF",0,IF(AB188="DSP","DSP",IF(AB188="VAL","VAL",(IF(A188="F",VLOOKUP(AB188,nagefille,2),VLOOKUP(AB188,nagegarçon,2)))))))</f>
        <v>13</v>
      </c>
      <c r="AD188" s="423">
        <f>IF(AC188="VAL","VALIDÉ",AC188)</f>
        <v>13</v>
      </c>
      <c r="AE188" s="424">
        <f>IF(AND(H188="DSP",M188="DSP",T188="DSP",AA188="DSP",AD188="DSP"),"DSP",IF(AND(H188="DSP",M188="DSP",T188="DSP",AA188="DSP"),AD188,IF(AND(H188="DSP",M188="DSP",T188="DSP",AD188="DSP"),AA188,IF(AND(H188="DSP",M188="DSP",AA188="DSP",AD188="DSP"),T188,IF(AND(H188="DSP",T188="DSP",AA188="DSP",AD188="DSP"),M188,IF(AND(M188="DSP",T188="DSP",AA188="DSP",AD188="DSP"),H188,IF(AND(T188="DSP",AA188="DSP",AD188="DSP"),(H188+M188)/2,IF(AND(M188="DSP",AA188="DSP",AD188="DSP"),(H188+T188)/2,IF(AND(H188="DSP",AA188="DSP",AD188="DSP"),(M188+T188)/2,IF(AND(M188="DSP",T188="DSP",AD188="DSP"),(H188+AA188)/2,IF(AND(H188="DSP",T188="DSP",AD188="DSP"),(M188+AA188)/2,IF(AND(H188="DSP",M188="DSP",AD188="DSP"),(T188+AA188)/2,IF(AND(M188="DSP",T188="DSP",AA188="DSP"),(H188+AD188)/2,IF(AND(H188="DSP",T188="DSP",AA188="DSP"),(M188+AD188)/2,IF(AND(H188="DSP",M188="DSP",AA188="DSP"),(T188+AD188)/2,IF(AND(H188="DSP",M188="DSP",T188="DSP"),(AA188+AD188)/2,IF(AND(H188="DSP",M188="DSP"),(T188+AA188+AD188)/3,IF(AND(H188="DSP",T188="DSP"),(M188+AA188+AD188)/3,IF(AND(M188="DSP",T188="DSP"),(H188+AA188+AD188)/3,IF(AND(H188="DSP",AA188="DSP"),(M188+T188+AD188)/3,IF(AND(M188="DSP",AA188="DSP"),(H188+T188+AD188)/3,IF(AND(T188="DSP",AA188="DSP"),(H188+M188+AD188)/3,IF(AND(H188="DSP",AD188="DSP"),(M188+T188+AA188)/3,IF(AND(M188="DSP",AD188="DSP"),(H188+T188+AA188)/3,IF(AND(T188="DSP",AD188="DSP"),(H188+M188+AA188)/3,IF(AND(AA188="DSP",AD188="DSP"),(H188+M188+T188)/3,IF(H188="DSP",(M188+T188+AA188+AD188)/4,IF(M188="DSP",(H188+T188+AA188+AD188)/4,IF(T188="DSP",(H188+M188+AA188+AD188)/4,IF(AA188="DSP",(H188+M188+T188+AD188)/4,IF(AD188="DSP",(H188+M188+T188+AA188)/4,SUM(H188+M188+T188+AA188+AD188)/5)))))))))))))))))))))))))))))))</f>
        <v>13.05</v>
      </c>
      <c r="AF188" s="425">
        <f>IF(AE188="DSP",0,AE188)</f>
        <v>13.05</v>
      </c>
      <c r="AG188" s="484">
        <f>RANK(AF188,$AF$3:$AF$651,0)</f>
        <v>83</v>
      </c>
      <c r="AH188" s="426">
        <f>IF(ISERROR(VLOOKUP(B188,'Notes Ecrit'!$A$2:$B$650,2,FALSE)),"ABI",(VLOOKUP(B188,'Notes Ecrit'!$A$2:$B$650,2,FALSE)))</f>
        <v>10</v>
      </c>
      <c r="AI188" s="425">
        <f>IF(OR(AH188="ABI",AH188="VALIDÉ"),0,AH188)</f>
        <v>10</v>
      </c>
      <c r="AJ188" s="488">
        <f>RANK(AI188,$AI$3:$AI$651,0)</f>
        <v>26</v>
      </c>
      <c r="AK188" s="427">
        <f>IF(AH188="ABI","DEF",IF(AE188="DSP",AH188,(AE188*0.5+AH188*0.5)))</f>
        <v>11.525</v>
      </c>
    </row>
    <row r="189" spans="1:37" ht="15.75" customHeight="1" thickBot="1" x14ac:dyDescent="0.35">
      <c r="A189" s="414" t="s">
        <v>74</v>
      </c>
      <c r="B189" s="415">
        <v>21912873</v>
      </c>
      <c r="C189" s="448" t="s">
        <v>558</v>
      </c>
      <c r="D189" s="449" t="s">
        <v>559</v>
      </c>
      <c r="E189" s="418">
        <v>17</v>
      </c>
      <c r="F189" s="419">
        <f>IF(E189="ABI","ABI",IF(E189="DSP","DSP",IF(E189="VAL","VAL",(VLOOKUP(E189,tpstest,2)))))</f>
        <v>18</v>
      </c>
      <c r="G189" s="420">
        <f>IF(F189="ABI",0,IF(F189="DSP","DSP",IF(F189="VAL","VAL",(IF(A189="F",VLOOKUP(F189,endurfille,2),VLOOKUP(F189,endurgarçon,2))))))</f>
        <v>17</v>
      </c>
      <c r="H189" s="421">
        <f>IF(G189="VAL","VALIDÉ",G189)</f>
        <v>17</v>
      </c>
      <c r="I189" s="418">
        <v>3.3</v>
      </c>
      <c r="J189" s="420">
        <f>IF(I189="ABI",0,IF(I189="DSP","DSP",IF(I189="VAL","VAL",(IF(A189="F",VLOOKUP(I189,VIT20MF,2),VLOOKUP(I189,Vit20MG,2))))))</f>
        <v>20</v>
      </c>
      <c r="K189" s="418">
        <v>7.05</v>
      </c>
      <c r="L189" s="420">
        <f>IF(K189="ABI",0,IF(K189="DSP","DSP",IF(K189="VAL","VAL",(IF(A189="F",VLOOKUP(K189,vit50mf,2),VLOOKUP(K189,vit50mg,2))))))</f>
        <v>16</v>
      </c>
      <c r="M189" s="421">
        <f>IF(OR(J189="DSP",L189="DSP"),"DSP",IF(L189="VAL","VALIDÉ",(J189+L189)/2))</f>
        <v>18</v>
      </c>
      <c r="N189" s="418">
        <v>41</v>
      </c>
      <c r="O189" s="418">
        <v>53</v>
      </c>
      <c r="P189" s="422">
        <f>IF(OR(N189="DSP",N189="ABI",N189="VAL"),0,N189/O189)</f>
        <v>0.77358490566037741</v>
      </c>
      <c r="Q189" s="420">
        <f>IF(N189="ABI",0,IF(N189="DSP","DSP",IF(N189="VAL","VAL",IF(A189="F",VLOOKUP(P189,forcefille,2),VLOOKUP(P189,forcegarçon,2)))))</f>
        <v>6.5</v>
      </c>
      <c r="R189" s="418">
        <v>32.5</v>
      </c>
      <c r="S189" s="420">
        <f>IF(R189="ABI",0,IF(R189="DSP","DSP",IF(R189="VAL","VAL",IF(A189="F",VLOOKUP(R189,détfille,2),VLOOKUP(R189,détgarçon,2)))))</f>
        <v>5.5</v>
      </c>
      <c r="T189" s="421">
        <f>IF(OR(Q189="VAL",S189="VAL"),"VALIDÉ",IF(AND(Q189="DSP",S189="DSP"),"DSP",IF(Q189="DSP",S189*2,IF(S189="DSP",Q189*2,(Q189+S189)))))</f>
        <v>12</v>
      </c>
      <c r="U189" s="418">
        <v>30.73</v>
      </c>
      <c r="V189" s="420">
        <f>IF(U189="ABI",0,IF(U189="DSP","DSP",IF(U189="VAL","VAL",IF(A189="F",VLOOKUP(U189,coorfille,2),VLOOKUP(U189,coorgarçon,2)))))</f>
        <v>3.5</v>
      </c>
      <c r="W189" s="418">
        <v>-24</v>
      </c>
      <c r="X189" s="420">
        <f>IF(W189="ABI",0,IF(W189="DSP","DSP",IF(W189="VAL","VAL",IF(A189="F",VLOOKUP(W189,SouplesseFille,2),VLOOKUP(W189,SouplesseGarçon,2)))))</f>
        <v>0</v>
      </c>
      <c r="Y189" s="418">
        <v>1</v>
      </c>
      <c r="Z189" s="420">
        <f>IF(Y189="ABI",0,IF(Y189="DSP","DSP",IF(Y189="VAL","VAL",IF(A189="F",VLOOKUP(Y189,eqfille,2),VLOOKUP(Y189,eqgarçon,2)))))</f>
        <v>4.5</v>
      </c>
      <c r="AA189" s="421">
        <f>IF(AND(V189="DSP",X189="DSP",Z189="DSP"),"DSP",IF(AND(V189="DSP",X189="DSP"),Z189*4,IF(AND(V189="DSP",Z189="DSP"),X189*4,IF(AND(X189="DSP",Z189="DSP"),V189*2,IF(V189="DSP",(X189+Z189)*2,IF(X189="DSP",V189+Z189*2,IF(Z189="DSP",V189+X189*2,IF(Z189="VAL","VALIDÉ",V189+X189+Z189))))))))</f>
        <v>8</v>
      </c>
      <c r="AB189" s="418">
        <v>46.48</v>
      </c>
      <c r="AC189" s="420">
        <f>IF(AB189="ABI",0,IF(AB189="DNF",0,IF(AB189="DSP","DSP",IF(AB189="VAL","VAL",(IF(A189="F",VLOOKUP(AB189,nagefille,2),VLOOKUP(AB189,nagegarçon,2)))))))</f>
        <v>10</v>
      </c>
      <c r="AD189" s="423">
        <f>IF(AC189="VAL","VALIDÉ",AC189)</f>
        <v>10</v>
      </c>
      <c r="AE189" s="424">
        <f>IF(AND(H189="DSP",M189="DSP",T189="DSP",AA189="DSP",AD189="DSP"),"DSP",IF(AND(H189="DSP",M189="DSP",T189="DSP",AA189="DSP"),AD189,IF(AND(H189="DSP",M189="DSP",T189="DSP",AD189="DSP"),AA189,IF(AND(H189="DSP",M189="DSP",AA189="DSP",AD189="DSP"),T189,IF(AND(H189="DSP",T189="DSP",AA189="DSP",AD189="DSP"),M189,IF(AND(M189="DSP",T189="DSP",AA189="DSP",AD189="DSP"),H189,IF(AND(T189="DSP",AA189="DSP",AD189="DSP"),(H189+M189)/2,IF(AND(M189="DSP",AA189="DSP",AD189="DSP"),(H189+T189)/2,IF(AND(H189="DSP",AA189="DSP",AD189="DSP"),(M189+T189)/2,IF(AND(M189="DSP",T189="DSP",AD189="DSP"),(H189+AA189)/2,IF(AND(H189="DSP",T189="DSP",AD189="DSP"),(M189+AA189)/2,IF(AND(H189="DSP",M189="DSP",AD189="DSP"),(T189+AA189)/2,IF(AND(M189="DSP",T189="DSP",AA189="DSP"),(H189+AD189)/2,IF(AND(H189="DSP",T189="DSP",AA189="DSP"),(M189+AD189)/2,IF(AND(H189="DSP",M189="DSP",AA189="DSP"),(T189+AD189)/2,IF(AND(H189="DSP",M189="DSP",T189="DSP"),(AA189+AD189)/2,IF(AND(H189="DSP",M189="DSP"),(T189+AA189+AD189)/3,IF(AND(H189="DSP",T189="DSP"),(M189+AA189+AD189)/3,IF(AND(M189="DSP",T189="DSP"),(H189+AA189+AD189)/3,IF(AND(H189="DSP",AA189="DSP"),(M189+T189+AD189)/3,IF(AND(M189="DSP",AA189="DSP"),(H189+T189+AD189)/3,IF(AND(T189="DSP",AA189="DSP"),(H189+M189+AD189)/3,IF(AND(H189="DSP",AD189="DSP"),(M189+T189+AA189)/3,IF(AND(M189="DSP",AD189="DSP"),(H189+T189+AA189)/3,IF(AND(T189="DSP",AD189="DSP"),(H189+M189+AA189)/3,IF(AND(AA189="DSP",AD189="DSP"),(H189+M189+T189)/3,IF(H189="DSP",(M189+T189+AA189+AD189)/4,IF(M189="DSP",(H189+T189+AA189+AD189)/4,IF(T189="DSP",(H189+M189+AA189+AD189)/4,IF(AA189="DSP",(H189+M189+T189+AD189)/4,IF(AD189="DSP",(H189+M189+T189+AA189)/4,SUM(H189+M189+T189+AA189+AD189)/5)))))))))))))))))))))))))))))))</f>
        <v>13</v>
      </c>
      <c r="AF189" s="425">
        <f>IF(AE189="DSP",0,AE189)</f>
        <v>13</v>
      </c>
      <c r="AG189" s="484">
        <f>RANK(AF189,$AF$3:$AF$651,0)</f>
        <v>88</v>
      </c>
      <c r="AH189" s="426">
        <f>IF(ISERROR(VLOOKUP(B189,'Notes Ecrit'!$A$2:$B$650,2,FALSE)),"ABI",(VLOOKUP(B189,'Notes Ecrit'!$A$2:$B$650,2,FALSE)))</f>
        <v>6</v>
      </c>
      <c r="AI189" s="425">
        <f>IF(OR(AH189="ABI",AH189="VALIDÉ"),0,AH189)</f>
        <v>6</v>
      </c>
      <c r="AJ189" s="488">
        <f>RANK(AI189,$AI$3:$AI$651,0)</f>
        <v>288</v>
      </c>
      <c r="AK189" s="427">
        <f>IF(AH189="ABI","DEF",IF(AE189="DSP",AH189,(AE189*0.5+AH189*0.5)))</f>
        <v>9.5</v>
      </c>
    </row>
    <row r="190" spans="1:37" ht="15.75" customHeight="1" thickBot="1" x14ac:dyDescent="0.35">
      <c r="A190" s="414" t="s">
        <v>74</v>
      </c>
      <c r="B190" s="415">
        <v>21903152</v>
      </c>
      <c r="C190" s="444" t="s">
        <v>560</v>
      </c>
      <c r="D190" s="445" t="s">
        <v>187</v>
      </c>
      <c r="E190" s="418">
        <v>11</v>
      </c>
      <c r="F190" s="419">
        <f>IF(E190="ABI","ABI",IF(E190="DSP","DSP",IF(E190="VAL","VAL",(VLOOKUP(E190,tpstest,2)))))</f>
        <v>15</v>
      </c>
      <c r="G190" s="420">
        <f>IF(F190="ABI",0,IF(F190="DSP","DSP",IF(F190="VAL","VAL",(IF(A190="F",VLOOKUP(F190,endurfille,2),VLOOKUP(F190,endurgarçon,2))))))</f>
        <v>11</v>
      </c>
      <c r="H190" s="421">
        <f>IF(G190="VAL","VALIDÉ",G190)</f>
        <v>11</v>
      </c>
      <c r="I190" s="418">
        <v>3.49</v>
      </c>
      <c r="J190" s="420">
        <f>IF(I190="ABI",0,IF(I190="DSP","DSP",IF(I190="VAL","VAL",(IF(A190="F",VLOOKUP(I190,VIT20MF,2),VLOOKUP(I190,Vit20MG,2))))))</f>
        <v>17</v>
      </c>
      <c r="K190" s="418">
        <v>7.52</v>
      </c>
      <c r="L190" s="420">
        <f>IF(K190="ABI",0,IF(K190="DSP","DSP",IF(K190="VAL","VAL",(IF(A190="F",VLOOKUP(K190,vit50mf,2),VLOOKUP(K190,vit50mg,2))))))</f>
        <v>12</v>
      </c>
      <c r="M190" s="421">
        <f>IF(OR(J190="DSP",L190="DSP"),"DSP",IF(L190="VAL","VALIDÉ",(J190+L190)/2))</f>
        <v>14.5</v>
      </c>
      <c r="N190" s="418">
        <v>29</v>
      </c>
      <c r="O190" s="418">
        <v>49</v>
      </c>
      <c r="P190" s="422">
        <f>IF(OR(N190="DSP",N190="ABI",N190="VAL"),0,N190/O190)</f>
        <v>0.59183673469387754</v>
      </c>
      <c r="Q190" s="420">
        <f>IF(N190="ABI",0,IF(N190="DSP","DSP",IF(N190="VAL","VAL",IF(A190="F",VLOOKUP(P190,forcefille,2),VLOOKUP(P190,forcegarçon,2)))))</f>
        <v>5.5</v>
      </c>
      <c r="R190" s="418">
        <v>26.2</v>
      </c>
      <c r="S190" s="420">
        <f>IF(R190="ABI",0,IF(R190="DSP","DSP",IF(R190="VAL","VAL",IF(A190="F",VLOOKUP(R190,détfille,2),VLOOKUP(R190,détgarçon,2)))))</f>
        <v>4</v>
      </c>
      <c r="T190" s="421">
        <f>IF(OR(Q190="VAL",S190="VAL"),"VALIDÉ",IF(AND(Q190="DSP",S190="DSP"),"DSP",IF(Q190="DSP",S190*2,IF(S190="DSP",Q190*2,(Q190+S190)))))</f>
        <v>9.5</v>
      </c>
      <c r="U190" s="418">
        <v>28.28</v>
      </c>
      <c r="V190" s="420">
        <f>IF(U190="ABI",0,IF(U190="DSP","DSP",IF(U190="VAL","VAL",IF(A190="F",VLOOKUP(U190,coorfille,2),VLOOKUP(U190,coorgarçon,2)))))</f>
        <v>4.75</v>
      </c>
      <c r="W190" s="418">
        <v>0</v>
      </c>
      <c r="X190" s="420">
        <f>IF(W190="ABI",0,IF(W190="DSP","DSP",IF(W190="VAL","VAL",IF(A190="F",VLOOKUP(W190,SouplesseFille,2),VLOOKUP(W190,SouplesseGarçon,2)))))</f>
        <v>2.5</v>
      </c>
      <c r="Y190" s="418">
        <v>3</v>
      </c>
      <c r="Z190" s="420">
        <f>IF(Y190="ABI",0,IF(Y190="DSP","DSP",IF(Y190="VAL","VAL",IF(A190="F",VLOOKUP(Y190,eqfille,2),VLOOKUP(Y190,eqgarçon,2)))))</f>
        <v>3.5</v>
      </c>
      <c r="AA190" s="421">
        <f>IF(AND(V190="DSP",X190="DSP",Z190="DSP"),"DSP",IF(AND(V190="DSP",X190="DSP"),Z190*4,IF(AND(V190="DSP",Z190="DSP"),X190*4,IF(AND(X190="DSP",Z190="DSP"),V190*2,IF(V190="DSP",(X190+Z190)*2,IF(X190="DSP",V190+Z190*2,IF(Z190="DSP",V190+X190*2,IF(Z190="VAL","VALIDÉ",V190+X190+Z190))))))))</f>
        <v>10.75</v>
      </c>
      <c r="AB190" s="418">
        <v>40.950000000000003</v>
      </c>
      <c r="AC190" s="420">
        <f>IF(AB190="ABI",0,IF(AB190="DNF",0,IF(AB190="DSP","DSP",IF(AB190="VAL","VAL",(IF(A190="F",VLOOKUP(AB190,nagefille,2),VLOOKUP(AB190,nagegarçon,2)))))))</f>
        <v>13</v>
      </c>
      <c r="AD190" s="423">
        <f>IF(AC190="VAL","VALIDÉ",AC190)</f>
        <v>13</v>
      </c>
      <c r="AE190" s="424">
        <f>IF(AND(H190="DSP",M190="DSP",T190="DSP",AA190="DSP",AD190="DSP"),"DSP",IF(AND(H190="DSP",M190="DSP",T190="DSP",AA190="DSP"),AD190,IF(AND(H190="DSP",M190="DSP",T190="DSP",AD190="DSP"),AA190,IF(AND(H190="DSP",M190="DSP",AA190="DSP",AD190="DSP"),T190,IF(AND(H190="DSP",T190="DSP",AA190="DSP",AD190="DSP"),M190,IF(AND(M190="DSP",T190="DSP",AA190="DSP",AD190="DSP"),H190,IF(AND(T190="DSP",AA190="DSP",AD190="DSP"),(H190+M190)/2,IF(AND(M190="DSP",AA190="DSP",AD190="DSP"),(H190+T190)/2,IF(AND(H190="DSP",AA190="DSP",AD190="DSP"),(M190+T190)/2,IF(AND(M190="DSP",T190="DSP",AD190="DSP"),(H190+AA190)/2,IF(AND(H190="DSP",T190="DSP",AD190="DSP"),(M190+AA190)/2,IF(AND(H190="DSP",M190="DSP",AD190="DSP"),(T190+AA190)/2,IF(AND(M190="DSP",T190="DSP",AA190="DSP"),(H190+AD190)/2,IF(AND(H190="DSP",T190="DSP",AA190="DSP"),(M190+AD190)/2,IF(AND(H190="DSP",M190="DSP",AA190="DSP"),(T190+AD190)/2,IF(AND(H190="DSP",M190="DSP",T190="DSP"),(AA190+AD190)/2,IF(AND(H190="DSP",M190="DSP"),(T190+AA190+AD190)/3,IF(AND(H190="DSP",T190="DSP"),(M190+AA190+AD190)/3,IF(AND(M190="DSP",T190="DSP"),(H190+AA190+AD190)/3,IF(AND(H190="DSP",AA190="DSP"),(M190+T190+AD190)/3,IF(AND(M190="DSP",AA190="DSP"),(H190+T190+AD190)/3,IF(AND(T190="DSP",AA190="DSP"),(H190+M190+AD190)/3,IF(AND(H190="DSP",AD190="DSP"),(M190+T190+AA190)/3,IF(AND(M190="DSP",AD190="DSP"),(H190+T190+AA190)/3,IF(AND(T190="DSP",AD190="DSP"),(H190+M190+AA190)/3,IF(AND(AA190="DSP",AD190="DSP"),(H190+M190+T190)/3,IF(H190="DSP",(M190+T190+AA190+AD190)/4,IF(M190="DSP",(H190+T190+AA190+AD190)/4,IF(T190="DSP",(H190+M190+AA190+AD190)/4,IF(AA190="DSP",(H190+M190+T190+AD190)/4,IF(AD190="DSP",(H190+M190+T190+AA190)/4,SUM(H190+M190+T190+AA190+AD190)/5)))))))))))))))))))))))))))))))</f>
        <v>11.75</v>
      </c>
      <c r="AF190" s="425">
        <f>IF(AE190="DSP",0,AE190)</f>
        <v>11.75</v>
      </c>
      <c r="AG190" s="484">
        <f>RANK(AF190,$AF$3:$AF$651,0)</f>
        <v>228</v>
      </c>
      <c r="AH190" s="426">
        <f>IF(ISERROR(VLOOKUP(B190,'Notes Ecrit'!$A$2:$B$650,2,FALSE)),"ABI",(VLOOKUP(B190,'Notes Ecrit'!$A$2:$B$650,2,FALSE)))</f>
        <v>5.5</v>
      </c>
      <c r="AI190" s="425">
        <f>IF(OR(AH190="ABI",AH190="VALIDÉ"),0,AH190)</f>
        <v>5.5</v>
      </c>
      <c r="AJ190" s="488">
        <f>RANK(AI190,$AI$3:$AI$651,0)</f>
        <v>353</v>
      </c>
      <c r="AK190" s="427">
        <f>IF(AH190="ABI","DEF",IF(AE190="DSP",AH190,(AE190*0.5+AH190*0.5)))</f>
        <v>8.625</v>
      </c>
    </row>
    <row r="191" spans="1:37" ht="15.75" customHeight="1" thickBot="1" x14ac:dyDescent="0.35">
      <c r="A191" s="414" t="s">
        <v>1026</v>
      </c>
      <c r="B191" s="415">
        <v>21902291</v>
      </c>
      <c r="C191" s="448" t="s">
        <v>561</v>
      </c>
      <c r="D191" s="449" t="s">
        <v>562</v>
      </c>
      <c r="E191" s="418">
        <v>20</v>
      </c>
      <c r="F191" s="419">
        <f>IF(E191="ABI","ABI",IF(E191="DSP","DSP",IF(E191="VAL","VAL",(VLOOKUP(E191,tpstest,2)))))</f>
        <v>19.5</v>
      </c>
      <c r="G191" s="420">
        <f>IF(F191="ABI",0,IF(F191="DSP","DSP",IF(F191="VAL","VAL",(IF(A191="F",VLOOKUP(F191,endurfille,2),VLOOKUP(F191,endurgarçon,2))))))</f>
        <v>17</v>
      </c>
      <c r="H191" s="421">
        <f>IF(G191="VAL","VALIDÉ",G191)</f>
        <v>17</v>
      </c>
      <c r="I191" s="418">
        <v>3.21</v>
      </c>
      <c r="J191" s="420">
        <f>IF(I191="ABI",0,IF(I191="DSP","DSP",IF(I191="VAL","VAL",(IF(A191="F",VLOOKUP(I191,VIT20MF,2),VLOOKUP(I191,Vit20MG,2))))))</f>
        <v>17</v>
      </c>
      <c r="K191" s="418">
        <v>6.69</v>
      </c>
      <c r="L191" s="420">
        <f>IF(K191="ABI",0,IF(K191="DSP","DSP",IF(K191="VAL","VAL",(IF(A191="F",VLOOKUP(K191,vit50mf,2),VLOOKUP(K191,vit50mg,2))))))</f>
        <v>12</v>
      </c>
      <c r="M191" s="421">
        <f>IF(OR(J191="DSP",L191="DSP"),"DSP",IF(L191="VAL","VALIDÉ",(J191+L191)/2))</f>
        <v>14.5</v>
      </c>
      <c r="N191" s="418">
        <v>46</v>
      </c>
      <c r="O191" s="418">
        <v>59</v>
      </c>
      <c r="P191" s="422">
        <f>IF(OR(N191="DSP",N191="ABI",N191="VAL"),0,N191/O191)</f>
        <v>0.77966101694915257</v>
      </c>
      <c r="Q191" s="420">
        <f>IF(N191="ABI",0,IF(N191="DSP","DSP",IF(N191="VAL","VAL",IF(A191="F",VLOOKUP(P191,forcefille,2),VLOOKUP(P191,forcegarçon,2)))))</f>
        <v>4</v>
      </c>
      <c r="R191" s="418">
        <v>43.1</v>
      </c>
      <c r="S191" s="420">
        <f>IF(R191="ABI",0,IF(R191="DSP","DSP",IF(R191="VAL","VAL",IF(A191="F",VLOOKUP(R191,détfille,2),VLOOKUP(R191,détgarçon,2)))))</f>
        <v>4</v>
      </c>
      <c r="T191" s="421">
        <f>IF(OR(Q191="VAL",S191="VAL"),"VALIDÉ",IF(AND(Q191="DSP",S191="DSP"),"DSP",IF(Q191="DSP",S191*2,IF(S191="DSP",Q191*2,(Q191+S191)))))</f>
        <v>8</v>
      </c>
      <c r="U191" s="418">
        <v>24.83</v>
      </c>
      <c r="V191" s="420">
        <f>IF(U191="ABI",0,IF(U191="DSP","DSP",IF(U191="VAL","VAL",IF(A191="F",VLOOKUP(U191,coorfille,2),VLOOKUP(U191,coorgarçon,2)))))</f>
        <v>5.5</v>
      </c>
      <c r="W191" s="418">
        <v>-25</v>
      </c>
      <c r="X191" s="420">
        <f>IF(W191="ABI",0,IF(W191="DSP","DSP",IF(W191="VAL","VAL",IF(A191="F",VLOOKUP(W191,SouplesseFille,2),VLOOKUP(W191,SouplesseGarçon,2)))))</f>
        <v>0</v>
      </c>
      <c r="Y191" s="418">
        <v>3</v>
      </c>
      <c r="Z191" s="420">
        <f>IF(Y191="ABI",0,IF(Y191="DSP","DSP",IF(Y191="VAL","VAL",IF(A191="F",VLOOKUP(Y191,eqfille,2),VLOOKUP(Y191,eqgarçon,2)))))</f>
        <v>3.5</v>
      </c>
      <c r="AA191" s="421">
        <f>IF(AND(V191="DSP",X191="DSP",Z191="DSP"),"DSP",IF(AND(V191="DSP",X191="DSP"),Z191*4,IF(AND(V191="DSP",Z191="DSP"),X191*4,IF(AND(X191="DSP",Z191="DSP"),V191*2,IF(V191="DSP",(X191+Z191)*2,IF(X191="DSP",V191+Z191*2,IF(Z191="DSP",V191+X191*2,IF(Z191="VAL","VALIDÉ",V191+X191+Z191))))))))</f>
        <v>9</v>
      </c>
      <c r="AB191" s="418">
        <v>43.82</v>
      </c>
      <c r="AC191" s="420">
        <f>IF(AB191="ABI",0,IF(AB191="DNF",0,IF(AB191="DSP","DSP",IF(AB191="VAL","VAL",(IF(A191="F",VLOOKUP(AB191,nagefille,2),VLOOKUP(AB191,nagegarçon,2)))))))</f>
        <v>8</v>
      </c>
      <c r="AD191" s="423">
        <f>IF(AC191="VAL","VALIDÉ",AC191)</f>
        <v>8</v>
      </c>
      <c r="AE191" s="424">
        <f>IF(AND(H191="DSP",M191="DSP",T191="DSP",AA191="DSP",AD191="DSP"),"DSP",IF(AND(H191="DSP",M191="DSP",T191="DSP",AA191="DSP"),AD191,IF(AND(H191="DSP",M191="DSP",T191="DSP",AD191="DSP"),AA191,IF(AND(H191="DSP",M191="DSP",AA191="DSP",AD191="DSP"),T191,IF(AND(H191="DSP",T191="DSP",AA191="DSP",AD191="DSP"),M191,IF(AND(M191="DSP",T191="DSP",AA191="DSP",AD191="DSP"),H191,IF(AND(T191="DSP",AA191="DSP",AD191="DSP"),(H191+M191)/2,IF(AND(M191="DSP",AA191="DSP",AD191="DSP"),(H191+T191)/2,IF(AND(H191="DSP",AA191="DSP",AD191="DSP"),(M191+T191)/2,IF(AND(M191="DSP",T191="DSP",AD191="DSP"),(H191+AA191)/2,IF(AND(H191="DSP",T191="DSP",AD191="DSP"),(M191+AA191)/2,IF(AND(H191="DSP",M191="DSP",AD191="DSP"),(T191+AA191)/2,IF(AND(M191="DSP",T191="DSP",AA191="DSP"),(H191+AD191)/2,IF(AND(H191="DSP",T191="DSP",AA191="DSP"),(M191+AD191)/2,IF(AND(H191="DSP",M191="DSP",AA191="DSP"),(T191+AD191)/2,IF(AND(H191="DSP",M191="DSP",T191="DSP"),(AA191+AD191)/2,IF(AND(H191="DSP",M191="DSP"),(T191+AA191+AD191)/3,IF(AND(H191="DSP",T191="DSP"),(M191+AA191+AD191)/3,IF(AND(M191="DSP",T191="DSP"),(H191+AA191+AD191)/3,IF(AND(H191="DSP",AA191="DSP"),(M191+T191+AD191)/3,IF(AND(M191="DSP",AA191="DSP"),(H191+T191+AD191)/3,IF(AND(T191="DSP",AA191="DSP"),(H191+M191+AD191)/3,IF(AND(H191="DSP",AD191="DSP"),(M191+T191+AA191)/3,IF(AND(M191="DSP",AD191="DSP"),(H191+T191+AA191)/3,IF(AND(T191="DSP",AD191="DSP"),(H191+M191+AA191)/3,IF(AND(AA191="DSP",AD191="DSP"),(H191+M191+T191)/3,IF(H191="DSP",(M191+T191+AA191+AD191)/4,IF(M191="DSP",(H191+T191+AA191+AD191)/4,IF(T191="DSP",(H191+M191+AA191+AD191)/4,IF(AA191="DSP",(H191+M191+T191+AD191)/4,IF(AD191="DSP",(H191+M191+T191+AA191)/4,SUM(H191+M191+T191+AA191+AD191)/5)))))))))))))))))))))))))))))))</f>
        <v>11.3</v>
      </c>
      <c r="AF191" s="425">
        <f>IF(AE191="DSP",0,AE191)</f>
        <v>11.3</v>
      </c>
      <c r="AG191" s="484">
        <f>RANK(AF191,$AF$3:$AF$651,0)</f>
        <v>291</v>
      </c>
      <c r="AH191" s="426">
        <f>IF(ISERROR(VLOOKUP(B191,'Notes Ecrit'!$A$2:$B$650,2,FALSE)),"ABI",(VLOOKUP(B191,'Notes Ecrit'!$A$2:$B$650,2,FALSE)))</f>
        <v>6</v>
      </c>
      <c r="AI191" s="425">
        <f>IF(OR(AH191="ABI",AH191="VALIDÉ"),0,AH191)</f>
        <v>6</v>
      </c>
      <c r="AJ191" s="488">
        <f>RANK(AI191,$AI$3:$AI$651,0)</f>
        <v>288</v>
      </c>
      <c r="AK191" s="427">
        <f>IF(AH191="ABI","DEF",IF(AE191="DSP",AH191,(AE191*0.5+AH191*0.5)))</f>
        <v>8.65</v>
      </c>
    </row>
    <row r="192" spans="1:37" ht="15.75" customHeight="1" thickBot="1" x14ac:dyDescent="0.35">
      <c r="A192" s="414" t="s">
        <v>1026</v>
      </c>
      <c r="B192" s="415">
        <v>21902329</v>
      </c>
      <c r="C192" s="448" t="s">
        <v>563</v>
      </c>
      <c r="D192" s="449" t="s">
        <v>556</v>
      </c>
      <c r="E192" s="418" t="s">
        <v>329</v>
      </c>
      <c r="F192" s="419" t="str">
        <f>IF(E192="ABI","ABI",IF(E192="DSP","DSP",IF(E192="VAL","VAL",(VLOOKUP(E192,tpstest,2)))))</f>
        <v>ABI</v>
      </c>
      <c r="G192" s="420">
        <f>IF(F192="ABI",0,IF(F192="DSP","DSP",IF(F192="VAL","VAL",(IF(A192="F",VLOOKUP(F192,endurfille,2),VLOOKUP(F192,endurgarçon,2))))))</f>
        <v>0</v>
      </c>
      <c r="H192" s="421">
        <f>IF(G192="VAL","VALIDÉ",G192)</f>
        <v>0</v>
      </c>
      <c r="I192" s="418" t="s">
        <v>329</v>
      </c>
      <c r="J192" s="420">
        <f>IF(I192="ABI",0,IF(I192="DSP","DSP",IF(I192="VAL","VAL",(IF(A192="F",VLOOKUP(I192,VIT20MF,2),VLOOKUP(I192,Vit20MG,2))))))</f>
        <v>0</v>
      </c>
      <c r="K192" s="418" t="s">
        <v>329</v>
      </c>
      <c r="L192" s="420">
        <f>IF(K192="ABI",0,IF(K192="DSP","DSP",IF(K192="VAL","VAL",(IF(A192="F",VLOOKUP(K192,vit50mf,2),VLOOKUP(K192,vit50mg,2))))))</f>
        <v>0</v>
      </c>
      <c r="M192" s="421">
        <f>IF(OR(J192="DSP",L192="DSP"),"DSP",IF(L192="VAL","VALIDÉ",(J192+L192)/2))</f>
        <v>0</v>
      </c>
      <c r="N192" s="418">
        <v>70</v>
      </c>
      <c r="O192" s="418">
        <v>75</v>
      </c>
      <c r="P192" s="422">
        <f>IF(OR(N192="DSP",N192="ABI",N192="VAL"),0,N192/O192)</f>
        <v>0.93333333333333335</v>
      </c>
      <c r="Q192" s="420">
        <f>IF(N192="ABI",0,IF(N192="DSP","DSP",IF(N192="VAL","VAL",IF(A192="F",VLOOKUP(P192,forcefille,2),VLOOKUP(P192,forcegarçon,2)))))</f>
        <v>5</v>
      </c>
      <c r="R192" s="418" t="s">
        <v>329</v>
      </c>
      <c r="S192" s="420">
        <f>IF(R192="ABI",0,IF(R192="DSP","DSP",IF(R192="VAL","VAL",IF(A192="F",VLOOKUP(R192,détfille,2),VLOOKUP(R192,détgarçon,2)))))</f>
        <v>0</v>
      </c>
      <c r="T192" s="421">
        <f>IF(OR(Q192="VAL",S192="VAL"),"VALIDÉ",IF(AND(Q192="DSP",S192="DSP"),"DSP",IF(Q192="DSP",S192*2,IF(S192="DSP",Q192*2,(Q192+S192)))))</f>
        <v>5</v>
      </c>
      <c r="U192" s="418" t="s">
        <v>329</v>
      </c>
      <c r="V192" s="420">
        <f>IF(U192="ABI",0,IF(U192="DSP","DSP",IF(U192="VAL","VAL",IF(A192="F",VLOOKUP(U192,coorfille,2),VLOOKUP(U192,coorgarçon,2)))))</f>
        <v>0</v>
      </c>
      <c r="W192" s="418">
        <v>1</v>
      </c>
      <c r="X192" s="420">
        <f>IF(W192="ABI",0,IF(W192="DSP","DSP",IF(W192="VAL","VAL",IF(A192="F",VLOOKUP(W192,SouplesseFille,2),VLOOKUP(W192,SouplesseGarçon,2)))))</f>
        <v>2.75</v>
      </c>
      <c r="Y192" s="418">
        <v>3</v>
      </c>
      <c r="Z192" s="420">
        <f>IF(Y192="ABI",0,IF(Y192="DSP","DSP",IF(Y192="VAL","VAL",IF(A192="F",VLOOKUP(Y192,eqfille,2),VLOOKUP(Y192,eqgarçon,2)))))</f>
        <v>3.5</v>
      </c>
      <c r="AA192" s="421">
        <f>IF(AND(V192="DSP",X192="DSP",Z192="DSP"),"DSP",IF(AND(V192="DSP",X192="DSP"),Z192*4,IF(AND(V192="DSP",Z192="DSP"),X192*4,IF(AND(X192="DSP",Z192="DSP"),V192*2,IF(V192="DSP",(X192+Z192)*2,IF(X192="DSP",V192+Z192*2,IF(Z192="DSP",V192+X192*2,IF(Z192="VAL","VALIDÉ",V192+X192+Z192))))))))</f>
        <v>6.25</v>
      </c>
      <c r="AB192" s="418">
        <v>33.04</v>
      </c>
      <c r="AC192" s="420">
        <f>IF(AB192="ABI",0,IF(AB192="DNF",0,IF(AB192="DSP","DSP",IF(AB192="VAL","VAL",(IF(A192="F",VLOOKUP(AB192,nagefille,2),VLOOKUP(AB192,nagegarçon,2)))))))</f>
        <v>14</v>
      </c>
      <c r="AD192" s="423">
        <f>IF(AC192="VAL","VALIDÉ",AC192)</f>
        <v>14</v>
      </c>
      <c r="AE192" s="424">
        <f>IF(AND(H192="DSP",M192="DSP",T192="DSP",AA192="DSP",AD192="DSP"),"DSP",IF(AND(H192="DSP",M192="DSP",T192="DSP",AA192="DSP"),AD192,IF(AND(H192="DSP",M192="DSP",T192="DSP",AD192="DSP"),AA192,IF(AND(H192="DSP",M192="DSP",AA192="DSP",AD192="DSP"),T192,IF(AND(H192="DSP",T192="DSP",AA192="DSP",AD192="DSP"),M192,IF(AND(M192="DSP",T192="DSP",AA192="DSP",AD192="DSP"),H192,IF(AND(T192="DSP",AA192="DSP",AD192="DSP"),(H192+M192)/2,IF(AND(M192="DSP",AA192="DSP",AD192="DSP"),(H192+T192)/2,IF(AND(H192="DSP",AA192="DSP",AD192="DSP"),(M192+T192)/2,IF(AND(M192="DSP",T192="DSP",AD192="DSP"),(H192+AA192)/2,IF(AND(H192="DSP",T192="DSP",AD192="DSP"),(M192+AA192)/2,IF(AND(H192="DSP",M192="DSP",AD192="DSP"),(T192+AA192)/2,IF(AND(M192="DSP",T192="DSP",AA192="DSP"),(H192+AD192)/2,IF(AND(H192="DSP",T192="DSP",AA192="DSP"),(M192+AD192)/2,IF(AND(H192="DSP",M192="DSP",AA192="DSP"),(T192+AD192)/2,IF(AND(H192="DSP",M192="DSP",T192="DSP"),(AA192+AD192)/2,IF(AND(H192="DSP",M192="DSP"),(T192+AA192+AD192)/3,IF(AND(H192="DSP",T192="DSP"),(M192+AA192+AD192)/3,IF(AND(M192="DSP",T192="DSP"),(H192+AA192+AD192)/3,IF(AND(H192="DSP",AA192="DSP"),(M192+T192+AD192)/3,IF(AND(M192="DSP",AA192="DSP"),(H192+T192+AD192)/3,IF(AND(T192="DSP",AA192="DSP"),(H192+M192+AD192)/3,IF(AND(H192="DSP",AD192="DSP"),(M192+T192+AA192)/3,IF(AND(M192="DSP",AD192="DSP"),(H192+T192+AA192)/3,IF(AND(T192="DSP",AD192="DSP"),(H192+M192+AA192)/3,IF(AND(AA192="DSP",AD192="DSP"),(H192+M192+T192)/3,IF(H192="DSP",(M192+T192+AA192+AD192)/4,IF(M192="DSP",(H192+T192+AA192+AD192)/4,IF(T192="DSP",(H192+M192+AA192+AD192)/4,IF(AA192="DSP",(H192+M192+T192+AD192)/4,IF(AD192="DSP",(H192+M192+T192+AA192)/4,SUM(H192+M192+T192+AA192+AD192)/5)))))))))))))))))))))))))))))))</f>
        <v>5.05</v>
      </c>
      <c r="AF192" s="425">
        <f>IF(AE192="DSP",0,AE192)</f>
        <v>5.05</v>
      </c>
      <c r="AG192" s="484">
        <f>RANK(AF192,$AF$3:$AF$651,0)</f>
        <v>575</v>
      </c>
      <c r="AH192" s="426">
        <f>IF(ISERROR(VLOOKUP(B192,'Notes Ecrit'!$A$2:$B$650,2,FALSE)),"ABI",(VLOOKUP(B192,'Notes Ecrit'!$A$2:$B$650,2,FALSE)))</f>
        <v>6.5</v>
      </c>
      <c r="AI192" s="425">
        <f>IF(OR(AH192="ABI",AH192="VALIDÉ"),0,AH192)</f>
        <v>6.5</v>
      </c>
      <c r="AJ192" s="488">
        <f>RANK(AI192,$AI$3:$AI$651,0)</f>
        <v>238</v>
      </c>
      <c r="AK192" s="427">
        <f>IF(AH192="ABI","DEF",IF(AE192="DSP",AH192,(AE192*0.5+AH192*0.5)))</f>
        <v>5.7750000000000004</v>
      </c>
    </row>
    <row r="193" spans="1:37" ht="15.75" customHeight="1" thickBot="1" x14ac:dyDescent="0.35">
      <c r="A193" s="414" t="s">
        <v>1026</v>
      </c>
      <c r="B193" s="415">
        <v>21902331</v>
      </c>
      <c r="C193" s="448" t="s">
        <v>564</v>
      </c>
      <c r="D193" s="449" t="s">
        <v>261</v>
      </c>
      <c r="E193" s="418">
        <v>15</v>
      </c>
      <c r="F193" s="419">
        <f>IF(E193="ABI","ABI",IF(E193="DSP","DSP",IF(E193="VAL","VAL",(VLOOKUP(E193,tpstest,2)))))</f>
        <v>17</v>
      </c>
      <c r="G193" s="420">
        <f>IF(F193="ABI",0,IF(F193="DSP","DSP",IF(F193="VAL","VAL",(IF(A193="F",VLOOKUP(F193,endurfille,2),VLOOKUP(F193,endurgarçon,2))))))</f>
        <v>12</v>
      </c>
      <c r="H193" s="421">
        <f>IF(G193="VAL","VALIDÉ",G193)</f>
        <v>12</v>
      </c>
      <c r="I193" s="418">
        <v>3.25</v>
      </c>
      <c r="J193" s="420">
        <f>IF(I193="ABI",0,IF(I193="DSP","DSP",IF(I193="VAL","VAL",(IF(A193="F",VLOOKUP(I193,VIT20MF,2),VLOOKUP(I193,Vit20MG,2))))))</f>
        <v>16</v>
      </c>
      <c r="K193" s="418">
        <v>6.8</v>
      </c>
      <c r="L193" s="420">
        <f>IF(K193="ABI",0,IF(K193="DSP","DSP",IF(K193="VAL","VAL",(IF(A193="F",VLOOKUP(K193,vit50mf,2),VLOOKUP(K193,vit50mg,2))))))</f>
        <v>11</v>
      </c>
      <c r="M193" s="421">
        <f>IF(OR(J193="DSP",L193="DSP"),"DSP",IF(L193="VAL","VALIDÉ",(J193+L193)/2))</f>
        <v>13.5</v>
      </c>
      <c r="N193" s="418">
        <v>58</v>
      </c>
      <c r="O193" s="418">
        <v>79</v>
      </c>
      <c r="P193" s="422">
        <f>IF(OR(N193="DSP",N193="ABI",N193="VAL"),0,N193/O193)</f>
        <v>0.73417721518987344</v>
      </c>
      <c r="Q193" s="420">
        <f>IF(N193="ABI",0,IF(N193="DSP","DSP",IF(N193="VAL","VAL",IF(A193="F",VLOOKUP(P193,forcefille,2),VLOOKUP(P193,forcegarçon,2)))))</f>
        <v>4</v>
      </c>
      <c r="R193" s="418">
        <v>40</v>
      </c>
      <c r="S193" s="420">
        <f>IF(R193="ABI",0,IF(R193="DSP","DSP",IF(R193="VAL","VAL",IF(A193="F",VLOOKUP(R193,détfille,2),VLOOKUP(R193,détgarçon,2)))))</f>
        <v>3</v>
      </c>
      <c r="T193" s="421">
        <f>IF(OR(Q193="VAL",S193="VAL"),"VALIDÉ",IF(AND(Q193="DSP",S193="DSP"),"DSP",IF(Q193="DSP",S193*2,IF(S193="DSP",Q193*2,(Q193+S193)))))</f>
        <v>7</v>
      </c>
      <c r="U193" s="418">
        <v>23.06</v>
      </c>
      <c r="V193" s="420">
        <f>IF(U193="ABI",0,IF(U193="DSP","DSP",IF(U193="VAL","VAL",IF(A193="F",VLOOKUP(U193,coorfille,2),VLOOKUP(U193,coorgarçon,2)))))</f>
        <v>6.25</v>
      </c>
      <c r="W193" s="418">
        <v>-2</v>
      </c>
      <c r="X193" s="420">
        <f>IF(W193="ABI",0,IF(W193="DSP","DSP",IF(W193="VAL","VAL",IF(A193="F",VLOOKUP(W193,SouplesseFille,2),VLOOKUP(W193,SouplesseGarçon,2)))))</f>
        <v>2</v>
      </c>
      <c r="Y193" s="418">
        <v>5</v>
      </c>
      <c r="Z193" s="420">
        <f>IF(Y193="ABI",0,IF(Y193="DSP","DSP",IF(Y193="VAL","VAL",IF(A193="F",VLOOKUP(Y193,eqfille,2),VLOOKUP(Y193,eqgarçon,2)))))</f>
        <v>2.5</v>
      </c>
      <c r="AA193" s="421">
        <f>IF(AND(V193="DSP",X193="DSP",Z193="DSP"),"DSP",IF(AND(V193="DSP",X193="DSP"),Z193*4,IF(AND(V193="DSP",Z193="DSP"),X193*4,IF(AND(X193="DSP",Z193="DSP"),V193*2,IF(V193="DSP",(X193+Z193)*2,IF(X193="DSP",V193+Z193*2,IF(Z193="DSP",V193+X193*2,IF(Z193="VAL","VALIDÉ",V193+X193+Z193))))))))</f>
        <v>10.75</v>
      </c>
      <c r="AB193" s="418">
        <v>32.67</v>
      </c>
      <c r="AC193" s="420">
        <f>IF(AB193="ABI",0,IF(AB193="DNF",0,IF(AB193="DSP","DSP",IF(AB193="VAL","VAL",(IF(A193="F",VLOOKUP(AB193,nagefille,2),VLOOKUP(AB193,nagegarçon,2)))))))</f>
        <v>15</v>
      </c>
      <c r="AD193" s="423">
        <f>IF(AC193="VAL","VALIDÉ",AC193)</f>
        <v>15</v>
      </c>
      <c r="AE193" s="424">
        <f>IF(AND(H193="DSP",M193="DSP",T193="DSP",AA193="DSP",AD193="DSP"),"DSP",IF(AND(H193="DSP",M193="DSP",T193="DSP",AA193="DSP"),AD193,IF(AND(H193="DSP",M193="DSP",T193="DSP",AD193="DSP"),AA193,IF(AND(H193="DSP",M193="DSP",AA193="DSP",AD193="DSP"),T193,IF(AND(H193="DSP",T193="DSP",AA193="DSP",AD193="DSP"),M193,IF(AND(M193="DSP",T193="DSP",AA193="DSP",AD193="DSP"),H193,IF(AND(T193="DSP",AA193="DSP",AD193="DSP"),(H193+M193)/2,IF(AND(M193="DSP",AA193="DSP",AD193="DSP"),(H193+T193)/2,IF(AND(H193="DSP",AA193="DSP",AD193="DSP"),(M193+T193)/2,IF(AND(M193="DSP",T193="DSP",AD193="DSP"),(H193+AA193)/2,IF(AND(H193="DSP",T193="DSP",AD193="DSP"),(M193+AA193)/2,IF(AND(H193="DSP",M193="DSP",AD193="DSP"),(T193+AA193)/2,IF(AND(M193="DSP",T193="DSP",AA193="DSP"),(H193+AD193)/2,IF(AND(H193="DSP",T193="DSP",AA193="DSP"),(M193+AD193)/2,IF(AND(H193="DSP",M193="DSP",AA193="DSP"),(T193+AD193)/2,IF(AND(H193="DSP",M193="DSP",T193="DSP"),(AA193+AD193)/2,IF(AND(H193="DSP",M193="DSP"),(T193+AA193+AD193)/3,IF(AND(H193="DSP",T193="DSP"),(M193+AA193+AD193)/3,IF(AND(M193="DSP",T193="DSP"),(H193+AA193+AD193)/3,IF(AND(H193="DSP",AA193="DSP"),(M193+T193+AD193)/3,IF(AND(M193="DSP",AA193="DSP"),(H193+T193+AD193)/3,IF(AND(T193="DSP",AA193="DSP"),(H193+M193+AD193)/3,IF(AND(H193="DSP",AD193="DSP"),(M193+T193+AA193)/3,IF(AND(M193="DSP",AD193="DSP"),(H193+T193+AA193)/3,IF(AND(T193="DSP",AD193="DSP"),(H193+M193+AA193)/3,IF(AND(AA193="DSP",AD193="DSP"),(H193+M193+T193)/3,IF(H193="DSP",(M193+T193+AA193+AD193)/4,IF(M193="DSP",(H193+T193+AA193+AD193)/4,IF(T193="DSP",(H193+M193+AA193+AD193)/4,IF(AA193="DSP",(H193+M193+T193+AD193)/4,IF(AD193="DSP",(H193+M193+T193+AA193)/4,SUM(H193+M193+T193+AA193+AD193)/5)))))))))))))))))))))))))))))))</f>
        <v>11.65</v>
      </c>
      <c r="AF193" s="425">
        <f>IF(AE193="DSP",0,AE193)</f>
        <v>11.65</v>
      </c>
      <c r="AG193" s="484">
        <f>RANK(AF193,$AF$3:$AF$651,0)</f>
        <v>237</v>
      </c>
      <c r="AH193" s="426">
        <f>IF(ISERROR(VLOOKUP(B193,'Notes Ecrit'!$A$2:$B$650,2,FALSE)),"ABI",(VLOOKUP(B193,'Notes Ecrit'!$A$2:$B$650,2,FALSE)))</f>
        <v>6.5</v>
      </c>
      <c r="AI193" s="425">
        <f>IF(OR(AH193="ABI",AH193="VALIDÉ"),0,AH193)</f>
        <v>6.5</v>
      </c>
      <c r="AJ193" s="488">
        <f>RANK(AI193,$AI$3:$AI$651,0)</f>
        <v>238</v>
      </c>
      <c r="AK193" s="427">
        <f>IF(AH193="ABI","DEF",IF(AE193="DSP",AH193,(AE193*0.5+AH193*0.5)))</f>
        <v>9.0749999999999993</v>
      </c>
    </row>
    <row r="194" spans="1:37" ht="15.75" customHeight="1" thickBot="1" x14ac:dyDescent="0.35">
      <c r="A194" s="414" t="s">
        <v>1026</v>
      </c>
      <c r="B194" s="455">
        <v>21910990</v>
      </c>
      <c r="C194" s="612" t="s">
        <v>565</v>
      </c>
      <c r="D194" s="619" t="s">
        <v>171</v>
      </c>
      <c r="E194" s="418">
        <v>21</v>
      </c>
      <c r="F194" s="419">
        <f>IF(E194="ABI","ABI",IF(E194="DSP","DSP",IF(E194="VAL","VAL",(VLOOKUP(E194,tpstest,2)))))</f>
        <v>20</v>
      </c>
      <c r="G194" s="420">
        <f>IF(F194="ABI",0,IF(F194="DSP","DSP",IF(F194="VAL","VAL",(IF(A194="F",VLOOKUP(F194,endurfille,2),VLOOKUP(F194,endurgarçon,2))))))</f>
        <v>18</v>
      </c>
      <c r="H194" s="421">
        <f>IF(G194="VAL","VALIDÉ",G194)</f>
        <v>18</v>
      </c>
      <c r="I194" s="418">
        <v>3.31</v>
      </c>
      <c r="J194" s="420">
        <f>IF(I194="ABI",0,IF(I194="DSP","DSP",IF(I194="VAL","VAL",(IF(A194="F",VLOOKUP(I194,VIT20MF,2),VLOOKUP(I194,Vit20MG,2))))))</f>
        <v>15</v>
      </c>
      <c r="K194" s="418">
        <v>6.99</v>
      </c>
      <c r="L194" s="420">
        <f>IF(K194="ABI",0,IF(K194="DSP","DSP",IF(K194="VAL","VAL",(IF(A194="F",VLOOKUP(K194,vit50mf,2),VLOOKUP(K194,vit50mg,2))))))</f>
        <v>10</v>
      </c>
      <c r="M194" s="421">
        <f>IF(OR(J194="DSP",L194="DSP"),"DSP",IF(L194="VAL","VALIDÉ",(J194+L194)/2))</f>
        <v>12.5</v>
      </c>
      <c r="N194" s="418">
        <v>65</v>
      </c>
      <c r="O194" s="418">
        <v>70</v>
      </c>
      <c r="P194" s="422">
        <f>IF(OR(N194="DSP",N194="ABI",N194="VAL"),0,N194/O194)</f>
        <v>0.9285714285714286</v>
      </c>
      <c r="Q194" s="420">
        <f>IF(N194="ABI",0,IF(N194="DSP","DSP",IF(N194="VAL","VAL",IF(A194="F",VLOOKUP(P194,forcefille,2),VLOOKUP(P194,forcegarçon,2)))))</f>
        <v>5</v>
      </c>
      <c r="R194" s="418">
        <v>40.4</v>
      </c>
      <c r="S194" s="420">
        <f>IF(R194="ABI",0,IF(R194="DSP","DSP",IF(R194="VAL","VAL",IF(A194="F",VLOOKUP(R194,détfille,2),VLOOKUP(R194,détgarçon,2)))))</f>
        <v>3</v>
      </c>
      <c r="T194" s="421">
        <f>IF(OR(Q194="VAL",S194="VAL"),"VALIDÉ",IF(AND(Q194="DSP",S194="DSP"),"DSP",IF(Q194="DSP",S194*2,IF(S194="DSP",Q194*2,(Q194+S194)))))</f>
        <v>8</v>
      </c>
      <c r="U194" s="418">
        <v>26.16</v>
      </c>
      <c r="V194" s="420">
        <f>IF(U194="ABI",0,IF(U194="DSP","DSP",IF(U194="VAL","VAL",IF(A194="F",VLOOKUP(U194,coorfille,2),VLOOKUP(U194,coorgarçon,2)))))</f>
        <v>4.75</v>
      </c>
      <c r="W194" s="418">
        <v>-5</v>
      </c>
      <c r="X194" s="420">
        <f>IF(W194="ABI",0,IF(W194="DSP","DSP",IF(W194="VAL","VAL",IF(A194="F",VLOOKUP(W194,SouplesseFille,2),VLOOKUP(W194,SouplesseGarçon,2)))))</f>
        <v>1.5</v>
      </c>
      <c r="Y194" s="418">
        <v>1</v>
      </c>
      <c r="Z194" s="420">
        <f>IF(Y194="ABI",0,IF(Y194="DSP","DSP",IF(Y194="VAL","VAL",IF(A194="F",VLOOKUP(Y194,eqfille,2),VLOOKUP(Y194,eqgarçon,2)))))</f>
        <v>4.5</v>
      </c>
      <c r="AA194" s="421">
        <f>IF(AND(V194="DSP",X194="DSP",Z194="DSP"),"DSP",IF(AND(V194="DSP",X194="DSP"),Z194*4,IF(AND(V194="DSP",Z194="DSP"),X194*4,IF(AND(X194="DSP",Z194="DSP"),V194*2,IF(V194="DSP",(X194+Z194)*2,IF(X194="DSP",V194+Z194*2,IF(Z194="DSP",V194+X194*2,IF(Z194="VAL","VALIDÉ",V194+X194+Z194))))))))</f>
        <v>10.75</v>
      </c>
      <c r="AB194" s="418">
        <v>47.07</v>
      </c>
      <c r="AC194" s="420">
        <f>IF(AB194="ABI",0,IF(AB194="DNF",0,IF(AB194="DSP","DSP",IF(AB194="VAL","VAL",(IF(A194="F",VLOOKUP(AB194,nagefille,2),VLOOKUP(AB194,nagegarçon,2)))))))</f>
        <v>7</v>
      </c>
      <c r="AD194" s="423">
        <f>IF(AC194="VAL","VALIDÉ",AC194)</f>
        <v>7</v>
      </c>
      <c r="AE194" s="424">
        <f>IF(AND(H194="DSP",M194="DSP",T194="DSP",AA194="DSP",AD194="DSP"),"DSP",IF(AND(H194="DSP",M194="DSP",T194="DSP",AA194="DSP"),AD194,IF(AND(H194="DSP",M194="DSP",T194="DSP",AD194="DSP"),AA194,IF(AND(H194="DSP",M194="DSP",AA194="DSP",AD194="DSP"),T194,IF(AND(H194="DSP",T194="DSP",AA194="DSP",AD194="DSP"),M194,IF(AND(M194="DSP",T194="DSP",AA194="DSP",AD194="DSP"),H194,IF(AND(T194="DSP",AA194="DSP",AD194="DSP"),(H194+M194)/2,IF(AND(M194="DSP",AA194="DSP",AD194="DSP"),(H194+T194)/2,IF(AND(H194="DSP",AA194="DSP",AD194="DSP"),(M194+T194)/2,IF(AND(M194="DSP",T194="DSP",AD194="DSP"),(H194+AA194)/2,IF(AND(H194="DSP",T194="DSP",AD194="DSP"),(M194+AA194)/2,IF(AND(H194="DSP",M194="DSP",AD194="DSP"),(T194+AA194)/2,IF(AND(M194="DSP",T194="DSP",AA194="DSP"),(H194+AD194)/2,IF(AND(H194="DSP",T194="DSP",AA194="DSP"),(M194+AD194)/2,IF(AND(H194="DSP",M194="DSP",AA194="DSP"),(T194+AD194)/2,IF(AND(H194="DSP",M194="DSP",T194="DSP"),(AA194+AD194)/2,IF(AND(H194="DSP",M194="DSP"),(T194+AA194+AD194)/3,IF(AND(H194="DSP",T194="DSP"),(M194+AA194+AD194)/3,IF(AND(M194="DSP",T194="DSP"),(H194+AA194+AD194)/3,IF(AND(H194="DSP",AA194="DSP"),(M194+T194+AD194)/3,IF(AND(M194="DSP",AA194="DSP"),(H194+T194+AD194)/3,IF(AND(T194="DSP",AA194="DSP"),(H194+M194+AD194)/3,IF(AND(H194="DSP",AD194="DSP"),(M194+T194+AA194)/3,IF(AND(M194="DSP",AD194="DSP"),(H194+T194+AA194)/3,IF(AND(T194="DSP",AD194="DSP"),(H194+M194+AA194)/3,IF(AND(AA194="DSP",AD194="DSP"),(H194+M194+T194)/3,IF(H194="DSP",(M194+T194+AA194+AD194)/4,IF(M194="DSP",(H194+T194+AA194+AD194)/4,IF(T194="DSP",(H194+M194+AA194+AD194)/4,IF(AA194="DSP",(H194+M194+T194+AD194)/4,IF(AD194="DSP",(H194+M194+T194+AA194)/4,SUM(H194+M194+T194+AA194+AD194)/5)))))))))))))))))))))))))))))))</f>
        <v>11.25</v>
      </c>
      <c r="AF194" s="425">
        <f>IF(AE194="DSP",0,AE194)</f>
        <v>11.25</v>
      </c>
      <c r="AG194" s="484">
        <f>RANK(AF194,$AF$3:$AF$651,0)</f>
        <v>299</v>
      </c>
      <c r="AH194" s="426">
        <f>IF(ISERROR(VLOOKUP(B194,'Notes Ecrit'!$A$2:$B$650,2,FALSE)),"ABI",(VLOOKUP(B194,'Notes Ecrit'!$A$2:$B$650,2,FALSE)))</f>
        <v>5</v>
      </c>
      <c r="AI194" s="425">
        <f>IF(OR(AH194="ABI",AH194="VALIDÉ"),0,AH194)</f>
        <v>5</v>
      </c>
      <c r="AJ194" s="488">
        <f>RANK(AI194,$AI$3:$AI$651,0)</f>
        <v>416</v>
      </c>
      <c r="AK194" s="427">
        <f>IF(AH194="ABI","DEF",IF(AE194="DSP",AH194,(AE194*0.5+AH194*0.5)))</f>
        <v>8.125</v>
      </c>
    </row>
    <row r="195" spans="1:37" ht="15.75" customHeight="1" thickBot="1" x14ac:dyDescent="0.35">
      <c r="A195" s="414" t="s">
        <v>74</v>
      </c>
      <c r="B195" s="415">
        <v>21912760</v>
      </c>
      <c r="C195" s="448" t="s">
        <v>566</v>
      </c>
      <c r="D195" s="449" t="s">
        <v>567</v>
      </c>
      <c r="E195" s="418">
        <v>14</v>
      </c>
      <c r="F195" s="419">
        <f>IF(E195="ABI","ABI",IF(E195="DSP","DSP",IF(E195="VAL","VAL",(VLOOKUP(E195,tpstest,2)))))</f>
        <v>16.5</v>
      </c>
      <c r="G195" s="420">
        <f>IF(F195="ABI",0,IF(F195="DSP","DSP",IF(F195="VAL","VAL",(IF(A195="F",VLOOKUP(F195,endurfille,2),VLOOKUP(F195,endurgarçon,2))))))</f>
        <v>14</v>
      </c>
      <c r="H195" s="421">
        <f>IF(G195="VAL","VALIDÉ",G195)</f>
        <v>14</v>
      </c>
      <c r="I195" s="418">
        <v>3.59</v>
      </c>
      <c r="J195" s="420">
        <f>IF(I195="ABI",0,IF(I195="DSP","DSP",IF(I195="VAL","VAL",(IF(A195="F",VLOOKUP(I195,VIT20MF,2),VLOOKUP(I195,Vit20MG,2))))))</f>
        <v>15</v>
      </c>
      <c r="K195" s="418">
        <v>8.0500000000000007</v>
      </c>
      <c r="L195" s="420">
        <f>IF(K195="ABI",0,IF(K195="DSP","DSP",IF(K195="VAL","VAL",(IF(A195="F",VLOOKUP(K195,vit50mf,2),VLOOKUP(K195,vit50mg,2))))))</f>
        <v>9</v>
      </c>
      <c r="M195" s="421">
        <f>IF(OR(J195="DSP",L195="DSP"),"DSP",IF(L195="VAL","VALIDÉ",(J195+L195)/2))</f>
        <v>12</v>
      </c>
      <c r="N195" s="418">
        <v>38</v>
      </c>
      <c r="O195" s="418">
        <v>85</v>
      </c>
      <c r="P195" s="422">
        <f>IF(OR(N195="DSP",N195="ABI",N195="VAL"),0,N195/O195)</f>
        <v>0.44705882352941179</v>
      </c>
      <c r="Q195" s="420">
        <f>IF(N195="ABI",0,IF(N195="DSP","DSP",IF(N195="VAL","VAL",IF(A195="F",VLOOKUP(P195,forcefille,2),VLOOKUP(P195,forcegarçon,2)))))</f>
        <v>4</v>
      </c>
      <c r="R195" s="418">
        <v>25.6</v>
      </c>
      <c r="S195" s="420">
        <f>IF(R195="ABI",0,IF(R195="DSP","DSP",IF(R195="VAL","VAL",IF(A195="F",VLOOKUP(R195,détfille,2),VLOOKUP(R195,détgarçon,2)))))</f>
        <v>3.5</v>
      </c>
      <c r="T195" s="421">
        <f>IF(OR(Q195="VAL",S195="VAL"),"VALIDÉ",IF(AND(Q195="DSP",S195="DSP"),"DSP",IF(Q195="DSP",S195*2,IF(S195="DSP",Q195*2,(Q195+S195)))))</f>
        <v>7.5</v>
      </c>
      <c r="U195" s="418">
        <v>30.13</v>
      </c>
      <c r="V195" s="420">
        <f>IF(U195="ABI",0,IF(U195="DSP","DSP",IF(U195="VAL","VAL",IF(A195="F",VLOOKUP(U195,coorfille,2),VLOOKUP(U195,coorgarçon,2)))))</f>
        <v>3.75</v>
      </c>
      <c r="W195" s="418">
        <v>-10</v>
      </c>
      <c r="X195" s="420">
        <f>IF(W195="ABI",0,IF(W195="DSP","DSP",IF(W195="VAL","VAL",IF(A195="F",VLOOKUP(W195,SouplesseFille,2),VLOOKUP(W195,SouplesseGarçon,2)))))</f>
        <v>0.75</v>
      </c>
      <c r="Y195" s="418">
        <v>3</v>
      </c>
      <c r="Z195" s="420">
        <f>IF(Y195="ABI",0,IF(Y195="DSP","DSP",IF(Y195="VAL","VAL",IF(A195="F",VLOOKUP(Y195,eqfille,2),VLOOKUP(Y195,eqgarçon,2)))))</f>
        <v>3.5</v>
      </c>
      <c r="AA195" s="421">
        <f>IF(AND(V195="DSP",X195="DSP",Z195="DSP"),"DSP",IF(AND(V195="DSP",X195="DSP"),Z195*4,IF(AND(V195="DSP",Z195="DSP"),X195*4,IF(AND(X195="DSP",Z195="DSP"),V195*2,IF(V195="DSP",(X195+Z195)*2,IF(X195="DSP",V195+Z195*2,IF(Z195="DSP",V195+X195*2,IF(Z195="VAL","VALIDÉ",V195+X195+Z195))))))))</f>
        <v>8</v>
      </c>
      <c r="AB195" s="418">
        <v>50.25</v>
      </c>
      <c r="AC195" s="420">
        <f>IF(AB195="ABI",0,IF(AB195="DNF",0,IF(AB195="DSP","DSP",IF(AB195="VAL","VAL",(IF(A195="F",VLOOKUP(AB195,nagefille,2),VLOOKUP(AB195,nagegarçon,2)))))))</f>
        <v>8</v>
      </c>
      <c r="AD195" s="423">
        <f>IF(AC195="VAL","VALIDÉ",AC195)</f>
        <v>8</v>
      </c>
      <c r="AE195" s="424">
        <f>IF(AND(H195="DSP",M195="DSP",T195="DSP",AA195="DSP",AD195="DSP"),"DSP",IF(AND(H195="DSP",M195="DSP",T195="DSP",AA195="DSP"),AD195,IF(AND(H195="DSP",M195="DSP",T195="DSP",AD195="DSP"),AA195,IF(AND(H195="DSP",M195="DSP",AA195="DSP",AD195="DSP"),T195,IF(AND(H195="DSP",T195="DSP",AA195="DSP",AD195="DSP"),M195,IF(AND(M195="DSP",T195="DSP",AA195="DSP",AD195="DSP"),H195,IF(AND(T195="DSP",AA195="DSP",AD195="DSP"),(H195+M195)/2,IF(AND(M195="DSP",AA195="DSP",AD195="DSP"),(H195+T195)/2,IF(AND(H195="DSP",AA195="DSP",AD195="DSP"),(M195+T195)/2,IF(AND(M195="DSP",T195="DSP",AD195="DSP"),(H195+AA195)/2,IF(AND(H195="DSP",T195="DSP",AD195="DSP"),(M195+AA195)/2,IF(AND(H195="DSP",M195="DSP",AD195="DSP"),(T195+AA195)/2,IF(AND(M195="DSP",T195="DSP",AA195="DSP"),(H195+AD195)/2,IF(AND(H195="DSP",T195="DSP",AA195="DSP"),(M195+AD195)/2,IF(AND(H195="DSP",M195="DSP",AA195="DSP"),(T195+AD195)/2,IF(AND(H195="DSP",M195="DSP",T195="DSP"),(AA195+AD195)/2,IF(AND(H195="DSP",M195="DSP"),(T195+AA195+AD195)/3,IF(AND(H195="DSP",T195="DSP"),(M195+AA195+AD195)/3,IF(AND(M195="DSP",T195="DSP"),(H195+AA195+AD195)/3,IF(AND(H195="DSP",AA195="DSP"),(M195+T195+AD195)/3,IF(AND(M195="DSP",AA195="DSP"),(H195+T195+AD195)/3,IF(AND(T195="DSP",AA195="DSP"),(H195+M195+AD195)/3,IF(AND(H195="DSP",AD195="DSP"),(M195+T195+AA195)/3,IF(AND(M195="DSP",AD195="DSP"),(H195+T195+AA195)/3,IF(AND(T195="DSP",AD195="DSP"),(H195+M195+AA195)/3,IF(AND(AA195="DSP",AD195="DSP"),(H195+M195+T195)/3,IF(H195="DSP",(M195+T195+AA195+AD195)/4,IF(M195="DSP",(H195+T195+AA195+AD195)/4,IF(T195="DSP",(H195+M195+AA195+AD195)/4,IF(AA195="DSP",(H195+M195+T195+AD195)/4,IF(AD195="DSP",(H195+M195+T195+AA195)/4,SUM(H195+M195+T195+AA195+AD195)/5)))))))))))))))))))))))))))))))</f>
        <v>9.9</v>
      </c>
      <c r="AF195" s="425">
        <f>IF(AE195="DSP",0,AE195)</f>
        <v>9.9</v>
      </c>
      <c r="AG195" s="484">
        <f>RANK(AF195,$AF$3:$AF$651,0)</f>
        <v>438</v>
      </c>
      <c r="AH195" s="426">
        <f>IF(ISERROR(VLOOKUP(B195,'Notes Ecrit'!$A$2:$B$650,2,FALSE)),"ABI",(VLOOKUP(B195,'Notes Ecrit'!$A$2:$B$650,2,FALSE)))</f>
        <v>5</v>
      </c>
      <c r="AI195" s="425">
        <f>IF(OR(AH195="ABI",AH195="VALIDÉ"),0,AH195)</f>
        <v>5</v>
      </c>
      <c r="AJ195" s="488">
        <f>RANK(AI195,$AI$3:$AI$651,0)</f>
        <v>416</v>
      </c>
      <c r="AK195" s="427">
        <f>IF(AH195="ABI","DEF",IF(AE195="DSP",AH195,(AE195*0.5+AH195*0.5)))</f>
        <v>7.45</v>
      </c>
    </row>
    <row r="196" spans="1:37" ht="15.75" customHeight="1" thickBot="1" x14ac:dyDescent="0.35">
      <c r="A196" s="414" t="s">
        <v>74</v>
      </c>
      <c r="B196" s="415">
        <v>21906508</v>
      </c>
      <c r="C196" s="448" t="s">
        <v>568</v>
      </c>
      <c r="D196" s="449" t="s">
        <v>152</v>
      </c>
      <c r="E196" s="418">
        <v>10</v>
      </c>
      <c r="F196" s="419">
        <f>IF(E196="ABI","ABI",IF(E196="DSP","DSP",IF(E196="VAL","VAL",(VLOOKUP(E196,tpstest,2)))))</f>
        <v>14.5</v>
      </c>
      <c r="G196" s="420">
        <f>IF(F196="ABI",0,IF(F196="DSP","DSP",IF(F196="VAL","VAL",(IF(A196="F",VLOOKUP(F196,endurfille,2),VLOOKUP(F196,endurgarçon,2))))))</f>
        <v>10</v>
      </c>
      <c r="H196" s="421">
        <f>IF(G196="VAL","VALIDÉ",G196)</f>
        <v>10</v>
      </c>
      <c r="I196" s="418">
        <v>3.72</v>
      </c>
      <c r="J196" s="420">
        <f>IF(I196="ABI",0,IF(I196="DSP","DSP",IF(I196="VAL","VAL",(IF(A196="F",VLOOKUP(I196,VIT20MF,2),VLOOKUP(I196,Vit20MG,2))))))</f>
        <v>13</v>
      </c>
      <c r="K196" s="418">
        <v>8.2899999999999991</v>
      </c>
      <c r="L196" s="420">
        <f>IF(K196="ABI",0,IF(K196="DSP","DSP",IF(K196="VAL","VAL",(IF(A196="F",VLOOKUP(K196,vit50mf,2),VLOOKUP(K196,vit50mg,2))))))</f>
        <v>7</v>
      </c>
      <c r="M196" s="421">
        <f>IF(OR(J196="DSP",L196="DSP"),"DSP",IF(L196="VAL","VALIDÉ",(J196+L196)/2))</f>
        <v>10</v>
      </c>
      <c r="N196" s="418">
        <v>35</v>
      </c>
      <c r="O196" s="418">
        <v>53</v>
      </c>
      <c r="P196" s="422">
        <f>IF(OR(N196="DSP",N196="ABI",N196="VAL"),0,N196/O196)</f>
        <v>0.660377358490566</v>
      </c>
      <c r="Q196" s="420">
        <f>IF(N196="ABI",0,IF(N196="DSP","DSP",IF(N196="VAL","VAL",IF(A196="F",VLOOKUP(P196,forcefille,2),VLOOKUP(P196,forcegarçon,2)))))</f>
        <v>6</v>
      </c>
      <c r="R196" s="418">
        <v>29.2</v>
      </c>
      <c r="S196" s="420">
        <f>IF(R196="ABI",0,IF(R196="DSP","DSP",IF(R196="VAL","VAL",IF(A196="F",VLOOKUP(R196,détfille,2),VLOOKUP(R196,détgarçon,2)))))</f>
        <v>4.5</v>
      </c>
      <c r="T196" s="421">
        <f>IF(OR(Q196="VAL",S196="VAL"),"VALIDÉ",IF(AND(Q196="DSP",S196="DSP"),"DSP",IF(Q196="DSP",S196*2,IF(S196="DSP",Q196*2,(Q196+S196)))))</f>
        <v>10.5</v>
      </c>
      <c r="U196" s="418">
        <v>27.98</v>
      </c>
      <c r="V196" s="420">
        <f>IF(U196="ABI",0,IF(U196="DSP","DSP",IF(U196="VAL","VAL",IF(A196="F",VLOOKUP(U196,coorfille,2),VLOOKUP(U196,coorgarçon,2)))))</f>
        <v>5</v>
      </c>
      <c r="W196" s="418">
        <v>5</v>
      </c>
      <c r="X196" s="420">
        <f>IF(W196="ABI",0,IF(W196="DSP","DSP",IF(W196="VAL","VAL",IF(A196="F",VLOOKUP(W196,SouplesseFille,2),VLOOKUP(W196,SouplesseGarçon,2)))))</f>
        <v>3.5</v>
      </c>
      <c r="Y196" s="418">
        <v>0</v>
      </c>
      <c r="Z196" s="420">
        <f>IF(Y196="ABI",0,IF(Y196="DSP","DSP",IF(Y196="VAL","VAL",IF(A196="F",VLOOKUP(Y196,eqfille,2),VLOOKUP(Y196,eqgarçon,2)))))</f>
        <v>5</v>
      </c>
      <c r="AA196" s="421">
        <f>IF(AND(V196="DSP",X196="DSP",Z196="DSP"),"DSP",IF(AND(V196="DSP",X196="DSP"),Z196*4,IF(AND(V196="DSP",Z196="DSP"),X196*4,IF(AND(X196="DSP",Z196="DSP"),V196*2,IF(V196="DSP",(X196+Z196)*2,IF(X196="DSP",V196+Z196*2,IF(Z196="DSP",V196+X196*2,IF(Z196="VAL","VALIDÉ",V196+X196+Z196))))))))</f>
        <v>13.5</v>
      </c>
      <c r="AB196" s="418">
        <v>46.96</v>
      </c>
      <c r="AC196" s="420">
        <f>IF(AB196="ABI",0,IF(AB196="DNF",0,IF(AB196="DSP","DSP",IF(AB196="VAL","VAL",(IF(A196="F",VLOOKUP(AB196,nagefille,2),VLOOKUP(AB196,nagegarçon,2)))))))</f>
        <v>10</v>
      </c>
      <c r="AD196" s="423">
        <f>IF(AC196="VAL","VALIDÉ",AC196)</f>
        <v>10</v>
      </c>
      <c r="AE196" s="424">
        <f>IF(AND(H196="DSP",M196="DSP",T196="DSP",AA196="DSP",AD196="DSP"),"DSP",IF(AND(H196="DSP",M196="DSP",T196="DSP",AA196="DSP"),AD196,IF(AND(H196="DSP",M196="DSP",T196="DSP",AD196="DSP"),AA196,IF(AND(H196="DSP",M196="DSP",AA196="DSP",AD196="DSP"),T196,IF(AND(H196="DSP",T196="DSP",AA196="DSP",AD196="DSP"),M196,IF(AND(M196="DSP",T196="DSP",AA196="DSP",AD196="DSP"),H196,IF(AND(T196="DSP",AA196="DSP",AD196="DSP"),(H196+M196)/2,IF(AND(M196="DSP",AA196="DSP",AD196="DSP"),(H196+T196)/2,IF(AND(H196="DSP",AA196="DSP",AD196="DSP"),(M196+T196)/2,IF(AND(M196="DSP",T196="DSP",AD196="DSP"),(H196+AA196)/2,IF(AND(H196="DSP",T196="DSP",AD196="DSP"),(M196+AA196)/2,IF(AND(H196="DSP",M196="DSP",AD196="DSP"),(T196+AA196)/2,IF(AND(M196="DSP",T196="DSP",AA196="DSP"),(H196+AD196)/2,IF(AND(H196="DSP",T196="DSP",AA196="DSP"),(M196+AD196)/2,IF(AND(H196="DSP",M196="DSP",AA196="DSP"),(T196+AD196)/2,IF(AND(H196="DSP",M196="DSP",T196="DSP"),(AA196+AD196)/2,IF(AND(H196="DSP",M196="DSP"),(T196+AA196+AD196)/3,IF(AND(H196="DSP",T196="DSP"),(M196+AA196+AD196)/3,IF(AND(M196="DSP",T196="DSP"),(H196+AA196+AD196)/3,IF(AND(H196="DSP",AA196="DSP"),(M196+T196+AD196)/3,IF(AND(M196="DSP",AA196="DSP"),(H196+T196+AD196)/3,IF(AND(T196="DSP",AA196="DSP"),(H196+M196+AD196)/3,IF(AND(H196="DSP",AD196="DSP"),(M196+T196+AA196)/3,IF(AND(M196="DSP",AD196="DSP"),(H196+T196+AA196)/3,IF(AND(T196="DSP",AD196="DSP"),(H196+M196+AA196)/3,IF(AND(AA196="DSP",AD196="DSP"),(H196+M196+T196)/3,IF(H196="DSP",(M196+T196+AA196+AD196)/4,IF(M196="DSP",(H196+T196+AA196+AD196)/4,IF(T196="DSP",(H196+M196+AA196+AD196)/4,IF(AA196="DSP",(H196+M196+T196+AD196)/4,IF(AD196="DSP",(H196+M196+T196+AA196)/4,SUM(H196+M196+T196+AA196+AD196)/5)))))))))))))))))))))))))))))))</f>
        <v>10.8</v>
      </c>
      <c r="AF196" s="425">
        <f>IF(AE196="DSP",0,AE196)</f>
        <v>10.8</v>
      </c>
      <c r="AG196" s="484">
        <f>RANK(AF196,$AF$3:$AF$651,0)</f>
        <v>352</v>
      </c>
      <c r="AH196" s="426">
        <f>IF(ISERROR(VLOOKUP(B196,'Notes Ecrit'!$A$2:$B$650,2,FALSE)),"ABI",(VLOOKUP(B196,'Notes Ecrit'!$A$2:$B$650,2,FALSE)))</f>
        <v>9</v>
      </c>
      <c r="AI196" s="425">
        <f>IF(OR(AH196="ABI",AH196="VALIDÉ"),0,AH196)</f>
        <v>9</v>
      </c>
      <c r="AJ196" s="488">
        <f>RANK(AI196,$AI$3:$AI$651,0)</f>
        <v>58</v>
      </c>
      <c r="AK196" s="427">
        <f>IF(AH196="ABI","DEF",IF(AE196="DSP",AH196,(AE196*0.5+AH196*0.5)))</f>
        <v>9.9</v>
      </c>
    </row>
    <row r="197" spans="1:37" ht="15.75" customHeight="1" thickBot="1" x14ac:dyDescent="0.35">
      <c r="A197" s="414" t="s">
        <v>1026</v>
      </c>
      <c r="B197" s="415">
        <v>21908469</v>
      </c>
      <c r="C197" s="444" t="s">
        <v>569</v>
      </c>
      <c r="D197" s="445" t="s">
        <v>191</v>
      </c>
      <c r="E197" s="418">
        <v>18</v>
      </c>
      <c r="F197" s="419">
        <f>IF(E197="ABI","ABI",IF(E197="DSP","DSP",IF(E197="VAL","VAL",(VLOOKUP(E197,tpstest,2)))))</f>
        <v>18.5</v>
      </c>
      <c r="G197" s="420">
        <f>IF(F197="ABI",0,IF(F197="DSP","DSP",IF(F197="VAL","VAL",(IF(A197="F",VLOOKUP(F197,endurfille,2),VLOOKUP(F197,endurgarçon,2))))))</f>
        <v>15</v>
      </c>
      <c r="H197" s="421">
        <f>IF(G197="VAL","VALIDÉ",G197)</f>
        <v>15</v>
      </c>
      <c r="I197" s="418">
        <v>3.14</v>
      </c>
      <c r="J197" s="420">
        <f>IF(I197="ABI",0,IF(I197="DSP","DSP",IF(I197="VAL","VAL",(IF(A197="F",VLOOKUP(I197,VIT20MF,2),VLOOKUP(I197,Vit20MG,2))))))</f>
        <v>18</v>
      </c>
      <c r="K197" s="418">
        <v>6.6</v>
      </c>
      <c r="L197" s="420">
        <f>IF(K197="ABI",0,IF(K197="DSP","DSP",IF(K197="VAL","VAL",(IF(A197="F",VLOOKUP(K197,vit50mf,2),VLOOKUP(K197,vit50mg,2))))))</f>
        <v>13</v>
      </c>
      <c r="M197" s="421">
        <f>IF(OR(J197="DSP",L197="DSP"),"DSP",IF(L197="VAL","VALIDÉ",(J197+L197)/2))</f>
        <v>15.5</v>
      </c>
      <c r="N197" s="418">
        <v>41</v>
      </c>
      <c r="O197" s="418">
        <v>66</v>
      </c>
      <c r="P197" s="422">
        <f>IF(OR(N197="DSP",N197="ABI",N197="VAL"),0,N197/O197)</f>
        <v>0.62121212121212122</v>
      </c>
      <c r="Q197" s="420">
        <f>IF(N197="ABI",0,IF(N197="DSP","DSP",IF(N197="VAL","VAL",IF(A197="F",VLOOKUP(P197,forcefille,2),VLOOKUP(P197,forcegarçon,2)))))</f>
        <v>3.5</v>
      </c>
      <c r="R197" s="418">
        <v>39.4</v>
      </c>
      <c r="S197" s="420">
        <f>IF(R197="ABI",0,IF(R197="DSP","DSP",IF(R197="VAL","VAL",IF(A197="F",VLOOKUP(R197,détfille,2),VLOOKUP(R197,détgarçon,2)))))</f>
        <v>3</v>
      </c>
      <c r="T197" s="421">
        <f>IF(OR(Q197="VAL",S197="VAL"),"VALIDÉ",IF(AND(Q197="DSP",S197="DSP"),"DSP",IF(Q197="DSP",S197*2,IF(S197="DSP",Q197*2,(Q197+S197)))))</f>
        <v>6.5</v>
      </c>
      <c r="U197" s="418">
        <v>28.68</v>
      </c>
      <c r="V197" s="420">
        <f>IF(U197="ABI",0,IF(U197="DSP","DSP",IF(U197="VAL","VAL",IF(A197="F",VLOOKUP(U197,coorfille,2),VLOOKUP(U197,coorgarçon,2)))))</f>
        <v>3.5</v>
      </c>
      <c r="W197" s="418">
        <v>-30</v>
      </c>
      <c r="X197" s="420">
        <f>IF(W197="ABI",0,IF(W197="DSP","DSP",IF(W197="VAL","VAL",IF(A197="F",VLOOKUP(W197,SouplesseFille,2),VLOOKUP(W197,SouplesseGarçon,2)))))</f>
        <v>0</v>
      </c>
      <c r="Y197" s="418">
        <v>3</v>
      </c>
      <c r="Z197" s="420">
        <f>IF(Y197="ABI",0,IF(Y197="DSP","DSP",IF(Y197="VAL","VAL",IF(A197="F",VLOOKUP(Y197,eqfille,2),VLOOKUP(Y197,eqgarçon,2)))))</f>
        <v>3.5</v>
      </c>
      <c r="AA197" s="421">
        <f>IF(AND(V197="DSP",X197="DSP",Z197="DSP"),"DSP",IF(AND(V197="DSP",X197="DSP"),Z197*4,IF(AND(V197="DSP",Z197="DSP"),X197*4,IF(AND(X197="DSP",Z197="DSP"),V197*2,IF(V197="DSP",(X197+Z197)*2,IF(X197="DSP",V197+Z197*2,IF(Z197="DSP",V197+X197*2,IF(Z197="VAL","VALIDÉ",V197+X197+Z197))))))))</f>
        <v>7</v>
      </c>
      <c r="AB197" s="418">
        <v>38.6</v>
      </c>
      <c r="AC197" s="420">
        <f>IF(AB197="ABI",0,IF(AB197="DNF",0,IF(AB197="DSP","DSP",IF(AB197="VAL","VAL",(IF(A197="F",VLOOKUP(AB197,nagefille,2),VLOOKUP(AB197,nagegarçon,2)))))))</f>
        <v>11</v>
      </c>
      <c r="AD197" s="423">
        <f>IF(AC197="VAL","VALIDÉ",AC197)</f>
        <v>11</v>
      </c>
      <c r="AE197" s="424">
        <f>IF(AND(H197="DSP",M197="DSP",T197="DSP",AA197="DSP",AD197="DSP"),"DSP",IF(AND(H197="DSP",M197="DSP",T197="DSP",AA197="DSP"),AD197,IF(AND(H197="DSP",M197="DSP",T197="DSP",AD197="DSP"),AA197,IF(AND(H197="DSP",M197="DSP",AA197="DSP",AD197="DSP"),T197,IF(AND(H197="DSP",T197="DSP",AA197="DSP",AD197="DSP"),M197,IF(AND(M197="DSP",T197="DSP",AA197="DSP",AD197="DSP"),H197,IF(AND(T197="DSP",AA197="DSP",AD197="DSP"),(H197+M197)/2,IF(AND(M197="DSP",AA197="DSP",AD197="DSP"),(H197+T197)/2,IF(AND(H197="DSP",AA197="DSP",AD197="DSP"),(M197+T197)/2,IF(AND(M197="DSP",T197="DSP",AD197="DSP"),(H197+AA197)/2,IF(AND(H197="DSP",T197="DSP",AD197="DSP"),(M197+AA197)/2,IF(AND(H197="DSP",M197="DSP",AD197="DSP"),(T197+AA197)/2,IF(AND(M197="DSP",T197="DSP",AA197="DSP"),(H197+AD197)/2,IF(AND(H197="DSP",T197="DSP",AA197="DSP"),(M197+AD197)/2,IF(AND(H197="DSP",M197="DSP",AA197="DSP"),(T197+AD197)/2,IF(AND(H197="DSP",M197="DSP",T197="DSP"),(AA197+AD197)/2,IF(AND(H197="DSP",M197="DSP"),(T197+AA197+AD197)/3,IF(AND(H197="DSP",T197="DSP"),(M197+AA197+AD197)/3,IF(AND(M197="DSP",T197="DSP"),(H197+AA197+AD197)/3,IF(AND(H197="DSP",AA197="DSP"),(M197+T197+AD197)/3,IF(AND(M197="DSP",AA197="DSP"),(H197+T197+AD197)/3,IF(AND(T197="DSP",AA197="DSP"),(H197+M197+AD197)/3,IF(AND(H197="DSP",AD197="DSP"),(M197+T197+AA197)/3,IF(AND(M197="DSP",AD197="DSP"),(H197+T197+AA197)/3,IF(AND(T197="DSP",AD197="DSP"),(H197+M197+AA197)/3,IF(AND(AA197="DSP",AD197="DSP"),(H197+M197+T197)/3,IF(H197="DSP",(M197+T197+AA197+AD197)/4,IF(M197="DSP",(H197+T197+AA197+AD197)/4,IF(T197="DSP",(H197+M197+AA197+AD197)/4,IF(AA197="DSP",(H197+M197+T197+AD197)/4,IF(AD197="DSP",(H197+M197+T197+AA197)/4,SUM(H197+M197+T197+AA197+AD197)/5)))))))))))))))))))))))))))))))</f>
        <v>11</v>
      </c>
      <c r="AF197" s="425">
        <f>IF(AE197="DSP",0,AE197)</f>
        <v>11</v>
      </c>
      <c r="AG197" s="484">
        <f>RANK(AF197,$AF$3:$AF$651,0)</f>
        <v>319</v>
      </c>
      <c r="AH197" s="426">
        <f>IF(ISERROR(VLOOKUP(B197,'Notes Ecrit'!$A$2:$B$650,2,FALSE)),"ABI",(VLOOKUP(B197,'Notes Ecrit'!$A$2:$B$650,2,FALSE)))</f>
        <v>6</v>
      </c>
      <c r="AI197" s="425">
        <f>IF(OR(AH197="ABI",AH197="VALIDÉ"),0,AH197)</f>
        <v>6</v>
      </c>
      <c r="AJ197" s="488">
        <f>RANK(AI197,$AI$3:$AI$651,0)</f>
        <v>288</v>
      </c>
      <c r="AK197" s="427">
        <f>IF(AH197="ABI","DEF",IF(AE197="DSP",AH197,(AE197*0.5+AH197*0.5)))</f>
        <v>8.5</v>
      </c>
    </row>
    <row r="198" spans="1:37" ht="15.75" customHeight="1" thickBot="1" x14ac:dyDescent="0.35">
      <c r="A198" s="414" t="s">
        <v>1026</v>
      </c>
      <c r="B198" s="415">
        <v>21811400</v>
      </c>
      <c r="C198" s="444" t="s">
        <v>570</v>
      </c>
      <c r="D198" s="445" t="s">
        <v>153</v>
      </c>
      <c r="E198" s="418">
        <v>19</v>
      </c>
      <c r="F198" s="419">
        <f>IF(E198="ABI","ABI",IF(E198="DSP","DSP",IF(E198="VAL","VAL",(VLOOKUP(E198,tpstest,2)))))</f>
        <v>19</v>
      </c>
      <c r="G198" s="420">
        <f>IF(F198="ABI",0,IF(F198="DSP","DSP",IF(F198="VAL","VAL",(IF(A198="F",VLOOKUP(F198,endurfille,2),VLOOKUP(F198,endurgarçon,2))))))</f>
        <v>16</v>
      </c>
      <c r="H198" s="421">
        <f>IF(G198="VAL","VALIDÉ",G198)</f>
        <v>16</v>
      </c>
      <c r="I198" s="418">
        <v>3.17</v>
      </c>
      <c r="J198" s="420">
        <f>IF(I198="ABI",0,IF(I198="DSP","DSP",IF(I198="VAL","VAL",(IF(A198="F",VLOOKUP(I198,VIT20MF,2),VLOOKUP(I198,Vit20MG,2))))))</f>
        <v>17</v>
      </c>
      <c r="K198" s="418">
        <v>6.87</v>
      </c>
      <c r="L198" s="420">
        <f>IF(K198="ABI",0,IF(K198="DSP","DSP",IF(K198="VAL","VAL",(IF(A198="F",VLOOKUP(K198,vit50mf,2),VLOOKUP(K198,vit50mg,2))))))</f>
        <v>11</v>
      </c>
      <c r="M198" s="421">
        <f>IF(OR(J198="DSP",L198="DSP"),"DSP",IF(L198="VAL","VALIDÉ",(J198+L198)/2))</f>
        <v>14</v>
      </c>
      <c r="N198" s="418">
        <v>64</v>
      </c>
      <c r="O198" s="418">
        <v>61</v>
      </c>
      <c r="P198" s="422">
        <f>IF(OR(N198="DSP",N198="ABI",N198="VAL"),0,N198/O198)</f>
        <v>1.0491803278688525</v>
      </c>
      <c r="Q198" s="420">
        <f>IF(N198="ABI",0,IF(N198="DSP","DSP",IF(N198="VAL","VAL",IF(A198="F",VLOOKUP(P198,forcefille,2),VLOOKUP(P198,forcegarçon,2)))))</f>
        <v>5.5</v>
      </c>
      <c r="R198" s="418">
        <v>42.5</v>
      </c>
      <c r="S198" s="420">
        <f>IF(R198="ABI",0,IF(R198="DSP","DSP",IF(R198="VAL","VAL",IF(A198="F",VLOOKUP(R198,détfille,2),VLOOKUP(R198,détgarçon,2)))))</f>
        <v>3.5</v>
      </c>
      <c r="T198" s="421">
        <f>IF(OR(Q198="VAL",S198="VAL"),"VALIDÉ",IF(AND(Q198="DSP",S198="DSP"),"DSP",IF(Q198="DSP",S198*2,IF(S198="DSP",Q198*2,(Q198+S198)))))</f>
        <v>9</v>
      </c>
      <c r="U198" s="418">
        <v>26.55</v>
      </c>
      <c r="V198" s="420">
        <f>IF(U198="ABI",0,IF(U198="DSP","DSP",IF(U198="VAL","VAL",IF(A198="F",VLOOKUP(U198,coorfille,2),VLOOKUP(U198,coorgarçon,2)))))</f>
        <v>4.5</v>
      </c>
      <c r="W198" s="418">
        <v>-2</v>
      </c>
      <c r="X198" s="420">
        <f>IF(W198="ABI",0,IF(W198="DSP","DSP",IF(W198="VAL","VAL",IF(A198="F",VLOOKUP(W198,SouplesseFille,2),VLOOKUP(W198,SouplesseGarçon,2)))))</f>
        <v>2</v>
      </c>
      <c r="Y198" s="418">
        <v>1</v>
      </c>
      <c r="Z198" s="420">
        <f>IF(Y198="ABI",0,IF(Y198="DSP","DSP",IF(Y198="VAL","VAL",IF(A198="F",VLOOKUP(Y198,eqfille,2),VLOOKUP(Y198,eqgarçon,2)))))</f>
        <v>4.5</v>
      </c>
      <c r="AA198" s="421">
        <f>IF(AND(V198="DSP",X198="DSP",Z198="DSP"),"DSP",IF(AND(V198="DSP",X198="DSP"),Z198*4,IF(AND(V198="DSP",Z198="DSP"),X198*4,IF(AND(X198="DSP",Z198="DSP"),V198*2,IF(V198="DSP",(X198+Z198)*2,IF(X198="DSP",V198+Z198*2,IF(Z198="DSP",V198+X198*2,IF(Z198="VAL","VALIDÉ",V198+X198+Z198))))))))</f>
        <v>11</v>
      </c>
      <c r="AB198" s="418">
        <v>40.32</v>
      </c>
      <c r="AC198" s="420">
        <f>IF(AB198="ABI",0,IF(AB198="DNF",0,IF(AB198="DSP","DSP",IF(AB198="VAL","VAL",(IF(A198="F",VLOOKUP(AB198,nagefille,2),VLOOKUP(AB198,nagegarçon,2)))))))</f>
        <v>10</v>
      </c>
      <c r="AD198" s="423">
        <f>IF(AC198="VAL","VALIDÉ",AC198)</f>
        <v>10</v>
      </c>
      <c r="AE198" s="424">
        <f>IF(AND(H198="DSP",M198="DSP",T198="DSP",AA198="DSP",AD198="DSP"),"DSP",IF(AND(H198="DSP",M198="DSP",T198="DSP",AA198="DSP"),AD198,IF(AND(H198="DSP",M198="DSP",T198="DSP",AD198="DSP"),AA198,IF(AND(H198="DSP",M198="DSP",AA198="DSP",AD198="DSP"),T198,IF(AND(H198="DSP",T198="DSP",AA198="DSP",AD198="DSP"),M198,IF(AND(M198="DSP",T198="DSP",AA198="DSP",AD198="DSP"),H198,IF(AND(T198="DSP",AA198="DSP",AD198="DSP"),(H198+M198)/2,IF(AND(M198="DSP",AA198="DSP",AD198="DSP"),(H198+T198)/2,IF(AND(H198="DSP",AA198="DSP",AD198="DSP"),(M198+T198)/2,IF(AND(M198="DSP",T198="DSP",AD198="DSP"),(H198+AA198)/2,IF(AND(H198="DSP",T198="DSP",AD198="DSP"),(M198+AA198)/2,IF(AND(H198="DSP",M198="DSP",AD198="DSP"),(T198+AA198)/2,IF(AND(M198="DSP",T198="DSP",AA198="DSP"),(H198+AD198)/2,IF(AND(H198="DSP",T198="DSP",AA198="DSP"),(M198+AD198)/2,IF(AND(H198="DSP",M198="DSP",AA198="DSP"),(T198+AD198)/2,IF(AND(H198="DSP",M198="DSP",T198="DSP"),(AA198+AD198)/2,IF(AND(H198="DSP",M198="DSP"),(T198+AA198+AD198)/3,IF(AND(H198="DSP",T198="DSP"),(M198+AA198+AD198)/3,IF(AND(M198="DSP",T198="DSP"),(H198+AA198+AD198)/3,IF(AND(H198="DSP",AA198="DSP"),(M198+T198+AD198)/3,IF(AND(M198="DSP",AA198="DSP"),(H198+T198+AD198)/3,IF(AND(T198="DSP",AA198="DSP"),(H198+M198+AD198)/3,IF(AND(H198="DSP",AD198="DSP"),(M198+T198+AA198)/3,IF(AND(M198="DSP",AD198="DSP"),(H198+T198+AA198)/3,IF(AND(T198="DSP",AD198="DSP"),(H198+M198+AA198)/3,IF(AND(AA198="DSP",AD198="DSP"),(H198+M198+T198)/3,IF(H198="DSP",(M198+T198+AA198+AD198)/4,IF(M198="DSP",(H198+T198+AA198+AD198)/4,IF(T198="DSP",(H198+M198+AA198+AD198)/4,IF(AA198="DSP",(H198+M198+T198+AD198)/4,IF(AD198="DSP",(H198+M198+T198+AA198)/4,SUM(H198+M198+T198+AA198+AD198)/5)))))))))))))))))))))))))))))))</f>
        <v>12</v>
      </c>
      <c r="AF198" s="425">
        <f>IF(AE198="DSP",0,AE198)</f>
        <v>12</v>
      </c>
      <c r="AG198" s="484">
        <f>RANK(AF198,$AF$3:$AF$651,0)</f>
        <v>194</v>
      </c>
      <c r="AH198" s="426">
        <f>IF(ISERROR(VLOOKUP(B198,'Notes Ecrit'!$A$2:$B$650,2,FALSE)),"ABI",(VLOOKUP(B198,'Notes Ecrit'!$A$2:$B$650,2,FALSE)))</f>
        <v>7</v>
      </c>
      <c r="AI198" s="425">
        <f>IF(OR(AH198="ABI",AH198="VALIDÉ"),0,AH198)</f>
        <v>7</v>
      </c>
      <c r="AJ198" s="488">
        <f>RANK(AI198,$AI$3:$AI$651,0)</f>
        <v>183</v>
      </c>
      <c r="AK198" s="427">
        <f>IF(AH198="ABI","DEF",IF(AE198="DSP",AH198,(AE198*0.5+AH198*0.5)))</f>
        <v>9.5</v>
      </c>
    </row>
    <row r="199" spans="1:37" ht="15.75" customHeight="1" thickBot="1" x14ac:dyDescent="0.35">
      <c r="A199" s="414" t="s">
        <v>1026</v>
      </c>
      <c r="B199" s="415">
        <v>21902852</v>
      </c>
      <c r="C199" s="448" t="s">
        <v>571</v>
      </c>
      <c r="D199" s="449" t="s">
        <v>211</v>
      </c>
      <c r="E199" s="418">
        <v>19</v>
      </c>
      <c r="F199" s="419">
        <f>IF(E199="ABI","ABI",IF(E199="DSP","DSP",IF(E199="VAL","VAL",(VLOOKUP(E199,tpstest,2)))))</f>
        <v>19</v>
      </c>
      <c r="G199" s="420">
        <f>IF(F199="ABI",0,IF(F199="DSP","DSP",IF(F199="VAL","VAL",(IF(A199="F",VLOOKUP(F199,endurfille,2),VLOOKUP(F199,endurgarçon,2))))))</f>
        <v>16</v>
      </c>
      <c r="H199" s="421">
        <f>IF(G199="VAL","VALIDÉ",G199)</f>
        <v>16</v>
      </c>
      <c r="I199" s="418">
        <v>3.19</v>
      </c>
      <c r="J199" s="420">
        <f>IF(I199="ABI",0,IF(I199="DSP","DSP",IF(I199="VAL","VAL",(IF(A199="F",VLOOKUP(I199,VIT20MF,2),VLOOKUP(I199,Vit20MG,2))))))</f>
        <v>17</v>
      </c>
      <c r="K199" s="418">
        <v>6.78</v>
      </c>
      <c r="L199" s="420">
        <f>IF(K199="ABI",0,IF(K199="DSP","DSP",IF(K199="VAL","VAL",(IF(A199="F",VLOOKUP(K199,vit50mf,2),VLOOKUP(K199,vit50mg,2))))))</f>
        <v>11</v>
      </c>
      <c r="M199" s="421">
        <f>IF(OR(J199="DSP",L199="DSP"),"DSP",IF(L199="VAL","VALIDÉ",(J199+L199)/2))</f>
        <v>14</v>
      </c>
      <c r="N199" s="418">
        <v>84.5</v>
      </c>
      <c r="O199" s="418">
        <v>66</v>
      </c>
      <c r="P199" s="422">
        <f>IF(OR(N199="DSP",N199="ABI",N199="VAL"),0,N199/O199)</f>
        <v>1.2803030303030303</v>
      </c>
      <c r="Q199" s="420">
        <f>IF(N199="ABI",0,IF(N199="DSP","DSP",IF(N199="VAL","VAL",IF(A199="F",VLOOKUP(P199,forcefille,2),VLOOKUP(P199,forcegarçon,2)))))</f>
        <v>6.5</v>
      </c>
      <c r="R199" s="418">
        <v>52</v>
      </c>
      <c r="S199" s="420">
        <f>IF(R199="ABI",0,IF(R199="DSP","DSP",IF(R199="VAL","VAL",IF(A199="F",VLOOKUP(R199,détfille,2),VLOOKUP(R199,détgarçon,2)))))</f>
        <v>6</v>
      </c>
      <c r="T199" s="421">
        <f>IF(OR(Q199="VAL",S199="VAL"),"VALIDÉ",IF(AND(Q199="DSP",S199="DSP"),"DSP",IF(Q199="DSP",S199*2,IF(S199="DSP",Q199*2,(Q199+S199)))))</f>
        <v>12.5</v>
      </c>
      <c r="U199" s="418">
        <v>26.73</v>
      </c>
      <c r="V199" s="420">
        <f>IF(U199="ABI",0,IF(U199="DSP","DSP",IF(U199="VAL","VAL",IF(A199="F",VLOOKUP(U199,coorfille,2),VLOOKUP(U199,coorgarçon,2)))))</f>
        <v>4.5</v>
      </c>
      <c r="W199" s="418">
        <v>5</v>
      </c>
      <c r="X199" s="420">
        <f>IF(W199="ABI",0,IF(W199="DSP","DSP",IF(W199="VAL","VAL",IF(A199="F",VLOOKUP(W199,SouplesseFille,2),VLOOKUP(W199,SouplesseGarçon,2)))))</f>
        <v>3.5</v>
      </c>
      <c r="Y199" s="418">
        <v>0</v>
      </c>
      <c r="Z199" s="420">
        <f>IF(Y199="ABI",0,IF(Y199="DSP","DSP",IF(Y199="VAL","VAL",IF(A199="F",VLOOKUP(Y199,eqfille,2),VLOOKUP(Y199,eqgarçon,2)))))</f>
        <v>5</v>
      </c>
      <c r="AA199" s="421">
        <f>IF(AND(V199="DSP",X199="DSP",Z199="DSP"),"DSP",IF(AND(V199="DSP",X199="DSP"),Z199*4,IF(AND(V199="DSP",Z199="DSP"),X199*4,IF(AND(X199="DSP",Z199="DSP"),V199*2,IF(V199="DSP",(X199+Z199)*2,IF(X199="DSP",V199+Z199*2,IF(Z199="DSP",V199+X199*2,IF(Z199="VAL","VALIDÉ",V199+X199+Z199))))))))</f>
        <v>13</v>
      </c>
      <c r="AB199" s="418">
        <v>33.200000000000003</v>
      </c>
      <c r="AC199" s="420">
        <f>IF(AB199="ABI",0,IF(AB199="DNF",0,IF(AB199="DSP","DSP",IF(AB199="VAL","VAL",(IF(A199="F",VLOOKUP(AB199,nagefille,2),VLOOKUP(AB199,nagegarçon,2)))))))</f>
        <v>14</v>
      </c>
      <c r="AD199" s="423">
        <f>IF(AC199="VAL","VALIDÉ",AC199)</f>
        <v>14</v>
      </c>
      <c r="AE199" s="424">
        <f>IF(AND(H199="DSP",M199="DSP",T199="DSP",AA199="DSP",AD199="DSP"),"DSP",IF(AND(H199="DSP",M199="DSP",T199="DSP",AA199="DSP"),AD199,IF(AND(H199="DSP",M199="DSP",T199="DSP",AD199="DSP"),AA199,IF(AND(H199="DSP",M199="DSP",AA199="DSP",AD199="DSP"),T199,IF(AND(H199="DSP",T199="DSP",AA199="DSP",AD199="DSP"),M199,IF(AND(M199="DSP",T199="DSP",AA199="DSP",AD199="DSP"),H199,IF(AND(T199="DSP",AA199="DSP",AD199="DSP"),(H199+M199)/2,IF(AND(M199="DSP",AA199="DSP",AD199="DSP"),(H199+T199)/2,IF(AND(H199="DSP",AA199="DSP",AD199="DSP"),(M199+T199)/2,IF(AND(M199="DSP",T199="DSP",AD199="DSP"),(H199+AA199)/2,IF(AND(H199="DSP",T199="DSP",AD199="DSP"),(M199+AA199)/2,IF(AND(H199="DSP",M199="DSP",AD199="DSP"),(T199+AA199)/2,IF(AND(M199="DSP",T199="DSP",AA199="DSP"),(H199+AD199)/2,IF(AND(H199="DSP",T199="DSP",AA199="DSP"),(M199+AD199)/2,IF(AND(H199="DSP",M199="DSP",AA199="DSP"),(T199+AD199)/2,IF(AND(H199="DSP",M199="DSP",T199="DSP"),(AA199+AD199)/2,IF(AND(H199="DSP",M199="DSP"),(T199+AA199+AD199)/3,IF(AND(H199="DSP",T199="DSP"),(M199+AA199+AD199)/3,IF(AND(M199="DSP",T199="DSP"),(H199+AA199+AD199)/3,IF(AND(H199="DSP",AA199="DSP"),(M199+T199+AD199)/3,IF(AND(M199="DSP",AA199="DSP"),(H199+T199+AD199)/3,IF(AND(T199="DSP",AA199="DSP"),(H199+M199+AD199)/3,IF(AND(H199="DSP",AD199="DSP"),(M199+T199+AA199)/3,IF(AND(M199="DSP",AD199="DSP"),(H199+T199+AA199)/3,IF(AND(T199="DSP",AD199="DSP"),(H199+M199+AA199)/3,IF(AND(AA199="DSP",AD199="DSP"),(H199+M199+T199)/3,IF(H199="DSP",(M199+T199+AA199+AD199)/4,IF(M199="DSP",(H199+T199+AA199+AD199)/4,IF(T199="DSP",(H199+M199+AA199+AD199)/4,IF(AA199="DSP",(H199+M199+T199+AD199)/4,IF(AD199="DSP",(H199+M199+T199+AA199)/4,SUM(H199+M199+T199+AA199+AD199)/5)))))))))))))))))))))))))))))))</f>
        <v>13.9</v>
      </c>
      <c r="AF199" s="425">
        <f>IF(AE199="DSP",0,AE199)</f>
        <v>13.9</v>
      </c>
      <c r="AG199" s="484">
        <f>RANK(AF199,$AF$3:$AF$651,0)</f>
        <v>24</v>
      </c>
      <c r="AH199" s="426">
        <f>IF(ISERROR(VLOOKUP(B199,'Notes Ecrit'!$A$2:$B$650,2,FALSE)),"ABI",(VLOOKUP(B199,'Notes Ecrit'!$A$2:$B$650,2,FALSE)))</f>
        <v>10.5</v>
      </c>
      <c r="AI199" s="425">
        <f>IF(OR(AH199="ABI",AH199="VALIDÉ"),0,AH199)</f>
        <v>10.5</v>
      </c>
      <c r="AJ199" s="488">
        <f>RANK(AI199,$AI$3:$AI$651,0)</f>
        <v>21</v>
      </c>
      <c r="AK199" s="427">
        <f>IF(AH199="ABI","DEF",IF(AE199="DSP",AH199,(AE199*0.5+AH199*0.5)))</f>
        <v>12.2</v>
      </c>
    </row>
    <row r="200" spans="1:37" ht="15.75" customHeight="1" thickBot="1" x14ac:dyDescent="0.35">
      <c r="A200" s="414" t="s">
        <v>1026</v>
      </c>
      <c r="B200" s="415">
        <v>21902153</v>
      </c>
      <c r="C200" s="448" t="s">
        <v>572</v>
      </c>
      <c r="D200" s="449" t="s">
        <v>573</v>
      </c>
      <c r="E200" s="418">
        <v>16</v>
      </c>
      <c r="F200" s="419">
        <f>IF(E200="ABI","ABI",IF(E200="DSP","DSP",IF(E200="VAL","VAL",(VLOOKUP(E200,tpstest,2)))))</f>
        <v>17.5</v>
      </c>
      <c r="G200" s="420">
        <f>IF(F200="ABI",0,IF(F200="DSP","DSP",IF(F200="VAL","VAL",(IF(A200="F",VLOOKUP(F200,endurfille,2),VLOOKUP(F200,endurgarçon,2))))))</f>
        <v>13</v>
      </c>
      <c r="H200" s="421">
        <f>IF(G200="VAL","VALIDÉ",G200)</f>
        <v>13</v>
      </c>
      <c r="I200" s="418">
        <v>3.18</v>
      </c>
      <c r="J200" s="420">
        <f>IF(I200="ABI",0,IF(I200="DSP","DSP",IF(I200="VAL","VAL",(IF(A200="F",VLOOKUP(I200,VIT20MF,2),VLOOKUP(I200,Vit20MG,2))))))</f>
        <v>17</v>
      </c>
      <c r="K200" s="418">
        <v>6.85</v>
      </c>
      <c r="L200" s="420">
        <f>IF(K200="ABI",0,IF(K200="DSP","DSP",IF(K200="VAL","VAL",(IF(A200="F",VLOOKUP(K200,vit50mf,2),VLOOKUP(K200,vit50mg,2))))))</f>
        <v>11</v>
      </c>
      <c r="M200" s="421">
        <f>IF(OR(J200="DSP",L200="DSP"),"DSP",IF(L200="VAL","VALIDÉ",(J200+L200)/2))</f>
        <v>14</v>
      </c>
      <c r="N200" s="418">
        <v>72</v>
      </c>
      <c r="O200" s="418">
        <v>59</v>
      </c>
      <c r="P200" s="422">
        <f>IF(OR(N200="DSP",N200="ABI",N200="VAL"),0,N200/O200)</f>
        <v>1.2203389830508475</v>
      </c>
      <c r="Q200" s="420">
        <f>IF(N200="ABI",0,IF(N200="DSP","DSP",IF(N200="VAL","VAL",IF(A200="F",VLOOKUP(P200,forcefille,2),VLOOKUP(P200,forcegarçon,2)))))</f>
        <v>6.5</v>
      </c>
      <c r="R200" s="418">
        <v>45.8</v>
      </c>
      <c r="S200" s="420">
        <f>IF(R200="ABI",0,IF(R200="DSP","DSP",IF(R200="VAL","VAL",IF(A200="F",VLOOKUP(R200,détfille,2),VLOOKUP(R200,détgarçon,2)))))</f>
        <v>4.5</v>
      </c>
      <c r="T200" s="421">
        <f>IF(OR(Q200="VAL",S200="VAL"),"VALIDÉ",IF(AND(Q200="DSP",S200="DSP"),"DSP",IF(Q200="DSP",S200*2,IF(S200="DSP",Q200*2,(Q200+S200)))))</f>
        <v>11</v>
      </c>
      <c r="U200" s="418">
        <v>23.85</v>
      </c>
      <c r="V200" s="420">
        <f>IF(U200="ABI",0,IF(U200="DSP","DSP",IF(U200="VAL","VAL",IF(A200="F",VLOOKUP(U200,coorfille,2),VLOOKUP(U200,coorgarçon,2)))))</f>
        <v>6</v>
      </c>
      <c r="W200" s="418">
        <v>-30</v>
      </c>
      <c r="X200" s="420">
        <f>IF(W200="ABI",0,IF(W200="DSP","DSP",IF(W200="VAL","VAL",IF(A200="F",VLOOKUP(W200,SouplesseFille,2),VLOOKUP(W200,SouplesseGarçon,2)))))</f>
        <v>0</v>
      </c>
      <c r="Y200" s="418">
        <v>3</v>
      </c>
      <c r="Z200" s="420">
        <f>IF(Y200="ABI",0,IF(Y200="DSP","DSP",IF(Y200="VAL","VAL",IF(A200="F",VLOOKUP(Y200,eqfille,2),VLOOKUP(Y200,eqgarçon,2)))))</f>
        <v>3.5</v>
      </c>
      <c r="AA200" s="421">
        <f>IF(AND(V200="DSP",X200="DSP",Z200="DSP"),"DSP",IF(AND(V200="DSP",X200="DSP"),Z200*4,IF(AND(V200="DSP",Z200="DSP"),X200*4,IF(AND(X200="DSP",Z200="DSP"),V200*2,IF(V200="DSP",(X200+Z200)*2,IF(X200="DSP",V200+Z200*2,IF(Z200="DSP",V200+X200*2,IF(Z200="VAL","VALIDÉ",V200+X200+Z200))))))))</f>
        <v>9.5</v>
      </c>
      <c r="AB200" s="418">
        <v>42.2</v>
      </c>
      <c r="AC200" s="420">
        <f>IF(AB200="ABI",0,IF(AB200="DNF",0,IF(AB200="DSP","DSP",IF(AB200="VAL","VAL",(IF(A200="F",VLOOKUP(AB200,nagefille,2),VLOOKUP(AB200,nagegarçon,2)))))))</f>
        <v>9</v>
      </c>
      <c r="AD200" s="423">
        <f>IF(AC200="VAL","VALIDÉ",AC200)</f>
        <v>9</v>
      </c>
      <c r="AE200" s="424">
        <f>IF(AND(H200="DSP",M200="DSP",T200="DSP",AA200="DSP",AD200="DSP"),"DSP",IF(AND(H200="DSP",M200="DSP",T200="DSP",AA200="DSP"),AD200,IF(AND(H200="DSP",M200="DSP",T200="DSP",AD200="DSP"),AA200,IF(AND(H200="DSP",M200="DSP",AA200="DSP",AD200="DSP"),T200,IF(AND(H200="DSP",T200="DSP",AA200="DSP",AD200="DSP"),M200,IF(AND(M200="DSP",T200="DSP",AA200="DSP",AD200="DSP"),H200,IF(AND(T200="DSP",AA200="DSP",AD200="DSP"),(H200+M200)/2,IF(AND(M200="DSP",AA200="DSP",AD200="DSP"),(H200+T200)/2,IF(AND(H200="DSP",AA200="DSP",AD200="DSP"),(M200+T200)/2,IF(AND(M200="DSP",T200="DSP",AD200="DSP"),(H200+AA200)/2,IF(AND(H200="DSP",T200="DSP",AD200="DSP"),(M200+AA200)/2,IF(AND(H200="DSP",M200="DSP",AD200="DSP"),(T200+AA200)/2,IF(AND(M200="DSP",T200="DSP",AA200="DSP"),(H200+AD200)/2,IF(AND(H200="DSP",T200="DSP",AA200="DSP"),(M200+AD200)/2,IF(AND(H200="DSP",M200="DSP",AA200="DSP"),(T200+AD200)/2,IF(AND(H200="DSP",M200="DSP",T200="DSP"),(AA200+AD200)/2,IF(AND(H200="DSP",M200="DSP"),(T200+AA200+AD200)/3,IF(AND(H200="DSP",T200="DSP"),(M200+AA200+AD200)/3,IF(AND(M200="DSP",T200="DSP"),(H200+AA200+AD200)/3,IF(AND(H200="DSP",AA200="DSP"),(M200+T200+AD200)/3,IF(AND(M200="DSP",AA200="DSP"),(H200+T200+AD200)/3,IF(AND(T200="DSP",AA200="DSP"),(H200+M200+AD200)/3,IF(AND(H200="DSP",AD200="DSP"),(M200+T200+AA200)/3,IF(AND(M200="DSP",AD200="DSP"),(H200+T200+AA200)/3,IF(AND(T200="DSP",AD200="DSP"),(H200+M200+AA200)/3,IF(AND(AA200="DSP",AD200="DSP"),(H200+M200+T200)/3,IF(H200="DSP",(M200+T200+AA200+AD200)/4,IF(M200="DSP",(H200+T200+AA200+AD200)/4,IF(T200="DSP",(H200+M200+AA200+AD200)/4,IF(AA200="DSP",(H200+M200+T200+AD200)/4,IF(AD200="DSP",(H200+M200+T200+AA200)/4,SUM(H200+M200+T200+AA200+AD200)/5)))))))))))))))))))))))))))))))</f>
        <v>11.3</v>
      </c>
      <c r="AF200" s="425">
        <f>IF(AE200="DSP",0,AE200)</f>
        <v>11.3</v>
      </c>
      <c r="AG200" s="484">
        <f>RANK(AF200,$AF$3:$AF$651,0)</f>
        <v>291</v>
      </c>
      <c r="AH200" s="426">
        <f>IF(ISERROR(VLOOKUP(B200,'Notes Ecrit'!$A$2:$B$650,2,FALSE)),"ABI",(VLOOKUP(B200,'Notes Ecrit'!$A$2:$B$650,2,FALSE)))</f>
        <v>9</v>
      </c>
      <c r="AI200" s="425">
        <f>IF(OR(AH200="ABI",AH200="VALIDÉ"),0,AH200)</f>
        <v>9</v>
      </c>
      <c r="AJ200" s="488">
        <f>RANK(AI200,$AI$3:$AI$651,0)</f>
        <v>58</v>
      </c>
      <c r="AK200" s="427">
        <f>IF(AH200="ABI","DEF",IF(AE200="DSP",AH200,(AE200*0.5+AH200*0.5)))</f>
        <v>10.15</v>
      </c>
    </row>
    <row r="201" spans="1:37" ht="15.75" customHeight="1" thickBot="1" x14ac:dyDescent="0.35">
      <c r="A201" s="414" t="s">
        <v>1026</v>
      </c>
      <c r="B201" s="415">
        <v>21906464</v>
      </c>
      <c r="C201" s="448" t="s">
        <v>34</v>
      </c>
      <c r="D201" s="449" t="s">
        <v>165</v>
      </c>
      <c r="E201" s="418">
        <v>16</v>
      </c>
      <c r="F201" s="419">
        <f>IF(E201="ABI","ABI",IF(E201="DSP","DSP",IF(E201="VAL","VAL",(VLOOKUP(E201,tpstest,2)))))</f>
        <v>17.5</v>
      </c>
      <c r="G201" s="420">
        <f>IF(F201="ABI",0,IF(F201="DSP","DSP",IF(F201="VAL","VAL",(IF(A201="F",VLOOKUP(F201,endurfille,2),VLOOKUP(F201,endurgarçon,2))))))</f>
        <v>13</v>
      </c>
      <c r="H201" s="421">
        <f>IF(G201="VAL","VALIDÉ",G201)</f>
        <v>13</v>
      </c>
      <c r="I201" s="418">
        <v>3.28</v>
      </c>
      <c r="J201" s="420">
        <f>IF(I201="ABI",0,IF(I201="DSP","DSP",IF(I201="VAL","VAL",(IF(A201="F",VLOOKUP(I201,VIT20MF,2),VLOOKUP(I201,Vit20MG,2))))))</f>
        <v>16</v>
      </c>
      <c r="K201" s="418">
        <v>7.08</v>
      </c>
      <c r="L201" s="420">
        <f>IF(K201="ABI",0,IF(K201="DSP","DSP",IF(K201="VAL","VAL",(IF(A201="F",VLOOKUP(K201,vit50mf,2),VLOOKUP(K201,vit50mg,2))))))</f>
        <v>9</v>
      </c>
      <c r="M201" s="421">
        <f>IF(OR(J201="DSP",L201="DSP"),"DSP",IF(L201="VAL","VALIDÉ",(J201+L201)/2))</f>
        <v>12.5</v>
      </c>
      <c r="N201" s="418">
        <v>44</v>
      </c>
      <c r="O201" s="418">
        <v>55</v>
      </c>
      <c r="P201" s="422">
        <f>IF(OR(N201="DSP",N201="ABI",N201="VAL"),0,N201/O201)</f>
        <v>0.8</v>
      </c>
      <c r="Q201" s="420">
        <f>IF(N201="ABI",0,IF(N201="DSP","DSP",IF(N201="VAL","VAL",IF(A201="F",VLOOKUP(P201,forcefille,2),VLOOKUP(P201,forcegarçon,2)))))</f>
        <v>4.5</v>
      </c>
      <c r="R201" s="418">
        <v>43.5</v>
      </c>
      <c r="S201" s="420">
        <f>IF(R201="ABI",0,IF(R201="DSP","DSP",IF(R201="VAL","VAL",IF(A201="F",VLOOKUP(R201,détfille,2),VLOOKUP(R201,détgarçon,2)))))</f>
        <v>4</v>
      </c>
      <c r="T201" s="421">
        <f>IF(OR(Q201="VAL",S201="VAL"),"VALIDÉ",IF(AND(Q201="DSP",S201="DSP"),"DSP",IF(Q201="DSP",S201*2,IF(S201="DSP",Q201*2,(Q201+S201)))))</f>
        <v>8.5</v>
      </c>
      <c r="U201" s="418">
        <v>24.95</v>
      </c>
      <c r="V201" s="420">
        <f>IF(U201="ABI",0,IF(U201="DSP","DSP",IF(U201="VAL","VAL",IF(A201="F",VLOOKUP(U201,coorfille,2),VLOOKUP(U201,coorgarçon,2)))))</f>
        <v>5.5</v>
      </c>
      <c r="W201" s="418">
        <v>0</v>
      </c>
      <c r="X201" s="420">
        <f>IF(W201="ABI",0,IF(W201="DSP","DSP",IF(W201="VAL","VAL",IF(A201="F",VLOOKUP(W201,SouplesseFille,2),VLOOKUP(W201,SouplesseGarçon,2)))))</f>
        <v>2.5</v>
      </c>
      <c r="Y201" s="418">
        <v>2</v>
      </c>
      <c r="Z201" s="420">
        <f>IF(Y201="ABI",0,IF(Y201="DSP","DSP",IF(Y201="VAL","VAL",IF(A201="F",VLOOKUP(Y201,eqfille,2),VLOOKUP(Y201,eqgarçon,2)))))</f>
        <v>4</v>
      </c>
      <c r="AA201" s="421">
        <f>IF(AND(V201="DSP",X201="DSP",Z201="DSP"),"DSP",IF(AND(V201="DSP",X201="DSP"),Z201*4,IF(AND(V201="DSP",Z201="DSP"),X201*4,IF(AND(X201="DSP",Z201="DSP"),V201*2,IF(V201="DSP",(X201+Z201)*2,IF(X201="DSP",V201+Z201*2,IF(Z201="DSP",V201+X201*2,IF(Z201="VAL","VALIDÉ",V201+X201+Z201))))))))</f>
        <v>12</v>
      </c>
      <c r="AB201" s="418">
        <v>35.76</v>
      </c>
      <c r="AC201" s="420">
        <f>IF(AB201="ABI",0,IF(AB201="DNF",0,IF(AB201="DSP","DSP",IF(AB201="VAL","VAL",(IF(A201="F",VLOOKUP(AB201,nagefille,2),VLOOKUP(AB201,nagegarçon,2)))))))</f>
        <v>13</v>
      </c>
      <c r="AD201" s="423">
        <f>IF(AC201="VAL","VALIDÉ",AC201)</f>
        <v>13</v>
      </c>
      <c r="AE201" s="424">
        <f>IF(AND(H201="DSP",M201="DSP",T201="DSP",AA201="DSP",AD201="DSP"),"DSP",IF(AND(H201="DSP",M201="DSP",T201="DSP",AA201="DSP"),AD201,IF(AND(H201="DSP",M201="DSP",T201="DSP",AD201="DSP"),AA201,IF(AND(H201="DSP",M201="DSP",AA201="DSP",AD201="DSP"),T201,IF(AND(H201="DSP",T201="DSP",AA201="DSP",AD201="DSP"),M201,IF(AND(M201="DSP",T201="DSP",AA201="DSP",AD201="DSP"),H201,IF(AND(T201="DSP",AA201="DSP",AD201="DSP"),(H201+M201)/2,IF(AND(M201="DSP",AA201="DSP",AD201="DSP"),(H201+T201)/2,IF(AND(H201="DSP",AA201="DSP",AD201="DSP"),(M201+T201)/2,IF(AND(M201="DSP",T201="DSP",AD201="DSP"),(H201+AA201)/2,IF(AND(H201="DSP",T201="DSP",AD201="DSP"),(M201+AA201)/2,IF(AND(H201="DSP",M201="DSP",AD201="DSP"),(T201+AA201)/2,IF(AND(M201="DSP",T201="DSP",AA201="DSP"),(H201+AD201)/2,IF(AND(H201="DSP",T201="DSP",AA201="DSP"),(M201+AD201)/2,IF(AND(H201="DSP",M201="DSP",AA201="DSP"),(T201+AD201)/2,IF(AND(H201="DSP",M201="DSP",T201="DSP"),(AA201+AD201)/2,IF(AND(H201="DSP",M201="DSP"),(T201+AA201+AD201)/3,IF(AND(H201="DSP",T201="DSP"),(M201+AA201+AD201)/3,IF(AND(M201="DSP",T201="DSP"),(H201+AA201+AD201)/3,IF(AND(H201="DSP",AA201="DSP"),(M201+T201+AD201)/3,IF(AND(M201="DSP",AA201="DSP"),(H201+T201+AD201)/3,IF(AND(T201="DSP",AA201="DSP"),(H201+M201+AD201)/3,IF(AND(H201="DSP",AD201="DSP"),(M201+T201+AA201)/3,IF(AND(M201="DSP",AD201="DSP"),(H201+T201+AA201)/3,IF(AND(T201="DSP",AD201="DSP"),(H201+M201+AA201)/3,IF(AND(AA201="DSP",AD201="DSP"),(H201+M201+T201)/3,IF(H201="DSP",(M201+T201+AA201+AD201)/4,IF(M201="DSP",(H201+T201+AA201+AD201)/4,IF(T201="DSP",(H201+M201+AA201+AD201)/4,IF(AA201="DSP",(H201+M201+T201+AD201)/4,IF(AD201="DSP",(H201+M201+T201+AA201)/4,SUM(H201+M201+T201+AA201+AD201)/5)))))))))))))))))))))))))))))))</f>
        <v>11.8</v>
      </c>
      <c r="AF201" s="425">
        <f>IF(AE201="DSP",0,AE201)</f>
        <v>11.8</v>
      </c>
      <c r="AG201" s="484">
        <f>RANK(AF201,$AF$3:$AF$651,0)</f>
        <v>216</v>
      </c>
      <c r="AH201" s="426">
        <f>IF(ISERROR(VLOOKUP(B201,'Notes Ecrit'!$A$2:$B$650,2,FALSE)),"ABI",(VLOOKUP(B201,'Notes Ecrit'!$A$2:$B$650,2,FALSE)))</f>
        <v>9</v>
      </c>
      <c r="AI201" s="425">
        <f>IF(OR(AH201="ABI",AH201="VALIDÉ"),0,AH201)</f>
        <v>9</v>
      </c>
      <c r="AJ201" s="488">
        <f>RANK(AI201,$AI$3:$AI$651,0)</f>
        <v>58</v>
      </c>
      <c r="AK201" s="427">
        <f>IF(AH201="ABI","DEF",IF(AE201="DSP",AH201,(AE201*0.5+AH201*0.5)))</f>
        <v>10.4</v>
      </c>
    </row>
    <row r="202" spans="1:37" ht="15.75" customHeight="1" thickBot="1" x14ac:dyDescent="0.35">
      <c r="A202" s="414" t="s">
        <v>1026</v>
      </c>
      <c r="B202" s="415">
        <v>21901560</v>
      </c>
      <c r="C202" s="448" t="s">
        <v>34</v>
      </c>
      <c r="D202" s="449" t="s">
        <v>211</v>
      </c>
      <c r="E202" s="418">
        <v>16</v>
      </c>
      <c r="F202" s="419">
        <f>IF(E202="ABI","ABI",IF(E202="DSP","DSP",IF(E202="VAL","VAL",(VLOOKUP(E202,tpstest,2)))))</f>
        <v>17.5</v>
      </c>
      <c r="G202" s="420">
        <f>IF(F202="ABI",0,IF(F202="DSP","DSP",IF(F202="VAL","VAL",(IF(A202="F",VLOOKUP(F202,endurfille,2),VLOOKUP(F202,endurgarçon,2))))))</f>
        <v>13</v>
      </c>
      <c r="H202" s="421">
        <f>IF(G202="VAL","VALIDÉ",G202)</f>
        <v>13</v>
      </c>
      <c r="I202" s="418">
        <v>3.59</v>
      </c>
      <c r="J202" s="420">
        <f>IF(I202="ABI",0,IF(I202="DSP","DSP",IF(I202="VAL","VAL",(IF(A202="F",VLOOKUP(I202,VIT20MF,2),VLOOKUP(I202,Vit20MG,2))))))</f>
        <v>10</v>
      </c>
      <c r="K202" s="418">
        <v>6.96</v>
      </c>
      <c r="L202" s="420">
        <f>IF(K202="ABI",0,IF(K202="DSP","DSP",IF(K202="VAL","VAL",(IF(A202="F",VLOOKUP(K202,vit50mf,2),VLOOKUP(K202,vit50mg,2))))))</f>
        <v>10</v>
      </c>
      <c r="M202" s="421">
        <f>IF(OR(J202="DSP",L202="DSP"),"DSP",IF(L202="VAL","VALIDÉ",(J202+L202)/2))</f>
        <v>10</v>
      </c>
      <c r="N202" s="418">
        <v>41</v>
      </c>
      <c r="O202" s="418">
        <v>70</v>
      </c>
      <c r="P202" s="422">
        <f>IF(OR(N202="DSP",N202="ABI",N202="VAL"),0,N202/O202)</f>
        <v>0.58571428571428574</v>
      </c>
      <c r="Q202" s="420">
        <f>IF(N202="ABI",0,IF(N202="DSP","DSP",IF(N202="VAL","VAL",IF(A202="F",VLOOKUP(P202,forcefille,2),VLOOKUP(P202,forcegarçon,2)))))</f>
        <v>3</v>
      </c>
      <c r="R202" s="418">
        <v>58.2</v>
      </c>
      <c r="S202" s="420">
        <f>IF(R202="ABI",0,IF(R202="DSP","DSP",IF(R202="VAL","VAL",IF(A202="F",VLOOKUP(R202,détfille,2),VLOOKUP(R202,détgarçon,2)))))</f>
        <v>7.5</v>
      </c>
      <c r="T202" s="421">
        <f>IF(OR(Q202="VAL",S202="VAL"),"VALIDÉ",IF(AND(Q202="DSP",S202="DSP"),"DSP",IF(Q202="DSP",S202*2,IF(S202="DSP",Q202*2,(Q202+S202)))))</f>
        <v>10.5</v>
      </c>
      <c r="U202" s="418">
        <v>33.89</v>
      </c>
      <c r="V202" s="420">
        <f>IF(U202="ABI",0,IF(U202="DSP","DSP",IF(U202="VAL","VAL",IF(A202="F",VLOOKUP(U202,coorfille,2),VLOOKUP(U202,coorgarçon,2)))))</f>
        <v>1</v>
      </c>
      <c r="W202" s="418">
        <v>2</v>
      </c>
      <c r="X202" s="420">
        <f>IF(W202="ABI",0,IF(W202="DSP","DSP",IF(W202="VAL","VAL",IF(A202="F",VLOOKUP(W202,SouplesseFille,2),VLOOKUP(W202,SouplesseGarçon,2)))))</f>
        <v>3</v>
      </c>
      <c r="Y202" s="418">
        <v>10</v>
      </c>
      <c r="Z202" s="420">
        <f>IF(Y202="ABI",0,IF(Y202="DSP","DSP",IF(Y202="VAL","VAL",IF(A202="F",VLOOKUP(Y202,eqfille,2),VLOOKUP(Y202,eqgarçon,2)))))</f>
        <v>0</v>
      </c>
      <c r="AA202" s="421">
        <f>IF(AND(V202="DSP",X202="DSP",Z202="DSP"),"DSP",IF(AND(V202="DSP",X202="DSP"),Z202*4,IF(AND(V202="DSP",Z202="DSP"),X202*4,IF(AND(X202="DSP",Z202="DSP"),V202*2,IF(V202="DSP",(X202+Z202)*2,IF(X202="DSP",V202+Z202*2,IF(Z202="DSP",V202+X202*2,IF(Z202="VAL","VALIDÉ",V202+X202+Z202))))))))</f>
        <v>4</v>
      </c>
      <c r="AB202" s="418">
        <v>44.68</v>
      </c>
      <c r="AC202" s="420">
        <f>IF(AB202="ABI",0,IF(AB202="DNF",0,IF(AB202="DSP","DSP",IF(AB202="VAL","VAL",(IF(A202="F",VLOOKUP(AB202,nagefille,2),VLOOKUP(AB202,nagegarçon,2)))))))</f>
        <v>8</v>
      </c>
      <c r="AD202" s="423">
        <f>IF(AC202="VAL","VALIDÉ",AC202)</f>
        <v>8</v>
      </c>
      <c r="AE202" s="424">
        <f>IF(AND(H202="DSP",M202="DSP",T202="DSP",AA202="DSP",AD202="DSP"),"DSP",IF(AND(H202="DSP",M202="DSP",T202="DSP",AA202="DSP"),AD202,IF(AND(H202="DSP",M202="DSP",T202="DSP",AD202="DSP"),AA202,IF(AND(H202="DSP",M202="DSP",AA202="DSP",AD202="DSP"),T202,IF(AND(H202="DSP",T202="DSP",AA202="DSP",AD202="DSP"),M202,IF(AND(M202="DSP",T202="DSP",AA202="DSP",AD202="DSP"),H202,IF(AND(T202="DSP",AA202="DSP",AD202="DSP"),(H202+M202)/2,IF(AND(M202="DSP",AA202="DSP",AD202="DSP"),(H202+T202)/2,IF(AND(H202="DSP",AA202="DSP",AD202="DSP"),(M202+T202)/2,IF(AND(M202="DSP",T202="DSP",AD202="DSP"),(H202+AA202)/2,IF(AND(H202="DSP",T202="DSP",AD202="DSP"),(M202+AA202)/2,IF(AND(H202="DSP",M202="DSP",AD202="DSP"),(T202+AA202)/2,IF(AND(M202="DSP",T202="DSP",AA202="DSP"),(H202+AD202)/2,IF(AND(H202="DSP",T202="DSP",AA202="DSP"),(M202+AD202)/2,IF(AND(H202="DSP",M202="DSP",AA202="DSP"),(T202+AD202)/2,IF(AND(H202="DSP",M202="DSP",T202="DSP"),(AA202+AD202)/2,IF(AND(H202="DSP",M202="DSP"),(T202+AA202+AD202)/3,IF(AND(H202="DSP",T202="DSP"),(M202+AA202+AD202)/3,IF(AND(M202="DSP",T202="DSP"),(H202+AA202+AD202)/3,IF(AND(H202="DSP",AA202="DSP"),(M202+T202+AD202)/3,IF(AND(M202="DSP",AA202="DSP"),(H202+T202+AD202)/3,IF(AND(T202="DSP",AA202="DSP"),(H202+M202+AD202)/3,IF(AND(H202="DSP",AD202="DSP"),(M202+T202+AA202)/3,IF(AND(M202="DSP",AD202="DSP"),(H202+T202+AA202)/3,IF(AND(T202="DSP",AD202="DSP"),(H202+M202+AA202)/3,IF(AND(AA202="DSP",AD202="DSP"),(H202+M202+T202)/3,IF(H202="DSP",(M202+T202+AA202+AD202)/4,IF(M202="DSP",(H202+T202+AA202+AD202)/4,IF(T202="DSP",(H202+M202+AA202+AD202)/4,IF(AA202="DSP",(H202+M202+T202+AD202)/4,IF(AD202="DSP",(H202+M202+T202+AA202)/4,SUM(H202+M202+T202+AA202+AD202)/5)))))))))))))))))))))))))))))))</f>
        <v>9.1</v>
      </c>
      <c r="AF202" s="425">
        <f>IF(AE202="DSP",0,AE202)</f>
        <v>9.1</v>
      </c>
      <c r="AG202" s="484">
        <f>RANK(AF202,$AF$3:$AF$651,0)</f>
        <v>495</v>
      </c>
      <c r="AH202" s="426">
        <f>IF(ISERROR(VLOOKUP(B202,'Notes Ecrit'!$A$2:$B$650,2,FALSE)),"ABI",(VLOOKUP(B202,'Notes Ecrit'!$A$2:$B$650,2,FALSE)))</f>
        <v>5.5</v>
      </c>
      <c r="AI202" s="425">
        <f>IF(OR(AH202="ABI",AH202="VALIDÉ"),0,AH202)</f>
        <v>5.5</v>
      </c>
      <c r="AJ202" s="488">
        <f>RANK(AI202,$AI$3:$AI$651,0)</f>
        <v>353</v>
      </c>
      <c r="AK202" s="427">
        <f>IF(AH202="ABI","DEF",IF(AE202="DSP",AH202,(AE202*0.5+AH202*0.5)))</f>
        <v>7.3</v>
      </c>
    </row>
    <row r="203" spans="1:37" ht="15.75" customHeight="1" thickBot="1" x14ac:dyDescent="0.35">
      <c r="A203" s="414" t="s">
        <v>1026</v>
      </c>
      <c r="B203" s="415">
        <v>21907151</v>
      </c>
      <c r="C203" s="448" t="s">
        <v>34</v>
      </c>
      <c r="D203" s="449" t="s">
        <v>131</v>
      </c>
      <c r="E203" s="418">
        <v>19</v>
      </c>
      <c r="F203" s="419">
        <f>IF(E203="ABI","ABI",IF(E203="DSP","DSP",IF(E203="VAL","VAL",(VLOOKUP(E203,tpstest,2)))))</f>
        <v>19</v>
      </c>
      <c r="G203" s="420">
        <f>IF(F203="ABI",0,IF(F203="DSP","DSP",IF(F203="VAL","VAL",(IF(A203="F",VLOOKUP(F203,endurfille,2),VLOOKUP(F203,endurgarçon,2))))))</f>
        <v>16</v>
      </c>
      <c r="H203" s="421">
        <f>IF(G203="VAL","VALIDÉ",G203)</f>
        <v>16</v>
      </c>
      <c r="I203" s="418" t="s">
        <v>329</v>
      </c>
      <c r="J203" s="420">
        <f>IF(I203="ABI",0,IF(I203="DSP","DSP",IF(I203="VAL","VAL",(IF(A203="F",VLOOKUP(I203,VIT20MF,2),VLOOKUP(I203,Vit20MG,2))))))</f>
        <v>0</v>
      </c>
      <c r="K203" s="418" t="s">
        <v>329</v>
      </c>
      <c r="L203" s="420">
        <f>IF(K203="ABI",0,IF(K203="DSP","DSP",IF(K203="VAL","VAL",(IF(A203="F",VLOOKUP(K203,vit50mf,2),VLOOKUP(K203,vit50mg,2))))))</f>
        <v>0</v>
      </c>
      <c r="M203" s="421">
        <f>IF(OR(J203="DSP",L203="DSP"),"DSP",IF(L203="VAL","VALIDÉ",(J203+L203)/2))</f>
        <v>0</v>
      </c>
      <c r="N203" s="418" t="s">
        <v>329</v>
      </c>
      <c r="O203" s="418"/>
      <c r="P203" s="422">
        <f>IF(OR(N203="DSP",N203="ABI",N203="VAL"),0,N203/O203)</f>
        <v>0</v>
      </c>
      <c r="Q203" s="420">
        <f>IF(N203="ABI",0,IF(N203="DSP","DSP",IF(N203="VAL","VAL",IF(A203="F",VLOOKUP(P203,forcefille,2),VLOOKUP(P203,forcegarçon,2)))))</f>
        <v>0</v>
      </c>
      <c r="R203" s="418" t="s">
        <v>329</v>
      </c>
      <c r="S203" s="420">
        <f>IF(R203="ABI",0,IF(R203="DSP","DSP",IF(R203="VAL","VAL",IF(A203="F",VLOOKUP(R203,détfille,2),VLOOKUP(R203,détgarçon,2)))))</f>
        <v>0</v>
      </c>
      <c r="T203" s="421">
        <f>IF(OR(Q203="VAL",S203="VAL"),"VALIDÉ",IF(AND(Q203="DSP",S203="DSP"),"DSP",IF(Q203="DSP",S203*2,IF(S203="DSP",Q203*2,(Q203+S203)))))</f>
        <v>0</v>
      </c>
      <c r="U203" s="418" t="s">
        <v>329</v>
      </c>
      <c r="V203" s="420">
        <f>IF(U203="ABI",0,IF(U203="DSP","DSP",IF(U203="VAL","VAL",IF(A203="F",VLOOKUP(U203,coorfille,2),VLOOKUP(U203,coorgarçon,2)))))</f>
        <v>0</v>
      </c>
      <c r="W203" s="418" t="s">
        <v>329</v>
      </c>
      <c r="X203" s="420">
        <f>IF(W203="ABI",0,IF(W203="DSP","DSP",IF(W203="VAL","VAL",IF(A203="F",VLOOKUP(W203,SouplesseFille,2),VLOOKUP(W203,SouplesseGarçon,2)))))</f>
        <v>0</v>
      </c>
      <c r="Y203" s="418" t="s">
        <v>329</v>
      </c>
      <c r="Z203" s="420">
        <f>IF(Y203="ABI",0,IF(Y203="DSP","DSP",IF(Y203="VAL","VAL",IF(A203="F",VLOOKUP(Y203,eqfille,2),VLOOKUP(Y203,eqgarçon,2)))))</f>
        <v>0</v>
      </c>
      <c r="AA203" s="421">
        <f>IF(AND(V203="DSP",X203="DSP",Z203="DSP"),"DSP",IF(AND(V203="DSP",X203="DSP"),Z203*4,IF(AND(V203="DSP",Z203="DSP"),X203*4,IF(AND(X203="DSP",Z203="DSP"),V203*2,IF(V203="DSP",(X203+Z203)*2,IF(X203="DSP",V203+Z203*2,IF(Z203="DSP",V203+X203*2,IF(Z203="VAL","VALIDÉ",V203+X203+Z203))))))))</f>
        <v>0</v>
      </c>
      <c r="AB203" s="418" t="s">
        <v>329</v>
      </c>
      <c r="AC203" s="420">
        <f>IF(AB203="ABI",0,IF(AB203="DNF",0,IF(AB203="DSP","DSP",IF(AB203="VAL","VAL",(IF(A203="F",VLOOKUP(AB203,nagefille,2),VLOOKUP(AB203,nagegarçon,2)))))))</f>
        <v>0</v>
      </c>
      <c r="AD203" s="423">
        <f>IF(AC203="VAL","VALIDÉ",AC203)</f>
        <v>0</v>
      </c>
      <c r="AE203" s="424">
        <f>IF(AND(H203="DSP",M203="DSP",T203="DSP",AA203="DSP",AD203="DSP"),"DSP",IF(AND(H203="DSP",M203="DSP",T203="DSP",AA203="DSP"),AD203,IF(AND(H203="DSP",M203="DSP",T203="DSP",AD203="DSP"),AA203,IF(AND(H203="DSP",M203="DSP",AA203="DSP",AD203="DSP"),T203,IF(AND(H203="DSP",T203="DSP",AA203="DSP",AD203="DSP"),M203,IF(AND(M203="DSP",T203="DSP",AA203="DSP",AD203="DSP"),H203,IF(AND(T203="DSP",AA203="DSP",AD203="DSP"),(H203+M203)/2,IF(AND(M203="DSP",AA203="DSP",AD203="DSP"),(H203+T203)/2,IF(AND(H203="DSP",AA203="DSP",AD203="DSP"),(M203+T203)/2,IF(AND(M203="DSP",T203="DSP",AD203="DSP"),(H203+AA203)/2,IF(AND(H203="DSP",T203="DSP",AD203="DSP"),(M203+AA203)/2,IF(AND(H203="DSP",M203="DSP",AD203="DSP"),(T203+AA203)/2,IF(AND(M203="DSP",T203="DSP",AA203="DSP"),(H203+AD203)/2,IF(AND(H203="DSP",T203="DSP",AA203="DSP"),(M203+AD203)/2,IF(AND(H203="DSP",M203="DSP",AA203="DSP"),(T203+AD203)/2,IF(AND(H203="DSP",M203="DSP",T203="DSP"),(AA203+AD203)/2,IF(AND(H203="DSP",M203="DSP"),(T203+AA203+AD203)/3,IF(AND(H203="DSP",T203="DSP"),(M203+AA203+AD203)/3,IF(AND(M203="DSP",T203="DSP"),(H203+AA203+AD203)/3,IF(AND(H203="DSP",AA203="DSP"),(M203+T203+AD203)/3,IF(AND(M203="DSP",AA203="DSP"),(H203+T203+AD203)/3,IF(AND(T203="DSP",AA203="DSP"),(H203+M203+AD203)/3,IF(AND(H203="DSP",AD203="DSP"),(M203+T203+AA203)/3,IF(AND(M203="DSP",AD203="DSP"),(H203+T203+AA203)/3,IF(AND(T203="DSP",AD203="DSP"),(H203+M203+AA203)/3,IF(AND(AA203="DSP",AD203="DSP"),(H203+M203+T203)/3,IF(H203="DSP",(M203+T203+AA203+AD203)/4,IF(M203="DSP",(H203+T203+AA203+AD203)/4,IF(T203="DSP",(H203+M203+AA203+AD203)/4,IF(AA203="DSP",(H203+M203+T203+AD203)/4,IF(AD203="DSP",(H203+M203+T203+AA203)/4,SUM(H203+M203+T203+AA203+AD203)/5)))))))))))))))))))))))))))))))</f>
        <v>3.2</v>
      </c>
      <c r="AF203" s="425">
        <f>IF(AE203="DSP",0,AE203)</f>
        <v>3.2</v>
      </c>
      <c r="AG203" s="484">
        <f>RANK(AF203,$AF$3:$AF$651,0)</f>
        <v>580</v>
      </c>
      <c r="AH203" s="426">
        <f>IF(ISERROR(VLOOKUP(B203,'Notes Ecrit'!$A$2:$B$650,2,FALSE)),"ABI",(VLOOKUP(B203,'Notes Ecrit'!$A$2:$B$650,2,FALSE)))</f>
        <v>5</v>
      </c>
      <c r="AI203" s="425">
        <f>IF(OR(AH203="ABI",AH203="VALIDÉ"),0,AH203)</f>
        <v>5</v>
      </c>
      <c r="AJ203" s="488">
        <f>RANK(AI203,$AI$3:$AI$651,0)</f>
        <v>416</v>
      </c>
      <c r="AK203" s="427">
        <f>IF(AH203="ABI","DEF",IF(AE203="DSP",AH203,(AE203*0.5+AH203*0.5)))</f>
        <v>4.0999999999999996</v>
      </c>
    </row>
    <row r="204" spans="1:37" ht="15.75" customHeight="1" thickBot="1" x14ac:dyDescent="0.35">
      <c r="A204" s="414" t="s">
        <v>1026</v>
      </c>
      <c r="B204" s="415">
        <v>21716860</v>
      </c>
      <c r="C204" s="448" t="s">
        <v>34</v>
      </c>
      <c r="D204" s="449" t="s">
        <v>195</v>
      </c>
      <c r="E204" s="418">
        <v>16</v>
      </c>
      <c r="F204" s="419">
        <f>IF(E204="ABI","ABI",IF(E204="DSP","DSP",IF(E204="VAL","VAL",(VLOOKUP(E204,tpstest,2)))))</f>
        <v>17.5</v>
      </c>
      <c r="G204" s="420">
        <f>IF(F204="ABI",0,IF(F204="DSP","DSP",IF(F204="VAL","VAL",(IF(A204="F",VLOOKUP(F204,endurfille,2),VLOOKUP(F204,endurgarçon,2))))))</f>
        <v>13</v>
      </c>
      <c r="H204" s="421">
        <f>IF(G204="VAL","VALIDÉ",G204)</f>
        <v>13</v>
      </c>
      <c r="I204" s="418">
        <v>3.43</v>
      </c>
      <c r="J204" s="420">
        <f>IF(I204="ABI",0,IF(I204="DSP","DSP",IF(I204="VAL","VAL",(IF(A204="F",VLOOKUP(I204,VIT20MF,2),VLOOKUP(I204,Vit20MG,2))))))</f>
        <v>13</v>
      </c>
      <c r="K204" s="418">
        <v>7.47</v>
      </c>
      <c r="L204" s="420">
        <f>IF(K204="ABI",0,IF(K204="DSP","DSP",IF(K204="VAL","VAL",(IF(A204="F",VLOOKUP(K204,vit50mf,2),VLOOKUP(K204,vit50mg,2))))))</f>
        <v>6</v>
      </c>
      <c r="M204" s="421">
        <f>IF(OR(J204="DSP",L204="DSP"),"DSP",IF(L204="VAL","VALIDÉ",(J204+L204)/2))</f>
        <v>9.5</v>
      </c>
      <c r="N204" s="418">
        <v>79</v>
      </c>
      <c r="O204" s="418">
        <v>71</v>
      </c>
      <c r="P204" s="422">
        <f>IF(OR(N204="DSP",N204="ABI",N204="VAL"),0,N204/O204)</f>
        <v>1.1126760563380282</v>
      </c>
      <c r="Q204" s="420">
        <f>IF(N204="ABI",0,IF(N204="DSP","DSP",IF(N204="VAL","VAL",IF(A204="F",VLOOKUP(P204,forcefille,2),VLOOKUP(P204,forcegarçon,2)))))</f>
        <v>6</v>
      </c>
      <c r="R204" s="418">
        <v>35.1</v>
      </c>
      <c r="S204" s="420">
        <f>IF(R204="ABI",0,IF(R204="DSP","DSP",IF(R204="VAL","VAL",IF(A204="F",VLOOKUP(R204,détfille,2),VLOOKUP(R204,détgarçon,2)))))</f>
        <v>2</v>
      </c>
      <c r="T204" s="421">
        <f>IF(OR(Q204="VAL",S204="VAL"),"VALIDÉ",IF(AND(Q204="DSP",S204="DSP"),"DSP",IF(Q204="DSP",S204*2,IF(S204="DSP",Q204*2,(Q204+S204)))))</f>
        <v>8</v>
      </c>
      <c r="U204" s="418">
        <v>32.9</v>
      </c>
      <c r="V204" s="420">
        <f>IF(U204="ABI",0,IF(U204="DSP","DSP",IF(U204="VAL","VAL",IF(A204="F",VLOOKUP(U204,coorfille,2),VLOOKUP(U204,coorgarçon,2)))))</f>
        <v>1.5</v>
      </c>
      <c r="W204" s="418">
        <v>0</v>
      </c>
      <c r="X204" s="420">
        <f>IF(W204="ABI",0,IF(W204="DSP","DSP",IF(W204="VAL","VAL",IF(A204="F",VLOOKUP(W204,SouplesseFille,2),VLOOKUP(W204,SouplesseGarçon,2)))))</f>
        <v>2.5</v>
      </c>
      <c r="Y204" s="418">
        <v>7</v>
      </c>
      <c r="Z204" s="420">
        <f>IF(Y204="ABI",0,IF(Y204="DSP","DSP",IF(Y204="VAL","VAL",IF(A204="F",VLOOKUP(Y204,eqfille,2),VLOOKUP(Y204,eqgarçon,2)))))</f>
        <v>1.5</v>
      </c>
      <c r="AA204" s="421">
        <f>IF(AND(V204="DSP",X204="DSP",Z204="DSP"),"DSP",IF(AND(V204="DSP",X204="DSP"),Z204*4,IF(AND(V204="DSP",Z204="DSP"),X204*4,IF(AND(X204="DSP",Z204="DSP"),V204*2,IF(V204="DSP",(X204+Z204)*2,IF(X204="DSP",V204+Z204*2,IF(Z204="DSP",V204+X204*2,IF(Z204="VAL","VALIDÉ",V204+X204+Z204))))))))</f>
        <v>5.5</v>
      </c>
      <c r="AB204" s="418">
        <v>35.42</v>
      </c>
      <c r="AC204" s="420">
        <f>IF(AB204="ABI",0,IF(AB204="DNF",0,IF(AB204="DSP","DSP",IF(AB204="VAL","VAL",(IF(A204="F",VLOOKUP(AB204,nagefille,2),VLOOKUP(AB204,nagegarçon,2)))))))</f>
        <v>13</v>
      </c>
      <c r="AD204" s="423">
        <f>IF(AC204="VAL","VALIDÉ",AC204)</f>
        <v>13</v>
      </c>
      <c r="AE204" s="424">
        <f>IF(AND(H204="DSP",M204="DSP",T204="DSP",AA204="DSP",AD204="DSP"),"DSP",IF(AND(H204="DSP",M204="DSP",T204="DSP",AA204="DSP"),AD204,IF(AND(H204="DSP",M204="DSP",T204="DSP",AD204="DSP"),AA204,IF(AND(H204="DSP",M204="DSP",AA204="DSP",AD204="DSP"),T204,IF(AND(H204="DSP",T204="DSP",AA204="DSP",AD204="DSP"),M204,IF(AND(M204="DSP",T204="DSP",AA204="DSP",AD204="DSP"),H204,IF(AND(T204="DSP",AA204="DSP",AD204="DSP"),(H204+M204)/2,IF(AND(M204="DSP",AA204="DSP",AD204="DSP"),(H204+T204)/2,IF(AND(H204="DSP",AA204="DSP",AD204="DSP"),(M204+T204)/2,IF(AND(M204="DSP",T204="DSP",AD204="DSP"),(H204+AA204)/2,IF(AND(H204="DSP",T204="DSP",AD204="DSP"),(M204+AA204)/2,IF(AND(H204="DSP",M204="DSP",AD204="DSP"),(T204+AA204)/2,IF(AND(M204="DSP",T204="DSP",AA204="DSP"),(H204+AD204)/2,IF(AND(H204="DSP",T204="DSP",AA204="DSP"),(M204+AD204)/2,IF(AND(H204="DSP",M204="DSP",AA204="DSP"),(T204+AD204)/2,IF(AND(H204="DSP",M204="DSP",T204="DSP"),(AA204+AD204)/2,IF(AND(H204="DSP",M204="DSP"),(T204+AA204+AD204)/3,IF(AND(H204="DSP",T204="DSP"),(M204+AA204+AD204)/3,IF(AND(M204="DSP",T204="DSP"),(H204+AA204+AD204)/3,IF(AND(H204="DSP",AA204="DSP"),(M204+T204+AD204)/3,IF(AND(M204="DSP",AA204="DSP"),(H204+T204+AD204)/3,IF(AND(T204="DSP",AA204="DSP"),(H204+M204+AD204)/3,IF(AND(H204="DSP",AD204="DSP"),(M204+T204+AA204)/3,IF(AND(M204="DSP",AD204="DSP"),(H204+T204+AA204)/3,IF(AND(T204="DSP",AD204="DSP"),(H204+M204+AA204)/3,IF(AND(AA204="DSP",AD204="DSP"),(H204+M204+T204)/3,IF(H204="DSP",(M204+T204+AA204+AD204)/4,IF(M204="DSP",(H204+T204+AA204+AD204)/4,IF(T204="DSP",(H204+M204+AA204+AD204)/4,IF(AA204="DSP",(H204+M204+T204+AD204)/4,IF(AD204="DSP",(H204+M204+T204+AA204)/4,SUM(H204+M204+T204+AA204+AD204)/5)))))))))))))))))))))))))))))))</f>
        <v>9.8000000000000007</v>
      </c>
      <c r="AF204" s="425">
        <f>IF(AE204="DSP",0,AE204)</f>
        <v>9.8000000000000007</v>
      </c>
      <c r="AG204" s="484">
        <f>RANK(AF204,$AF$3:$AF$651,0)</f>
        <v>444</v>
      </c>
      <c r="AH204" s="426">
        <f>IF(ISERROR(VLOOKUP(B204,'Notes Ecrit'!$A$2:$B$650,2,FALSE)),"ABI",(VLOOKUP(B204,'Notes Ecrit'!$A$2:$B$650,2,FALSE)))</f>
        <v>5</v>
      </c>
      <c r="AI204" s="425">
        <f>IF(OR(AH204="ABI",AH204="VALIDÉ"),0,AH204)</f>
        <v>5</v>
      </c>
      <c r="AJ204" s="488">
        <f>RANK(AI204,$AI$3:$AI$651,0)</f>
        <v>416</v>
      </c>
      <c r="AK204" s="427">
        <f>IF(AH204="ABI","DEF",IF(AE204="DSP",AH204,(AE204*0.5+AH204*0.5)))</f>
        <v>7.4</v>
      </c>
    </row>
    <row r="205" spans="1:37" ht="15.75" customHeight="1" thickBot="1" x14ac:dyDescent="0.35">
      <c r="A205" s="414" t="s">
        <v>1026</v>
      </c>
      <c r="B205" s="415">
        <v>21901332</v>
      </c>
      <c r="C205" s="448" t="s">
        <v>574</v>
      </c>
      <c r="D205" s="449" t="s">
        <v>153</v>
      </c>
      <c r="E205" s="418">
        <v>16</v>
      </c>
      <c r="F205" s="419">
        <f>IF(E205="ABI","ABI",IF(E205="DSP","DSP",IF(E205="VAL","VAL",(VLOOKUP(E205,tpstest,2)))))</f>
        <v>17.5</v>
      </c>
      <c r="G205" s="420">
        <f>IF(F205="ABI",0,IF(F205="DSP","DSP",IF(F205="VAL","VAL",(IF(A205="F",VLOOKUP(F205,endurfille,2),VLOOKUP(F205,endurgarçon,2))))))</f>
        <v>13</v>
      </c>
      <c r="H205" s="421">
        <f>IF(G205="VAL","VALIDÉ",G205)</f>
        <v>13</v>
      </c>
      <c r="I205" s="418">
        <v>3</v>
      </c>
      <c r="J205" s="420">
        <f>IF(I205="ABI",0,IF(I205="DSP","DSP",IF(I205="VAL","VAL",(IF(A205="F",VLOOKUP(I205,VIT20MF,2),VLOOKUP(I205,Vit20MG,2))))))</f>
        <v>20</v>
      </c>
      <c r="K205" s="418">
        <v>7.13</v>
      </c>
      <c r="L205" s="420">
        <f>IF(K205="ABI",0,IF(K205="DSP","DSP",IF(K205="VAL","VAL",(IF(A205="F",VLOOKUP(K205,vit50mf,2),VLOOKUP(K205,vit50mg,2))))))</f>
        <v>9</v>
      </c>
      <c r="M205" s="421">
        <f>IF(OR(J205="DSP",L205="DSP"),"DSP",IF(L205="VAL","VALIDÉ",(J205+L205)/2))</f>
        <v>14.5</v>
      </c>
      <c r="N205" s="418">
        <v>40</v>
      </c>
      <c r="O205" s="418">
        <v>63</v>
      </c>
      <c r="P205" s="422">
        <f>IF(OR(N205="DSP",N205="ABI",N205="VAL"),0,N205/O205)</f>
        <v>0.63492063492063489</v>
      </c>
      <c r="Q205" s="420">
        <f>IF(N205="ABI",0,IF(N205="DSP","DSP",IF(N205="VAL","VAL",IF(A205="F",VLOOKUP(P205,forcefille,2),VLOOKUP(P205,forcegarçon,2)))))</f>
        <v>3.5</v>
      </c>
      <c r="R205" s="418">
        <v>44</v>
      </c>
      <c r="S205" s="420">
        <f>IF(R205="ABI",0,IF(R205="DSP","DSP",IF(R205="VAL","VAL",IF(A205="F",VLOOKUP(R205,détfille,2),VLOOKUP(R205,détgarçon,2)))))</f>
        <v>4</v>
      </c>
      <c r="T205" s="421">
        <f>IF(OR(Q205="VAL",S205="VAL"),"VALIDÉ",IF(AND(Q205="DSP",S205="DSP"),"DSP",IF(Q205="DSP",S205*2,IF(S205="DSP",Q205*2,(Q205+S205)))))</f>
        <v>7.5</v>
      </c>
      <c r="U205" s="418">
        <v>26.86</v>
      </c>
      <c r="V205" s="420">
        <f>IF(U205="ABI",0,IF(U205="DSP","DSP",IF(U205="VAL","VAL",IF(A205="F",VLOOKUP(U205,coorfille,2),VLOOKUP(U205,coorgarçon,2)))))</f>
        <v>4.5</v>
      </c>
      <c r="W205" s="418">
        <v>5</v>
      </c>
      <c r="X205" s="420">
        <f>IF(W205="ABI",0,IF(W205="DSP","DSP",IF(W205="VAL","VAL",IF(A205="F",VLOOKUP(W205,SouplesseFille,2),VLOOKUP(W205,SouplesseGarçon,2)))))</f>
        <v>3.5</v>
      </c>
      <c r="Y205" s="418">
        <v>1</v>
      </c>
      <c r="Z205" s="420">
        <f>IF(Y205="ABI",0,IF(Y205="DSP","DSP",IF(Y205="VAL","VAL",IF(A205="F",VLOOKUP(Y205,eqfille,2),VLOOKUP(Y205,eqgarçon,2)))))</f>
        <v>4.5</v>
      </c>
      <c r="AA205" s="421">
        <f>IF(AND(V205="DSP",X205="DSP",Z205="DSP"),"DSP",IF(AND(V205="DSP",X205="DSP"),Z205*4,IF(AND(V205="DSP",Z205="DSP"),X205*4,IF(AND(X205="DSP",Z205="DSP"),V205*2,IF(V205="DSP",(X205+Z205)*2,IF(X205="DSP",V205+Z205*2,IF(Z205="DSP",V205+X205*2,IF(Z205="VAL","VALIDÉ",V205+X205+Z205))))))))</f>
        <v>12.5</v>
      </c>
      <c r="AB205" s="418">
        <v>40.44</v>
      </c>
      <c r="AC205" s="420">
        <f>IF(AB205="ABI",0,IF(AB205="DNF",0,IF(AB205="DSP","DSP",IF(AB205="VAL","VAL",(IF(A205="F",VLOOKUP(AB205,nagefille,2),VLOOKUP(AB205,nagegarçon,2)))))))</f>
        <v>10</v>
      </c>
      <c r="AD205" s="423">
        <f>IF(AC205="VAL","VALIDÉ",AC205)</f>
        <v>10</v>
      </c>
      <c r="AE205" s="424">
        <f>IF(AND(H205="DSP",M205="DSP",T205="DSP",AA205="DSP",AD205="DSP"),"DSP",IF(AND(H205="DSP",M205="DSP",T205="DSP",AA205="DSP"),AD205,IF(AND(H205="DSP",M205="DSP",T205="DSP",AD205="DSP"),AA205,IF(AND(H205="DSP",M205="DSP",AA205="DSP",AD205="DSP"),T205,IF(AND(H205="DSP",T205="DSP",AA205="DSP",AD205="DSP"),M205,IF(AND(M205="DSP",T205="DSP",AA205="DSP",AD205="DSP"),H205,IF(AND(T205="DSP",AA205="DSP",AD205="DSP"),(H205+M205)/2,IF(AND(M205="DSP",AA205="DSP",AD205="DSP"),(H205+T205)/2,IF(AND(H205="DSP",AA205="DSP",AD205="DSP"),(M205+T205)/2,IF(AND(M205="DSP",T205="DSP",AD205="DSP"),(H205+AA205)/2,IF(AND(H205="DSP",T205="DSP",AD205="DSP"),(M205+AA205)/2,IF(AND(H205="DSP",M205="DSP",AD205="DSP"),(T205+AA205)/2,IF(AND(M205="DSP",T205="DSP",AA205="DSP"),(H205+AD205)/2,IF(AND(H205="DSP",T205="DSP",AA205="DSP"),(M205+AD205)/2,IF(AND(H205="DSP",M205="DSP",AA205="DSP"),(T205+AD205)/2,IF(AND(H205="DSP",M205="DSP",T205="DSP"),(AA205+AD205)/2,IF(AND(H205="DSP",M205="DSP"),(T205+AA205+AD205)/3,IF(AND(H205="DSP",T205="DSP"),(M205+AA205+AD205)/3,IF(AND(M205="DSP",T205="DSP"),(H205+AA205+AD205)/3,IF(AND(H205="DSP",AA205="DSP"),(M205+T205+AD205)/3,IF(AND(M205="DSP",AA205="DSP"),(H205+T205+AD205)/3,IF(AND(T205="DSP",AA205="DSP"),(H205+M205+AD205)/3,IF(AND(H205="DSP",AD205="DSP"),(M205+T205+AA205)/3,IF(AND(M205="DSP",AD205="DSP"),(H205+T205+AA205)/3,IF(AND(T205="DSP",AD205="DSP"),(H205+M205+AA205)/3,IF(AND(AA205="DSP",AD205="DSP"),(H205+M205+T205)/3,IF(H205="DSP",(M205+T205+AA205+AD205)/4,IF(M205="DSP",(H205+T205+AA205+AD205)/4,IF(T205="DSP",(H205+M205+AA205+AD205)/4,IF(AA205="DSP",(H205+M205+T205+AD205)/4,IF(AD205="DSP",(H205+M205+T205+AA205)/4,SUM(H205+M205+T205+AA205+AD205)/5)))))))))))))))))))))))))))))))</f>
        <v>11.5</v>
      </c>
      <c r="AF205" s="425">
        <f>IF(AE205="DSP",0,AE205)</f>
        <v>11.5</v>
      </c>
      <c r="AG205" s="484">
        <f>RANK(AF205,$AF$3:$AF$651,0)</f>
        <v>256</v>
      </c>
      <c r="AH205" s="426">
        <f>IF(ISERROR(VLOOKUP(B205,'Notes Ecrit'!$A$2:$B$650,2,FALSE)),"ABI",(VLOOKUP(B205,'Notes Ecrit'!$A$2:$B$650,2,FALSE)))</f>
        <v>7.5</v>
      </c>
      <c r="AI205" s="425">
        <f>IF(OR(AH205="ABI",AH205="VALIDÉ"),0,AH205)</f>
        <v>7.5</v>
      </c>
      <c r="AJ205" s="488">
        <f>RANK(AI205,$AI$3:$AI$651,0)</f>
        <v>137</v>
      </c>
      <c r="AK205" s="427">
        <f>IF(AH205="ABI","DEF",IF(AE205="DSP",AH205,(AE205*0.5+AH205*0.5)))</f>
        <v>9.5</v>
      </c>
    </row>
    <row r="206" spans="1:37" ht="15.75" customHeight="1" thickBot="1" x14ac:dyDescent="0.35">
      <c r="A206" s="414" t="s">
        <v>1026</v>
      </c>
      <c r="B206" s="415">
        <v>21901958</v>
      </c>
      <c r="C206" s="448" t="s">
        <v>575</v>
      </c>
      <c r="D206" s="449" t="s">
        <v>448</v>
      </c>
      <c r="E206" s="418">
        <v>17</v>
      </c>
      <c r="F206" s="419">
        <f>IF(E206="ABI","ABI",IF(E206="DSP","DSP",IF(E206="VAL","VAL",(VLOOKUP(E206,tpstest,2)))))</f>
        <v>18</v>
      </c>
      <c r="G206" s="420">
        <f>IF(F206="ABI",0,IF(F206="DSP","DSP",IF(F206="VAL","VAL",(IF(A206="F",VLOOKUP(F206,endurfille,2),VLOOKUP(F206,endurgarçon,2))))))</f>
        <v>14</v>
      </c>
      <c r="H206" s="421">
        <f>IF(G206="VAL","VALIDÉ",G206)</f>
        <v>14</v>
      </c>
      <c r="I206" s="418">
        <v>2.91</v>
      </c>
      <c r="J206" s="420">
        <f>IF(I206="ABI",0,IF(I206="DSP","DSP",IF(I206="VAL","VAL",(IF(A206="F",VLOOKUP(I206,VIT20MF,2),VLOOKUP(I206,Vit20MG,2))))))</f>
        <v>20</v>
      </c>
      <c r="K206" s="418">
        <v>6.17</v>
      </c>
      <c r="L206" s="420">
        <f>IF(K206="ABI",0,IF(K206="DSP","DSP",IF(K206="VAL","VAL",(IF(A206="F",VLOOKUP(K206,vit50mf,2),VLOOKUP(K206,vit50mg,2))))))</f>
        <v>16</v>
      </c>
      <c r="M206" s="421">
        <f>IF(OR(J206="DSP",L206="DSP"),"DSP",IF(L206="VAL","VALIDÉ",(J206+L206)/2))</f>
        <v>18</v>
      </c>
      <c r="N206" s="418" t="s">
        <v>329</v>
      </c>
      <c r="O206" s="418">
        <v>79</v>
      </c>
      <c r="P206" s="422">
        <f>IF(OR(N206="DSP",N206="ABI",N206="VAL"),0,N206/O206)</f>
        <v>0</v>
      </c>
      <c r="Q206" s="420">
        <f>IF(N206="ABI",0,IF(N206="DSP","DSP",IF(N206="VAL","VAL",IF(A206="F",VLOOKUP(P206,forcefille,2),VLOOKUP(P206,forcegarçon,2)))))</f>
        <v>0</v>
      </c>
      <c r="R206" s="418">
        <v>52.8</v>
      </c>
      <c r="S206" s="420">
        <f>IF(R206="ABI",0,IF(R206="DSP","DSP",IF(R206="VAL","VAL",IF(A206="F",VLOOKUP(R206,détfille,2),VLOOKUP(R206,détgarçon,2)))))</f>
        <v>6</v>
      </c>
      <c r="T206" s="421">
        <f>IF(OR(Q206="VAL",S206="VAL"),"VALIDÉ",IF(AND(Q206="DSP",S206="DSP"),"DSP",IF(Q206="DSP",S206*2,IF(S206="DSP",Q206*2,(Q206+S206)))))</f>
        <v>6</v>
      </c>
      <c r="U206" s="418">
        <v>28.47</v>
      </c>
      <c r="V206" s="420">
        <f>IF(U206="ABI",0,IF(U206="DSP","DSP",IF(U206="VAL","VAL",IF(A206="F",VLOOKUP(U206,coorfille,2),VLOOKUP(U206,coorgarçon,2)))))</f>
        <v>3.75</v>
      </c>
      <c r="W206" s="418">
        <v>1</v>
      </c>
      <c r="X206" s="420">
        <f>IF(W206="ABI",0,IF(W206="DSP","DSP",IF(W206="VAL","VAL",IF(A206="F",VLOOKUP(W206,SouplesseFille,2),VLOOKUP(W206,SouplesseGarçon,2)))))</f>
        <v>2.75</v>
      </c>
      <c r="Y206" s="418">
        <v>3</v>
      </c>
      <c r="Z206" s="420">
        <f>IF(Y206="ABI",0,IF(Y206="DSP","DSP",IF(Y206="VAL","VAL",IF(A206="F",VLOOKUP(Y206,eqfille,2),VLOOKUP(Y206,eqgarçon,2)))))</f>
        <v>3.5</v>
      </c>
      <c r="AA206" s="421">
        <f>IF(AND(V206="DSP",X206="DSP",Z206="DSP"),"DSP",IF(AND(V206="DSP",X206="DSP"),Z206*4,IF(AND(V206="DSP",Z206="DSP"),X206*4,IF(AND(X206="DSP",Z206="DSP"),V206*2,IF(V206="DSP",(X206+Z206)*2,IF(X206="DSP",V206+Z206*2,IF(Z206="DSP",V206+X206*2,IF(Z206="VAL","VALIDÉ",V206+X206+Z206))))))))</f>
        <v>10</v>
      </c>
      <c r="AB206" s="418">
        <v>45.29</v>
      </c>
      <c r="AC206" s="420">
        <f>IF(AB206="ABI",0,IF(AB206="DNF",0,IF(AB206="DSP","DSP",IF(AB206="VAL","VAL",(IF(A206="F",VLOOKUP(AB206,nagefille,2),VLOOKUP(AB206,nagegarçon,2)))))))</f>
        <v>7</v>
      </c>
      <c r="AD206" s="423">
        <f>IF(AC206="VAL","VALIDÉ",AC206)</f>
        <v>7</v>
      </c>
      <c r="AE206" s="424">
        <f>IF(AND(H206="DSP",M206="DSP",T206="DSP",AA206="DSP",AD206="DSP"),"DSP",IF(AND(H206="DSP",M206="DSP",T206="DSP",AA206="DSP"),AD206,IF(AND(H206="DSP",M206="DSP",T206="DSP",AD206="DSP"),AA206,IF(AND(H206="DSP",M206="DSP",AA206="DSP",AD206="DSP"),T206,IF(AND(H206="DSP",T206="DSP",AA206="DSP",AD206="DSP"),M206,IF(AND(M206="DSP",T206="DSP",AA206="DSP",AD206="DSP"),H206,IF(AND(T206="DSP",AA206="DSP",AD206="DSP"),(H206+M206)/2,IF(AND(M206="DSP",AA206="DSP",AD206="DSP"),(H206+T206)/2,IF(AND(H206="DSP",AA206="DSP",AD206="DSP"),(M206+T206)/2,IF(AND(M206="DSP",T206="DSP",AD206="DSP"),(H206+AA206)/2,IF(AND(H206="DSP",T206="DSP",AD206="DSP"),(M206+AA206)/2,IF(AND(H206="DSP",M206="DSP",AD206="DSP"),(T206+AA206)/2,IF(AND(M206="DSP",T206="DSP",AA206="DSP"),(H206+AD206)/2,IF(AND(H206="DSP",T206="DSP",AA206="DSP"),(M206+AD206)/2,IF(AND(H206="DSP",M206="DSP",AA206="DSP"),(T206+AD206)/2,IF(AND(H206="DSP",M206="DSP",T206="DSP"),(AA206+AD206)/2,IF(AND(H206="DSP",M206="DSP"),(T206+AA206+AD206)/3,IF(AND(H206="DSP",T206="DSP"),(M206+AA206+AD206)/3,IF(AND(M206="DSP",T206="DSP"),(H206+AA206+AD206)/3,IF(AND(H206="DSP",AA206="DSP"),(M206+T206+AD206)/3,IF(AND(M206="DSP",AA206="DSP"),(H206+T206+AD206)/3,IF(AND(T206="DSP",AA206="DSP"),(H206+M206+AD206)/3,IF(AND(H206="DSP",AD206="DSP"),(M206+T206+AA206)/3,IF(AND(M206="DSP",AD206="DSP"),(H206+T206+AA206)/3,IF(AND(T206="DSP",AD206="DSP"),(H206+M206+AA206)/3,IF(AND(AA206="DSP",AD206="DSP"),(H206+M206+T206)/3,IF(H206="DSP",(M206+T206+AA206+AD206)/4,IF(M206="DSP",(H206+T206+AA206+AD206)/4,IF(T206="DSP",(H206+M206+AA206+AD206)/4,IF(AA206="DSP",(H206+M206+T206+AD206)/4,IF(AD206="DSP",(H206+M206+T206+AA206)/4,SUM(H206+M206+T206+AA206+AD206)/5)))))))))))))))))))))))))))))))</f>
        <v>11</v>
      </c>
      <c r="AF206" s="425">
        <f>IF(AE206="DSP",0,AE206)</f>
        <v>11</v>
      </c>
      <c r="AG206" s="484">
        <f>RANK(AF206,$AF$3:$AF$651,0)</f>
        <v>319</v>
      </c>
      <c r="AH206" s="426">
        <f>IF(ISERROR(VLOOKUP(B206,'Notes Ecrit'!$A$2:$B$650,2,FALSE)),"ABI",(VLOOKUP(B206,'Notes Ecrit'!$A$2:$B$650,2,FALSE)))</f>
        <v>5</v>
      </c>
      <c r="AI206" s="425">
        <f>IF(OR(AH206="ABI",AH206="VALIDÉ"),0,AH206)</f>
        <v>5</v>
      </c>
      <c r="AJ206" s="488">
        <f>RANK(AI206,$AI$3:$AI$651,0)</f>
        <v>416</v>
      </c>
      <c r="AK206" s="427">
        <f>IF(AH206="ABI","DEF",IF(AE206="DSP",AH206,(AE206*0.5+AH206*0.5)))</f>
        <v>8</v>
      </c>
    </row>
    <row r="207" spans="1:37" ht="15.75" customHeight="1" thickBot="1" x14ac:dyDescent="0.35">
      <c r="A207" s="414" t="s">
        <v>1026</v>
      </c>
      <c r="B207" s="415">
        <v>21904358</v>
      </c>
      <c r="C207" s="448" t="s">
        <v>576</v>
      </c>
      <c r="D207" s="449" t="s">
        <v>31</v>
      </c>
      <c r="E207" s="418">
        <v>18</v>
      </c>
      <c r="F207" s="419">
        <f>IF(E207="ABI","ABI",IF(E207="DSP","DSP",IF(E207="VAL","VAL",(VLOOKUP(E207,tpstest,2)))))</f>
        <v>18.5</v>
      </c>
      <c r="G207" s="420">
        <f>IF(F207="ABI",0,IF(F207="DSP","DSP",IF(F207="VAL","VAL",(IF(A207="F",VLOOKUP(F207,endurfille,2),VLOOKUP(F207,endurgarçon,2))))))</f>
        <v>15</v>
      </c>
      <c r="H207" s="421">
        <f>IF(G207="VAL","VALIDÉ",G207)</f>
        <v>15</v>
      </c>
      <c r="I207" s="418">
        <v>3.18</v>
      </c>
      <c r="J207" s="420">
        <f>IF(I207="ABI",0,IF(I207="DSP","DSP",IF(I207="VAL","VAL",(IF(A207="F",VLOOKUP(I207,VIT20MF,2),VLOOKUP(I207,Vit20MG,2))))))</f>
        <v>17</v>
      </c>
      <c r="K207" s="418">
        <v>6.7</v>
      </c>
      <c r="L207" s="420">
        <f>IF(K207="ABI",0,IF(K207="DSP","DSP",IF(K207="VAL","VAL",(IF(A207="F",VLOOKUP(K207,vit50mf,2),VLOOKUP(K207,vit50mg,2))))))</f>
        <v>12</v>
      </c>
      <c r="M207" s="421">
        <f>IF(OR(J207="DSP",L207="DSP"),"DSP",IF(L207="VAL","VALIDÉ",(J207+L207)/2))</f>
        <v>14.5</v>
      </c>
      <c r="N207" s="418">
        <v>69</v>
      </c>
      <c r="O207" s="418">
        <v>70</v>
      </c>
      <c r="P207" s="422">
        <f>IF(OR(N207="DSP",N207="ABI",N207="VAL"),0,N207/O207)</f>
        <v>0.98571428571428577</v>
      </c>
      <c r="Q207" s="420">
        <f>IF(N207="ABI",0,IF(N207="DSP","DSP",IF(N207="VAL","VAL",IF(A207="F",VLOOKUP(P207,forcefille,2),VLOOKUP(P207,forcegarçon,2)))))</f>
        <v>5</v>
      </c>
      <c r="R207" s="418">
        <v>37.200000000000003</v>
      </c>
      <c r="S207" s="420">
        <f>IF(R207="ABI",0,IF(R207="DSP","DSP",IF(R207="VAL","VAL",IF(A207="F",VLOOKUP(R207,détfille,2),VLOOKUP(R207,détgarçon,2)))))</f>
        <v>2.5</v>
      </c>
      <c r="T207" s="421">
        <f>IF(OR(Q207="VAL",S207="VAL"),"VALIDÉ",IF(AND(Q207="DSP",S207="DSP"),"DSP",IF(Q207="DSP",S207*2,IF(S207="DSP",Q207*2,(Q207+S207)))))</f>
        <v>7.5</v>
      </c>
      <c r="U207" s="418">
        <v>25.11</v>
      </c>
      <c r="V207" s="420">
        <f>IF(U207="ABI",0,IF(U207="DSP","DSP",IF(U207="VAL","VAL",IF(A207="F",VLOOKUP(U207,coorfille,2),VLOOKUP(U207,coorgarçon,2)))))</f>
        <v>5.25</v>
      </c>
      <c r="W207" s="418">
        <v>-20</v>
      </c>
      <c r="X207" s="420">
        <f>IF(W207="ABI",0,IF(W207="DSP","DSP",IF(W207="VAL","VAL",IF(A207="F",VLOOKUP(W207,SouplesseFille,2),VLOOKUP(W207,SouplesseGarçon,2)))))</f>
        <v>0</v>
      </c>
      <c r="Y207" s="418">
        <v>4</v>
      </c>
      <c r="Z207" s="420">
        <f>IF(Y207="ABI",0,IF(Y207="DSP","DSP",IF(Y207="VAL","VAL",IF(A207="F",VLOOKUP(Y207,eqfille,2),VLOOKUP(Y207,eqgarçon,2)))))</f>
        <v>3</v>
      </c>
      <c r="AA207" s="421">
        <f>IF(AND(V207="DSP",X207="DSP",Z207="DSP"),"DSP",IF(AND(V207="DSP",X207="DSP"),Z207*4,IF(AND(V207="DSP",Z207="DSP"),X207*4,IF(AND(X207="DSP",Z207="DSP"),V207*2,IF(V207="DSP",(X207+Z207)*2,IF(X207="DSP",V207+Z207*2,IF(Z207="DSP",V207+X207*2,IF(Z207="VAL","VALIDÉ",V207+X207+Z207))))))))</f>
        <v>8.25</v>
      </c>
      <c r="AB207" s="418">
        <v>34.5</v>
      </c>
      <c r="AC207" s="420">
        <f>IF(AB207="ABI",0,IF(AB207="DNF",0,IF(AB207="DSP","DSP",IF(AB207="VAL","VAL",(IF(A207="F",VLOOKUP(AB207,nagefille,2),VLOOKUP(AB207,nagegarçon,2)))))))</f>
        <v>14</v>
      </c>
      <c r="AD207" s="423">
        <f>IF(AC207="VAL","VALIDÉ",AC207)</f>
        <v>14</v>
      </c>
      <c r="AE207" s="424">
        <f>IF(AND(H207="DSP",M207="DSP",T207="DSP",AA207="DSP",AD207="DSP"),"DSP",IF(AND(H207="DSP",M207="DSP",T207="DSP",AA207="DSP"),AD207,IF(AND(H207="DSP",M207="DSP",T207="DSP",AD207="DSP"),AA207,IF(AND(H207="DSP",M207="DSP",AA207="DSP",AD207="DSP"),T207,IF(AND(H207="DSP",T207="DSP",AA207="DSP",AD207="DSP"),M207,IF(AND(M207="DSP",T207="DSP",AA207="DSP",AD207="DSP"),H207,IF(AND(T207="DSP",AA207="DSP",AD207="DSP"),(H207+M207)/2,IF(AND(M207="DSP",AA207="DSP",AD207="DSP"),(H207+T207)/2,IF(AND(H207="DSP",AA207="DSP",AD207="DSP"),(M207+T207)/2,IF(AND(M207="DSP",T207="DSP",AD207="DSP"),(H207+AA207)/2,IF(AND(H207="DSP",T207="DSP",AD207="DSP"),(M207+AA207)/2,IF(AND(H207="DSP",M207="DSP",AD207="DSP"),(T207+AA207)/2,IF(AND(M207="DSP",T207="DSP",AA207="DSP"),(H207+AD207)/2,IF(AND(H207="DSP",T207="DSP",AA207="DSP"),(M207+AD207)/2,IF(AND(H207="DSP",M207="DSP",AA207="DSP"),(T207+AD207)/2,IF(AND(H207="DSP",M207="DSP",T207="DSP"),(AA207+AD207)/2,IF(AND(H207="DSP",M207="DSP"),(T207+AA207+AD207)/3,IF(AND(H207="DSP",T207="DSP"),(M207+AA207+AD207)/3,IF(AND(M207="DSP",T207="DSP"),(H207+AA207+AD207)/3,IF(AND(H207="DSP",AA207="DSP"),(M207+T207+AD207)/3,IF(AND(M207="DSP",AA207="DSP"),(H207+T207+AD207)/3,IF(AND(T207="DSP",AA207="DSP"),(H207+M207+AD207)/3,IF(AND(H207="DSP",AD207="DSP"),(M207+T207+AA207)/3,IF(AND(M207="DSP",AD207="DSP"),(H207+T207+AA207)/3,IF(AND(T207="DSP",AD207="DSP"),(H207+M207+AA207)/3,IF(AND(AA207="DSP",AD207="DSP"),(H207+M207+T207)/3,IF(H207="DSP",(M207+T207+AA207+AD207)/4,IF(M207="DSP",(H207+T207+AA207+AD207)/4,IF(T207="DSP",(H207+M207+AA207+AD207)/4,IF(AA207="DSP",(H207+M207+T207+AD207)/4,IF(AD207="DSP",(H207+M207+T207+AA207)/4,SUM(H207+M207+T207+AA207+AD207)/5)))))))))))))))))))))))))))))))</f>
        <v>11.85</v>
      </c>
      <c r="AF207" s="425">
        <f>IF(AE207="DSP",0,AE207)</f>
        <v>11.85</v>
      </c>
      <c r="AG207" s="484">
        <f>RANK(AF207,$AF$3:$AF$651,0)</f>
        <v>214</v>
      </c>
      <c r="AH207" s="426">
        <f>IF(ISERROR(VLOOKUP(B207,'Notes Ecrit'!$A$2:$B$650,2,FALSE)),"ABI",(VLOOKUP(B207,'Notes Ecrit'!$A$2:$B$650,2,FALSE)))</f>
        <v>8</v>
      </c>
      <c r="AI207" s="425">
        <f>IF(OR(AH207="ABI",AH207="VALIDÉ"),0,AH207)</f>
        <v>8</v>
      </c>
      <c r="AJ207" s="488">
        <f>RANK(AI207,$AI$3:$AI$651,0)</f>
        <v>109</v>
      </c>
      <c r="AK207" s="427">
        <f>IF(AH207="ABI","DEF",IF(AE207="DSP",AH207,(AE207*0.5+AH207*0.5)))</f>
        <v>9.9250000000000007</v>
      </c>
    </row>
    <row r="208" spans="1:37" ht="15.75" customHeight="1" thickBot="1" x14ac:dyDescent="0.35">
      <c r="A208" s="414" t="s">
        <v>74</v>
      </c>
      <c r="B208" s="415">
        <v>21905005</v>
      </c>
      <c r="C208" s="448" t="s">
        <v>577</v>
      </c>
      <c r="D208" s="449" t="s">
        <v>304</v>
      </c>
      <c r="E208" s="418">
        <v>12</v>
      </c>
      <c r="F208" s="419">
        <f>IF(E208="ABI","ABI",IF(E208="DSP","DSP",IF(E208="VAL","VAL",(VLOOKUP(E208,tpstest,2)))))</f>
        <v>15.5</v>
      </c>
      <c r="G208" s="420">
        <f>IF(F208="ABI",0,IF(F208="DSP","DSP",IF(F208="VAL","VAL",(IF(A208="F",VLOOKUP(F208,endurfille,2),VLOOKUP(F208,endurgarçon,2))))))</f>
        <v>12</v>
      </c>
      <c r="H208" s="421">
        <f>IF(G208="VAL","VALIDÉ",G208)</f>
        <v>12</v>
      </c>
      <c r="I208" s="418">
        <v>3.47</v>
      </c>
      <c r="J208" s="420">
        <f>IF(I208="ABI",0,IF(I208="DSP","DSP",IF(I208="VAL","VAL",(IF(A208="F",VLOOKUP(I208,VIT20MF,2),VLOOKUP(I208,Vit20MG,2))))))</f>
        <v>17</v>
      </c>
      <c r="K208" s="418">
        <v>7.51</v>
      </c>
      <c r="L208" s="420">
        <f>IF(K208="ABI",0,IF(K208="DSP","DSP",IF(K208="VAL","VAL",(IF(A208="F",VLOOKUP(K208,vit50mf,2),VLOOKUP(K208,vit50mg,2))))))</f>
        <v>12</v>
      </c>
      <c r="M208" s="421">
        <f>IF(OR(J208="DSP",L208="DSP"),"DSP",IF(L208="VAL","VALIDÉ",(J208+L208)/2))</f>
        <v>14.5</v>
      </c>
      <c r="N208" s="418">
        <v>35</v>
      </c>
      <c r="O208" s="418">
        <v>61</v>
      </c>
      <c r="P208" s="422">
        <f>IF(OR(N208="DSP",N208="ABI",N208="VAL"),0,N208/O208)</f>
        <v>0.57377049180327866</v>
      </c>
      <c r="Q208" s="420">
        <f>IF(N208="ABI",0,IF(N208="DSP","DSP",IF(N208="VAL","VAL",IF(A208="F",VLOOKUP(P208,forcefille,2),VLOOKUP(P208,forcegarçon,2)))))</f>
        <v>5.5</v>
      </c>
      <c r="R208" s="418">
        <v>24.4</v>
      </c>
      <c r="S208" s="420">
        <f>IF(R208="ABI",0,IF(R208="DSP","DSP",IF(R208="VAL","VAL",IF(A208="F",VLOOKUP(R208,détfille,2),VLOOKUP(R208,détgarçon,2)))))</f>
        <v>3.5</v>
      </c>
      <c r="T208" s="421">
        <f>IF(OR(Q208="VAL",S208="VAL"),"VALIDÉ",IF(AND(Q208="DSP",S208="DSP"),"DSP",IF(Q208="DSP",S208*2,IF(S208="DSP",Q208*2,(Q208+S208)))))</f>
        <v>9</v>
      </c>
      <c r="U208" s="418">
        <v>28.01</v>
      </c>
      <c r="V208" s="420">
        <f>IF(U208="ABI",0,IF(U208="DSP","DSP",IF(U208="VAL","VAL",IF(A208="F",VLOOKUP(U208,coorfille,2),VLOOKUP(U208,coorgarçon,2)))))</f>
        <v>4.75</v>
      </c>
      <c r="W208" s="418">
        <v>-9</v>
      </c>
      <c r="X208" s="420">
        <f>IF(W208="ABI",0,IF(W208="DSP","DSP",IF(W208="VAL","VAL",IF(A208="F",VLOOKUP(W208,SouplesseFille,2),VLOOKUP(W208,SouplesseGarçon,2)))))</f>
        <v>1</v>
      </c>
      <c r="Y208" s="418">
        <v>3</v>
      </c>
      <c r="Z208" s="420">
        <f>IF(Y208="ABI",0,IF(Y208="DSP","DSP",IF(Y208="VAL","VAL",IF(A208="F",VLOOKUP(Y208,eqfille,2),VLOOKUP(Y208,eqgarçon,2)))))</f>
        <v>3.5</v>
      </c>
      <c r="AA208" s="421">
        <f>IF(AND(V208="DSP",X208="DSP",Z208="DSP"),"DSP",IF(AND(V208="DSP",X208="DSP"),Z208*4,IF(AND(V208="DSP",Z208="DSP"),X208*4,IF(AND(X208="DSP",Z208="DSP"),V208*2,IF(V208="DSP",(X208+Z208)*2,IF(X208="DSP",V208+Z208*2,IF(Z208="DSP",V208+X208*2,IF(Z208="VAL","VALIDÉ",V208+X208+Z208))))))))</f>
        <v>9.25</v>
      </c>
      <c r="AB208" s="418">
        <v>47.54</v>
      </c>
      <c r="AC208" s="420">
        <f>IF(AB208="ABI",0,IF(AB208="DNF",0,IF(AB208="DSP","DSP",IF(AB208="VAL","VAL",(IF(A208="F",VLOOKUP(AB208,nagefille,2),VLOOKUP(AB208,nagegarçon,2)))))))</f>
        <v>10</v>
      </c>
      <c r="AD208" s="423">
        <f>IF(AC208="VAL","VALIDÉ",AC208)</f>
        <v>10</v>
      </c>
      <c r="AE208" s="424">
        <f>IF(AND(H208="DSP",M208="DSP",T208="DSP",AA208="DSP",AD208="DSP"),"DSP",IF(AND(H208="DSP",M208="DSP",T208="DSP",AA208="DSP"),AD208,IF(AND(H208="DSP",M208="DSP",T208="DSP",AD208="DSP"),AA208,IF(AND(H208="DSP",M208="DSP",AA208="DSP",AD208="DSP"),T208,IF(AND(H208="DSP",T208="DSP",AA208="DSP",AD208="DSP"),M208,IF(AND(M208="DSP",T208="DSP",AA208="DSP",AD208="DSP"),H208,IF(AND(T208="DSP",AA208="DSP",AD208="DSP"),(H208+M208)/2,IF(AND(M208="DSP",AA208="DSP",AD208="DSP"),(H208+T208)/2,IF(AND(H208="DSP",AA208="DSP",AD208="DSP"),(M208+T208)/2,IF(AND(M208="DSP",T208="DSP",AD208="DSP"),(H208+AA208)/2,IF(AND(H208="DSP",T208="DSP",AD208="DSP"),(M208+AA208)/2,IF(AND(H208="DSP",M208="DSP",AD208="DSP"),(T208+AA208)/2,IF(AND(M208="DSP",T208="DSP",AA208="DSP"),(H208+AD208)/2,IF(AND(H208="DSP",T208="DSP",AA208="DSP"),(M208+AD208)/2,IF(AND(H208="DSP",M208="DSP",AA208="DSP"),(T208+AD208)/2,IF(AND(H208="DSP",M208="DSP",T208="DSP"),(AA208+AD208)/2,IF(AND(H208="DSP",M208="DSP"),(T208+AA208+AD208)/3,IF(AND(H208="DSP",T208="DSP"),(M208+AA208+AD208)/3,IF(AND(M208="DSP",T208="DSP"),(H208+AA208+AD208)/3,IF(AND(H208="DSP",AA208="DSP"),(M208+T208+AD208)/3,IF(AND(M208="DSP",AA208="DSP"),(H208+T208+AD208)/3,IF(AND(T208="DSP",AA208="DSP"),(H208+M208+AD208)/3,IF(AND(H208="DSP",AD208="DSP"),(M208+T208+AA208)/3,IF(AND(M208="DSP",AD208="DSP"),(H208+T208+AA208)/3,IF(AND(T208="DSP",AD208="DSP"),(H208+M208+AA208)/3,IF(AND(AA208="DSP",AD208="DSP"),(H208+M208+T208)/3,IF(H208="DSP",(M208+T208+AA208+AD208)/4,IF(M208="DSP",(H208+T208+AA208+AD208)/4,IF(T208="DSP",(H208+M208+AA208+AD208)/4,IF(AA208="DSP",(H208+M208+T208+AD208)/4,IF(AD208="DSP",(H208+M208+T208+AA208)/4,SUM(H208+M208+T208+AA208+AD208)/5)))))))))))))))))))))))))))))))</f>
        <v>10.95</v>
      </c>
      <c r="AF208" s="425">
        <f>IF(AE208="DSP",0,AE208)</f>
        <v>10.95</v>
      </c>
      <c r="AG208" s="484">
        <f>RANK(AF208,$AF$3:$AF$651,0)</f>
        <v>329</v>
      </c>
      <c r="AH208" s="426">
        <f>IF(ISERROR(VLOOKUP(B208,'Notes Ecrit'!$A$2:$B$650,2,FALSE)),"ABI",(VLOOKUP(B208,'Notes Ecrit'!$A$2:$B$650,2,FALSE)))</f>
        <v>5.5</v>
      </c>
      <c r="AI208" s="425">
        <f>IF(OR(AH208="ABI",AH208="VALIDÉ"),0,AH208)</f>
        <v>5.5</v>
      </c>
      <c r="AJ208" s="488">
        <f>RANK(AI208,$AI$3:$AI$651,0)</f>
        <v>353</v>
      </c>
      <c r="AK208" s="427">
        <f>IF(AH208="ABI","DEF",IF(AE208="DSP",AH208,(AE208*0.5+AH208*0.5)))</f>
        <v>8.2249999999999996</v>
      </c>
    </row>
    <row r="209" spans="1:37" ht="15.75" customHeight="1" thickBot="1" x14ac:dyDescent="0.35">
      <c r="A209" s="414" t="s">
        <v>1026</v>
      </c>
      <c r="B209" s="415">
        <v>21913450</v>
      </c>
      <c r="C209" s="448" t="s">
        <v>578</v>
      </c>
      <c r="D209" s="449" t="s">
        <v>579</v>
      </c>
      <c r="E209" s="418" t="s">
        <v>329</v>
      </c>
      <c r="F209" s="419" t="str">
        <f>IF(E209="ABI","ABI",IF(E209="DSP","DSP",IF(E209="VAL","VAL",(VLOOKUP(E209,tpstest,2)))))</f>
        <v>ABI</v>
      </c>
      <c r="G209" s="420">
        <f>IF(F209="ABI",0,IF(F209="DSP","DSP",IF(F209="VAL","VAL",(IF(A209="F",VLOOKUP(F209,endurfille,2),VLOOKUP(F209,endurgarçon,2))))))</f>
        <v>0</v>
      </c>
      <c r="H209" s="421">
        <f>IF(G209="VAL","VALIDÉ",G209)</f>
        <v>0</v>
      </c>
      <c r="I209" s="418" t="s">
        <v>329</v>
      </c>
      <c r="J209" s="420">
        <f>IF(I209="ABI",0,IF(I209="DSP","DSP",IF(I209="VAL","VAL",(IF(A209="F",VLOOKUP(I209,VIT20MF,2),VLOOKUP(I209,Vit20MG,2))))))</f>
        <v>0</v>
      </c>
      <c r="K209" s="418" t="s">
        <v>329</v>
      </c>
      <c r="L209" s="420">
        <f>IF(K209="ABI",0,IF(K209="DSP","DSP",IF(K209="VAL","VAL",(IF(A209="F",VLOOKUP(K209,vit50mf,2),VLOOKUP(K209,vit50mg,2))))))</f>
        <v>0</v>
      </c>
      <c r="M209" s="421">
        <f>IF(OR(J209="DSP",L209="DSP"),"DSP",IF(L209="VAL","VALIDÉ",(J209+L209)/2))</f>
        <v>0</v>
      </c>
      <c r="N209" s="418" t="s">
        <v>329</v>
      </c>
      <c r="O209" s="418"/>
      <c r="P209" s="422">
        <f>IF(OR(N209="DSP",N209="ABI",N209="VAL"),0,N209/O209)</f>
        <v>0</v>
      </c>
      <c r="Q209" s="420">
        <f>IF(N209="ABI",0,IF(N209="DSP","DSP",IF(N209="VAL","VAL",IF(A209="F",VLOOKUP(P209,forcefille,2),VLOOKUP(P209,forcegarçon,2)))))</f>
        <v>0</v>
      </c>
      <c r="R209" s="418" t="s">
        <v>329</v>
      </c>
      <c r="S209" s="420">
        <f>IF(R209="ABI",0,IF(R209="DSP","DSP",IF(R209="VAL","VAL",IF(A209="F",VLOOKUP(R209,détfille,2),VLOOKUP(R209,détgarçon,2)))))</f>
        <v>0</v>
      </c>
      <c r="T209" s="421">
        <f>IF(OR(Q209="VAL",S209="VAL"),"VALIDÉ",IF(AND(Q209="DSP",S209="DSP"),"DSP",IF(Q209="DSP",S209*2,IF(S209="DSP",Q209*2,(Q209+S209)))))</f>
        <v>0</v>
      </c>
      <c r="U209" s="418" t="s">
        <v>329</v>
      </c>
      <c r="V209" s="420">
        <f>IF(U209="ABI",0,IF(U209="DSP","DSP",IF(U209="VAL","VAL",IF(A209="F",VLOOKUP(U209,coorfille,2),VLOOKUP(U209,coorgarçon,2)))))</f>
        <v>0</v>
      </c>
      <c r="W209" s="418" t="s">
        <v>329</v>
      </c>
      <c r="X209" s="420">
        <f>IF(W209="ABI",0,IF(W209="DSP","DSP",IF(W209="VAL","VAL",IF(A209="F",VLOOKUP(W209,SouplesseFille,2),VLOOKUP(W209,SouplesseGarçon,2)))))</f>
        <v>0</v>
      </c>
      <c r="Y209" s="418" t="s">
        <v>329</v>
      </c>
      <c r="Z209" s="420">
        <f>IF(Y209="ABI",0,IF(Y209="DSP","DSP",IF(Y209="VAL","VAL",IF(A209="F",VLOOKUP(Y209,eqfille,2),VLOOKUP(Y209,eqgarçon,2)))))</f>
        <v>0</v>
      </c>
      <c r="AA209" s="421">
        <f>IF(AND(V209="DSP",X209="DSP",Z209="DSP"),"DSP",IF(AND(V209="DSP",X209="DSP"),Z209*4,IF(AND(V209="DSP",Z209="DSP"),X209*4,IF(AND(X209="DSP",Z209="DSP"),V209*2,IF(V209="DSP",(X209+Z209)*2,IF(X209="DSP",V209+Z209*2,IF(Z209="DSP",V209+X209*2,IF(Z209="VAL","VALIDÉ",V209+X209+Z209))))))))</f>
        <v>0</v>
      </c>
      <c r="AB209" s="418" t="s">
        <v>329</v>
      </c>
      <c r="AC209" s="420">
        <f>IF(AB209="ABI",0,IF(AB209="DNF",0,IF(AB209="DSP","DSP",IF(AB209="VAL","VAL",(IF(A209="F",VLOOKUP(AB209,nagefille,2),VLOOKUP(AB209,nagegarçon,2)))))))</f>
        <v>0</v>
      </c>
      <c r="AD209" s="423">
        <f>IF(AC209="VAL","VALIDÉ",AC209)</f>
        <v>0</v>
      </c>
      <c r="AE209" s="424">
        <f>IF(AND(H209="DSP",M209="DSP",T209="DSP",AA209="DSP",AD209="DSP"),"DSP",IF(AND(H209="DSP",M209="DSP",T209="DSP",AA209="DSP"),AD209,IF(AND(H209="DSP",M209="DSP",T209="DSP",AD209="DSP"),AA209,IF(AND(H209="DSP",M209="DSP",AA209="DSP",AD209="DSP"),T209,IF(AND(H209="DSP",T209="DSP",AA209="DSP",AD209="DSP"),M209,IF(AND(M209="DSP",T209="DSP",AA209="DSP",AD209="DSP"),H209,IF(AND(T209="DSP",AA209="DSP",AD209="DSP"),(H209+M209)/2,IF(AND(M209="DSP",AA209="DSP",AD209="DSP"),(H209+T209)/2,IF(AND(H209="DSP",AA209="DSP",AD209="DSP"),(M209+T209)/2,IF(AND(M209="DSP",T209="DSP",AD209="DSP"),(H209+AA209)/2,IF(AND(H209="DSP",T209="DSP",AD209="DSP"),(M209+AA209)/2,IF(AND(H209="DSP",M209="DSP",AD209="DSP"),(T209+AA209)/2,IF(AND(M209="DSP",T209="DSP",AA209="DSP"),(H209+AD209)/2,IF(AND(H209="DSP",T209="DSP",AA209="DSP"),(M209+AD209)/2,IF(AND(H209="DSP",M209="DSP",AA209="DSP"),(T209+AD209)/2,IF(AND(H209="DSP",M209="DSP",T209="DSP"),(AA209+AD209)/2,IF(AND(H209="DSP",M209="DSP"),(T209+AA209+AD209)/3,IF(AND(H209="DSP",T209="DSP"),(M209+AA209+AD209)/3,IF(AND(M209="DSP",T209="DSP"),(H209+AA209+AD209)/3,IF(AND(H209="DSP",AA209="DSP"),(M209+T209+AD209)/3,IF(AND(M209="DSP",AA209="DSP"),(H209+T209+AD209)/3,IF(AND(T209="DSP",AA209="DSP"),(H209+M209+AD209)/3,IF(AND(H209="DSP",AD209="DSP"),(M209+T209+AA209)/3,IF(AND(M209="DSP",AD209="DSP"),(H209+T209+AA209)/3,IF(AND(T209="DSP",AD209="DSP"),(H209+M209+AA209)/3,IF(AND(AA209="DSP",AD209="DSP"),(H209+M209+T209)/3,IF(H209="DSP",(M209+T209+AA209+AD209)/4,IF(M209="DSP",(H209+T209+AA209+AD209)/4,IF(T209="DSP",(H209+M209+AA209+AD209)/4,IF(AA209="DSP",(H209+M209+T209+AD209)/4,IF(AD209="DSP",(H209+M209+T209+AA209)/4,SUM(H209+M209+T209+AA209+AD209)/5)))))))))))))))))))))))))))))))</f>
        <v>0</v>
      </c>
      <c r="AF209" s="425">
        <f>IF(AE209="DSP",0,AE209)</f>
        <v>0</v>
      </c>
      <c r="AG209" s="484">
        <f>RANK(AF209,$AF$3:$AF$651,0)</f>
        <v>584</v>
      </c>
      <c r="AH209" s="426" t="str">
        <f>IF(ISERROR(VLOOKUP(B209,'Notes Ecrit'!$A$2:$B$650,2,FALSE)),"ABI",(VLOOKUP(B209,'Notes Ecrit'!$A$2:$B$650,2,FALSE)))</f>
        <v>ABI</v>
      </c>
      <c r="AI209" s="425">
        <f>IF(OR(AH209="ABI",AH209="VALIDÉ"),0,AH209)</f>
        <v>0</v>
      </c>
      <c r="AJ209" s="488">
        <f>RANK(AI209,$AI$3:$AI$651,0)</f>
        <v>592</v>
      </c>
      <c r="AK209" s="427" t="str">
        <f>IF(AH209="ABI","DEF",IF(AE209="DSP",AH209,(AE209*0.5+AH209*0.5)))</f>
        <v>DEF</v>
      </c>
    </row>
    <row r="210" spans="1:37" ht="15.75" customHeight="1" thickBot="1" x14ac:dyDescent="0.35">
      <c r="A210" s="414" t="s">
        <v>1026</v>
      </c>
      <c r="B210" s="415">
        <v>21904953</v>
      </c>
      <c r="C210" s="448" t="s">
        <v>580</v>
      </c>
      <c r="D210" s="449" t="s">
        <v>156</v>
      </c>
      <c r="E210" s="418">
        <v>16</v>
      </c>
      <c r="F210" s="419">
        <f>IF(E210="ABI","ABI",IF(E210="DSP","DSP",IF(E210="VAL","VAL",(VLOOKUP(E210,tpstest,2)))))</f>
        <v>17.5</v>
      </c>
      <c r="G210" s="420">
        <f>IF(F210="ABI",0,IF(F210="DSP","DSP",IF(F210="VAL","VAL",(IF(A210="F",VLOOKUP(F210,endurfille,2),VLOOKUP(F210,endurgarçon,2))))))</f>
        <v>13</v>
      </c>
      <c r="H210" s="421">
        <f>IF(G210="VAL","VALIDÉ",G210)</f>
        <v>13</v>
      </c>
      <c r="I210" s="418">
        <v>3.37</v>
      </c>
      <c r="J210" s="420">
        <f>IF(I210="ABI",0,IF(I210="DSP","DSP",IF(I210="VAL","VAL",(IF(A210="F",VLOOKUP(I210,VIT20MF,2),VLOOKUP(I210,Vit20MG,2))))))</f>
        <v>14</v>
      </c>
      <c r="K210" s="418">
        <v>7.07</v>
      </c>
      <c r="L210" s="420">
        <f>IF(K210="ABI",0,IF(K210="DSP","DSP",IF(K210="VAL","VAL",(IF(A210="F",VLOOKUP(K210,vit50mf,2),VLOOKUP(K210,vit50mg,2))))))</f>
        <v>9</v>
      </c>
      <c r="M210" s="421">
        <f>IF(OR(J210="DSP",L210="DSP"),"DSP",IF(L210="VAL","VALIDÉ",(J210+L210)/2))</f>
        <v>11.5</v>
      </c>
      <c r="N210" s="418">
        <v>62</v>
      </c>
      <c r="O210" s="418">
        <v>88</v>
      </c>
      <c r="P210" s="422">
        <f>IF(OR(N210="DSP",N210="ABI",N210="VAL"),0,N210/O210)</f>
        <v>0.70454545454545459</v>
      </c>
      <c r="Q210" s="420">
        <f>IF(N210="ABI",0,IF(N210="DSP","DSP",IF(N210="VAL","VAL",IF(A210="F",VLOOKUP(P210,forcefille,2),VLOOKUP(P210,forcegarçon,2)))))</f>
        <v>4</v>
      </c>
      <c r="R210" s="418">
        <v>36.799999999999997</v>
      </c>
      <c r="S210" s="420">
        <f>IF(R210="ABI",0,IF(R210="DSP","DSP",IF(R210="VAL","VAL",IF(A210="F",VLOOKUP(R210,détfille,2),VLOOKUP(R210,détgarçon,2)))))</f>
        <v>2</v>
      </c>
      <c r="T210" s="421">
        <f>IF(OR(Q210="VAL",S210="VAL"),"VALIDÉ",IF(AND(Q210="DSP",S210="DSP"),"DSP",IF(Q210="DSP",S210*2,IF(S210="DSP",Q210*2,(Q210+S210)))))</f>
        <v>6</v>
      </c>
      <c r="U210" s="418">
        <v>27.85</v>
      </c>
      <c r="V210" s="420">
        <f>IF(U210="ABI",0,IF(U210="DSP","DSP",IF(U210="VAL","VAL",IF(A210="F",VLOOKUP(U210,coorfille,2),VLOOKUP(U210,coorgarçon,2)))))</f>
        <v>4</v>
      </c>
      <c r="W210" s="418">
        <v>-25</v>
      </c>
      <c r="X210" s="420">
        <f>IF(W210="ABI",0,IF(W210="DSP","DSP",IF(W210="VAL","VAL",IF(A210="F",VLOOKUP(W210,SouplesseFille,2),VLOOKUP(W210,SouplesseGarçon,2)))))</f>
        <v>0</v>
      </c>
      <c r="Y210" s="418">
        <v>7</v>
      </c>
      <c r="Z210" s="420">
        <f>IF(Y210="ABI",0,IF(Y210="DSP","DSP",IF(Y210="VAL","VAL",IF(A210="F",VLOOKUP(Y210,eqfille,2),VLOOKUP(Y210,eqgarçon,2)))))</f>
        <v>1.5</v>
      </c>
      <c r="AA210" s="421">
        <f>IF(AND(V210="DSP",X210="DSP",Z210="DSP"),"DSP",IF(AND(V210="DSP",X210="DSP"),Z210*4,IF(AND(V210="DSP",Z210="DSP"),X210*4,IF(AND(X210="DSP",Z210="DSP"),V210*2,IF(V210="DSP",(X210+Z210)*2,IF(X210="DSP",V210+Z210*2,IF(Z210="DSP",V210+X210*2,IF(Z210="VAL","VALIDÉ",V210+X210+Z210))))))))</f>
        <v>5.5</v>
      </c>
      <c r="AB210" s="418">
        <v>37.42</v>
      </c>
      <c r="AC210" s="420">
        <f>IF(AB210="ABI",0,IF(AB210="DNF",0,IF(AB210="DSP","DSP",IF(AB210="VAL","VAL",(IF(A210="F",VLOOKUP(AB210,nagefille,2),VLOOKUP(AB210,nagegarçon,2)))))))</f>
        <v>12</v>
      </c>
      <c r="AD210" s="423">
        <f>IF(AC210="VAL","VALIDÉ",AC210)</f>
        <v>12</v>
      </c>
      <c r="AE210" s="424">
        <f>IF(AND(H210="DSP",M210="DSP",T210="DSP",AA210="DSP",AD210="DSP"),"DSP",IF(AND(H210="DSP",M210="DSP",T210="DSP",AA210="DSP"),AD210,IF(AND(H210="DSP",M210="DSP",T210="DSP",AD210="DSP"),AA210,IF(AND(H210="DSP",M210="DSP",AA210="DSP",AD210="DSP"),T210,IF(AND(H210="DSP",T210="DSP",AA210="DSP",AD210="DSP"),M210,IF(AND(M210="DSP",T210="DSP",AA210="DSP",AD210="DSP"),H210,IF(AND(T210="DSP",AA210="DSP",AD210="DSP"),(H210+M210)/2,IF(AND(M210="DSP",AA210="DSP",AD210="DSP"),(H210+T210)/2,IF(AND(H210="DSP",AA210="DSP",AD210="DSP"),(M210+T210)/2,IF(AND(M210="DSP",T210="DSP",AD210="DSP"),(H210+AA210)/2,IF(AND(H210="DSP",T210="DSP",AD210="DSP"),(M210+AA210)/2,IF(AND(H210="DSP",M210="DSP",AD210="DSP"),(T210+AA210)/2,IF(AND(M210="DSP",T210="DSP",AA210="DSP"),(H210+AD210)/2,IF(AND(H210="DSP",T210="DSP",AA210="DSP"),(M210+AD210)/2,IF(AND(H210="DSP",M210="DSP",AA210="DSP"),(T210+AD210)/2,IF(AND(H210="DSP",M210="DSP",T210="DSP"),(AA210+AD210)/2,IF(AND(H210="DSP",M210="DSP"),(T210+AA210+AD210)/3,IF(AND(H210="DSP",T210="DSP"),(M210+AA210+AD210)/3,IF(AND(M210="DSP",T210="DSP"),(H210+AA210+AD210)/3,IF(AND(H210="DSP",AA210="DSP"),(M210+T210+AD210)/3,IF(AND(M210="DSP",AA210="DSP"),(H210+T210+AD210)/3,IF(AND(T210="DSP",AA210="DSP"),(H210+M210+AD210)/3,IF(AND(H210="DSP",AD210="DSP"),(M210+T210+AA210)/3,IF(AND(M210="DSP",AD210="DSP"),(H210+T210+AA210)/3,IF(AND(T210="DSP",AD210="DSP"),(H210+M210+AA210)/3,IF(AND(AA210="DSP",AD210="DSP"),(H210+M210+T210)/3,IF(H210="DSP",(M210+T210+AA210+AD210)/4,IF(M210="DSP",(H210+T210+AA210+AD210)/4,IF(T210="DSP",(H210+M210+AA210+AD210)/4,IF(AA210="DSP",(H210+M210+T210+AD210)/4,IF(AD210="DSP",(H210+M210+T210+AA210)/4,SUM(H210+M210+T210+AA210+AD210)/5)))))))))))))))))))))))))))))))</f>
        <v>9.6</v>
      </c>
      <c r="AF210" s="425">
        <f>IF(AE210="DSP",0,AE210)</f>
        <v>9.6</v>
      </c>
      <c r="AG210" s="484">
        <f>RANK(AF210,$AF$3:$AF$651,0)</f>
        <v>461</v>
      </c>
      <c r="AH210" s="426">
        <f>IF(ISERROR(VLOOKUP(B210,'Notes Ecrit'!$A$2:$B$650,2,FALSE)),"ABI",(VLOOKUP(B210,'Notes Ecrit'!$A$2:$B$650,2,FALSE)))</f>
        <v>9.5</v>
      </c>
      <c r="AI210" s="425">
        <f>IF(OR(AH210="ABI",AH210="VALIDÉ"),0,AH210)</f>
        <v>9.5</v>
      </c>
      <c r="AJ210" s="488">
        <f>RANK(AI210,$AI$3:$AI$651,0)</f>
        <v>38</v>
      </c>
      <c r="AK210" s="427">
        <f>IF(AH210="ABI","DEF",IF(AE210="DSP",AH210,(AE210*0.5+AH210*0.5)))</f>
        <v>9.5500000000000007</v>
      </c>
    </row>
    <row r="211" spans="1:37" ht="15.75" customHeight="1" thickBot="1" x14ac:dyDescent="0.35">
      <c r="A211" s="414" t="s">
        <v>74</v>
      </c>
      <c r="B211" s="415">
        <v>21904794</v>
      </c>
      <c r="C211" s="448" t="s">
        <v>581</v>
      </c>
      <c r="D211" s="449" t="s">
        <v>582</v>
      </c>
      <c r="E211" s="418">
        <v>16</v>
      </c>
      <c r="F211" s="419">
        <f>IF(E211="ABI","ABI",IF(E211="DSP","DSP",IF(E211="VAL","VAL",(VLOOKUP(E211,tpstest,2)))))</f>
        <v>17.5</v>
      </c>
      <c r="G211" s="420">
        <f>IF(F211="ABI",0,IF(F211="DSP","DSP",IF(F211="VAL","VAL",(IF(A211="F",VLOOKUP(F211,endurfille,2),VLOOKUP(F211,endurgarçon,2))))))</f>
        <v>16</v>
      </c>
      <c r="H211" s="421">
        <f>IF(G211="VAL","VALIDÉ",G211)</f>
        <v>16</v>
      </c>
      <c r="I211" s="418">
        <v>3.52</v>
      </c>
      <c r="J211" s="420">
        <f>IF(I211="ABI",0,IF(I211="DSP","DSP",IF(I211="VAL","VAL",(IF(A211="F",VLOOKUP(I211,VIT20MF,2),VLOOKUP(I211,Vit20MG,2))))))</f>
        <v>16</v>
      </c>
      <c r="K211" s="418">
        <v>7.7</v>
      </c>
      <c r="L211" s="420">
        <f>IF(K211="ABI",0,IF(K211="DSP","DSP",IF(K211="VAL","VAL",(IF(A211="F",VLOOKUP(K211,vit50mf,2),VLOOKUP(K211,vit50mg,2))))))</f>
        <v>11</v>
      </c>
      <c r="M211" s="421">
        <f>IF(OR(J211="DSP",L211="DSP"),"DSP",IF(L211="VAL","VALIDÉ",(J211+L211)/2))</f>
        <v>13.5</v>
      </c>
      <c r="N211" s="418">
        <v>27</v>
      </c>
      <c r="O211" s="418">
        <v>50</v>
      </c>
      <c r="P211" s="422">
        <f>IF(OR(N211="DSP",N211="ABI",N211="VAL"),0,N211/O211)</f>
        <v>0.54</v>
      </c>
      <c r="Q211" s="420">
        <f>IF(N211="ABI",0,IF(N211="DSP","DSP",IF(N211="VAL","VAL",IF(A211="F",VLOOKUP(P211,forcefille,2),VLOOKUP(P211,forcegarçon,2)))))</f>
        <v>5</v>
      </c>
      <c r="R211" s="418">
        <v>30.2</v>
      </c>
      <c r="S211" s="420">
        <f>IF(R211="ABI",0,IF(R211="DSP","DSP",IF(R211="VAL","VAL",IF(A211="F",VLOOKUP(R211,détfille,2),VLOOKUP(R211,détgarçon,2)))))</f>
        <v>5</v>
      </c>
      <c r="T211" s="421">
        <f>IF(OR(Q211="VAL",S211="VAL"),"VALIDÉ",IF(AND(Q211="DSP",S211="DSP"),"DSP",IF(Q211="DSP",S211*2,IF(S211="DSP",Q211*2,(Q211+S211)))))</f>
        <v>10</v>
      </c>
      <c r="U211" s="418">
        <v>35.89</v>
      </c>
      <c r="V211" s="420">
        <f>IF(U211="ABI",0,IF(U211="DSP","DSP",IF(U211="VAL","VAL",IF(A211="F",VLOOKUP(U211,coorfille,2),VLOOKUP(U211,coorgarçon,2)))))</f>
        <v>1</v>
      </c>
      <c r="W211" s="418">
        <v>5</v>
      </c>
      <c r="X211" s="420">
        <f>IF(W211="ABI",0,IF(W211="DSP","DSP",IF(W211="VAL","VAL",IF(A211="F",VLOOKUP(W211,SouplesseFille,2),VLOOKUP(W211,SouplesseGarçon,2)))))</f>
        <v>3.5</v>
      </c>
      <c r="Y211" s="418">
        <v>8</v>
      </c>
      <c r="Z211" s="420">
        <f>IF(Y211="ABI",0,IF(Y211="DSP","DSP",IF(Y211="VAL","VAL",IF(A211="F",VLOOKUP(Y211,eqfille,2),VLOOKUP(Y211,eqgarçon,2)))))</f>
        <v>1</v>
      </c>
      <c r="AA211" s="421">
        <f>IF(AND(V211="DSP",X211="DSP",Z211="DSP"),"DSP",IF(AND(V211="DSP",X211="DSP"),Z211*4,IF(AND(V211="DSP",Z211="DSP"),X211*4,IF(AND(X211="DSP",Z211="DSP"),V211*2,IF(V211="DSP",(X211+Z211)*2,IF(X211="DSP",V211+Z211*2,IF(Z211="DSP",V211+X211*2,IF(Z211="VAL","VALIDÉ",V211+X211+Z211))))))))</f>
        <v>5.5</v>
      </c>
      <c r="AB211" s="418">
        <v>59.32</v>
      </c>
      <c r="AC211" s="420">
        <f>IF(AB211="ABI",0,IF(AB211="DNF",0,IF(AB211="DSP","DSP",IF(AB211="VAL","VAL",(IF(A211="F",VLOOKUP(AB211,nagefille,2),VLOOKUP(AB211,nagegarçon,2)))))))</f>
        <v>5</v>
      </c>
      <c r="AD211" s="423">
        <f>IF(AC211="VAL","VALIDÉ",AC211)</f>
        <v>5</v>
      </c>
      <c r="AE211" s="424">
        <f>IF(AND(H211="DSP",M211="DSP",T211="DSP",AA211="DSP",AD211="DSP"),"DSP",IF(AND(H211="DSP",M211="DSP",T211="DSP",AA211="DSP"),AD211,IF(AND(H211="DSP",M211="DSP",T211="DSP",AD211="DSP"),AA211,IF(AND(H211="DSP",M211="DSP",AA211="DSP",AD211="DSP"),T211,IF(AND(H211="DSP",T211="DSP",AA211="DSP",AD211="DSP"),M211,IF(AND(M211="DSP",T211="DSP",AA211="DSP",AD211="DSP"),H211,IF(AND(T211="DSP",AA211="DSP",AD211="DSP"),(H211+M211)/2,IF(AND(M211="DSP",AA211="DSP",AD211="DSP"),(H211+T211)/2,IF(AND(H211="DSP",AA211="DSP",AD211="DSP"),(M211+T211)/2,IF(AND(M211="DSP",T211="DSP",AD211="DSP"),(H211+AA211)/2,IF(AND(H211="DSP",T211="DSP",AD211="DSP"),(M211+AA211)/2,IF(AND(H211="DSP",M211="DSP",AD211="DSP"),(T211+AA211)/2,IF(AND(M211="DSP",T211="DSP",AA211="DSP"),(H211+AD211)/2,IF(AND(H211="DSP",T211="DSP",AA211="DSP"),(M211+AD211)/2,IF(AND(H211="DSP",M211="DSP",AA211="DSP"),(T211+AD211)/2,IF(AND(H211="DSP",M211="DSP",T211="DSP"),(AA211+AD211)/2,IF(AND(H211="DSP",M211="DSP"),(T211+AA211+AD211)/3,IF(AND(H211="DSP",T211="DSP"),(M211+AA211+AD211)/3,IF(AND(M211="DSP",T211="DSP"),(H211+AA211+AD211)/3,IF(AND(H211="DSP",AA211="DSP"),(M211+T211+AD211)/3,IF(AND(M211="DSP",AA211="DSP"),(H211+T211+AD211)/3,IF(AND(T211="DSP",AA211="DSP"),(H211+M211+AD211)/3,IF(AND(H211="DSP",AD211="DSP"),(M211+T211+AA211)/3,IF(AND(M211="DSP",AD211="DSP"),(H211+T211+AA211)/3,IF(AND(T211="DSP",AD211="DSP"),(H211+M211+AA211)/3,IF(AND(AA211="DSP",AD211="DSP"),(H211+M211+T211)/3,IF(H211="DSP",(M211+T211+AA211+AD211)/4,IF(M211="DSP",(H211+T211+AA211+AD211)/4,IF(T211="DSP",(H211+M211+AA211+AD211)/4,IF(AA211="DSP",(H211+M211+T211+AD211)/4,IF(AD211="DSP",(H211+M211+T211+AA211)/4,SUM(H211+M211+T211+AA211+AD211)/5)))))))))))))))))))))))))))))))</f>
        <v>10</v>
      </c>
      <c r="AF211" s="425">
        <f>IF(AE211="DSP",0,AE211)</f>
        <v>10</v>
      </c>
      <c r="AG211" s="484">
        <f>RANK(AF211,$AF$3:$AF$651,0)</f>
        <v>427</v>
      </c>
      <c r="AH211" s="426">
        <f>IF(ISERROR(VLOOKUP(B211,'Notes Ecrit'!$A$2:$B$650,2,FALSE)),"ABI",(VLOOKUP(B211,'Notes Ecrit'!$A$2:$B$650,2,FALSE)))</f>
        <v>7</v>
      </c>
      <c r="AI211" s="425">
        <f>IF(OR(AH211="ABI",AH211="VALIDÉ"),0,AH211)</f>
        <v>7</v>
      </c>
      <c r="AJ211" s="488">
        <f>RANK(AI211,$AI$3:$AI$651,0)</f>
        <v>183</v>
      </c>
      <c r="AK211" s="427">
        <f>IF(AH211="ABI","DEF",IF(AE211="DSP",AH211,(AE211*0.5+AH211*0.5)))</f>
        <v>8.5</v>
      </c>
    </row>
    <row r="212" spans="1:37" ht="15.75" customHeight="1" thickBot="1" x14ac:dyDescent="0.35">
      <c r="A212" s="414" t="s">
        <v>1026</v>
      </c>
      <c r="B212" s="415">
        <v>21904800</v>
      </c>
      <c r="C212" s="448" t="s">
        <v>583</v>
      </c>
      <c r="D212" s="449" t="s">
        <v>130</v>
      </c>
      <c r="E212" s="418">
        <v>20</v>
      </c>
      <c r="F212" s="419">
        <f>IF(E212="ABI","ABI",IF(E212="DSP","DSP",IF(E212="VAL","VAL",(VLOOKUP(E212,tpstest,2)))))</f>
        <v>19.5</v>
      </c>
      <c r="G212" s="420">
        <f>IF(F212="ABI",0,IF(F212="DSP","DSP",IF(F212="VAL","VAL",(IF(A212="F",VLOOKUP(F212,endurfille,2),VLOOKUP(F212,endurgarçon,2))))))</f>
        <v>17</v>
      </c>
      <c r="H212" s="421">
        <f>IF(G212="VAL","VALIDÉ",G212)</f>
        <v>17</v>
      </c>
      <c r="I212" s="418">
        <v>2.99</v>
      </c>
      <c r="J212" s="420">
        <f>IF(I212="ABI",0,IF(I212="DSP","DSP",IF(I212="VAL","VAL",(IF(A212="F",VLOOKUP(I212,VIT20MF,2),VLOOKUP(I212,Vit20MG,2))))))</f>
        <v>20</v>
      </c>
      <c r="K212" s="418">
        <v>6.29</v>
      </c>
      <c r="L212" s="420">
        <f>IF(K212="ABI",0,IF(K212="DSP","DSP",IF(K212="VAL","VAL",(IF(A212="F",VLOOKUP(K212,vit50mf,2),VLOOKUP(K212,vit50mg,2))))))</f>
        <v>15</v>
      </c>
      <c r="M212" s="421">
        <f>IF(OR(J212="DSP",L212="DSP"),"DSP",IF(L212="VAL","VALIDÉ",(J212+L212)/2))</f>
        <v>17.5</v>
      </c>
      <c r="N212" s="418">
        <v>70</v>
      </c>
      <c r="O212" s="418">
        <v>68</v>
      </c>
      <c r="P212" s="422">
        <f>IF(OR(N212="DSP",N212="ABI",N212="VAL"),0,N212/O212)</f>
        <v>1.0294117647058822</v>
      </c>
      <c r="Q212" s="420">
        <f>IF(N212="ABI",0,IF(N212="DSP","DSP",IF(N212="VAL","VAL",IF(A212="F",VLOOKUP(P212,forcefille,2),VLOOKUP(P212,forcegarçon,2)))))</f>
        <v>5.5</v>
      </c>
      <c r="R212" s="418">
        <v>44.3</v>
      </c>
      <c r="S212" s="420">
        <f>IF(R212="ABI",0,IF(R212="DSP","DSP",IF(R212="VAL","VAL",IF(A212="F",VLOOKUP(R212,détfille,2),VLOOKUP(R212,détgarçon,2)))))</f>
        <v>4</v>
      </c>
      <c r="T212" s="421">
        <f>IF(OR(Q212="VAL",S212="VAL"),"VALIDÉ",IF(AND(Q212="DSP",S212="DSP"),"DSP",IF(Q212="DSP",S212*2,IF(S212="DSP",Q212*2,(Q212+S212)))))</f>
        <v>9.5</v>
      </c>
      <c r="U212" s="418">
        <v>27.63</v>
      </c>
      <c r="V212" s="420">
        <f>IF(U212="ABI",0,IF(U212="DSP","DSP",IF(U212="VAL","VAL",IF(A212="F",VLOOKUP(U212,coorfille,2),VLOOKUP(U212,coorgarçon,2)))))</f>
        <v>4</v>
      </c>
      <c r="W212" s="418">
        <v>-20</v>
      </c>
      <c r="X212" s="420">
        <f>IF(W212="ABI",0,IF(W212="DSP","DSP",IF(W212="VAL","VAL",IF(A212="F",VLOOKUP(W212,SouplesseFille,2),VLOOKUP(W212,SouplesseGarçon,2)))))</f>
        <v>0</v>
      </c>
      <c r="Y212" s="418">
        <v>6</v>
      </c>
      <c r="Z212" s="420">
        <f>IF(Y212="ABI",0,IF(Y212="DSP","DSP",IF(Y212="VAL","VAL",IF(A212="F",VLOOKUP(Y212,eqfille,2),VLOOKUP(Y212,eqgarçon,2)))))</f>
        <v>2</v>
      </c>
      <c r="AA212" s="421">
        <f>IF(AND(V212="DSP",X212="DSP",Z212="DSP"),"DSP",IF(AND(V212="DSP",X212="DSP"),Z212*4,IF(AND(V212="DSP",Z212="DSP"),X212*4,IF(AND(X212="DSP",Z212="DSP"),V212*2,IF(V212="DSP",(X212+Z212)*2,IF(X212="DSP",V212+Z212*2,IF(Z212="DSP",V212+X212*2,IF(Z212="VAL","VALIDÉ",V212+X212+Z212))))))))</f>
        <v>6</v>
      </c>
      <c r="AB212" s="418">
        <v>42.89</v>
      </c>
      <c r="AC212" s="420">
        <f>IF(AB212="ABI",0,IF(AB212="DNF",0,IF(AB212="DSP","DSP",IF(AB212="VAL","VAL",(IF(A212="F",VLOOKUP(AB212,nagefille,2),VLOOKUP(AB212,nagegarçon,2)))))))</f>
        <v>9</v>
      </c>
      <c r="AD212" s="423">
        <f>IF(AC212="VAL","VALIDÉ",AC212)</f>
        <v>9</v>
      </c>
      <c r="AE212" s="424">
        <f>IF(AND(H212="DSP",M212="DSP",T212="DSP",AA212="DSP",AD212="DSP"),"DSP",IF(AND(H212="DSP",M212="DSP",T212="DSP",AA212="DSP"),AD212,IF(AND(H212="DSP",M212="DSP",T212="DSP",AD212="DSP"),AA212,IF(AND(H212="DSP",M212="DSP",AA212="DSP",AD212="DSP"),T212,IF(AND(H212="DSP",T212="DSP",AA212="DSP",AD212="DSP"),M212,IF(AND(M212="DSP",T212="DSP",AA212="DSP",AD212="DSP"),H212,IF(AND(T212="DSP",AA212="DSP",AD212="DSP"),(H212+M212)/2,IF(AND(M212="DSP",AA212="DSP",AD212="DSP"),(H212+T212)/2,IF(AND(H212="DSP",AA212="DSP",AD212="DSP"),(M212+T212)/2,IF(AND(M212="DSP",T212="DSP",AD212="DSP"),(H212+AA212)/2,IF(AND(H212="DSP",T212="DSP",AD212="DSP"),(M212+AA212)/2,IF(AND(H212="DSP",M212="DSP",AD212="DSP"),(T212+AA212)/2,IF(AND(M212="DSP",T212="DSP",AA212="DSP"),(H212+AD212)/2,IF(AND(H212="DSP",T212="DSP",AA212="DSP"),(M212+AD212)/2,IF(AND(H212="DSP",M212="DSP",AA212="DSP"),(T212+AD212)/2,IF(AND(H212="DSP",M212="DSP",T212="DSP"),(AA212+AD212)/2,IF(AND(H212="DSP",M212="DSP"),(T212+AA212+AD212)/3,IF(AND(H212="DSP",T212="DSP"),(M212+AA212+AD212)/3,IF(AND(M212="DSP",T212="DSP"),(H212+AA212+AD212)/3,IF(AND(H212="DSP",AA212="DSP"),(M212+T212+AD212)/3,IF(AND(M212="DSP",AA212="DSP"),(H212+T212+AD212)/3,IF(AND(T212="DSP",AA212="DSP"),(H212+M212+AD212)/3,IF(AND(H212="DSP",AD212="DSP"),(M212+T212+AA212)/3,IF(AND(M212="DSP",AD212="DSP"),(H212+T212+AA212)/3,IF(AND(T212="DSP",AD212="DSP"),(H212+M212+AA212)/3,IF(AND(AA212="DSP",AD212="DSP"),(H212+M212+T212)/3,IF(H212="DSP",(M212+T212+AA212+AD212)/4,IF(M212="DSP",(H212+T212+AA212+AD212)/4,IF(T212="DSP",(H212+M212+AA212+AD212)/4,IF(AA212="DSP",(H212+M212+T212+AD212)/4,IF(AD212="DSP",(H212+M212+T212+AA212)/4,SUM(H212+M212+T212+AA212+AD212)/5)))))))))))))))))))))))))))))))</f>
        <v>11.8</v>
      </c>
      <c r="AF212" s="425">
        <f>IF(AE212="DSP",0,AE212)</f>
        <v>11.8</v>
      </c>
      <c r="AG212" s="484">
        <f>RANK(AF212,$AF$3:$AF$651,0)</f>
        <v>216</v>
      </c>
      <c r="AH212" s="426">
        <f>IF(ISERROR(VLOOKUP(B212,'Notes Ecrit'!$A$2:$B$650,2,FALSE)),"ABI",(VLOOKUP(B212,'Notes Ecrit'!$A$2:$B$650,2,FALSE)))</f>
        <v>7</v>
      </c>
      <c r="AI212" s="425">
        <f>IF(OR(AH212="ABI",AH212="VALIDÉ"),0,AH212)</f>
        <v>7</v>
      </c>
      <c r="AJ212" s="488">
        <f>RANK(AI212,$AI$3:$AI$651,0)</f>
        <v>183</v>
      </c>
      <c r="AK212" s="427">
        <f>IF(AH212="ABI","DEF",IF(AE212="DSP",AH212,(AE212*0.5+AH212*0.5)))</f>
        <v>9.4</v>
      </c>
    </row>
    <row r="213" spans="1:37" ht="15.75" customHeight="1" thickBot="1" x14ac:dyDescent="0.35">
      <c r="A213" s="414" t="s">
        <v>74</v>
      </c>
      <c r="B213" s="415">
        <v>21804052</v>
      </c>
      <c r="C213" s="448" t="s">
        <v>196</v>
      </c>
      <c r="D213" s="449" t="s">
        <v>197</v>
      </c>
      <c r="E213" s="418">
        <v>13</v>
      </c>
      <c r="F213" s="419">
        <f>IF(E213="ABI","ABI",IF(E213="DSP","DSP",IF(E213="VAL","VAL",(VLOOKUP(E213,tpstest,2)))))</f>
        <v>16</v>
      </c>
      <c r="G213" s="420">
        <f>IF(F213="ABI",0,IF(F213="DSP","DSP",IF(F213="VAL","VAL",(IF(A213="F",VLOOKUP(F213,endurfille,2),VLOOKUP(F213,endurgarçon,2))))))</f>
        <v>13</v>
      </c>
      <c r="H213" s="421">
        <f>IF(G213="VAL","VALIDÉ",G213)</f>
        <v>13</v>
      </c>
      <c r="I213" s="418">
        <v>3.61</v>
      </c>
      <c r="J213" s="420">
        <f>IF(I213="ABI",0,IF(I213="DSP","DSP",IF(I213="VAL","VAL",(IF(A213="F",VLOOKUP(I213,VIT20MF,2),VLOOKUP(I213,Vit20MG,2))))))</f>
        <v>15</v>
      </c>
      <c r="K213" s="418">
        <v>7.82</v>
      </c>
      <c r="L213" s="420">
        <f>IF(K213="ABI",0,IF(K213="DSP","DSP",IF(K213="VAL","VAL",(IF(A213="F",VLOOKUP(K213,vit50mf,2),VLOOKUP(K213,vit50mg,2))))))</f>
        <v>10</v>
      </c>
      <c r="M213" s="421">
        <f>IF(OR(J213="DSP",L213="DSP"),"DSP",IF(L213="VAL","VALIDÉ",(J213+L213)/2))</f>
        <v>12.5</v>
      </c>
      <c r="N213" s="418">
        <v>33</v>
      </c>
      <c r="O213" s="418">
        <v>53</v>
      </c>
      <c r="P213" s="422">
        <f>IF(OR(N213="DSP",N213="ABI",N213="VAL"),0,N213/O213)</f>
        <v>0.62264150943396224</v>
      </c>
      <c r="Q213" s="420">
        <f>IF(N213="ABI",0,IF(N213="DSP","DSP",IF(N213="VAL","VAL",IF(A213="F",VLOOKUP(P213,forcefille,2),VLOOKUP(P213,forcegarçon,2)))))</f>
        <v>6</v>
      </c>
      <c r="R213" s="418">
        <v>29.9</v>
      </c>
      <c r="S213" s="420">
        <f>IF(R213="ABI",0,IF(R213="DSP","DSP",IF(R213="VAL","VAL",IF(A213="F",VLOOKUP(R213,détfille,2),VLOOKUP(R213,détgarçon,2)))))</f>
        <v>4.5</v>
      </c>
      <c r="T213" s="421">
        <f>IF(OR(Q213="VAL",S213="VAL"),"VALIDÉ",IF(AND(Q213="DSP",S213="DSP"),"DSP",IF(Q213="DSP",S213*2,IF(S213="DSP",Q213*2,(Q213+S213)))))</f>
        <v>10.5</v>
      </c>
      <c r="U213" s="418">
        <v>25.22</v>
      </c>
      <c r="V213" s="420">
        <f>IF(U213="ABI",0,IF(U213="DSP","DSP",IF(U213="VAL","VAL",IF(A213="F",VLOOKUP(U213,coorfille,2),VLOOKUP(U213,coorgarçon,2)))))</f>
        <v>6.25</v>
      </c>
      <c r="W213" s="418">
        <v>0</v>
      </c>
      <c r="X213" s="420">
        <f>IF(W213="ABI",0,IF(W213="DSP","DSP",IF(W213="VAL","VAL",IF(A213="F",VLOOKUP(W213,SouplesseFille,2),VLOOKUP(W213,SouplesseGarçon,2)))))</f>
        <v>2.5</v>
      </c>
      <c r="Y213" s="418">
        <v>2</v>
      </c>
      <c r="Z213" s="420">
        <f>IF(Y213="ABI",0,IF(Y213="DSP","DSP",IF(Y213="VAL","VAL",IF(A213="F",VLOOKUP(Y213,eqfille,2),VLOOKUP(Y213,eqgarçon,2)))))</f>
        <v>4</v>
      </c>
      <c r="AA213" s="421">
        <f>IF(AND(V213="DSP",X213="DSP",Z213="DSP"),"DSP",IF(AND(V213="DSP",X213="DSP"),Z213*4,IF(AND(V213="DSP",Z213="DSP"),X213*4,IF(AND(X213="DSP",Z213="DSP"),V213*2,IF(V213="DSP",(X213+Z213)*2,IF(X213="DSP",V213+Z213*2,IF(Z213="DSP",V213+X213*2,IF(Z213="VAL","VALIDÉ",V213+X213+Z213))))))))</f>
        <v>12.75</v>
      </c>
      <c r="AB213" s="418">
        <v>49.75</v>
      </c>
      <c r="AC213" s="420">
        <f>IF(AB213="ABI",0,IF(AB213="DNF",0,IF(AB213="DSP","DSP",IF(AB213="VAL","VAL",(IF(A213="F",VLOOKUP(AB213,nagefille,2),VLOOKUP(AB213,nagegarçon,2)))))))</f>
        <v>9</v>
      </c>
      <c r="AD213" s="423">
        <f>IF(AC213="VAL","VALIDÉ",AC213)</f>
        <v>9</v>
      </c>
      <c r="AE213" s="424">
        <f>IF(AND(H213="DSP",M213="DSP",T213="DSP",AA213="DSP",AD213="DSP"),"DSP",IF(AND(H213="DSP",M213="DSP",T213="DSP",AA213="DSP"),AD213,IF(AND(H213="DSP",M213="DSP",T213="DSP",AD213="DSP"),AA213,IF(AND(H213="DSP",M213="DSP",AA213="DSP",AD213="DSP"),T213,IF(AND(H213="DSP",T213="DSP",AA213="DSP",AD213="DSP"),M213,IF(AND(M213="DSP",T213="DSP",AA213="DSP",AD213="DSP"),H213,IF(AND(T213="DSP",AA213="DSP",AD213="DSP"),(H213+M213)/2,IF(AND(M213="DSP",AA213="DSP",AD213="DSP"),(H213+T213)/2,IF(AND(H213="DSP",AA213="DSP",AD213="DSP"),(M213+T213)/2,IF(AND(M213="DSP",T213="DSP",AD213="DSP"),(H213+AA213)/2,IF(AND(H213="DSP",T213="DSP",AD213="DSP"),(M213+AA213)/2,IF(AND(H213="DSP",M213="DSP",AD213="DSP"),(T213+AA213)/2,IF(AND(M213="DSP",T213="DSP",AA213="DSP"),(H213+AD213)/2,IF(AND(H213="DSP",T213="DSP",AA213="DSP"),(M213+AD213)/2,IF(AND(H213="DSP",M213="DSP",AA213="DSP"),(T213+AD213)/2,IF(AND(H213="DSP",M213="DSP",T213="DSP"),(AA213+AD213)/2,IF(AND(H213="DSP",M213="DSP"),(T213+AA213+AD213)/3,IF(AND(H213="DSP",T213="DSP"),(M213+AA213+AD213)/3,IF(AND(M213="DSP",T213="DSP"),(H213+AA213+AD213)/3,IF(AND(H213="DSP",AA213="DSP"),(M213+T213+AD213)/3,IF(AND(M213="DSP",AA213="DSP"),(H213+T213+AD213)/3,IF(AND(T213="DSP",AA213="DSP"),(H213+M213+AD213)/3,IF(AND(H213="DSP",AD213="DSP"),(M213+T213+AA213)/3,IF(AND(M213="DSP",AD213="DSP"),(H213+T213+AA213)/3,IF(AND(T213="DSP",AD213="DSP"),(H213+M213+AA213)/3,IF(AND(AA213="DSP",AD213="DSP"),(H213+M213+T213)/3,IF(H213="DSP",(M213+T213+AA213+AD213)/4,IF(M213="DSP",(H213+T213+AA213+AD213)/4,IF(T213="DSP",(H213+M213+AA213+AD213)/4,IF(AA213="DSP",(H213+M213+T213+AD213)/4,IF(AD213="DSP",(H213+M213+T213+AA213)/4,SUM(H213+M213+T213+AA213+AD213)/5)))))))))))))))))))))))))))))))</f>
        <v>11.55</v>
      </c>
      <c r="AF213" s="425">
        <f>IF(AE213="DSP",0,AE213)</f>
        <v>11.55</v>
      </c>
      <c r="AG213" s="484">
        <f>RANK(AF213,$AF$3:$AF$651,0)</f>
        <v>252</v>
      </c>
      <c r="AH213" s="426">
        <f>IF(ISERROR(VLOOKUP(B213,'Notes Ecrit'!$A$2:$B$650,2,FALSE)),"ABI",(VLOOKUP(B213,'Notes Ecrit'!$A$2:$B$650,2,FALSE)))</f>
        <v>7</v>
      </c>
      <c r="AI213" s="425">
        <f>IF(OR(AH213="ABI",AH213="VALIDÉ"),0,AH213)</f>
        <v>7</v>
      </c>
      <c r="AJ213" s="488">
        <f>RANK(AI213,$AI$3:$AI$651,0)</f>
        <v>183</v>
      </c>
      <c r="AK213" s="427">
        <f>IF(AH213="ABI","DEF",IF(AE213="DSP",AH213,(AE213*0.5+AH213*0.5)))</f>
        <v>9.2750000000000004</v>
      </c>
    </row>
    <row r="214" spans="1:37" ht="15.75" customHeight="1" thickBot="1" x14ac:dyDescent="0.35">
      <c r="A214" s="414" t="s">
        <v>74</v>
      </c>
      <c r="B214" s="415">
        <v>21903654</v>
      </c>
      <c r="C214" s="449" t="s">
        <v>35</v>
      </c>
      <c r="D214" s="449" t="s">
        <v>122</v>
      </c>
      <c r="E214" s="418">
        <v>12</v>
      </c>
      <c r="F214" s="419">
        <f>IF(E214="ABI","ABI",IF(E214="DSP","DSP",IF(E214="VAL","VAL",(VLOOKUP(E214,tpstest,2)))))</f>
        <v>15.5</v>
      </c>
      <c r="G214" s="420">
        <f>IF(F214="ABI",0,IF(F214="DSP","DSP",IF(F214="VAL","VAL",(IF(A214="F",VLOOKUP(F214,endurfille,2),VLOOKUP(F214,endurgarçon,2))))))</f>
        <v>12</v>
      </c>
      <c r="H214" s="421">
        <f>IF(G214="VAL","VALIDÉ",G214)</f>
        <v>12</v>
      </c>
      <c r="I214" s="418">
        <v>3.38</v>
      </c>
      <c r="J214" s="420">
        <f>IF(I214="ABI",0,IF(I214="DSP","DSP",IF(I214="VAL","VAL",(IF(A214="F",VLOOKUP(I214,VIT20MF,2),VLOOKUP(I214,Vit20MG,2))))))</f>
        <v>18</v>
      </c>
      <c r="K214" s="418">
        <v>6.86</v>
      </c>
      <c r="L214" s="420">
        <f>IF(K214="ABI",0,IF(K214="DSP","DSP",IF(K214="VAL","VAL",(IF(A214="F",VLOOKUP(K214,vit50mf,2),VLOOKUP(K214,vit50mg,2))))))</f>
        <v>17</v>
      </c>
      <c r="M214" s="421">
        <f>IF(OR(J214="DSP",L214="DSP"),"DSP",IF(L214="VAL","VALIDÉ",(J214+L214)/2))</f>
        <v>17.5</v>
      </c>
      <c r="N214" s="418">
        <v>46</v>
      </c>
      <c r="O214" s="418">
        <v>69</v>
      </c>
      <c r="P214" s="422">
        <f>IF(OR(N214="DSP",N214="ABI",N214="VAL"),0,N214/O214)</f>
        <v>0.66666666666666663</v>
      </c>
      <c r="Q214" s="420">
        <f>IF(N214="ABI",0,IF(N214="DSP","DSP",IF(N214="VAL","VAL",IF(A214="F",VLOOKUP(P214,forcefille,2),VLOOKUP(P214,forcegarçon,2)))))</f>
        <v>6</v>
      </c>
      <c r="R214" s="418">
        <v>44.9</v>
      </c>
      <c r="S214" s="420">
        <f>IF(R214="ABI",0,IF(R214="DSP","DSP",IF(R214="VAL","VAL",IF(A214="F",VLOOKUP(R214,détfille,2),VLOOKUP(R214,détgarçon,2)))))</f>
        <v>8.5</v>
      </c>
      <c r="T214" s="421">
        <f>IF(OR(Q214="VAL",S214="VAL"),"VALIDÉ",IF(AND(Q214="DSP",S214="DSP"),"DSP",IF(Q214="DSP",S214*2,IF(S214="DSP",Q214*2,(Q214+S214)))))</f>
        <v>14.5</v>
      </c>
      <c r="U214" s="418">
        <v>28.62</v>
      </c>
      <c r="V214" s="420">
        <f>IF(U214="ABI",0,IF(U214="DSP","DSP",IF(U214="VAL","VAL",IF(A214="F",VLOOKUP(U214,coorfille,2),VLOOKUP(U214,coorgarçon,2)))))</f>
        <v>4.5</v>
      </c>
      <c r="W214" s="418">
        <v>2</v>
      </c>
      <c r="X214" s="420">
        <f>IF(W214="ABI",0,IF(W214="DSP","DSP",IF(W214="VAL","VAL",IF(A214="F",VLOOKUP(W214,SouplesseFille,2),VLOOKUP(W214,SouplesseGarçon,2)))))</f>
        <v>3</v>
      </c>
      <c r="Y214" s="418">
        <v>5</v>
      </c>
      <c r="Z214" s="420">
        <f>IF(Y214="ABI",0,IF(Y214="DSP","DSP",IF(Y214="VAL","VAL",IF(A214="F",VLOOKUP(Y214,eqfille,2),VLOOKUP(Y214,eqgarçon,2)))))</f>
        <v>2.5</v>
      </c>
      <c r="AA214" s="421">
        <f>IF(AND(V214="DSP",X214="DSP",Z214="DSP"),"DSP",IF(AND(V214="DSP",X214="DSP"),Z214*4,IF(AND(V214="DSP",Z214="DSP"),X214*4,IF(AND(X214="DSP",Z214="DSP"),V214*2,IF(V214="DSP",(X214+Z214)*2,IF(X214="DSP",V214+Z214*2,IF(Z214="DSP",V214+X214*2,IF(Z214="VAL","VALIDÉ",V214+X214+Z214))))))))</f>
        <v>10</v>
      </c>
      <c r="AB214" s="418">
        <v>39.299999999999997</v>
      </c>
      <c r="AC214" s="420">
        <f>IF(AB214="ABI",0,IF(AB214="DNF",0,IF(AB214="DSP","DSP",IF(AB214="VAL","VAL",(IF(A214="F",VLOOKUP(AB214,nagefille,2),VLOOKUP(AB214,nagegarçon,2)))))))</f>
        <v>14</v>
      </c>
      <c r="AD214" s="423">
        <f>IF(AC214="VAL","VALIDÉ",AC214)</f>
        <v>14</v>
      </c>
      <c r="AE214" s="424">
        <f>IF(AND(H214="DSP",M214="DSP",T214="DSP",AA214="DSP",AD214="DSP"),"DSP",IF(AND(H214="DSP",M214="DSP",T214="DSP",AA214="DSP"),AD214,IF(AND(H214="DSP",M214="DSP",T214="DSP",AD214="DSP"),AA214,IF(AND(H214="DSP",M214="DSP",AA214="DSP",AD214="DSP"),T214,IF(AND(H214="DSP",T214="DSP",AA214="DSP",AD214="DSP"),M214,IF(AND(M214="DSP",T214="DSP",AA214="DSP",AD214="DSP"),H214,IF(AND(T214="DSP",AA214="DSP",AD214="DSP"),(H214+M214)/2,IF(AND(M214="DSP",AA214="DSP",AD214="DSP"),(H214+T214)/2,IF(AND(H214="DSP",AA214="DSP",AD214="DSP"),(M214+T214)/2,IF(AND(M214="DSP",T214="DSP",AD214="DSP"),(H214+AA214)/2,IF(AND(H214="DSP",T214="DSP",AD214="DSP"),(M214+AA214)/2,IF(AND(H214="DSP",M214="DSP",AD214="DSP"),(T214+AA214)/2,IF(AND(M214="DSP",T214="DSP",AA214="DSP"),(H214+AD214)/2,IF(AND(H214="DSP",T214="DSP",AA214="DSP"),(M214+AD214)/2,IF(AND(H214="DSP",M214="DSP",AA214="DSP"),(T214+AD214)/2,IF(AND(H214="DSP",M214="DSP",T214="DSP"),(AA214+AD214)/2,IF(AND(H214="DSP",M214="DSP"),(T214+AA214+AD214)/3,IF(AND(H214="DSP",T214="DSP"),(M214+AA214+AD214)/3,IF(AND(M214="DSP",T214="DSP"),(H214+AA214+AD214)/3,IF(AND(H214="DSP",AA214="DSP"),(M214+T214+AD214)/3,IF(AND(M214="DSP",AA214="DSP"),(H214+T214+AD214)/3,IF(AND(T214="DSP",AA214="DSP"),(H214+M214+AD214)/3,IF(AND(H214="DSP",AD214="DSP"),(M214+T214+AA214)/3,IF(AND(M214="DSP",AD214="DSP"),(H214+T214+AA214)/3,IF(AND(T214="DSP",AD214="DSP"),(H214+M214+AA214)/3,IF(AND(AA214="DSP",AD214="DSP"),(H214+M214+T214)/3,IF(H214="DSP",(M214+T214+AA214+AD214)/4,IF(M214="DSP",(H214+T214+AA214+AD214)/4,IF(T214="DSP",(H214+M214+AA214+AD214)/4,IF(AA214="DSP",(H214+M214+T214+AD214)/4,IF(AD214="DSP",(H214+M214+T214+AA214)/4,SUM(H214+M214+T214+AA214+AD214)/5)))))))))))))))))))))))))))))))</f>
        <v>13.6</v>
      </c>
      <c r="AF214" s="425">
        <f>IF(AE214="DSP",0,AE214)</f>
        <v>13.6</v>
      </c>
      <c r="AG214" s="484">
        <f>RANK(AF214,$AF$3:$AF$651,0)</f>
        <v>40</v>
      </c>
      <c r="AH214" s="426">
        <f>IF(ISERROR(VLOOKUP(B214,'Notes Ecrit'!$A$2:$B$650,2,FALSE)),"ABI",(VLOOKUP(B214,'Notes Ecrit'!$A$2:$B$650,2,FALSE)))</f>
        <v>5</v>
      </c>
      <c r="AI214" s="425">
        <f>IF(OR(AH214="ABI",AH214="VALIDÉ"),0,AH214)</f>
        <v>5</v>
      </c>
      <c r="AJ214" s="488">
        <f>RANK(AI214,$AI$3:$AI$651,0)</f>
        <v>416</v>
      </c>
      <c r="AK214" s="427">
        <f>IF(AH214="ABI","DEF",IF(AE214="DSP",AH214,(AE214*0.5+AH214*0.5)))</f>
        <v>9.3000000000000007</v>
      </c>
    </row>
    <row r="215" spans="1:37" ht="15.75" customHeight="1" thickBot="1" x14ac:dyDescent="0.35">
      <c r="A215" s="414" t="s">
        <v>1026</v>
      </c>
      <c r="B215" s="415">
        <v>21916023</v>
      </c>
      <c r="C215" s="448" t="s">
        <v>35</v>
      </c>
      <c r="D215" s="449" t="s">
        <v>186</v>
      </c>
      <c r="E215" s="418">
        <v>14</v>
      </c>
      <c r="F215" s="419">
        <f>IF(E215="ABI","ABI",IF(E215="DSP","DSP",IF(E215="VAL","VAL",(VLOOKUP(E215,tpstest,2)))))</f>
        <v>16.5</v>
      </c>
      <c r="G215" s="420">
        <f>IF(F215="ABI",0,IF(F215="DSP","DSP",IF(F215="VAL","VAL",(IF(A215="F",VLOOKUP(F215,endurfille,2),VLOOKUP(F215,endurgarçon,2))))))</f>
        <v>11</v>
      </c>
      <c r="H215" s="421">
        <f>IF(G215="VAL","VALIDÉ",G215)</f>
        <v>11</v>
      </c>
      <c r="I215" s="418">
        <v>3.27</v>
      </c>
      <c r="J215" s="420">
        <f>IF(I215="ABI",0,IF(I215="DSP","DSP",IF(I215="VAL","VAL",(IF(A215="F",VLOOKUP(I215,VIT20MF,2),VLOOKUP(I215,Vit20MG,2))))))</f>
        <v>16</v>
      </c>
      <c r="K215" s="418">
        <v>6.78</v>
      </c>
      <c r="L215" s="420">
        <f>IF(K215="ABI",0,IF(K215="DSP","DSP",IF(K215="VAL","VAL",(IF(A215="F",VLOOKUP(K215,vit50mf,2),VLOOKUP(K215,vit50mg,2))))))</f>
        <v>11</v>
      </c>
      <c r="M215" s="421">
        <f>IF(OR(J215="DSP",L215="DSP"),"DSP",IF(L215="VAL","VALIDÉ",(J215+L215)/2))</f>
        <v>13.5</v>
      </c>
      <c r="N215" s="418">
        <v>64</v>
      </c>
      <c r="O215" s="418">
        <v>67</v>
      </c>
      <c r="P215" s="422">
        <f>IF(OR(N215="DSP",N215="ABI",N215="VAL"),0,N215/O215)</f>
        <v>0.95522388059701491</v>
      </c>
      <c r="Q215" s="420">
        <f>IF(N215="ABI",0,IF(N215="DSP","DSP",IF(N215="VAL","VAL",IF(A215="F",VLOOKUP(P215,forcefille,2),VLOOKUP(P215,forcegarçon,2)))))</f>
        <v>5</v>
      </c>
      <c r="R215" s="418">
        <v>46.7</v>
      </c>
      <c r="S215" s="420">
        <f>IF(R215="ABI",0,IF(R215="DSP","DSP",IF(R215="VAL","VAL",IF(A215="F",VLOOKUP(R215,détfille,2),VLOOKUP(R215,détgarçon,2)))))</f>
        <v>4.5</v>
      </c>
      <c r="T215" s="421">
        <f>IF(OR(Q215="VAL",S215="VAL"),"VALIDÉ",IF(AND(Q215="DSP",S215="DSP"),"DSP",IF(Q215="DSP",S215*2,IF(S215="DSP",Q215*2,(Q215+S215)))))</f>
        <v>9.5</v>
      </c>
      <c r="U215" s="418">
        <v>27.97</v>
      </c>
      <c r="V215" s="420">
        <f>IF(U215="ABI",0,IF(U215="DSP","DSP",IF(U215="VAL","VAL",IF(A215="F",VLOOKUP(U215,coorfille,2),VLOOKUP(U215,coorgarçon,2)))))</f>
        <v>4</v>
      </c>
      <c r="W215" s="418">
        <v>-9</v>
      </c>
      <c r="X215" s="420">
        <f>IF(W215="ABI",0,IF(W215="DSP","DSP",IF(W215="VAL","VAL",IF(A215="F",VLOOKUP(W215,SouplesseFille,2),VLOOKUP(W215,SouplesseGarçon,2)))))</f>
        <v>1</v>
      </c>
      <c r="Y215" s="418">
        <v>5</v>
      </c>
      <c r="Z215" s="420">
        <f>IF(Y215="ABI",0,IF(Y215="DSP","DSP",IF(Y215="VAL","VAL",IF(A215="F",VLOOKUP(Y215,eqfille,2),VLOOKUP(Y215,eqgarçon,2)))))</f>
        <v>2.5</v>
      </c>
      <c r="AA215" s="421">
        <f>IF(AND(V215="DSP",X215="DSP",Z215="DSP"),"DSP",IF(AND(V215="DSP",X215="DSP"),Z215*4,IF(AND(V215="DSP",Z215="DSP"),X215*4,IF(AND(X215="DSP",Z215="DSP"),V215*2,IF(V215="DSP",(X215+Z215)*2,IF(X215="DSP",V215+Z215*2,IF(Z215="DSP",V215+X215*2,IF(Z215="VAL","VALIDÉ",V215+X215+Z215))))))))</f>
        <v>7.5</v>
      </c>
      <c r="AB215" s="418">
        <v>37.9</v>
      </c>
      <c r="AC215" s="420">
        <f>IF(AB215="ABI",0,IF(AB215="DNF",0,IF(AB215="DSP","DSP",IF(AB215="VAL","VAL",(IF(A215="F",VLOOKUP(AB215,nagefille,2),VLOOKUP(AB215,nagegarçon,2)))))))</f>
        <v>11</v>
      </c>
      <c r="AD215" s="423">
        <f>IF(AC215="VAL","VALIDÉ",AC215)</f>
        <v>11</v>
      </c>
      <c r="AE215" s="424">
        <f>IF(AND(H215="DSP",M215="DSP",T215="DSP",AA215="DSP",AD215="DSP"),"DSP",IF(AND(H215="DSP",M215="DSP",T215="DSP",AA215="DSP"),AD215,IF(AND(H215="DSP",M215="DSP",T215="DSP",AD215="DSP"),AA215,IF(AND(H215="DSP",M215="DSP",AA215="DSP",AD215="DSP"),T215,IF(AND(H215="DSP",T215="DSP",AA215="DSP",AD215="DSP"),M215,IF(AND(M215="DSP",T215="DSP",AA215="DSP",AD215="DSP"),H215,IF(AND(T215="DSP",AA215="DSP",AD215="DSP"),(H215+M215)/2,IF(AND(M215="DSP",AA215="DSP",AD215="DSP"),(H215+T215)/2,IF(AND(H215="DSP",AA215="DSP",AD215="DSP"),(M215+T215)/2,IF(AND(M215="DSP",T215="DSP",AD215="DSP"),(H215+AA215)/2,IF(AND(H215="DSP",T215="DSP",AD215="DSP"),(M215+AA215)/2,IF(AND(H215="DSP",M215="DSP",AD215="DSP"),(T215+AA215)/2,IF(AND(M215="DSP",T215="DSP",AA215="DSP"),(H215+AD215)/2,IF(AND(H215="DSP",T215="DSP",AA215="DSP"),(M215+AD215)/2,IF(AND(H215="DSP",M215="DSP",AA215="DSP"),(T215+AD215)/2,IF(AND(H215="DSP",M215="DSP",T215="DSP"),(AA215+AD215)/2,IF(AND(H215="DSP",M215="DSP"),(T215+AA215+AD215)/3,IF(AND(H215="DSP",T215="DSP"),(M215+AA215+AD215)/3,IF(AND(M215="DSP",T215="DSP"),(H215+AA215+AD215)/3,IF(AND(H215="DSP",AA215="DSP"),(M215+T215+AD215)/3,IF(AND(M215="DSP",AA215="DSP"),(H215+T215+AD215)/3,IF(AND(T215="DSP",AA215="DSP"),(H215+M215+AD215)/3,IF(AND(H215="DSP",AD215="DSP"),(M215+T215+AA215)/3,IF(AND(M215="DSP",AD215="DSP"),(H215+T215+AA215)/3,IF(AND(T215="DSP",AD215="DSP"),(H215+M215+AA215)/3,IF(AND(AA215="DSP",AD215="DSP"),(H215+M215+T215)/3,IF(H215="DSP",(M215+T215+AA215+AD215)/4,IF(M215="DSP",(H215+T215+AA215+AD215)/4,IF(T215="DSP",(H215+M215+AA215+AD215)/4,IF(AA215="DSP",(H215+M215+T215+AD215)/4,IF(AD215="DSP",(H215+M215+T215+AA215)/4,SUM(H215+M215+T215+AA215+AD215)/5)))))))))))))))))))))))))))))))</f>
        <v>10.5</v>
      </c>
      <c r="AF215" s="425">
        <f>IF(AE215="DSP",0,AE215)</f>
        <v>10.5</v>
      </c>
      <c r="AG215" s="484">
        <f>RANK(AF215,$AF$3:$AF$651,0)</f>
        <v>388</v>
      </c>
      <c r="AH215" s="426">
        <f>IF(ISERROR(VLOOKUP(B215,'Notes Ecrit'!$A$2:$B$650,2,FALSE)),"ABI",(VLOOKUP(B215,'Notes Ecrit'!$A$2:$B$650,2,FALSE)))</f>
        <v>3</v>
      </c>
      <c r="AI215" s="425">
        <f>IF(OR(AH215="ABI",AH215="VALIDÉ"),0,AH215)</f>
        <v>3</v>
      </c>
      <c r="AJ215" s="488">
        <f>RANK(AI215,$AI$3:$AI$651,0)</f>
        <v>556</v>
      </c>
      <c r="AK215" s="427">
        <f>IF(AH215="ABI","DEF",IF(AE215="DSP",AH215,(AE215*0.5+AH215*0.5)))</f>
        <v>6.75</v>
      </c>
    </row>
    <row r="216" spans="1:37" ht="15.75" customHeight="1" thickBot="1" x14ac:dyDescent="0.35">
      <c r="A216" s="414" t="s">
        <v>74</v>
      </c>
      <c r="B216" s="415">
        <v>21906888</v>
      </c>
      <c r="C216" s="448" t="s">
        <v>584</v>
      </c>
      <c r="D216" s="449" t="s">
        <v>187</v>
      </c>
      <c r="E216" s="418">
        <v>13</v>
      </c>
      <c r="F216" s="419">
        <f>IF(E216="ABI","ABI",IF(E216="DSP","DSP",IF(E216="VAL","VAL",(VLOOKUP(E216,tpstest,2)))))</f>
        <v>16</v>
      </c>
      <c r="G216" s="420">
        <f>IF(F216="ABI",0,IF(F216="DSP","DSP",IF(F216="VAL","VAL",(IF(A216="F",VLOOKUP(F216,endurfille,2),VLOOKUP(F216,endurgarçon,2))))))</f>
        <v>13</v>
      </c>
      <c r="H216" s="421">
        <f>IF(G216="VAL","VALIDÉ",G216)</f>
        <v>13</v>
      </c>
      <c r="I216" s="418">
        <v>3.57</v>
      </c>
      <c r="J216" s="420">
        <f>IF(I216="ABI",0,IF(I216="DSP","DSP",IF(I216="VAL","VAL",(IF(A216="F",VLOOKUP(I216,VIT20MF,2),VLOOKUP(I216,Vit20MG,2))))))</f>
        <v>15</v>
      </c>
      <c r="K216" s="418">
        <v>7.92</v>
      </c>
      <c r="L216" s="420">
        <f>IF(K216="ABI",0,IF(K216="DSP","DSP",IF(K216="VAL","VAL",(IF(A216="F",VLOOKUP(K216,vit50mf,2),VLOOKUP(K216,vit50mg,2))))))</f>
        <v>9</v>
      </c>
      <c r="M216" s="421">
        <f>IF(OR(J216="DSP",L216="DSP"),"DSP",IF(L216="VAL","VALIDÉ",(J216+L216)/2))</f>
        <v>12</v>
      </c>
      <c r="N216" s="418">
        <v>32</v>
      </c>
      <c r="O216" s="418">
        <v>55</v>
      </c>
      <c r="P216" s="422">
        <f>IF(OR(N216="DSP",N216="ABI",N216="VAL"),0,N216/O216)</f>
        <v>0.58181818181818179</v>
      </c>
      <c r="Q216" s="420">
        <f>IF(N216="ABI",0,IF(N216="DSP","DSP",IF(N216="VAL","VAL",IF(A216="F",VLOOKUP(P216,forcefille,2),VLOOKUP(P216,forcegarçon,2)))))</f>
        <v>5.5</v>
      </c>
      <c r="R216" s="418">
        <v>30.4</v>
      </c>
      <c r="S216" s="420">
        <f>IF(R216="ABI",0,IF(R216="DSP","DSP",IF(R216="VAL","VAL",IF(A216="F",VLOOKUP(R216,détfille,2),VLOOKUP(R216,détgarçon,2)))))</f>
        <v>5</v>
      </c>
      <c r="T216" s="421">
        <f>IF(OR(Q216="VAL",S216="VAL"),"VALIDÉ",IF(AND(Q216="DSP",S216="DSP"),"DSP",IF(Q216="DSP",S216*2,IF(S216="DSP",Q216*2,(Q216+S216)))))</f>
        <v>10.5</v>
      </c>
      <c r="U216" s="418">
        <v>30.7</v>
      </c>
      <c r="V216" s="420">
        <f>IF(U216="ABI",0,IF(U216="DSP","DSP",IF(U216="VAL","VAL",IF(A216="F",VLOOKUP(U216,coorfille,2),VLOOKUP(U216,coorgarçon,2)))))</f>
        <v>3.5</v>
      </c>
      <c r="W216" s="418">
        <v>0</v>
      </c>
      <c r="X216" s="420">
        <f>IF(W216="ABI",0,IF(W216="DSP","DSP",IF(W216="VAL","VAL",IF(A216="F",VLOOKUP(W216,SouplesseFille,2),VLOOKUP(W216,SouplesseGarçon,2)))))</f>
        <v>2.5</v>
      </c>
      <c r="Y216" s="418">
        <v>1</v>
      </c>
      <c r="Z216" s="420">
        <f>IF(Y216="ABI",0,IF(Y216="DSP","DSP",IF(Y216="VAL","VAL",IF(A216="F",VLOOKUP(Y216,eqfille,2),VLOOKUP(Y216,eqgarçon,2)))))</f>
        <v>4.5</v>
      </c>
      <c r="AA216" s="421">
        <f>IF(AND(V216="DSP",X216="DSP",Z216="DSP"),"DSP",IF(AND(V216="DSP",X216="DSP"),Z216*4,IF(AND(V216="DSP",Z216="DSP"),X216*4,IF(AND(X216="DSP",Z216="DSP"),V216*2,IF(V216="DSP",(X216+Z216)*2,IF(X216="DSP",V216+Z216*2,IF(Z216="DSP",V216+X216*2,IF(Z216="VAL","VALIDÉ",V216+X216+Z216))))))))</f>
        <v>10.5</v>
      </c>
      <c r="AB216" s="418">
        <v>52.61</v>
      </c>
      <c r="AC216" s="420">
        <f>IF(AB216="ABI",0,IF(AB216="DNF",0,IF(AB216="DSP","DSP",IF(AB216="VAL","VAL",(IF(A216="F",VLOOKUP(AB216,nagefille,2),VLOOKUP(AB216,nagegarçon,2)))))))</f>
        <v>7</v>
      </c>
      <c r="AD216" s="423">
        <f>IF(AC216="VAL","VALIDÉ",AC216)</f>
        <v>7</v>
      </c>
      <c r="AE216" s="424">
        <f>IF(AND(H216="DSP",M216="DSP",T216="DSP",AA216="DSP",AD216="DSP"),"DSP",IF(AND(H216="DSP",M216="DSP",T216="DSP",AA216="DSP"),AD216,IF(AND(H216="DSP",M216="DSP",T216="DSP",AD216="DSP"),AA216,IF(AND(H216="DSP",M216="DSP",AA216="DSP",AD216="DSP"),T216,IF(AND(H216="DSP",T216="DSP",AA216="DSP",AD216="DSP"),M216,IF(AND(M216="DSP",T216="DSP",AA216="DSP",AD216="DSP"),H216,IF(AND(T216="DSP",AA216="DSP",AD216="DSP"),(H216+M216)/2,IF(AND(M216="DSP",AA216="DSP",AD216="DSP"),(H216+T216)/2,IF(AND(H216="DSP",AA216="DSP",AD216="DSP"),(M216+T216)/2,IF(AND(M216="DSP",T216="DSP",AD216="DSP"),(H216+AA216)/2,IF(AND(H216="DSP",T216="DSP",AD216="DSP"),(M216+AA216)/2,IF(AND(H216="DSP",M216="DSP",AD216="DSP"),(T216+AA216)/2,IF(AND(M216="DSP",T216="DSP",AA216="DSP"),(H216+AD216)/2,IF(AND(H216="DSP",T216="DSP",AA216="DSP"),(M216+AD216)/2,IF(AND(H216="DSP",M216="DSP",AA216="DSP"),(T216+AD216)/2,IF(AND(H216="DSP",M216="DSP",T216="DSP"),(AA216+AD216)/2,IF(AND(H216="DSP",M216="DSP"),(T216+AA216+AD216)/3,IF(AND(H216="DSP",T216="DSP"),(M216+AA216+AD216)/3,IF(AND(M216="DSP",T216="DSP"),(H216+AA216+AD216)/3,IF(AND(H216="DSP",AA216="DSP"),(M216+T216+AD216)/3,IF(AND(M216="DSP",AA216="DSP"),(H216+T216+AD216)/3,IF(AND(T216="DSP",AA216="DSP"),(H216+M216+AD216)/3,IF(AND(H216="DSP",AD216="DSP"),(M216+T216+AA216)/3,IF(AND(M216="DSP",AD216="DSP"),(H216+T216+AA216)/3,IF(AND(T216="DSP",AD216="DSP"),(H216+M216+AA216)/3,IF(AND(AA216="DSP",AD216="DSP"),(H216+M216+T216)/3,IF(H216="DSP",(M216+T216+AA216+AD216)/4,IF(M216="DSP",(H216+T216+AA216+AD216)/4,IF(T216="DSP",(H216+M216+AA216+AD216)/4,IF(AA216="DSP",(H216+M216+T216+AD216)/4,IF(AD216="DSP",(H216+M216+T216+AA216)/4,SUM(H216+M216+T216+AA216+AD216)/5)))))))))))))))))))))))))))))))</f>
        <v>10.6</v>
      </c>
      <c r="AF216" s="425">
        <f>IF(AE216="DSP",0,AE216)</f>
        <v>10.6</v>
      </c>
      <c r="AG216" s="484">
        <f>RANK(AF216,$AF$3:$AF$651,0)</f>
        <v>369</v>
      </c>
      <c r="AH216" s="426">
        <f>IF(ISERROR(VLOOKUP(B216,'Notes Ecrit'!$A$2:$B$650,2,FALSE)),"ABI",(VLOOKUP(B216,'Notes Ecrit'!$A$2:$B$650,2,FALSE)))</f>
        <v>6</v>
      </c>
      <c r="AI216" s="425">
        <f>IF(OR(AH216="ABI",AH216="VALIDÉ"),0,AH216)</f>
        <v>6</v>
      </c>
      <c r="AJ216" s="488">
        <f>RANK(AI216,$AI$3:$AI$651,0)</f>
        <v>288</v>
      </c>
      <c r="AK216" s="427">
        <f>IF(AH216="ABI","DEF",IF(AE216="DSP",AH216,(AE216*0.5+AH216*0.5)))</f>
        <v>8.3000000000000007</v>
      </c>
    </row>
    <row r="217" spans="1:37" ht="15.75" customHeight="1" thickBot="1" x14ac:dyDescent="0.35">
      <c r="A217" s="414" t="s">
        <v>1026</v>
      </c>
      <c r="B217" s="415">
        <v>21901938</v>
      </c>
      <c r="C217" s="448" t="s">
        <v>584</v>
      </c>
      <c r="D217" s="449" t="s">
        <v>145</v>
      </c>
      <c r="E217" s="418">
        <v>16</v>
      </c>
      <c r="F217" s="419">
        <f>IF(E217="ABI","ABI",IF(E217="DSP","DSP",IF(E217="VAL","VAL",(VLOOKUP(E217,tpstest,2)))))</f>
        <v>17.5</v>
      </c>
      <c r="G217" s="420">
        <f>IF(F217="ABI",0,IF(F217="DSP","DSP",IF(F217="VAL","VAL",(IF(A217="F",VLOOKUP(F217,endurfille,2),VLOOKUP(F217,endurgarçon,2))))))</f>
        <v>13</v>
      </c>
      <c r="H217" s="421">
        <f>IF(G217="VAL","VALIDÉ",G217)</f>
        <v>13</v>
      </c>
      <c r="I217" s="418">
        <v>3.27</v>
      </c>
      <c r="J217" s="420">
        <f>IF(I217="ABI",0,IF(I217="DSP","DSP",IF(I217="VAL","VAL",(IF(A217="F",VLOOKUP(I217,VIT20MF,2),VLOOKUP(I217,Vit20MG,2))))))</f>
        <v>16</v>
      </c>
      <c r="K217" s="418">
        <v>6.97</v>
      </c>
      <c r="L217" s="420">
        <f>IF(K217="ABI",0,IF(K217="DSP","DSP",IF(K217="VAL","VAL",(IF(A217="F",VLOOKUP(K217,vit50mf,2),VLOOKUP(K217,vit50mg,2))))))</f>
        <v>10</v>
      </c>
      <c r="M217" s="421">
        <f>IF(OR(J217="DSP",L217="DSP"),"DSP",IF(L217="VAL","VALIDÉ",(J217+L217)/2))</f>
        <v>13</v>
      </c>
      <c r="N217" s="418">
        <v>35</v>
      </c>
      <c r="O217" s="418">
        <v>54</v>
      </c>
      <c r="P217" s="422">
        <f>IF(OR(N217="DSP",N217="ABI",N217="VAL"),0,N217/O217)</f>
        <v>0.64814814814814814</v>
      </c>
      <c r="Q217" s="420">
        <f>IF(N217="ABI",0,IF(N217="DSP","DSP",IF(N217="VAL","VAL",IF(A217="F",VLOOKUP(P217,forcefille,2),VLOOKUP(P217,forcegarçon,2)))))</f>
        <v>3.5</v>
      </c>
      <c r="R217" s="418">
        <v>40.799999999999997</v>
      </c>
      <c r="S217" s="420">
        <f>IF(R217="ABI",0,IF(R217="DSP","DSP",IF(R217="VAL","VAL",IF(A217="F",VLOOKUP(R217,détfille,2),VLOOKUP(R217,détgarçon,2)))))</f>
        <v>3</v>
      </c>
      <c r="T217" s="421">
        <f>IF(OR(Q217="VAL",S217="VAL"),"VALIDÉ",IF(AND(Q217="DSP",S217="DSP"),"DSP",IF(Q217="DSP",S217*2,IF(S217="DSP",Q217*2,(Q217+S217)))))</f>
        <v>6.5</v>
      </c>
      <c r="U217" s="418">
        <v>25.91</v>
      </c>
      <c r="V217" s="420">
        <f>IF(U217="ABI",0,IF(U217="DSP","DSP",IF(U217="VAL","VAL",IF(A217="F",VLOOKUP(U217,coorfille,2),VLOOKUP(U217,coorgarçon,2)))))</f>
        <v>5</v>
      </c>
      <c r="W217" s="418">
        <v>-12</v>
      </c>
      <c r="X217" s="420">
        <f>IF(W217="ABI",0,IF(W217="DSP","DSP",IF(W217="VAL","VAL",IF(A217="F",VLOOKUP(W217,SouplesseFille,2),VLOOKUP(W217,SouplesseGarçon,2)))))</f>
        <v>0.5</v>
      </c>
      <c r="Y217" s="418">
        <v>5</v>
      </c>
      <c r="Z217" s="420">
        <f>IF(Y217="ABI",0,IF(Y217="DSP","DSP",IF(Y217="VAL","VAL",IF(A217="F",VLOOKUP(Y217,eqfille,2),VLOOKUP(Y217,eqgarçon,2)))))</f>
        <v>2.5</v>
      </c>
      <c r="AA217" s="421">
        <f>IF(AND(V217="DSP",X217="DSP",Z217="DSP"),"DSP",IF(AND(V217="DSP",X217="DSP"),Z217*4,IF(AND(V217="DSP",Z217="DSP"),X217*4,IF(AND(X217="DSP",Z217="DSP"),V217*2,IF(V217="DSP",(X217+Z217)*2,IF(X217="DSP",V217+Z217*2,IF(Z217="DSP",V217+X217*2,IF(Z217="VAL","VALIDÉ",V217+X217+Z217))))))))</f>
        <v>8</v>
      </c>
      <c r="AB217" s="418">
        <v>40.57</v>
      </c>
      <c r="AC217" s="420">
        <f>IF(AB217="ABI",0,IF(AB217="DNF",0,IF(AB217="DSP","DSP",IF(AB217="VAL","VAL",(IF(A217="F",VLOOKUP(AB217,nagefille,2),VLOOKUP(AB217,nagegarçon,2)))))))</f>
        <v>10</v>
      </c>
      <c r="AD217" s="423">
        <f>IF(AC217="VAL","VALIDÉ",AC217)</f>
        <v>10</v>
      </c>
      <c r="AE217" s="424">
        <f>IF(AND(H217="DSP",M217="DSP",T217="DSP",AA217="DSP",AD217="DSP"),"DSP",IF(AND(H217="DSP",M217="DSP",T217="DSP",AA217="DSP"),AD217,IF(AND(H217="DSP",M217="DSP",T217="DSP",AD217="DSP"),AA217,IF(AND(H217="DSP",M217="DSP",AA217="DSP",AD217="DSP"),T217,IF(AND(H217="DSP",T217="DSP",AA217="DSP",AD217="DSP"),M217,IF(AND(M217="DSP",T217="DSP",AA217="DSP",AD217="DSP"),H217,IF(AND(T217="DSP",AA217="DSP",AD217="DSP"),(H217+M217)/2,IF(AND(M217="DSP",AA217="DSP",AD217="DSP"),(H217+T217)/2,IF(AND(H217="DSP",AA217="DSP",AD217="DSP"),(M217+T217)/2,IF(AND(M217="DSP",T217="DSP",AD217="DSP"),(H217+AA217)/2,IF(AND(H217="DSP",T217="DSP",AD217="DSP"),(M217+AA217)/2,IF(AND(H217="DSP",M217="DSP",AD217="DSP"),(T217+AA217)/2,IF(AND(M217="DSP",T217="DSP",AA217="DSP"),(H217+AD217)/2,IF(AND(H217="DSP",T217="DSP",AA217="DSP"),(M217+AD217)/2,IF(AND(H217="DSP",M217="DSP",AA217="DSP"),(T217+AD217)/2,IF(AND(H217="DSP",M217="DSP",T217="DSP"),(AA217+AD217)/2,IF(AND(H217="DSP",M217="DSP"),(T217+AA217+AD217)/3,IF(AND(H217="DSP",T217="DSP"),(M217+AA217+AD217)/3,IF(AND(M217="DSP",T217="DSP"),(H217+AA217+AD217)/3,IF(AND(H217="DSP",AA217="DSP"),(M217+T217+AD217)/3,IF(AND(M217="DSP",AA217="DSP"),(H217+T217+AD217)/3,IF(AND(T217="DSP",AA217="DSP"),(H217+M217+AD217)/3,IF(AND(H217="DSP",AD217="DSP"),(M217+T217+AA217)/3,IF(AND(M217="DSP",AD217="DSP"),(H217+T217+AA217)/3,IF(AND(T217="DSP",AD217="DSP"),(H217+M217+AA217)/3,IF(AND(AA217="DSP",AD217="DSP"),(H217+M217+T217)/3,IF(H217="DSP",(M217+T217+AA217+AD217)/4,IF(M217="DSP",(H217+T217+AA217+AD217)/4,IF(T217="DSP",(H217+M217+AA217+AD217)/4,IF(AA217="DSP",(H217+M217+T217+AD217)/4,IF(AD217="DSP",(H217+M217+T217+AA217)/4,SUM(H217+M217+T217+AA217+AD217)/5)))))))))))))))))))))))))))))))</f>
        <v>10.1</v>
      </c>
      <c r="AF217" s="425">
        <f>IF(AE217="DSP",0,AE217)</f>
        <v>10.1</v>
      </c>
      <c r="AG217" s="484">
        <f>RANK(AF217,$AF$3:$AF$651,0)</f>
        <v>417</v>
      </c>
      <c r="AH217" s="426">
        <f>IF(ISERROR(VLOOKUP(B217,'Notes Ecrit'!$A$2:$B$650,2,FALSE)),"ABI",(VLOOKUP(B217,'Notes Ecrit'!$A$2:$B$650,2,FALSE)))</f>
        <v>6.5</v>
      </c>
      <c r="AI217" s="425">
        <f>IF(OR(AH217="ABI",AH217="VALIDÉ"),0,AH217)</f>
        <v>6.5</v>
      </c>
      <c r="AJ217" s="488">
        <f>RANK(AI217,$AI$3:$AI$651,0)</f>
        <v>238</v>
      </c>
      <c r="AK217" s="427">
        <f>IF(AH217="ABI","DEF",IF(AE217="DSP",AH217,(AE217*0.5+AH217*0.5)))</f>
        <v>8.3000000000000007</v>
      </c>
    </row>
    <row r="218" spans="1:37" ht="15.75" customHeight="1" thickBot="1" x14ac:dyDescent="0.35">
      <c r="A218" s="414" t="s">
        <v>1026</v>
      </c>
      <c r="B218" s="415">
        <v>21809676</v>
      </c>
      <c r="C218" s="448" t="s">
        <v>585</v>
      </c>
      <c r="D218" s="449" t="s">
        <v>586</v>
      </c>
      <c r="E218" s="418">
        <v>21</v>
      </c>
      <c r="F218" s="419">
        <f>IF(E218="ABI","ABI",IF(E218="DSP","DSP",IF(E218="VAL","VAL",(VLOOKUP(E218,tpstest,2)))))</f>
        <v>20</v>
      </c>
      <c r="G218" s="420">
        <f>IF(F218="ABI",0,IF(F218="DSP","DSP",IF(F218="VAL","VAL",(IF(A218="F",VLOOKUP(F218,endurfille,2),VLOOKUP(F218,endurgarçon,2))))))</f>
        <v>18</v>
      </c>
      <c r="H218" s="421">
        <f>IF(G218="VAL","VALIDÉ",G218)</f>
        <v>18</v>
      </c>
      <c r="I218" s="418">
        <v>3.26</v>
      </c>
      <c r="J218" s="420">
        <f>IF(I218="ABI",0,IF(I218="DSP","DSP",IF(I218="VAL","VAL",(IF(A218="F",VLOOKUP(I218,VIT20MF,2),VLOOKUP(I218,Vit20MG,2))))))</f>
        <v>16</v>
      </c>
      <c r="K218" s="418">
        <v>6.87</v>
      </c>
      <c r="L218" s="420">
        <f>IF(K218="ABI",0,IF(K218="DSP","DSP",IF(K218="VAL","VAL",(IF(A218="F",VLOOKUP(K218,vit50mf,2),VLOOKUP(K218,vit50mg,2))))))</f>
        <v>11</v>
      </c>
      <c r="M218" s="421">
        <f>IF(OR(J218="DSP",L218="DSP"),"DSP",IF(L218="VAL","VALIDÉ",(J218+L218)/2))</f>
        <v>13.5</v>
      </c>
      <c r="N218" s="418">
        <v>93</v>
      </c>
      <c r="O218" s="418">
        <v>74</v>
      </c>
      <c r="P218" s="422">
        <f>IF(OR(N218="DSP",N218="ABI",N218="VAL"),0,N218/O218)</f>
        <v>1.2567567567567568</v>
      </c>
      <c r="Q218" s="420">
        <f>IF(N218="ABI",0,IF(N218="DSP","DSP",IF(N218="VAL","VAL",IF(A218="F",VLOOKUP(P218,forcefille,2),VLOOKUP(P218,forcegarçon,2)))))</f>
        <v>6.5</v>
      </c>
      <c r="R218" s="418">
        <v>47.9</v>
      </c>
      <c r="S218" s="420">
        <f>IF(R218="ABI",0,IF(R218="DSP","DSP",IF(R218="VAL","VAL",IF(A218="F",VLOOKUP(R218,détfille,2),VLOOKUP(R218,détgarçon,2)))))</f>
        <v>5</v>
      </c>
      <c r="T218" s="421">
        <f>IF(OR(Q218="VAL",S218="VAL"),"VALIDÉ",IF(AND(Q218="DSP",S218="DSP"),"DSP",IF(Q218="DSP",S218*2,IF(S218="DSP",Q218*2,(Q218+S218)))))</f>
        <v>11.5</v>
      </c>
      <c r="U218" s="418">
        <v>24.37</v>
      </c>
      <c r="V218" s="420">
        <f>IF(U218="ABI",0,IF(U218="DSP","DSP",IF(U218="VAL","VAL",IF(A218="F",VLOOKUP(U218,coorfille,2),VLOOKUP(U218,coorgarçon,2)))))</f>
        <v>5.75</v>
      </c>
      <c r="W218" s="418">
        <v>0</v>
      </c>
      <c r="X218" s="420">
        <f>IF(W218="ABI",0,IF(W218="DSP","DSP",IF(W218="VAL","VAL",IF(A218="F",VLOOKUP(W218,SouplesseFille,2),VLOOKUP(W218,SouplesseGarçon,2)))))</f>
        <v>2.5</v>
      </c>
      <c r="Y218" s="418">
        <v>4</v>
      </c>
      <c r="Z218" s="420">
        <f>IF(Y218="ABI",0,IF(Y218="DSP","DSP",IF(Y218="VAL","VAL",IF(A218="F",VLOOKUP(Y218,eqfille,2),VLOOKUP(Y218,eqgarçon,2)))))</f>
        <v>3</v>
      </c>
      <c r="AA218" s="421">
        <f>IF(AND(V218="DSP",X218="DSP",Z218="DSP"),"DSP",IF(AND(V218="DSP",X218="DSP"),Z218*4,IF(AND(V218="DSP",Z218="DSP"),X218*4,IF(AND(X218="DSP",Z218="DSP"),V218*2,IF(V218="DSP",(X218+Z218)*2,IF(X218="DSP",V218+Z218*2,IF(Z218="DSP",V218+X218*2,IF(Z218="VAL","VALIDÉ",V218+X218+Z218))))))))</f>
        <v>11.25</v>
      </c>
      <c r="AB218" s="418">
        <v>55.78</v>
      </c>
      <c r="AC218" s="420">
        <f>IF(AB218="ABI",0,IF(AB218="DNF",0,IF(AB218="DSP","DSP",IF(AB218="VAL","VAL",(IF(A218="F",VLOOKUP(AB218,nagefille,2),VLOOKUP(AB218,nagegarçon,2)))))))</f>
        <v>3</v>
      </c>
      <c r="AD218" s="423">
        <f>IF(AC218="VAL","VALIDÉ",AC218)</f>
        <v>3</v>
      </c>
      <c r="AE218" s="424">
        <f>IF(AND(H218="DSP",M218="DSP",T218="DSP",AA218="DSP",AD218="DSP"),"DSP",IF(AND(H218="DSP",M218="DSP",T218="DSP",AA218="DSP"),AD218,IF(AND(H218="DSP",M218="DSP",T218="DSP",AD218="DSP"),AA218,IF(AND(H218="DSP",M218="DSP",AA218="DSP",AD218="DSP"),T218,IF(AND(H218="DSP",T218="DSP",AA218="DSP",AD218="DSP"),M218,IF(AND(M218="DSP",T218="DSP",AA218="DSP",AD218="DSP"),H218,IF(AND(T218="DSP",AA218="DSP",AD218="DSP"),(H218+M218)/2,IF(AND(M218="DSP",AA218="DSP",AD218="DSP"),(H218+T218)/2,IF(AND(H218="DSP",AA218="DSP",AD218="DSP"),(M218+T218)/2,IF(AND(M218="DSP",T218="DSP",AD218="DSP"),(H218+AA218)/2,IF(AND(H218="DSP",T218="DSP",AD218="DSP"),(M218+AA218)/2,IF(AND(H218="DSP",M218="DSP",AD218="DSP"),(T218+AA218)/2,IF(AND(M218="DSP",T218="DSP",AA218="DSP"),(H218+AD218)/2,IF(AND(H218="DSP",T218="DSP",AA218="DSP"),(M218+AD218)/2,IF(AND(H218="DSP",M218="DSP",AA218="DSP"),(T218+AD218)/2,IF(AND(H218="DSP",M218="DSP",T218="DSP"),(AA218+AD218)/2,IF(AND(H218="DSP",M218="DSP"),(T218+AA218+AD218)/3,IF(AND(H218="DSP",T218="DSP"),(M218+AA218+AD218)/3,IF(AND(M218="DSP",T218="DSP"),(H218+AA218+AD218)/3,IF(AND(H218="DSP",AA218="DSP"),(M218+T218+AD218)/3,IF(AND(M218="DSP",AA218="DSP"),(H218+T218+AD218)/3,IF(AND(T218="DSP",AA218="DSP"),(H218+M218+AD218)/3,IF(AND(H218="DSP",AD218="DSP"),(M218+T218+AA218)/3,IF(AND(M218="DSP",AD218="DSP"),(H218+T218+AA218)/3,IF(AND(T218="DSP",AD218="DSP"),(H218+M218+AA218)/3,IF(AND(AA218="DSP",AD218="DSP"),(H218+M218+T218)/3,IF(H218="DSP",(M218+T218+AA218+AD218)/4,IF(M218="DSP",(H218+T218+AA218+AD218)/4,IF(T218="DSP",(H218+M218+AA218+AD218)/4,IF(AA218="DSP",(H218+M218+T218+AD218)/4,IF(AD218="DSP",(H218+M218+T218+AA218)/4,SUM(H218+M218+T218+AA218+AD218)/5)))))))))))))))))))))))))))))))</f>
        <v>11.45</v>
      </c>
      <c r="AF218" s="425">
        <f>IF(AE218="DSP",0,AE218)</f>
        <v>11.45</v>
      </c>
      <c r="AG218" s="484">
        <f>RANK(AF218,$AF$3:$AF$651,0)</f>
        <v>262</v>
      </c>
      <c r="AH218" s="426">
        <f>IF(ISERROR(VLOOKUP(B218,'Notes Ecrit'!$A$2:$B$650,2,FALSE)),"ABI",(VLOOKUP(B218,'Notes Ecrit'!$A$2:$B$650,2,FALSE)))</f>
        <v>7</v>
      </c>
      <c r="AI218" s="425">
        <f>IF(OR(AH218="ABI",AH218="VALIDÉ"),0,AH218)</f>
        <v>7</v>
      </c>
      <c r="AJ218" s="488">
        <f>RANK(AI218,$AI$3:$AI$651,0)</f>
        <v>183</v>
      </c>
      <c r="AK218" s="427">
        <f>IF(AH218="ABI","DEF",IF(AE218="DSP",AH218,(AE218*0.5+AH218*0.5)))</f>
        <v>9.2249999999999996</v>
      </c>
    </row>
    <row r="219" spans="1:37" ht="15.75" customHeight="1" thickBot="1" x14ac:dyDescent="0.35">
      <c r="A219" s="414" t="s">
        <v>1026</v>
      </c>
      <c r="B219" s="415">
        <v>21904988</v>
      </c>
      <c r="C219" s="444" t="s">
        <v>587</v>
      </c>
      <c r="D219" s="445" t="s">
        <v>139</v>
      </c>
      <c r="E219" s="418">
        <v>19</v>
      </c>
      <c r="F219" s="419">
        <f>IF(E219="ABI","ABI",IF(E219="DSP","DSP",IF(E219="VAL","VAL",(VLOOKUP(E219,tpstest,2)))))</f>
        <v>19</v>
      </c>
      <c r="G219" s="420">
        <f>IF(F219="ABI",0,IF(F219="DSP","DSP",IF(F219="VAL","VAL",(IF(A219="F",VLOOKUP(F219,endurfille,2),VLOOKUP(F219,endurgarçon,2))))))</f>
        <v>16</v>
      </c>
      <c r="H219" s="421">
        <f>IF(G219="VAL","VALIDÉ",G219)</f>
        <v>16</v>
      </c>
      <c r="I219" s="418">
        <v>3.15</v>
      </c>
      <c r="J219" s="420">
        <f>IF(I219="ABI",0,IF(I219="DSP","DSP",IF(I219="VAL","VAL",(IF(A219="F",VLOOKUP(I219,VIT20MF,2),VLOOKUP(I219,Vit20MG,2))))))</f>
        <v>18</v>
      </c>
      <c r="K219" s="418">
        <v>6.7</v>
      </c>
      <c r="L219" s="420">
        <f>IF(K219="ABI",0,IF(K219="DSP","DSP",IF(K219="VAL","VAL",(IF(A219="F",VLOOKUP(K219,vit50mf,2),VLOOKUP(K219,vit50mg,2))))))</f>
        <v>12</v>
      </c>
      <c r="M219" s="421">
        <f>IF(OR(J219="DSP",L219="DSP"),"DSP",IF(L219="VAL","VALIDÉ",(J219+L219)/2))</f>
        <v>15</v>
      </c>
      <c r="N219" s="418">
        <v>46</v>
      </c>
      <c r="O219" s="418">
        <v>63</v>
      </c>
      <c r="P219" s="422">
        <f>IF(OR(N219="DSP",N219="ABI",N219="VAL"),0,N219/O219)</f>
        <v>0.73015873015873012</v>
      </c>
      <c r="Q219" s="420">
        <f>IF(N219="ABI",0,IF(N219="DSP","DSP",IF(N219="VAL","VAL",IF(A219="F",VLOOKUP(P219,forcefille,2),VLOOKUP(P219,forcegarçon,2)))))</f>
        <v>4</v>
      </c>
      <c r="R219" s="418">
        <v>40.799999999999997</v>
      </c>
      <c r="S219" s="420">
        <f>IF(R219="ABI",0,IF(R219="DSP","DSP",IF(R219="VAL","VAL",IF(A219="F",VLOOKUP(R219,détfille,2),VLOOKUP(R219,détgarçon,2)))))</f>
        <v>3</v>
      </c>
      <c r="T219" s="421">
        <f>IF(OR(Q219="VAL",S219="VAL"),"VALIDÉ",IF(AND(Q219="DSP",S219="DSP"),"DSP",IF(Q219="DSP",S219*2,IF(S219="DSP",Q219*2,(Q219+S219)))))</f>
        <v>7</v>
      </c>
      <c r="U219" s="418">
        <v>27.4</v>
      </c>
      <c r="V219" s="420">
        <f>IF(U219="ABI",0,IF(U219="DSP","DSP",IF(U219="VAL","VAL",IF(A219="F",VLOOKUP(U219,coorfille,2),VLOOKUP(U219,coorgarçon,2)))))</f>
        <v>4.25</v>
      </c>
      <c r="W219" s="418">
        <v>0</v>
      </c>
      <c r="X219" s="420">
        <f>IF(W219="ABI",0,IF(W219="DSP","DSP",IF(W219="VAL","VAL",IF(A219="F",VLOOKUP(W219,SouplesseFille,2),VLOOKUP(W219,SouplesseGarçon,2)))))</f>
        <v>2.5</v>
      </c>
      <c r="Y219" s="418">
        <v>10</v>
      </c>
      <c r="Z219" s="420">
        <f>IF(Y219="ABI",0,IF(Y219="DSP","DSP",IF(Y219="VAL","VAL",IF(A219="F",VLOOKUP(Y219,eqfille,2),VLOOKUP(Y219,eqgarçon,2)))))</f>
        <v>0</v>
      </c>
      <c r="AA219" s="421">
        <f>IF(AND(V219="DSP",X219="DSP",Z219="DSP"),"DSP",IF(AND(V219="DSP",X219="DSP"),Z219*4,IF(AND(V219="DSP",Z219="DSP"),X219*4,IF(AND(X219="DSP",Z219="DSP"),V219*2,IF(V219="DSP",(X219+Z219)*2,IF(X219="DSP",V219+Z219*2,IF(Z219="DSP",V219+X219*2,IF(Z219="VAL","VALIDÉ",V219+X219+Z219))))))))</f>
        <v>6.75</v>
      </c>
      <c r="AB219" s="418">
        <v>43.32</v>
      </c>
      <c r="AC219" s="420">
        <f>IF(AB219="ABI",0,IF(AB219="DNF",0,IF(AB219="DSP","DSP",IF(AB219="VAL","VAL",(IF(A219="F",VLOOKUP(AB219,nagefille,2),VLOOKUP(AB219,nagegarçon,2)))))))</f>
        <v>8</v>
      </c>
      <c r="AD219" s="423">
        <f>IF(AC219="VAL","VALIDÉ",AC219)</f>
        <v>8</v>
      </c>
      <c r="AE219" s="424">
        <f>IF(AND(H219="DSP",M219="DSP",T219="DSP",AA219="DSP",AD219="DSP"),"DSP",IF(AND(H219="DSP",M219="DSP",T219="DSP",AA219="DSP"),AD219,IF(AND(H219="DSP",M219="DSP",T219="DSP",AD219="DSP"),AA219,IF(AND(H219="DSP",M219="DSP",AA219="DSP",AD219="DSP"),T219,IF(AND(H219="DSP",T219="DSP",AA219="DSP",AD219="DSP"),M219,IF(AND(M219="DSP",T219="DSP",AA219="DSP",AD219="DSP"),H219,IF(AND(T219="DSP",AA219="DSP",AD219="DSP"),(H219+M219)/2,IF(AND(M219="DSP",AA219="DSP",AD219="DSP"),(H219+T219)/2,IF(AND(H219="DSP",AA219="DSP",AD219="DSP"),(M219+T219)/2,IF(AND(M219="DSP",T219="DSP",AD219="DSP"),(H219+AA219)/2,IF(AND(H219="DSP",T219="DSP",AD219="DSP"),(M219+AA219)/2,IF(AND(H219="DSP",M219="DSP",AD219="DSP"),(T219+AA219)/2,IF(AND(M219="DSP",T219="DSP",AA219="DSP"),(H219+AD219)/2,IF(AND(H219="DSP",T219="DSP",AA219="DSP"),(M219+AD219)/2,IF(AND(H219="DSP",M219="DSP",AA219="DSP"),(T219+AD219)/2,IF(AND(H219="DSP",M219="DSP",T219="DSP"),(AA219+AD219)/2,IF(AND(H219="DSP",M219="DSP"),(T219+AA219+AD219)/3,IF(AND(H219="DSP",T219="DSP"),(M219+AA219+AD219)/3,IF(AND(M219="DSP",T219="DSP"),(H219+AA219+AD219)/3,IF(AND(H219="DSP",AA219="DSP"),(M219+T219+AD219)/3,IF(AND(M219="DSP",AA219="DSP"),(H219+T219+AD219)/3,IF(AND(T219="DSP",AA219="DSP"),(H219+M219+AD219)/3,IF(AND(H219="DSP",AD219="DSP"),(M219+T219+AA219)/3,IF(AND(M219="DSP",AD219="DSP"),(H219+T219+AA219)/3,IF(AND(T219="DSP",AD219="DSP"),(H219+M219+AA219)/3,IF(AND(AA219="DSP",AD219="DSP"),(H219+M219+T219)/3,IF(H219="DSP",(M219+T219+AA219+AD219)/4,IF(M219="DSP",(H219+T219+AA219+AD219)/4,IF(T219="DSP",(H219+M219+AA219+AD219)/4,IF(AA219="DSP",(H219+M219+T219+AD219)/4,IF(AD219="DSP",(H219+M219+T219+AA219)/4,SUM(H219+M219+T219+AA219+AD219)/5)))))))))))))))))))))))))))))))</f>
        <v>10.55</v>
      </c>
      <c r="AF219" s="425">
        <f>IF(AE219="DSP",0,AE219)</f>
        <v>10.55</v>
      </c>
      <c r="AG219" s="484">
        <f>RANK(AF219,$AF$3:$AF$651,0)</f>
        <v>381</v>
      </c>
      <c r="AH219" s="426">
        <f>IF(ISERROR(VLOOKUP(B219,'Notes Ecrit'!$A$2:$B$650,2,FALSE)),"ABI",(VLOOKUP(B219,'Notes Ecrit'!$A$2:$B$650,2,FALSE)))</f>
        <v>11.5</v>
      </c>
      <c r="AI219" s="425">
        <f>IF(OR(AH219="ABI",AH219="VALIDÉ"),0,AH219)</f>
        <v>11.5</v>
      </c>
      <c r="AJ219" s="488">
        <f>RANK(AI219,$AI$3:$AI$651,0)</f>
        <v>9</v>
      </c>
      <c r="AK219" s="427">
        <f>IF(AH219="ABI","DEF",IF(AE219="DSP",AH219,(AE219*0.5+AH219*0.5)))</f>
        <v>11.025</v>
      </c>
    </row>
    <row r="220" spans="1:37" ht="15.75" customHeight="1" thickBot="1" x14ac:dyDescent="0.35">
      <c r="A220" s="414" t="s">
        <v>1026</v>
      </c>
      <c r="B220" s="415">
        <v>21908774</v>
      </c>
      <c r="C220" s="448" t="s">
        <v>588</v>
      </c>
      <c r="D220" s="449" t="s">
        <v>589</v>
      </c>
      <c r="E220" s="418">
        <v>18</v>
      </c>
      <c r="F220" s="419">
        <f>IF(E220="ABI","ABI",IF(E220="DSP","DSP",IF(E220="VAL","VAL",(VLOOKUP(E220,tpstest,2)))))</f>
        <v>18.5</v>
      </c>
      <c r="G220" s="420">
        <f>IF(F220="ABI",0,IF(F220="DSP","DSP",IF(F220="VAL","VAL",(IF(A220="F",VLOOKUP(F220,endurfille,2),VLOOKUP(F220,endurgarçon,2))))))</f>
        <v>15</v>
      </c>
      <c r="H220" s="421">
        <f>IF(G220="VAL","VALIDÉ",G220)</f>
        <v>15</v>
      </c>
      <c r="I220" s="418">
        <v>3.16</v>
      </c>
      <c r="J220" s="420">
        <f>IF(I220="ABI",0,IF(I220="DSP","DSP",IF(I220="VAL","VAL",(IF(A220="F",VLOOKUP(I220,VIT20MF,2),VLOOKUP(I220,Vit20MG,2))))))</f>
        <v>18</v>
      </c>
      <c r="K220" s="418">
        <v>6.75</v>
      </c>
      <c r="L220" s="420">
        <f>IF(K220="ABI",0,IF(K220="DSP","DSP",IF(K220="VAL","VAL",(IF(A220="F",VLOOKUP(K220,vit50mf,2),VLOOKUP(K220,vit50mg,2))))))</f>
        <v>12</v>
      </c>
      <c r="M220" s="421">
        <f>IF(OR(J220="DSP",L220="DSP"),"DSP",IF(L220="VAL","VALIDÉ",(J220+L220)/2))</f>
        <v>15</v>
      </c>
      <c r="N220" s="418">
        <v>55</v>
      </c>
      <c r="O220" s="418">
        <v>69</v>
      </c>
      <c r="P220" s="422">
        <f>IF(OR(N220="DSP",N220="ABI",N220="VAL"),0,N220/O220)</f>
        <v>0.79710144927536231</v>
      </c>
      <c r="Q220" s="420">
        <f>IF(N220="ABI",0,IF(N220="DSP","DSP",IF(N220="VAL","VAL",IF(A220="F",VLOOKUP(P220,forcefille,2),VLOOKUP(P220,forcegarçon,2)))))</f>
        <v>4</v>
      </c>
      <c r="R220" s="418">
        <v>46.3</v>
      </c>
      <c r="S220" s="420">
        <f>IF(R220="ABI",0,IF(R220="DSP","DSP",IF(R220="VAL","VAL",IF(A220="F",VLOOKUP(R220,détfille,2),VLOOKUP(R220,détgarçon,2)))))</f>
        <v>4.5</v>
      </c>
      <c r="T220" s="421">
        <f>IF(OR(Q220="VAL",S220="VAL"),"VALIDÉ",IF(AND(Q220="DSP",S220="DSP"),"DSP",IF(Q220="DSP",S220*2,IF(S220="DSP",Q220*2,(Q220+S220)))))</f>
        <v>8.5</v>
      </c>
      <c r="U220" s="418">
        <v>24.95</v>
      </c>
      <c r="V220" s="420">
        <f>IF(U220="ABI",0,IF(U220="DSP","DSP",IF(U220="VAL","VAL",IF(A220="F",VLOOKUP(U220,coorfille,2),VLOOKUP(U220,coorgarçon,2)))))</f>
        <v>5.5</v>
      </c>
      <c r="W220" s="418">
        <v>0</v>
      </c>
      <c r="X220" s="420">
        <f>IF(W220="ABI",0,IF(W220="DSP","DSP",IF(W220="VAL","VAL",IF(A220="F",VLOOKUP(W220,SouplesseFille,2),VLOOKUP(W220,SouplesseGarçon,2)))))</f>
        <v>2.5</v>
      </c>
      <c r="Y220" s="418">
        <v>3</v>
      </c>
      <c r="Z220" s="420">
        <f>IF(Y220="ABI",0,IF(Y220="DSP","DSP",IF(Y220="VAL","VAL",IF(A220="F",VLOOKUP(Y220,eqfille,2),VLOOKUP(Y220,eqgarçon,2)))))</f>
        <v>3.5</v>
      </c>
      <c r="AA220" s="421">
        <f>IF(AND(V220="DSP",X220="DSP",Z220="DSP"),"DSP",IF(AND(V220="DSP",X220="DSP"),Z220*4,IF(AND(V220="DSP",Z220="DSP"),X220*4,IF(AND(X220="DSP",Z220="DSP"),V220*2,IF(V220="DSP",(X220+Z220)*2,IF(X220="DSP",V220+Z220*2,IF(Z220="DSP",V220+X220*2,IF(Z220="VAL","VALIDÉ",V220+X220+Z220))))))))</f>
        <v>11.5</v>
      </c>
      <c r="AB220" s="418">
        <v>38.29</v>
      </c>
      <c r="AC220" s="420">
        <f>IF(AB220="ABI",0,IF(AB220="DNF",0,IF(AB220="DSP","DSP",IF(AB220="VAL","VAL",(IF(A220="F",VLOOKUP(AB220,nagefille,2),VLOOKUP(AB220,nagegarçon,2)))))))</f>
        <v>11</v>
      </c>
      <c r="AD220" s="423">
        <f>IF(AC220="VAL","VALIDÉ",AC220)</f>
        <v>11</v>
      </c>
      <c r="AE220" s="424">
        <f>IF(AND(H220="DSP",M220="DSP",T220="DSP",AA220="DSP",AD220="DSP"),"DSP",IF(AND(H220="DSP",M220="DSP",T220="DSP",AA220="DSP"),AD220,IF(AND(H220="DSP",M220="DSP",T220="DSP",AD220="DSP"),AA220,IF(AND(H220="DSP",M220="DSP",AA220="DSP",AD220="DSP"),T220,IF(AND(H220="DSP",T220="DSP",AA220="DSP",AD220="DSP"),M220,IF(AND(M220="DSP",T220="DSP",AA220="DSP",AD220="DSP"),H220,IF(AND(T220="DSP",AA220="DSP",AD220="DSP"),(H220+M220)/2,IF(AND(M220="DSP",AA220="DSP",AD220="DSP"),(H220+T220)/2,IF(AND(H220="DSP",AA220="DSP",AD220="DSP"),(M220+T220)/2,IF(AND(M220="DSP",T220="DSP",AD220="DSP"),(H220+AA220)/2,IF(AND(H220="DSP",T220="DSP",AD220="DSP"),(M220+AA220)/2,IF(AND(H220="DSP",M220="DSP",AD220="DSP"),(T220+AA220)/2,IF(AND(M220="DSP",T220="DSP",AA220="DSP"),(H220+AD220)/2,IF(AND(H220="DSP",T220="DSP",AA220="DSP"),(M220+AD220)/2,IF(AND(H220="DSP",M220="DSP",AA220="DSP"),(T220+AD220)/2,IF(AND(H220="DSP",M220="DSP",T220="DSP"),(AA220+AD220)/2,IF(AND(H220="DSP",M220="DSP"),(T220+AA220+AD220)/3,IF(AND(H220="DSP",T220="DSP"),(M220+AA220+AD220)/3,IF(AND(M220="DSP",T220="DSP"),(H220+AA220+AD220)/3,IF(AND(H220="DSP",AA220="DSP"),(M220+T220+AD220)/3,IF(AND(M220="DSP",AA220="DSP"),(H220+T220+AD220)/3,IF(AND(T220="DSP",AA220="DSP"),(H220+M220+AD220)/3,IF(AND(H220="DSP",AD220="DSP"),(M220+T220+AA220)/3,IF(AND(M220="DSP",AD220="DSP"),(H220+T220+AA220)/3,IF(AND(T220="DSP",AD220="DSP"),(H220+M220+AA220)/3,IF(AND(AA220="DSP",AD220="DSP"),(H220+M220+T220)/3,IF(H220="DSP",(M220+T220+AA220+AD220)/4,IF(M220="DSP",(H220+T220+AA220+AD220)/4,IF(T220="DSP",(H220+M220+AA220+AD220)/4,IF(AA220="DSP",(H220+M220+T220+AD220)/4,IF(AD220="DSP",(H220+M220+T220+AA220)/4,SUM(H220+M220+T220+AA220+AD220)/5)))))))))))))))))))))))))))))))</f>
        <v>12.2</v>
      </c>
      <c r="AF220" s="425">
        <f>IF(AE220="DSP",0,AE220)</f>
        <v>12.2</v>
      </c>
      <c r="AG220" s="484">
        <f>RANK(AF220,$AF$3:$AF$651,0)</f>
        <v>168</v>
      </c>
      <c r="AH220" s="426">
        <f>IF(ISERROR(VLOOKUP(B220,'Notes Ecrit'!$A$2:$B$650,2,FALSE)),"ABI",(VLOOKUP(B220,'Notes Ecrit'!$A$2:$B$650,2,FALSE)))</f>
        <v>5.5</v>
      </c>
      <c r="AI220" s="425">
        <f>IF(OR(AH220="ABI",AH220="VALIDÉ"),0,AH220)</f>
        <v>5.5</v>
      </c>
      <c r="AJ220" s="488">
        <f>RANK(AI220,$AI$3:$AI$651,0)</f>
        <v>353</v>
      </c>
      <c r="AK220" s="427">
        <f>IF(AH220="ABI","DEF",IF(AE220="DSP",AH220,(AE220*0.5+AH220*0.5)))</f>
        <v>8.85</v>
      </c>
    </row>
    <row r="221" spans="1:37" ht="15.75" customHeight="1" thickBot="1" x14ac:dyDescent="0.35">
      <c r="A221" s="414" t="s">
        <v>74</v>
      </c>
      <c r="B221" s="415">
        <v>21814143</v>
      </c>
      <c r="C221" s="448" t="s">
        <v>202</v>
      </c>
      <c r="D221" s="449" t="s">
        <v>103</v>
      </c>
      <c r="E221" s="418">
        <v>12</v>
      </c>
      <c r="F221" s="419">
        <f>IF(E221="ABI","ABI",IF(E221="DSP","DSP",IF(E221="VAL","VAL",(VLOOKUP(E221,tpstest,2)))))</f>
        <v>15.5</v>
      </c>
      <c r="G221" s="420">
        <f>IF(F221="ABI",0,IF(F221="DSP","DSP",IF(F221="VAL","VAL",(IF(A221="F",VLOOKUP(F221,endurfille,2),VLOOKUP(F221,endurgarçon,2))))))</f>
        <v>12</v>
      </c>
      <c r="H221" s="421">
        <f>IF(G221="VAL","VALIDÉ",G221)</f>
        <v>12</v>
      </c>
      <c r="I221" s="418">
        <v>3.86</v>
      </c>
      <c r="J221" s="420">
        <f>IF(I221="ABI",0,IF(I221="DSP","DSP",IF(I221="VAL","VAL",(IF(A221="F",VLOOKUP(I221,VIT20MF,2),VLOOKUP(I221,Vit20MG,2))))))</f>
        <v>10</v>
      </c>
      <c r="K221" s="418">
        <v>8.1300000000000008</v>
      </c>
      <c r="L221" s="420">
        <f>IF(K221="ABI",0,IF(K221="DSP","DSP",IF(K221="VAL","VAL",(IF(A221="F",VLOOKUP(K221,vit50mf,2),VLOOKUP(K221,vit50mg,2))))))</f>
        <v>8</v>
      </c>
      <c r="M221" s="421">
        <f>IF(OR(J221="DSP",L221="DSP"),"DSP",IF(L221="VAL","VALIDÉ",(J221+L221)/2))</f>
        <v>9</v>
      </c>
      <c r="N221" s="418">
        <v>33</v>
      </c>
      <c r="O221" s="418">
        <v>53</v>
      </c>
      <c r="P221" s="422">
        <f>IF(OR(N221="DSP",N221="ABI",N221="VAL"),0,N221/O221)</f>
        <v>0.62264150943396224</v>
      </c>
      <c r="Q221" s="420">
        <f>IF(N221="ABI",0,IF(N221="DSP","DSP",IF(N221="VAL","VAL",IF(A221="F",VLOOKUP(P221,forcefille,2),VLOOKUP(P221,forcegarçon,2)))))</f>
        <v>6</v>
      </c>
      <c r="R221" s="418">
        <v>29.8</v>
      </c>
      <c r="S221" s="420">
        <f>IF(R221="ABI",0,IF(R221="DSP","DSP",IF(R221="VAL","VAL",IF(A221="F",VLOOKUP(R221,détfille,2),VLOOKUP(R221,détgarçon,2)))))</f>
        <v>4.5</v>
      </c>
      <c r="T221" s="421">
        <f>IF(OR(Q221="VAL",S221="VAL"),"VALIDÉ",IF(AND(Q221="DSP",S221="DSP"),"DSP",IF(Q221="DSP",S221*2,IF(S221="DSP",Q221*2,(Q221+S221)))))</f>
        <v>10.5</v>
      </c>
      <c r="U221" s="418">
        <v>31.67</v>
      </c>
      <c r="V221" s="420">
        <f>IF(U221="ABI",0,IF(U221="DSP","DSP",IF(U221="VAL","VAL",IF(A221="F",VLOOKUP(U221,coorfille,2),VLOOKUP(U221,coorgarçon,2)))))</f>
        <v>3</v>
      </c>
      <c r="W221" s="418">
        <v>0</v>
      </c>
      <c r="X221" s="420">
        <f>IF(W221="ABI",0,IF(W221="DSP","DSP",IF(W221="VAL","VAL",IF(A221="F",VLOOKUP(W221,SouplesseFille,2),VLOOKUP(W221,SouplesseGarçon,2)))))</f>
        <v>2.5</v>
      </c>
      <c r="Y221" s="418">
        <v>0</v>
      </c>
      <c r="Z221" s="420">
        <f>IF(Y221="ABI",0,IF(Y221="DSP","DSP",IF(Y221="VAL","VAL",IF(A221="F",VLOOKUP(Y221,eqfille,2),VLOOKUP(Y221,eqgarçon,2)))))</f>
        <v>5</v>
      </c>
      <c r="AA221" s="421">
        <f>IF(AND(V221="DSP",X221="DSP",Z221="DSP"),"DSP",IF(AND(V221="DSP",X221="DSP"),Z221*4,IF(AND(V221="DSP",Z221="DSP"),X221*4,IF(AND(X221="DSP",Z221="DSP"),V221*2,IF(V221="DSP",(X221+Z221)*2,IF(X221="DSP",V221+Z221*2,IF(Z221="DSP",V221+X221*2,IF(Z221="VAL","VALIDÉ",V221+X221+Z221))))))))</f>
        <v>10.5</v>
      </c>
      <c r="AB221" s="418">
        <v>52.7</v>
      </c>
      <c r="AC221" s="420">
        <f>IF(AB221="ABI",0,IF(AB221="DNF",0,IF(AB221="DSP","DSP",IF(AB221="VAL","VAL",(IF(A221="F",VLOOKUP(AB221,nagefille,2),VLOOKUP(AB221,nagegarçon,2)))))))</f>
        <v>7</v>
      </c>
      <c r="AD221" s="423">
        <f>IF(AC221="VAL","VALIDÉ",AC221)</f>
        <v>7</v>
      </c>
      <c r="AE221" s="424">
        <f>IF(AND(H221="DSP",M221="DSP",T221="DSP",AA221="DSP",AD221="DSP"),"DSP",IF(AND(H221="DSP",M221="DSP",T221="DSP",AA221="DSP"),AD221,IF(AND(H221="DSP",M221="DSP",T221="DSP",AD221="DSP"),AA221,IF(AND(H221="DSP",M221="DSP",AA221="DSP",AD221="DSP"),T221,IF(AND(H221="DSP",T221="DSP",AA221="DSP",AD221="DSP"),M221,IF(AND(M221="DSP",T221="DSP",AA221="DSP",AD221="DSP"),H221,IF(AND(T221="DSP",AA221="DSP",AD221="DSP"),(H221+M221)/2,IF(AND(M221="DSP",AA221="DSP",AD221="DSP"),(H221+T221)/2,IF(AND(H221="DSP",AA221="DSP",AD221="DSP"),(M221+T221)/2,IF(AND(M221="DSP",T221="DSP",AD221="DSP"),(H221+AA221)/2,IF(AND(H221="DSP",T221="DSP",AD221="DSP"),(M221+AA221)/2,IF(AND(H221="DSP",M221="DSP",AD221="DSP"),(T221+AA221)/2,IF(AND(M221="DSP",T221="DSP",AA221="DSP"),(H221+AD221)/2,IF(AND(H221="DSP",T221="DSP",AA221="DSP"),(M221+AD221)/2,IF(AND(H221="DSP",M221="DSP",AA221="DSP"),(T221+AD221)/2,IF(AND(H221="DSP",M221="DSP",T221="DSP"),(AA221+AD221)/2,IF(AND(H221="DSP",M221="DSP"),(T221+AA221+AD221)/3,IF(AND(H221="DSP",T221="DSP"),(M221+AA221+AD221)/3,IF(AND(M221="DSP",T221="DSP"),(H221+AA221+AD221)/3,IF(AND(H221="DSP",AA221="DSP"),(M221+T221+AD221)/3,IF(AND(M221="DSP",AA221="DSP"),(H221+T221+AD221)/3,IF(AND(T221="DSP",AA221="DSP"),(H221+M221+AD221)/3,IF(AND(H221="DSP",AD221="DSP"),(M221+T221+AA221)/3,IF(AND(M221="DSP",AD221="DSP"),(H221+T221+AA221)/3,IF(AND(T221="DSP",AD221="DSP"),(H221+M221+AA221)/3,IF(AND(AA221="DSP",AD221="DSP"),(H221+M221+T221)/3,IF(H221="DSP",(M221+T221+AA221+AD221)/4,IF(M221="DSP",(H221+T221+AA221+AD221)/4,IF(T221="DSP",(H221+M221+AA221+AD221)/4,IF(AA221="DSP",(H221+M221+T221+AD221)/4,IF(AD221="DSP",(H221+M221+T221+AA221)/4,SUM(H221+M221+T221+AA221+AD221)/5)))))))))))))))))))))))))))))))</f>
        <v>9.8000000000000007</v>
      </c>
      <c r="AF221" s="425">
        <f>IF(AE221="DSP",0,AE221)</f>
        <v>9.8000000000000007</v>
      </c>
      <c r="AG221" s="484">
        <f>RANK(AF221,$AF$3:$AF$651,0)</f>
        <v>444</v>
      </c>
      <c r="AH221" s="426">
        <f>IF(ISERROR(VLOOKUP(B221,'Notes Ecrit'!$A$2:$B$650,2,FALSE)),"ABI",(VLOOKUP(B221,'Notes Ecrit'!$A$2:$B$650,2,FALSE)))</f>
        <v>5.5</v>
      </c>
      <c r="AI221" s="425">
        <f>IF(OR(AH221="ABI",AH221="VALIDÉ"),0,AH221)</f>
        <v>5.5</v>
      </c>
      <c r="AJ221" s="488">
        <f>RANK(AI221,$AI$3:$AI$651,0)</f>
        <v>353</v>
      </c>
      <c r="AK221" s="427">
        <f>IF(AH221="ABI","DEF",IF(AE221="DSP",AH221,(AE221*0.5+AH221*0.5)))</f>
        <v>7.65</v>
      </c>
    </row>
    <row r="222" spans="1:37" ht="15.75" customHeight="1" thickBot="1" x14ac:dyDescent="0.35">
      <c r="A222" s="414" t="s">
        <v>1026</v>
      </c>
      <c r="B222" s="415">
        <v>21714006</v>
      </c>
      <c r="C222" s="448" t="s">
        <v>590</v>
      </c>
      <c r="D222" s="449" t="s">
        <v>591</v>
      </c>
      <c r="E222" s="418">
        <v>15</v>
      </c>
      <c r="F222" s="419">
        <f>IF(E222="ABI","ABI",IF(E222="DSP","DSP",IF(E222="VAL","VAL",(VLOOKUP(E222,tpstest,2)))))</f>
        <v>17</v>
      </c>
      <c r="G222" s="420">
        <f>IF(F222="ABI",0,IF(F222="DSP","DSP",IF(F222="VAL","VAL",(IF(A222="F",VLOOKUP(F222,endurfille,2),VLOOKUP(F222,endurgarçon,2))))))</f>
        <v>12</v>
      </c>
      <c r="H222" s="421">
        <f>IF(G222="VAL","VALIDÉ",G222)</f>
        <v>12</v>
      </c>
      <c r="I222" s="418">
        <v>3.23</v>
      </c>
      <c r="J222" s="420">
        <f>IF(I222="ABI",0,IF(I222="DSP","DSP",IF(I222="VAL","VAL",(IF(A222="F",VLOOKUP(I222,VIT20MF,2),VLOOKUP(I222,Vit20MG,2))))))</f>
        <v>16</v>
      </c>
      <c r="K222" s="418">
        <v>6.99</v>
      </c>
      <c r="L222" s="420">
        <f>IF(K222="ABI",0,IF(K222="DSP","DSP",IF(K222="VAL","VAL",(IF(A222="F",VLOOKUP(K222,vit50mf,2),VLOOKUP(K222,vit50mg,2))))))</f>
        <v>10</v>
      </c>
      <c r="M222" s="421">
        <f>IF(OR(J222="DSP",L222="DSP"),"DSP",IF(L222="VAL","VALIDÉ",(J222+L222)/2))</f>
        <v>13</v>
      </c>
      <c r="N222" s="418">
        <v>58</v>
      </c>
      <c r="O222" s="418">
        <v>60</v>
      </c>
      <c r="P222" s="422">
        <f>IF(OR(N222="DSP",N222="ABI",N222="VAL"),0,N222/O222)</f>
        <v>0.96666666666666667</v>
      </c>
      <c r="Q222" s="420">
        <f>IF(N222="ABI",0,IF(N222="DSP","DSP",IF(N222="VAL","VAL",IF(A222="F",VLOOKUP(P222,forcefille,2),VLOOKUP(P222,forcegarçon,2)))))</f>
        <v>5</v>
      </c>
      <c r="R222" s="418">
        <v>39.299999999999997</v>
      </c>
      <c r="S222" s="420">
        <f>IF(R222="ABI",0,IF(R222="DSP","DSP",IF(R222="VAL","VAL",IF(A222="F",VLOOKUP(R222,détfille,2),VLOOKUP(R222,détgarçon,2)))))</f>
        <v>3</v>
      </c>
      <c r="T222" s="421">
        <f>IF(OR(Q222="VAL",S222="VAL"),"VALIDÉ",IF(AND(Q222="DSP",S222="DSP"),"DSP",IF(Q222="DSP",S222*2,IF(S222="DSP",Q222*2,(Q222+S222)))))</f>
        <v>8</v>
      </c>
      <c r="U222" s="418">
        <v>26.8</v>
      </c>
      <c r="V222" s="420">
        <f>IF(U222="ABI",0,IF(U222="DSP","DSP",IF(U222="VAL","VAL",IF(A222="F",VLOOKUP(U222,coorfille,2),VLOOKUP(U222,coorgarçon,2)))))</f>
        <v>4.5</v>
      </c>
      <c r="W222" s="418">
        <v>-17</v>
      </c>
      <c r="X222" s="420">
        <f>IF(W222="ABI",0,IF(W222="DSP","DSP",IF(W222="VAL","VAL",IF(A222="F",VLOOKUP(W222,SouplesseFille,2),VLOOKUP(W222,SouplesseGarçon,2)))))</f>
        <v>0</v>
      </c>
      <c r="Y222" s="418">
        <v>5</v>
      </c>
      <c r="Z222" s="420">
        <f>IF(Y222="ABI",0,IF(Y222="DSP","DSP",IF(Y222="VAL","VAL",IF(A222="F",VLOOKUP(Y222,eqfille,2),VLOOKUP(Y222,eqgarçon,2)))))</f>
        <v>2.5</v>
      </c>
      <c r="AA222" s="421">
        <f>IF(AND(V222="DSP",X222="DSP",Z222="DSP"),"DSP",IF(AND(V222="DSP",X222="DSP"),Z222*4,IF(AND(V222="DSP",Z222="DSP"),X222*4,IF(AND(X222="DSP",Z222="DSP"),V222*2,IF(V222="DSP",(X222+Z222)*2,IF(X222="DSP",V222+Z222*2,IF(Z222="DSP",V222+X222*2,IF(Z222="VAL","VALIDÉ",V222+X222+Z222))))))))</f>
        <v>7</v>
      </c>
      <c r="AB222" s="418">
        <v>52.5</v>
      </c>
      <c r="AC222" s="420">
        <f>IF(AB222="ABI",0,IF(AB222="DNF",0,IF(AB222="DSP","DSP",IF(AB222="VAL","VAL",(IF(A222="F",VLOOKUP(AB222,nagefille,2),VLOOKUP(AB222,nagegarçon,2)))))))</f>
        <v>4</v>
      </c>
      <c r="AD222" s="423">
        <f>IF(AC222="VAL","VALIDÉ",AC222)</f>
        <v>4</v>
      </c>
      <c r="AE222" s="424">
        <f>IF(AND(H222="DSP",M222="DSP",T222="DSP",AA222="DSP",AD222="DSP"),"DSP",IF(AND(H222="DSP",M222="DSP",T222="DSP",AA222="DSP"),AD222,IF(AND(H222="DSP",M222="DSP",T222="DSP",AD222="DSP"),AA222,IF(AND(H222="DSP",M222="DSP",AA222="DSP",AD222="DSP"),T222,IF(AND(H222="DSP",T222="DSP",AA222="DSP",AD222="DSP"),M222,IF(AND(M222="DSP",T222="DSP",AA222="DSP",AD222="DSP"),H222,IF(AND(T222="DSP",AA222="DSP",AD222="DSP"),(H222+M222)/2,IF(AND(M222="DSP",AA222="DSP",AD222="DSP"),(H222+T222)/2,IF(AND(H222="DSP",AA222="DSP",AD222="DSP"),(M222+T222)/2,IF(AND(M222="DSP",T222="DSP",AD222="DSP"),(H222+AA222)/2,IF(AND(H222="DSP",T222="DSP",AD222="DSP"),(M222+AA222)/2,IF(AND(H222="DSP",M222="DSP",AD222="DSP"),(T222+AA222)/2,IF(AND(M222="DSP",T222="DSP",AA222="DSP"),(H222+AD222)/2,IF(AND(H222="DSP",T222="DSP",AA222="DSP"),(M222+AD222)/2,IF(AND(H222="DSP",M222="DSP",AA222="DSP"),(T222+AD222)/2,IF(AND(H222="DSP",M222="DSP",T222="DSP"),(AA222+AD222)/2,IF(AND(H222="DSP",M222="DSP"),(T222+AA222+AD222)/3,IF(AND(H222="DSP",T222="DSP"),(M222+AA222+AD222)/3,IF(AND(M222="DSP",T222="DSP"),(H222+AA222+AD222)/3,IF(AND(H222="DSP",AA222="DSP"),(M222+T222+AD222)/3,IF(AND(M222="DSP",AA222="DSP"),(H222+T222+AD222)/3,IF(AND(T222="DSP",AA222="DSP"),(H222+M222+AD222)/3,IF(AND(H222="DSP",AD222="DSP"),(M222+T222+AA222)/3,IF(AND(M222="DSP",AD222="DSP"),(H222+T222+AA222)/3,IF(AND(T222="DSP",AD222="DSP"),(H222+M222+AA222)/3,IF(AND(AA222="DSP",AD222="DSP"),(H222+M222+T222)/3,IF(H222="DSP",(M222+T222+AA222+AD222)/4,IF(M222="DSP",(H222+T222+AA222+AD222)/4,IF(T222="DSP",(H222+M222+AA222+AD222)/4,IF(AA222="DSP",(H222+M222+T222+AD222)/4,IF(AD222="DSP",(H222+M222+T222+AA222)/4,SUM(H222+M222+T222+AA222+AD222)/5)))))))))))))))))))))))))))))))</f>
        <v>8.8000000000000007</v>
      </c>
      <c r="AF222" s="425">
        <f>IF(AE222="DSP",0,AE222)</f>
        <v>8.8000000000000007</v>
      </c>
      <c r="AG222" s="484">
        <f>RANK(AF222,$AF$3:$AF$651,0)</f>
        <v>514</v>
      </c>
      <c r="AH222" s="426">
        <f>IF(ISERROR(VLOOKUP(B222,'Notes Ecrit'!$A$2:$B$650,2,FALSE)),"ABI",(VLOOKUP(B222,'Notes Ecrit'!$A$2:$B$650,2,FALSE)))</f>
        <v>7</v>
      </c>
      <c r="AI222" s="425">
        <f>IF(OR(AH222="ABI",AH222="VALIDÉ"),0,AH222)</f>
        <v>7</v>
      </c>
      <c r="AJ222" s="488">
        <f>RANK(AI222,$AI$3:$AI$651,0)</f>
        <v>183</v>
      </c>
      <c r="AK222" s="427">
        <f>IF(AH222="ABI","DEF",IF(AE222="DSP",AH222,(AE222*0.5+AH222*0.5)))</f>
        <v>7.9</v>
      </c>
    </row>
    <row r="223" spans="1:37" ht="15.75" customHeight="1" thickBot="1" x14ac:dyDescent="0.35">
      <c r="A223" s="414" t="s">
        <v>74</v>
      </c>
      <c r="B223" s="415">
        <v>21902626</v>
      </c>
      <c r="C223" s="449" t="s">
        <v>592</v>
      </c>
      <c r="D223" s="449" t="s">
        <v>593</v>
      </c>
      <c r="E223" s="418">
        <v>7</v>
      </c>
      <c r="F223" s="419">
        <f>IF(E223="ABI","ABI",IF(E223="DSP","DSP",IF(E223="VAL","VAL",(VLOOKUP(E223,tpstest,2)))))</f>
        <v>13</v>
      </c>
      <c r="G223" s="420">
        <f>IF(F223="ABI",0,IF(F223="DSP","DSP",IF(F223="VAL","VAL",(IF(A223="F",VLOOKUP(F223,endurfille,2),VLOOKUP(F223,endurgarçon,2))))))</f>
        <v>7</v>
      </c>
      <c r="H223" s="421">
        <f>IF(G223="VAL","VALIDÉ",G223)</f>
        <v>7</v>
      </c>
      <c r="I223" s="418">
        <v>4.0599999999999996</v>
      </c>
      <c r="J223" s="420">
        <f>IF(I223="ABI",0,IF(I223="DSP","DSP",IF(I223="VAL","VAL",(IF(A223="F",VLOOKUP(I223,VIT20MF,2),VLOOKUP(I223,Vit20MG,2))))))</f>
        <v>7</v>
      </c>
      <c r="K223" s="418">
        <v>9.2200000000000006</v>
      </c>
      <c r="L223" s="420">
        <f>IF(K223="ABI",0,IF(K223="DSP","DSP",IF(K223="VAL","VAL",(IF(A223="F",VLOOKUP(K223,vit50mf,2),VLOOKUP(K223,vit50mg,2))))))</f>
        <v>1</v>
      </c>
      <c r="M223" s="421">
        <f>IF(OR(J223="DSP",L223="DSP"),"DSP",IF(L223="VAL","VALIDÉ",(J223+L223)/2))</f>
        <v>4</v>
      </c>
      <c r="N223" s="418">
        <v>33</v>
      </c>
      <c r="O223" s="418">
        <v>66</v>
      </c>
      <c r="P223" s="422">
        <f>IF(OR(N223="DSP",N223="ABI",N223="VAL"),0,N223/O223)</f>
        <v>0.5</v>
      </c>
      <c r="Q223" s="420">
        <f>IF(N223="ABI",0,IF(N223="DSP","DSP",IF(N223="VAL","VAL",IF(A223="F",VLOOKUP(P223,forcefille,2),VLOOKUP(P223,forcegarçon,2)))))</f>
        <v>5</v>
      </c>
      <c r="R223" s="418">
        <v>25.3</v>
      </c>
      <c r="S223" s="420">
        <f>IF(R223="ABI",0,IF(R223="DSP","DSP",IF(R223="VAL","VAL",IF(A223="F",VLOOKUP(R223,détfille,2),VLOOKUP(R223,détgarçon,2)))))</f>
        <v>3.5</v>
      </c>
      <c r="T223" s="421">
        <f>IF(OR(Q223="VAL",S223="VAL"),"VALIDÉ",IF(AND(Q223="DSP",S223="DSP"),"DSP",IF(Q223="DSP",S223*2,IF(S223="DSP",Q223*2,(Q223+S223)))))</f>
        <v>8.5</v>
      </c>
      <c r="U223" s="418">
        <v>37.700000000000003</v>
      </c>
      <c r="V223" s="420">
        <f>IF(U223="ABI",0,IF(U223="DSP","DSP",IF(U223="VAL","VAL",IF(A223="F",VLOOKUP(U223,coorfille,2),VLOOKUP(U223,coorgarçon,2)))))</f>
        <v>0.25</v>
      </c>
      <c r="W223" s="418">
        <v>-10</v>
      </c>
      <c r="X223" s="420">
        <f>IF(W223="ABI",0,IF(W223="DSP","DSP",IF(W223="VAL","VAL",IF(A223="F",VLOOKUP(W223,SouplesseFille,2),VLOOKUP(W223,SouplesseGarçon,2)))))</f>
        <v>0.75</v>
      </c>
      <c r="Y223" s="418">
        <v>6</v>
      </c>
      <c r="Z223" s="420">
        <f>IF(Y223="ABI",0,IF(Y223="DSP","DSP",IF(Y223="VAL","VAL",IF(A223="F",VLOOKUP(Y223,eqfille,2),VLOOKUP(Y223,eqgarçon,2)))))</f>
        <v>2</v>
      </c>
      <c r="AA223" s="421">
        <f>IF(AND(V223="DSP",X223="DSP",Z223="DSP"),"DSP",IF(AND(V223="DSP",X223="DSP"),Z223*4,IF(AND(V223="DSP",Z223="DSP"),X223*4,IF(AND(X223="DSP",Z223="DSP"),V223*2,IF(V223="DSP",(X223+Z223)*2,IF(X223="DSP",V223+Z223*2,IF(Z223="DSP",V223+X223*2,IF(Z223="VAL","VALIDÉ",V223+X223+Z223))))))))</f>
        <v>3</v>
      </c>
      <c r="AB223" s="418">
        <v>38.15</v>
      </c>
      <c r="AC223" s="420">
        <f>IF(AB223="ABI",0,IF(AB223="DNF",0,IF(AB223="DSP","DSP",IF(AB223="VAL","VAL",(IF(A223="F",VLOOKUP(AB223,nagefille,2),VLOOKUP(AB223,nagegarçon,2)))))))</f>
        <v>15</v>
      </c>
      <c r="AD223" s="423">
        <f>IF(AC223="VAL","VALIDÉ",AC223)</f>
        <v>15</v>
      </c>
      <c r="AE223" s="424">
        <f>IF(AND(H223="DSP",M223="DSP",T223="DSP",AA223="DSP",AD223="DSP"),"DSP",IF(AND(H223="DSP",M223="DSP",T223="DSP",AA223="DSP"),AD223,IF(AND(H223="DSP",M223="DSP",T223="DSP",AD223="DSP"),AA223,IF(AND(H223="DSP",M223="DSP",AA223="DSP",AD223="DSP"),T223,IF(AND(H223="DSP",T223="DSP",AA223="DSP",AD223="DSP"),M223,IF(AND(M223="DSP",T223="DSP",AA223="DSP",AD223="DSP"),H223,IF(AND(T223="DSP",AA223="DSP",AD223="DSP"),(H223+M223)/2,IF(AND(M223="DSP",AA223="DSP",AD223="DSP"),(H223+T223)/2,IF(AND(H223="DSP",AA223="DSP",AD223="DSP"),(M223+T223)/2,IF(AND(M223="DSP",T223="DSP",AD223="DSP"),(H223+AA223)/2,IF(AND(H223="DSP",T223="DSP",AD223="DSP"),(M223+AA223)/2,IF(AND(H223="DSP",M223="DSP",AD223="DSP"),(T223+AA223)/2,IF(AND(M223="DSP",T223="DSP",AA223="DSP"),(H223+AD223)/2,IF(AND(H223="DSP",T223="DSP",AA223="DSP"),(M223+AD223)/2,IF(AND(H223="DSP",M223="DSP",AA223="DSP"),(T223+AD223)/2,IF(AND(H223="DSP",M223="DSP",T223="DSP"),(AA223+AD223)/2,IF(AND(H223="DSP",M223="DSP"),(T223+AA223+AD223)/3,IF(AND(H223="DSP",T223="DSP"),(M223+AA223+AD223)/3,IF(AND(M223="DSP",T223="DSP"),(H223+AA223+AD223)/3,IF(AND(H223="DSP",AA223="DSP"),(M223+T223+AD223)/3,IF(AND(M223="DSP",AA223="DSP"),(H223+T223+AD223)/3,IF(AND(T223="DSP",AA223="DSP"),(H223+M223+AD223)/3,IF(AND(H223="DSP",AD223="DSP"),(M223+T223+AA223)/3,IF(AND(M223="DSP",AD223="DSP"),(H223+T223+AA223)/3,IF(AND(T223="DSP",AD223="DSP"),(H223+M223+AA223)/3,IF(AND(AA223="DSP",AD223="DSP"),(H223+M223+T223)/3,IF(H223="DSP",(M223+T223+AA223+AD223)/4,IF(M223="DSP",(H223+T223+AA223+AD223)/4,IF(T223="DSP",(H223+M223+AA223+AD223)/4,IF(AA223="DSP",(H223+M223+T223+AD223)/4,IF(AD223="DSP",(H223+M223+T223+AA223)/4,SUM(H223+M223+T223+AA223+AD223)/5)))))))))))))))))))))))))))))))</f>
        <v>7.5</v>
      </c>
      <c r="AF223" s="425">
        <f>IF(AE223="DSP",0,AE223)</f>
        <v>7.5</v>
      </c>
      <c r="AG223" s="484">
        <f>RANK(AF223,$AF$3:$AF$651,0)</f>
        <v>556</v>
      </c>
      <c r="AH223" s="426">
        <f>IF(ISERROR(VLOOKUP(B223,'Notes Ecrit'!$A$2:$B$650,2,FALSE)),"ABI",(VLOOKUP(B223,'Notes Ecrit'!$A$2:$B$650,2,FALSE)))</f>
        <v>3.5</v>
      </c>
      <c r="AI223" s="425">
        <f>IF(OR(AH223="ABI",AH223="VALIDÉ"),0,AH223)</f>
        <v>3.5</v>
      </c>
      <c r="AJ223" s="488">
        <f>RANK(AI223,$AI$3:$AI$651,0)</f>
        <v>531</v>
      </c>
      <c r="AK223" s="427">
        <f>IF(AH223="ABI","DEF",IF(AE223="DSP",AH223,(AE223*0.5+AH223*0.5)))</f>
        <v>5.5</v>
      </c>
    </row>
    <row r="224" spans="1:37" ht="15.75" customHeight="1" thickBot="1" x14ac:dyDescent="0.35">
      <c r="A224" s="414" t="s">
        <v>1026</v>
      </c>
      <c r="B224" s="415">
        <v>21816821</v>
      </c>
      <c r="C224" s="432" t="s">
        <v>203</v>
      </c>
      <c r="D224" s="433" t="s">
        <v>1379</v>
      </c>
      <c r="E224" s="418"/>
      <c r="F224" s="419"/>
      <c r="G224" s="420"/>
      <c r="H224" s="421"/>
      <c r="I224" s="418"/>
      <c r="J224" s="420"/>
      <c r="K224" s="418"/>
      <c r="L224" s="420"/>
      <c r="M224" s="421"/>
      <c r="N224" s="418"/>
      <c r="O224" s="418"/>
      <c r="P224" s="422"/>
      <c r="Q224" s="420"/>
      <c r="R224" s="418"/>
      <c r="S224" s="420"/>
      <c r="T224" s="421"/>
      <c r="U224" s="418"/>
      <c r="V224" s="420"/>
      <c r="W224" s="418"/>
      <c r="X224" s="420"/>
      <c r="Y224" s="418"/>
      <c r="Z224" s="420"/>
      <c r="AA224" s="421"/>
      <c r="AB224" s="418"/>
      <c r="AC224" s="420"/>
      <c r="AD224" s="423"/>
      <c r="AE224" s="424">
        <v>10.8</v>
      </c>
      <c r="AF224" s="425">
        <f>IF(AE224="DSP",0,AE224)</f>
        <v>10.8</v>
      </c>
      <c r="AG224" s="484">
        <f>RANK(AF224,$AF$3:$AF$651,0)</f>
        <v>352</v>
      </c>
      <c r="AH224" s="426">
        <f>IF(ISERROR(VLOOKUP(B224,'Notes Ecrit'!$A$2:$B$650,2,FALSE)),"ABI",(VLOOKUP(B224,'Notes Ecrit'!$A$2:$B$650,2,FALSE)))</f>
        <v>7</v>
      </c>
      <c r="AI224" s="425">
        <f>IF(OR(AH224="ABI",AH224="VALIDÉ"),0,AH224)</f>
        <v>7</v>
      </c>
      <c r="AJ224" s="488">
        <f>RANK(AI224,$AI$3:$AI$651,0)</f>
        <v>183</v>
      </c>
      <c r="AK224" s="427">
        <f>IF(AH224="ABI","DEF",IF(AE224="DSP",AH224,(AE224*0.5+AH224*0.5)))</f>
        <v>8.9</v>
      </c>
    </row>
    <row r="225" spans="1:37" ht="15.75" customHeight="1" thickBot="1" x14ac:dyDescent="0.35">
      <c r="A225" s="414" t="s">
        <v>1026</v>
      </c>
      <c r="B225" s="415">
        <v>21906288</v>
      </c>
      <c r="C225" s="448" t="s">
        <v>594</v>
      </c>
      <c r="D225" s="449" t="s">
        <v>595</v>
      </c>
      <c r="E225" s="418">
        <v>16</v>
      </c>
      <c r="F225" s="419">
        <f>IF(E225="ABI","ABI",IF(E225="DSP","DSP",IF(E225="VAL","VAL",(VLOOKUP(E225,tpstest,2)))))</f>
        <v>17.5</v>
      </c>
      <c r="G225" s="420">
        <f>IF(F225="ABI",0,IF(F225="DSP","DSP",IF(F225="VAL","VAL",(IF(A225="F",VLOOKUP(F225,endurfille,2),VLOOKUP(F225,endurgarçon,2))))))</f>
        <v>13</v>
      </c>
      <c r="H225" s="421">
        <f>IF(G225="VAL","VALIDÉ",G225)</f>
        <v>13</v>
      </c>
      <c r="I225" s="418">
        <v>3.13</v>
      </c>
      <c r="J225" s="420">
        <f>IF(I225="ABI",0,IF(I225="DSP","DSP",IF(I225="VAL","VAL",(IF(A225="F",VLOOKUP(I225,VIT20MF,2),VLOOKUP(I225,Vit20MG,2))))))</f>
        <v>18</v>
      </c>
      <c r="K225" s="418">
        <v>6.59</v>
      </c>
      <c r="L225" s="420">
        <f>IF(K225="ABI",0,IF(K225="DSP","DSP",IF(K225="VAL","VAL",(IF(A225="F",VLOOKUP(K225,vit50mf,2),VLOOKUP(K225,vit50mg,2))))))</f>
        <v>13</v>
      </c>
      <c r="M225" s="421">
        <f>IF(OR(J225="DSP",L225="DSP"),"DSP",IF(L225="VAL","VALIDÉ",(J225+L225)/2))</f>
        <v>15.5</v>
      </c>
      <c r="N225" s="418">
        <v>58</v>
      </c>
      <c r="O225" s="418">
        <v>61</v>
      </c>
      <c r="P225" s="422">
        <f>IF(OR(N225="DSP",N225="ABI",N225="VAL"),0,N225/O225)</f>
        <v>0.95081967213114749</v>
      </c>
      <c r="Q225" s="420">
        <f>IF(N225="ABI",0,IF(N225="DSP","DSP",IF(N225="VAL","VAL",IF(A225="F",VLOOKUP(P225,forcefille,2),VLOOKUP(P225,forcegarçon,2)))))</f>
        <v>5</v>
      </c>
      <c r="R225" s="418">
        <v>43.3</v>
      </c>
      <c r="S225" s="420">
        <f>IF(R225="ABI",0,IF(R225="DSP","DSP",IF(R225="VAL","VAL",IF(A225="F",VLOOKUP(R225,détfille,2),VLOOKUP(R225,détgarçon,2)))))</f>
        <v>4</v>
      </c>
      <c r="T225" s="421">
        <f>IF(OR(Q225="VAL",S225="VAL"),"VALIDÉ",IF(AND(Q225="DSP",S225="DSP"),"DSP",IF(Q225="DSP",S225*2,IF(S225="DSP",Q225*2,(Q225+S225)))))</f>
        <v>9</v>
      </c>
      <c r="U225" s="418">
        <v>23.48</v>
      </c>
      <c r="V225" s="420">
        <f>IF(U225="ABI",0,IF(U225="DSP","DSP",IF(U225="VAL","VAL",IF(A225="F",VLOOKUP(U225,coorfille,2),VLOOKUP(U225,coorgarçon,2)))))</f>
        <v>6.25</v>
      </c>
      <c r="W225" s="418">
        <v>2</v>
      </c>
      <c r="X225" s="420">
        <f>IF(W225="ABI",0,IF(W225="DSP","DSP",IF(W225="VAL","VAL",IF(A225="F",VLOOKUP(W225,SouplesseFille,2),VLOOKUP(W225,SouplesseGarçon,2)))))</f>
        <v>3</v>
      </c>
      <c r="Y225" s="418">
        <v>7</v>
      </c>
      <c r="Z225" s="420">
        <f>IF(Y225="ABI",0,IF(Y225="DSP","DSP",IF(Y225="VAL","VAL",IF(A225="F",VLOOKUP(Y225,eqfille,2),VLOOKUP(Y225,eqgarçon,2)))))</f>
        <v>1.5</v>
      </c>
      <c r="AA225" s="421">
        <f>IF(AND(V225="DSP",X225="DSP",Z225="DSP"),"DSP",IF(AND(V225="DSP",X225="DSP"),Z225*4,IF(AND(V225="DSP",Z225="DSP"),X225*4,IF(AND(X225="DSP",Z225="DSP"),V225*2,IF(V225="DSP",(X225+Z225)*2,IF(X225="DSP",V225+Z225*2,IF(Z225="DSP",V225+X225*2,IF(Z225="VAL","VALIDÉ",V225+X225+Z225))))))))</f>
        <v>10.75</v>
      </c>
      <c r="AB225" s="418">
        <v>42.62</v>
      </c>
      <c r="AC225" s="420">
        <f>IF(AB225="ABI",0,IF(AB225="DNF",0,IF(AB225="DSP","DSP",IF(AB225="VAL","VAL",(IF(A225="F",VLOOKUP(AB225,nagefille,2),VLOOKUP(AB225,nagegarçon,2)))))))</f>
        <v>9</v>
      </c>
      <c r="AD225" s="423">
        <f>IF(AC225="VAL","VALIDÉ",AC225)</f>
        <v>9</v>
      </c>
      <c r="AE225" s="424">
        <f>IF(AND(H225="DSP",M225="DSP",T225="DSP",AA225="DSP",AD225="DSP"),"DSP",IF(AND(H225="DSP",M225="DSP",T225="DSP",AA225="DSP"),AD225,IF(AND(H225="DSP",M225="DSP",T225="DSP",AD225="DSP"),AA225,IF(AND(H225="DSP",M225="DSP",AA225="DSP",AD225="DSP"),T225,IF(AND(H225="DSP",T225="DSP",AA225="DSP",AD225="DSP"),M225,IF(AND(M225="DSP",T225="DSP",AA225="DSP",AD225="DSP"),H225,IF(AND(T225="DSP",AA225="DSP",AD225="DSP"),(H225+M225)/2,IF(AND(M225="DSP",AA225="DSP",AD225="DSP"),(H225+T225)/2,IF(AND(H225="DSP",AA225="DSP",AD225="DSP"),(M225+T225)/2,IF(AND(M225="DSP",T225="DSP",AD225="DSP"),(H225+AA225)/2,IF(AND(H225="DSP",T225="DSP",AD225="DSP"),(M225+AA225)/2,IF(AND(H225="DSP",M225="DSP",AD225="DSP"),(T225+AA225)/2,IF(AND(M225="DSP",T225="DSP",AA225="DSP"),(H225+AD225)/2,IF(AND(H225="DSP",T225="DSP",AA225="DSP"),(M225+AD225)/2,IF(AND(H225="DSP",M225="DSP",AA225="DSP"),(T225+AD225)/2,IF(AND(H225="DSP",M225="DSP",T225="DSP"),(AA225+AD225)/2,IF(AND(H225="DSP",M225="DSP"),(T225+AA225+AD225)/3,IF(AND(H225="DSP",T225="DSP"),(M225+AA225+AD225)/3,IF(AND(M225="DSP",T225="DSP"),(H225+AA225+AD225)/3,IF(AND(H225="DSP",AA225="DSP"),(M225+T225+AD225)/3,IF(AND(M225="DSP",AA225="DSP"),(H225+T225+AD225)/3,IF(AND(T225="DSP",AA225="DSP"),(H225+M225+AD225)/3,IF(AND(H225="DSP",AD225="DSP"),(M225+T225+AA225)/3,IF(AND(M225="DSP",AD225="DSP"),(H225+T225+AA225)/3,IF(AND(T225="DSP",AD225="DSP"),(H225+M225+AA225)/3,IF(AND(AA225="DSP",AD225="DSP"),(H225+M225+T225)/3,IF(H225="DSP",(M225+T225+AA225+AD225)/4,IF(M225="DSP",(H225+T225+AA225+AD225)/4,IF(T225="DSP",(H225+M225+AA225+AD225)/4,IF(AA225="DSP",(H225+M225+T225+AD225)/4,IF(AD225="DSP",(H225+M225+T225+AA225)/4,SUM(H225+M225+T225+AA225+AD225)/5)))))))))))))))))))))))))))))))</f>
        <v>11.45</v>
      </c>
      <c r="AF225" s="425">
        <f>IF(AE225="DSP",0,AE225)</f>
        <v>11.45</v>
      </c>
      <c r="AG225" s="484">
        <f>RANK(AF225,$AF$3:$AF$651,0)</f>
        <v>262</v>
      </c>
      <c r="AH225" s="426">
        <f>IF(ISERROR(VLOOKUP(B225,'Notes Ecrit'!$A$2:$B$650,2,FALSE)),"ABI",(VLOOKUP(B225,'Notes Ecrit'!$A$2:$B$650,2,FALSE)))</f>
        <v>3.5</v>
      </c>
      <c r="AI225" s="425">
        <f>IF(OR(AH225="ABI",AH225="VALIDÉ"),0,AH225)</f>
        <v>3.5</v>
      </c>
      <c r="AJ225" s="488">
        <f>RANK(AI225,$AI$3:$AI$651,0)</f>
        <v>531</v>
      </c>
      <c r="AK225" s="427">
        <f>IF(AH225="ABI","DEF",IF(AE225="DSP",AH225,(AE225*0.5+AH225*0.5)))</f>
        <v>7.4749999999999996</v>
      </c>
    </row>
    <row r="226" spans="1:37" ht="15.75" customHeight="1" thickBot="1" x14ac:dyDescent="0.35">
      <c r="A226" s="414" t="s">
        <v>1026</v>
      </c>
      <c r="B226" s="415">
        <v>21904134</v>
      </c>
      <c r="C226" s="448" t="s">
        <v>596</v>
      </c>
      <c r="D226" s="449" t="s">
        <v>597</v>
      </c>
      <c r="E226" s="418">
        <v>20</v>
      </c>
      <c r="F226" s="419">
        <f>IF(E226="ABI","ABI",IF(E226="DSP","DSP",IF(E226="VAL","VAL",(VLOOKUP(E226,tpstest,2)))))</f>
        <v>19.5</v>
      </c>
      <c r="G226" s="420">
        <f>IF(F226="ABI",0,IF(F226="DSP","DSP",IF(F226="VAL","VAL",(IF(A226="F",VLOOKUP(F226,endurfille,2),VLOOKUP(F226,endurgarçon,2))))))</f>
        <v>17</v>
      </c>
      <c r="H226" s="421">
        <f>IF(G226="VAL","VALIDÉ",G226)</f>
        <v>17</v>
      </c>
      <c r="I226" s="418">
        <v>3.09</v>
      </c>
      <c r="J226" s="420">
        <f>IF(I226="ABI",0,IF(I226="DSP","DSP",IF(I226="VAL","VAL",(IF(A226="F",VLOOKUP(I226,VIT20MF,2),VLOOKUP(I226,Vit20MG,2))))))</f>
        <v>19</v>
      </c>
      <c r="K226" s="418">
        <v>6.63</v>
      </c>
      <c r="L226" s="420">
        <f>IF(K226="ABI",0,IF(K226="DSP","DSP",IF(K226="VAL","VAL",(IF(A226="F",VLOOKUP(K226,vit50mf,2),VLOOKUP(K226,vit50mg,2))))))</f>
        <v>12</v>
      </c>
      <c r="M226" s="421">
        <f>IF(OR(J226="DSP",L226="DSP"),"DSP",IF(L226="VAL","VALIDÉ",(J226+L226)/2))</f>
        <v>15.5</v>
      </c>
      <c r="N226" s="418">
        <v>62</v>
      </c>
      <c r="O226" s="418">
        <v>63</v>
      </c>
      <c r="P226" s="422">
        <f>IF(OR(N226="DSP",N226="ABI",N226="VAL"),0,N226/O226)</f>
        <v>0.98412698412698407</v>
      </c>
      <c r="Q226" s="420">
        <f>IF(N226="ABI",0,IF(N226="DSP","DSP",IF(N226="VAL","VAL",IF(A226="F",VLOOKUP(P226,forcefille,2),VLOOKUP(P226,forcegarçon,2)))))</f>
        <v>5</v>
      </c>
      <c r="R226" s="418">
        <v>41.7</v>
      </c>
      <c r="S226" s="420">
        <f>IF(R226="ABI",0,IF(R226="DSP","DSP",IF(R226="VAL","VAL",IF(A226="F",VLOOKUP(R226,détfille,2),VLOOKUP(R226,détgarçon,2)))))</f>
        <v>3.5</v>
      </c>
      <c r="T226" s="421">
        <f>IF(OR(Q226="VAL",S226="VAL"),"VALIDÉ",IF(AND(Q226="DSP",S226="DSP"),"DSP",IF(Q226="DSP",S226*2,IF(S226="DSP",Q226*2,(Q226+S226)))))</f>
        <v>8.5</v>
      </c>
      <c r="U226" s="418">
        <v>25.89</v>
      </c>
      <c r="V226" s="420">
        <f>IF(U226="ABI",0,IF(U226="DSP","DSP",IF(U226="VAL","VAL",IF(A226="F",VLOOKUP(U226,coorfille,2),VLOOKUP(U226,coorgarçon,2)))))</f>
        <v>5</v>
      </c>
      <c r="W226" s="418">
        <v>0</v>
      </c>
      <c r="X226" s="420">
        <f>IF(W226="ABI",0,IF(W226="DSP","DSP",IF(W226="VAL","VAL",IF(A226="F",VLOOKUP(W226,SouplesseFille,2),VLOOKUP(W226,SouplesseGarçon,2)))))</f>
        <v>2.5</v>
      </c>
      <c r="Y226" s="418">
        <v>8</v>
      </c>
      <c r="Z226" s="420">
        <f>IF(Y226="ABI",0,IF(Y226="DSP","DSP",IF(Y226="VAL","VAL",IF(A226="F",VLOOKUP(Y226,eqfille,2),VLOOKUP(Y226,eqgarçon,2)))))</f>
        <v>1</v>
      </c>
      <c r="AA226" s="421">
        <f>IF(AND(V226="DSP",X226="DSP",Z226="DSP"),"DSP",IF(AND(V226="DSP",X226="DSP"),Z226*4,IF(AND(V226="DSP",Z226="DSP"),X226*4,IF(AND(X226="DSP",Z226="DSP"),V226*2,IF(V226="DSP",(X226+Z226)*2,IF(X226="DSP",V226+Z226*2,IF(Z226="DSP",V226+X226*2,IF(Z226="VAL","VALIDÉ",V226+X226+Z226))))))))</f>
        <v>8.5</v>
      </c>
      <c r="AB226" s="418">
        <v>38.64</v>
      </c>
      <c r="AC226" s="420">
        <f>IF(AB226="ABI",0,IF(AB226="DNF",0,IF(AB226="DSP","DSP",IF(AB226="VAL","VAL",(IF(A226="F",VLOOKUP(AB226,nagefille,2),VLOOKUP(AB226,nagegarçon,2)))))))</f>
        <v>11</v>
      </c>
      <c r="AD226" s="423">
        <f>IF(AC226="VAL","VALIDÉ",AC226)</f>
        <v>11</v>
      </c>
      <c r="AE226" s="424">
        <f>IF(AND(H226="DSP",M226="DSP",T226="DSP",AA226="DSP",AD226="DSP"),"DSP",IF(AND(H226="DSP",M226="DSP",T226="DSP",AA226="DSP"),AD226,IF(AND(H226="DSP",M226="DSP",T226="DSP",AD226="DSP"),AA226,IF(AND(H226="DSP",M226="DSP",AA226="DSP",AD226="DSP"),T226,IF(AND(H226="DSP",T226="DSP",AA226="DSP",AD226="DSP"),M226,IF(AND(M226="DSP",T226="DSP",AA226="DSP",AD226="DSP"),H226,IF(AND(T226="DSP",AA226="DSP",AD226="DSP"),(H226+M226)/2,IF(AND(M226="DSP",AA226="DSP",AD226="DSP"),(H226+T226)/2,IF(AND(H226="DSP",AA226="DSP",AD226="DSP"),(M226+T226)/2,IF(AND(M226="DSP",T226="DSP",AD226="DSP"),(H226+AA226)/2,IF(AND(H226="DSP",T226="DSP",AD226="DSP"),(M226+AA226)/2,IF(AND(H226="DSP",M226="DSP",AD226="DSP"),(T226+AA226)/2,IF(AND(M226="DSP",T226="DSP",AA226="DSP"),(H226+AD226)/2,IF(AND(H226="DSP",T226="DSP",AA226="DSP"),(M226+AD226)/2,IF(AND(H226="DSP",M226="DSP",AA226="DSP"),(T226+AD226)/2,IF(AND(H226="DSP",M226="DSP",T226="DSP"),(AA226+AD226)/2,IF(AND(H226="DSP",M226="DSP"),(T226+AA226+AD226)/3,IF(AND(H226="DSP",T226="DSP"),(M226+AA226+AD226)/3,IF(AND(M226="DSP",T226="DSP"),(H226+AA226+AD226)/3,IF(AND(H226="DSP",AA226="DSP"),(M226+T226+AD226)/3,IF(AND(M226="DSP",AA226="DSP"),(H226+T226+AD226)/3,IF(AND(T226="DSP",AA226="DSP"),(H226+M226+AD226)/3,IF(AND(H226="DSP",AD226="DSP"),(M226+T226+AA226)/3,IF(AND(M226="DSP",AD226="DSP"),(H226+T226+AA226)/3,IF(AND(T226="DSP",AD226="DSP"),(H226+M226+AA226)/3,IF(AND(AA226="DSP",AD226="DSP"),(H226+M226+T226)/3,IF(H226="DSP",(M226+T226+AA226+AD226)/4,IF(M226="DSP",(H226+T226+AA226+AD226)/4,IF(T226="DSP",(H226+M226+AA226+AD226)/4,IF(AA226="DSP",(H226+M226+T226+AD226)/4,IF(AD226="DSP",(H226+M226+T226+AA226)/4,SUM(H226+M226+T226+AA226+AD226)/5)))))))))))))))))))))))))))))))</f>
        <v>12.1</v>
      </c>
      <c r="AF226" s="425">
        <f>IF(AE226="DSP",0,AE226)</f>
        <v>12.1</v>
      </c>
      <c r="AG226" s="484">
        <f>RANK(AF226,$AF$3:$AF$651,0)</f>
        <v>177</v>
      </c>
      <c r="AH226" s="426">
        <f>IF(ISERROR(VLOOKUP(B226,'Notes Ecrit'!$A$2:$B$650,2,FALSE)),"ABI",(VLOOKUP(B226,'Notes Ecrit'!$A$2:$B$650,2,FALSE)))</f>
        <v>6</v>
      </c>
      <c r="AI226" s="425">
        <f>IF(OR(AH226="ABI",AH226="VALIDÉ"),0,AH226)</f>
        <v>6</v>
      </c>
      <c r="AJ226" s="488">
        <f>RANK(AI226,$AI$3:$AI$651,0)</f>
        <v>288</v>
      </c>
      <c r="AK226" s="427">
        <f>IF(AH226="ABI","DEF",IF(AE226="DSP",AH226,(AE226*0.5+AH226*0.5)))</f>
        <v>9.0500000000000007</v>
      </c>
    </row>
    <row r="227" spans="1:37" ht="15.75" customHeight="1" thickBot="1" x14ac:dyDescent="0.35">
      <c r="A227" s="414" t="s">
        <v>74</v>
      </c>
      <c r="B227" s="415">
        <v>21904986</v>
      </c>
      <c r="C227" s="448" t="s">
        <v>204</v>
      </c>
      <c r="D227" s="449" t="s">
        <v>197</v>
      </c>
      <c r="E227" s="418">
        <v>14</v>
      </c>
      <c r="F227" s="419">
        <f>IF(E227="ABI","ABI",IF(E227="DSP","DSP",IF(E227="VAL","VAL",(VLOOKUP(E227,tpstest,2)))))</f>
        <v>16.5</v>
      </c>
      <c r="G227" s="420">
        <f>IF(F227="ABI",0,IF(F227="DSP","DSP",IF(F227="VAL","VAL",(IF(A227="F",VLOOKUP(F227,endurfille,2),VLOOKUP(F227,endurgarçon,2))))))</f>
        <v>14</v>
      </c>
      <c r="H227" s="421">
        <f>IF(G227="VAL","VALIDÉ",G227)</f>
        <v>14</v>
      </c>
      <c r="I227" s="418">
        <v>3.34</v>
      </c>
      <c r="J227" s="420">
        <f>IF(I227="ABI",0,IF(I227="DSP","DSP",IF(I227="VAL","VAL",(IF(A227="F",VLOOKUP(I227,VIT20MF,2),VLOOKUP(I227,Vit20MG,2))))))</f>
        <v>19</v>
      </c>
      <c r="K227" s="418">
        <v>7.12</v>
      </c>
      <c r="L227" s="420">
        <f>IF(K227="ABI",0,IF(K227="DSP","DSP",IF(K227="VAL","VAL",(IF(A227="F",VLOOKUP(K227,vit50mf,2),VLOOKUP(K227,vit50mg,2))))))</f>
        <v>15</v>
      </c>
      <c r="M227" s="421">
        <f>IF(OR(J227="DSP",L227="DSP"),"DSP",IF(L227="VAL","VALIDÉ",(J227+L227)/2))</f>
        <v>17</v>
      </c>
      <c r="N227" s="418">
        <v>33</v>
      </c>
      <c r="O227" s="418">
        <v>55</v>
      </c>
      <c r="P227" s="422">
        <f>IF(OR(N227="DSP",N227="ABI",N227="VAL"),0,N227/O227)</f>
        <v>0.6</v>
      </c>
      <c r="Q227" s="420">
        <f>IF(N227="ABI",0,IF(N227="DSP","DSP",IF(N227="VAL","VAL",IF(A227="F",VLOOKUP(P227,forcefille,2),VLOOKUP(P227,forcegarçon,2)))))</f>
        <v>6</v>
      </c>
      <c r="R227" s="418">
        <v>31</v>
      </c>
      <c r="S227" s="420">
        <f>IF(R227="ABI",0,IF(R227="DSP","DSP",IF(R227="VAL","VAL",IF(A227="F",VLOOKUP(R227,détfille,2),VLOOKUP(R227,détgarçon,2)))))</f>
        <v>5</v>
      </c>
      <c r="T227" s="421">
        <f>IF(OR(Q227="VAL",S227="VAL"),"VALIDÉ",IF(AND(Q227="DSP",S227="DSP"),"DSP",IF(Q227="DSP",S227*2,IF(S227="DSP",Q227*2,(Q227+S227)))))</f>
        <v>11</v>
      </c>
      <c r="U227" s="418">
        <v>26.5</v>
      </c>
      <c r="V227" s="420">
        <f>IF(U227="ABI",0,IF(U227="DSP","DSP",IF(U227="VAL","VAL",IF(A227="F",VLOOKUP(U227,coorfille,2),VLOOKUP(U227,coorgarçon,2)))))</f>
        <v>5.5</v>
      </c>
      <c r="W227" s="418">
        <v>0</v>
      </c>
      <c r="X227" s="420">
        <f>IF(W227="ABI",0,IF(W227="DSP","DSP",IF(W227="VAL","VAL",IF(A227="F",VLOOKUP(W227,SouplesseFille,2),VLOOKUP(W227,SouplesseGarçon,2)))))</f>
        <v>2.5</v>
      </c>
      <c r="Y227" s="418">
        <v>2</v>
      </c>
      <c r="Z227" s="420">
        <f>IF(Y227="ABI",0,IF(Y227="DSP","DSP",IF(Y227="VAL","VAL",IF(A227="F",VLOOKUP(Y227,eqfille,2),VLOOKUP(Y227,eqgarçon,2)))))</f>
        <v>4</v>
      </c>
      <c r="AA227" s="421">
        <f>IF(AND(V227="DSP",X227="DSP",Z227="DSP"),"DSP",IF(AND(V227="DSP",X227="DSP"),Z227*4,IF(AND(V227="DSP",Z227="DSP"),X227*4,IF(AND(X227="DSP",Z227="DSP"),V227*2,IF(V227="DSP",(X227+Z227)*2,IF(X227="DSP",V227+Z227*2,IF(Z227="DSP",V227+X227*2,IF(Z227="VAL","VALIDÉ",V227+X227+Z227))))))))</f>
        <v>12</v>
      </c>
      <c r="AB227" s="418">
        <v>61.22</v>
      </c>
      <c r="AC227" s="420">
        <f>IF(AB227="ABI",0,IF(AB227="DNF",0,IF(AB227="DSP","DSP",IF(AB227="VAL","VAL",(IF(A227="F",VLOOKUP(AB227,nagefille,2),VLOOKUP(AB227,nagegarçon,2)))))))</f>
        <v>4</v>
      </c>
      <c r="AD227" s="423">
        <f>IF(AC227="VAL","VALIDÉ",AC227)</f>
        <v>4</v>
      </c>
      <c r="AE227" s="424">
        <f>IF(AND(H227="DSP",M227="DSP",T227="DSP",AA227="DSP",AD227="DSP"),"DSP",IF(AND(H227="DSP",M227="DSP",T227="DSP",AA227="DSP"),AD227,IF(AND(H227="DSP",M227="DSP",T227="DSP",AD227="DSP"),AA227,IF(AND(H227="DSP",M227="DSP",AA227="DSP",AD227="DSP"),T227,IF(AND(H227="DSP",T227="DSP",AA227="DSP",AD227="DSP"),M227,IF(AND(M227="DSP",T227="DSP",AA227="DSP",AD227="DSP"),H227,IF(AND(T227="DSP",AA227="DSP",AD227="DSP"),(H227+M227)/2,IF(AND(M227="DSP",AA227="DSP",AD227="DSP"),(H227+T227)/2,IF(AND(H227="DSP",AA227="DSP",AD227="DSP"),(M227+T227)/2,IF(AND(M227="DSP",T227="DSP",AD227="DSP"),(H227+AA227)/2,IF(AND(H227="DSP",T227="DSP",AD227="DSP"),(M227+AA227)/2,IF(AND(H227="DSP",M227="DSP",AD227="DSP"),(T227+AA227)/2,IF(AND(M227="DSP",T227="DSP",AA227="DSP"),(H227+AD227)/2,IF(AND(H227="DSP",T227="DSP",AA227="DSP"),(M227+AD227)/2,IF(AND(H227="DSP",M227="DSP",AA227="DSP"),(T227+AD227)/2,IF(AND(H227="DSP",M227="DSP",T227="DSP"),(AA227+AD227)/2,IF(AND(H227="DSP",M227="DSP"),(T227+AA227+AD227)/3,IF(AND(H227="DSP",T227="DSP"),(M227+AA227+AD227)/3,IF(AND(M227="DSP",T227="DSP"),(H227+AA227+AD227)/3,IF(AND(H227="DSP",AA227="DSP"),(M227+T227+AD227)/3,IF(AND(M227="DSP",AA227="DSP"),(H227+T227+AD227)/3,IF(AND(T227="DSP",AA227="DSP"),(H227+M227+AD227)/3,IF(AND(H227="DSP",AD227="DSP"),(M227+T227+AA227)/3,IF(AND(M227="DSP",AD227="DSP"),(H227+T227+AA227)/3,IF(AND(T227="DSP",AD227="DSP"),(H227+M227+AA227)/3,IF(AND(AA227="DSP",AD227="DSP"),(H227+M227+T227)/3,IF(H227="DSP",(M227+T227+AA227+AD227)/4,IF(M227="DSP",(H227+T227+AA227+AD227)/4,IF(T227="DSP",(H227+M227+AA227+AD227)/4,IF(AA227="DSP",(H227+M227+T227+AD227)/4,IF(AD227="DSP",(H227+M227+T227+AA227)/4,SUM(H227+M227+T227+AA227+AD227)/5)))))))))))))))))))))))))))))))</f>
        <v>11.6</v>
      </c>
      <c r="AF227" s="425">
        <f>IF(AE227="DSP",0,AE227)</f>
        <v>11.6</v>
      </c>
      <c r="AG227" s="484">
        <f>RANK(AF227,$AF$3:$AF$651,0)</f>
        <v>245</v>
      </c>
      <c r="AH227" s="426">
        <f>IF(ISERROR(VLOOKUP(B227,'Notes Ecrit'!$A$2:$B$650,2,FALSE)),"ABI",(VLOOKUP(B227,'Notes Ecrit'!$A$2:$B$650,2,FALSE)))</f>
        <v>3</v>
      </c>
      <c r="AI227" s="425">
        <f>IF(OR(AH227="ABI",AH227="VALIDÉ"),0,AH227)</f>
        <v>3</v>
      </c>
      <c r="AJ227" s="488">
        <f>RANK(AI227,$AI$3:$AI$651,0)</f>
        <v>556</v>
      </c>
      <c r="AK227" s="427">
        <f>IF(AH227="ABI","DEF",IF(AE227="DSP",AH227,(AE227*0.5+AH227*0.5)))</f>
        <v>7.3</v>
      </c>
    </row>
    <row r="228" spans="1:37" ht="15.75" customHeight="1" thickBot="1" x14ac:dyDescent="0.35">
      <c r="A228" s="414" t="s">
        <v>74</v>
      </c>
      <c r="B228" s="415">
        <v>21813286</v>
      </c>
      <c r="C228" s="432" t="s">
        <v>1383</v>
      </c>
      <c r="D228" s="433" t="s">
        <v>1384</v>
      </c>
      <c r="E228" s="418"/>
      <c r="F228" s="419"/>
      <c r="G228" s="420"/>
      <c r="H228" s="421"/>
      <c r="I228" s="418"/>
      <c r="J228" s="420"/>
      <c r="K228" s="418"/>
      <c r="L228" s="420"/>
      <c r="M228" s="421"/>
      <c r="N228" s="418"/>
      <c r="O228" s="418"/>
      <c r="P228" s="422"/>
      <c r="Q228" s="420"/>
      <c r="R228" s="418"/>
      <c r="S228" s="420"/>
      <c r="T228" s="421"/>
      <c r="U228" s="418"/>
      <c r="V228" s="420"/>
      <c r="W228" s="418"/>
      <c r="X228" s="420"/>
      <c r="Y228" s="418"/>
      <c r="Z228" s="420"/>
      <c r="AA228" s="421"/>
      <c r="AB228" s="418"/>
      <c r="AC228" s="420"/>
      <c r="AD228" s="423"/>
      <c r="AE228" s="424">
        <v>12.8</v>
      </c>
      <c r="AF228" s="425">
        <f>IF(AE228="DSP",0,AE228)</f>
        <v>12.8</v>
      </c>
      <c r="AG228" s="484">
        <f>RANK(AF228,$AF$3:$AF$651,0)</f>
        <v>105</v>
      </c>
      <c r="AH228" s="426">
        <f>IF(ISERROR(VLOOKUP(B228,'Notes Ecrit'!$A$2:$B$650,2,FALSE)),"ABI",(VLOOKUP(B228,'Notes Ecrit'!$A$2:$B$650,2,FALSE)))</f>
        <v>6</v>
      </c>
      <c r="AI228" s="425">
        <f>IF(OR(AH228="ABI",AH228="VALIDÉ"),0,AH228)</f>
        <v>6</v>
      </c>
      <c r="AJ228" s="488">
        <f>RANK(AI228,$AI$3:$AI$651,0)</f>
        <v>288</v>
      </c>
      <c r="AK228" s="427">
        <f>IF(AH228="ABI","DEF",IF(AE228="DSP",AH228,(AE228*0.5+AH228*0.5)))</f>
        <v>9.4</v>
      </c>
    </row>
    <row r="229" spans="1:37" ht="15.75" customHeight="1" thickBot="1" x14ac:dyDescent="0.35">
      <c r="A229" s="414" t="s">
        <v>74</v>
      </c>
      <c r="B229" s="415">
        <v>21907471</v>
      </c>
      <c r="C229" s="448" t="s">
        <v>598</v>
      </c>
      <c r="D229" s="449" t="s">
        <v>243</v>
      </c>
      <c r="E229" s="418">
        <v>8</v>
      </c>
      <c r="F229" s="419">
        <f>IF(E229="ABI","ABI",IF(E229="DSP","DSP",IF(E229="VAL","VAL",(VLOOKUP(E229,tpstest,2)))))</f>
        <v>13.5</v>
      </c>
      <c r="G229" s="420">
        <f>IF(F229="ABI",0,IF(F229="DSP","DSP",IF(F229="VAL","VAL",(IF(A229="F",VLOOKUP(F229,endurfille,2),VLOOKUP(F229,endurgarçon,2))))))</f>
        <v>8</v>
      </c>
      <c r="H229" s="421">
        <f>IF(G229="VAL","VALIDÉ",G229)</f>
        <v>8</v>
      </c>
      <c r="I229" s="418">
        <v>3.69</v>
      </c>
      <c r="J229" s="420">
        <f>IF(I229="ABI",0,IF(I229="DSP","DSP",IF(I229="VAL","VAL",(IF(A229="F",VLOOKUP(I229,VIT20MF,2),VLOOKUP(I229,Vit20MG,2))))))</f>
        <v>13</v>
      </c>
      <c r="K229" s="418">
        <v>8.02</v>
      </c>
      <c r="L229" s="420">
        <f>IF(K229="ABI",0,IF(K229="DSP","DSP",IF(K229="VAL","VAL",(IF(A229="F",VLOOKUP(K229,vit50mf,2),VLOOKUP(K229,vit50mg,2))))))</f>
        <v>9</v>
      </c>
      <c r="M229" s="421">
        <f>IF(OR(J229="DSP",L229="DSP"),"DSP",IF(L229="VAL","VALIDÉ",(J229+L229)/2))</f>
        <v>11</v>
      </c>
      <c r="N229" s="418">
        <v>46</v>
      </c>
      <c r="O229" s="418">
        <v>75</v>
      </c>
      <c r="P229" s="422">
        <f>IF(OR(N229="DSP",N229="ABI",N229="VAL"),0,N229/O229)</f>
        <v>0.61333333333333329</v>
      </c>
      <c r="Q229" s="420">
        <f>IF(N229="ABI",0,IF(N229="DSP","DSP",IF(N229="VAL","VAL",IF(A229="F",VLOOKUP(P229,forcefille,2),VLOOKUP(P229,forcegarçon,2)))))</f>
        <v>6</v>
      </c>
      <c r="R229" s="418">
        <v>35.299999999999997</v>
      </c>
      <c r="S229" s="420">
        <f>IF(R229="ABI",0,IF(R229="DSP","DSP",IF(R229="VAL","VAL",IF(A229="F",VLOOKUP(R229,détfille,2),VLOOKUP(R229,détgarçon,2)))))</f>
        <v>6</v>
      </c>
      <c r="T229" s="421">
        <f>IF(OR(Q229="VAL",S229="VAL"),"VALIDÉ",IF(AND(Q229="DSP",S229="DSP"),"DSP",IF(Q229="DSP",S229*2,IF(S229="DSP",Q229*2,(Q229+S229)))))</f>
        <v>12</v>
      </c>
      <c r="U229" s="418">
        <v>26.03</v>
      </c>
      <c r="V229" s="420">
        <f>IF(U229="ABI",0,IF(U229="DSP","DSP",IF(U229="VAL","VAL",IF(A229="F",VLOOKUP(U229,coorfille,2),VLOOKUP(U229,coorgarçon,2)))))</f>
        <v>5.75</v>
      </c>
      <c r="W229" s="418">
        <v>4</v>
      </c>
      <c r="X229" s="420">
        <f>IF(W229="ABI",0,IF(W229="DSP","DSP",IF(W229="VAL","VAL",IF(A229="F",VLOOKUP(W229,SouplesseFille,2),VLOOKUP(W229,SouplesseGarçon,2)))))</f>
        <v>3.25</v>
      </c>
      <c r="Y229" s="418">
        <v>1</v>
      </c>
      <c r="Z229" s="420">
        <f>IF(Y229="ABI",0,IF(Y229="DSP","DSP",IF(Y229="VAL","VAL",IF(A229="F",VLOOKUP(Y229,eqfille,2),VLOOKUP(Y229,eqgarçon,2)))))</f>
        <v>4.5</v>
      </c>
      <c r="AA229" s="421">
        <f>IF(AND(V229="DSP",X229="DSP",Z229="DSP"),"DSP",IF(AND(V229="DSP",X229="DSP"),Z229*4,IF(AND(V229="DSP",Z229="DSP"),X229*4,IF(AND(X229="DSP",Z229="DSP"),V229*2,IF(V229="DSP",(X229+Z229)*2,IF(X229="DSP",V229+Z229*2,IF(Z229="DSP",V229+X229*2,IF(Z229="VAL","VALIDÉ",V229+X229+Z229))))))))</f>
        <v>13.5</v>
      </c>
      <c r="AB229" s="418">
        <v>46.32</v>
      </c>
      <c r="AC229" s="420">
        <f>IF(AB229="ABI",0,IF(AB229="DNF",0,IF(AB229="DSP","DSP",IF(AB229="VAL","VAL",(IF(A229="F",VLOOKUP(AB229,nagefille,2),VLOOKUP(AB229,nagegarçon,2)))))))</f>
        <v>10</v>
      </c>
      <c r="AD229" s="423">
        <f>IF(AC229="VAL","VALIDÉ",AC229)</f>
        <v>10</v>
      </c>
      <c r="AE229" s="424">
        <f>IF(AND(H229="DSP",M229="DSP",T229="DSP",AA229="DSP",AD229="DSP"),"DSP",IF(AND(H229="DSP",M229="DSP",T229="DSP",AA229="DSP"),AD229,IF(AND(H229="DSP",M229="DSP",T229="DSP",AD229="DSP"),AA229,IF(AND(H229="DSP",M229="DSP",AA229="DSP",AD229="DSP"),T229,IF(AND(H229="DSP",T229="DSP",AA229="DSP",AD229="DSP"),M229,IF(AND(M229="DSP",T229="DSP",AA229="DSP",AD229="DSP"),H229,IF(AND(T229="DSP",AA229="DSP",AD229="DSP"),(H229+M229)/2,IF(AND(M229="DSP",AA229="DSP",AD229="DSP"),(H229+T229)/2,IF(AND(H229="DSP",AA229="DSP",AD229="DSP"),(M229+T229)/2,IF(AND(M229="DSP",T229="DSP",AD229="DSP"),(H229+AA229)/2,IF(AND(H229="DSP",T229="DSP",AD229="DSP"),(M229+AA229)/2,IF(AND(H229="DSP",M229="DSP",AD229="DSP"),(T229+AA229)/2,IF(AND(M229="DSP",T229="DSP",AA229="DSP"),(H229+AD229)/2,IF(AND(H229="DSP",T229="DSP",AA229="DSP"),(M229+AD229)/2,IF(AND(H229="DSP",M229="DSP",AA229="DSP"),(T229+AD229)/2,IF(AND(H229="DSP",M229="DSP",T229="DSP"),(AA229+AD229)/2,IF(AND(H229="DSP",M229="DSP"),(T229+AA229+AD229)/3,IF(AND(H229="DSP",T229="DSP"),(M229+AA229+AD229)/3,IF(AND(M229="DSP",T229="DSP"),(H229+AA229+AD229)/3,IF(AND(H229="DSP",AA229="DSP"),(M229+T229+AD229)/3,IF(AND(M229="DSP",AA229="DSP"),(H229+T229+AD229)/3,IF(AND(T229="DSP",AA229="DSP"),(H229+M229+AD229)/3,IF(AND(H229="DSP",AD229="DSP"),(M229+T229+AA229)/3,IF(AND(M229="DSP",AD229="DSP"),(H229+T229+AA229)/3,IF(AND(T229="DSP",AD229="DSP"),(H229+M229+AA229)/3,IF(AND(AA229="DSP",AD229="DSP"),(H229+M229+T229)/3,IF(H229="DSP",(M229+T229+AA229+AD229)/4,IF(M229="DSP",(H229+T229+AA229+AD229)/4,IF(T229="DSP",(H229+M229+AA229+AD229)/4,IF(AA229="DSP",(H229+M229+T229+AD229)/4,IF(AD229="DSP",(H229+M229+T229+AA229)/4,SUM(H229+M229+T229+AA229+AD229)/5)))))))))))))))))))))))))))))))</f>
        <v>10.9</v>
      </c>
      <c r="AF229" s="425">
        <f>IF(AE229="DSP",0,AE229)</f>
        <v>10.9</v>
      </c>
      <c r="AG229" s="484">
        <f>RANK(AF229,$AF$3:$AF$651,0)</f>
        <v>336</v>
      </c>
      <c r="AH229" s="426">
        <f>IF(ISERROR(VLOOKUP(B229,'Notes Ecrit'!$A$2:$B$650,2,FALSE)),"ABI",(VLOOKUP(B229,'Notes Ecrit'!$A$2:$B$650,2,FALSE)))</f>
        <v>5</v>
      </c>
      <c r="AI229" s="425">
        <f>IF(OR(AH229="ABI",AH229="VALIDÉ"),0,AH229)</f>
        <v>5</v>
      </c>
      <c r="AJ229" s="488">
        <f>RANK(AI229,$AI$3:$AI$651,0)</f>
        <v>416</v>
      </c>
      <c r="AK229" s="427">
        <f>IF(AH229="ABI","DEF",IF(AE229="DSP",AH229,(AE229*0.5+AH229*0.5)))</f>
        <v>7.95</v>
      </c>
    </row>
    <row r="230" spans="1:37" ht="15.75" customHeight="1" thickBot="1" x14ac:dyDescent="0.35">
      <c r="A230" s="414" t="s">
        <v>1026</v>
      </c>
      <c r="B230" s="415">
        <v>21814380</v>
      </c>
      <c r="C230" s="432" t="s">
        <v>1387</v>
      </c>
      <c r="D230" s="433" t="s">
        <v>207</v>
      </c>
      <c r="E230" s="418"/>
      <c r="F230" s="419"/>
      <c r="G230" s="420"/>
      <c r="H230" s="421"/>
      <c r="I230" s="418"/>
      <c r="J230" s="420"/>
      <c r="K230" s="418"/>
      <c r="L230" s="420"/>
      <c r="M230" s="421"/>
      <c r="N230" s="418"/>
      <c r="O230" s="418"/>
      <c r="P230" s="422"/>
      <c r="Q230" s="420"/>
      <c r="R230" s="418"/>
      <c r="S230" s="420"/>
      <c r="T230" s="421"/>
      <c r="U230" s="418"/>
      <c r="V230" s="420"/>
      <c r="W230" s="418"/>
      <c r="X230" s="420"/>
      <c r="Y230" s="418"/>
      <c r="Z230" s="420"/>
      <c r="AA230" s="421"/>
      <c r="AB230" s="418"/>
      <c r="AC230" s="420"/>
      <c r="AD230" s="423"/>
      <c r="AE230" s="424">
        <v>11</v>
      </c>
      <c r="AF230" s="425">
        <f>IF(AE230="DSP",0,AE230)</f>
        <v>11</v>
      </c>
      <c r="AG230" s="484">
        <f>RANK(AF230,$AF$3:$AF$651,0)</f>
        <v>319</v>
      </c>
      <c r="AH230" s="426">
        <f>IF(ISERROR(VLOOKUP(B230,'Notes Ecrit'!$A$2:$B$650,2,FALSE)),"ABI",(VLOOKUP(B230,'Notes Ecrit'!$A$2:$B$650,2,FALSE)))</f>
        <v>7</v>
      </c>
      <c r="AI230" s="425">
        <f>IF(OR(AH230="ABI",AH230="VALIDÉ"),0,AH230)</f>
        <v>7</v>
      </c>
      <c r="AJ230" s="488">
        <f>RANK(AI230,$AI$3:$AI$651,0)</f>
        <v>183</v>
      </c>
      <c r="AK230" s="427">
        <f>IF(AH230="ABI","DEF",IF(AE230="DSP",AH230,(AE230*0.5+AH230*0.5)))</f>
        <v>9</v>
      </c>
    </row>
    <row r="231" spans="1:37" ht="15.75" customHeight="1" thickBot="1" x14ac:dyDescent="0.35">
      <c r="A231" s="414" t="s">
        <v>1026</v>
      </c>
      <c r="B231" s="415">
        <v>21904696</v>
      </c>
      <c r="C231" s="444" t="s">
        <v>599</v>
      </c>
      <c r="D231" s="445" t="s">
        <v>229</v>
      </c>
      <c r="E231" s="418">
        <v>21</v>
      </c>
      <c r="F231" s="419">
        <f>IF(E231="ABI","ABI",IF(E231="DSP","DSP",IF(E231="VAL","VAL",(VLOOKUP(E231,tpstest,2)))))</f>
        <v>20</v>
      </c>
      <c r="G231" s="420">
        <f>IF(F231="ABI",0,IF(F231="DSP","DSP",IF(F231="VAL","VAL",(IF(A231="F",VLOOKUP(F231,endurfille,2),VLOOKUP(F231,endurgarçon,2))))))</f>
        <v>18</v>
      </c>
      <c r="H231" s="421">
        <f>IF(G231="VAL","VALIDÉ",G231)</f>
        <v>18</v>
      </c>
      <c r="I231" s="418">
        <v>3.24</v>
      </c>
      <c r="J231" s="420">
        <f>IF(I231="ABI",0,IF(I231="DSP","DSP",IF(I231="VAL","VAL",(IF(A231="F",VLOOKUP(I231,VIT20MF,2),VLOOKUP(I231,Vit20MG,2))))))</f>
        <v>16</v>
      </c>
      <c r="K231" s="418">
        <v>6.77</v>
      </c>
      <c r="L231" s="420">
        <f>IF(K231="ABI",0,IF(K231="DSP","DSP",IF(K231="VAL","VAL",(IF(A231="F",VLOOKUP(K231,vit50mf,2),VLOOKUP(K231,vit50mg,2))))))</f>
        <v>11</v>
      </c>
      <c r="M231" s="421">
        <f>IF(OR(J231="DSP",L231="DSP"),"DSP",IF(L231="VAL","VALIDÉ",(J231+L231)/2))</f>
        <v>13.5</v>
      </c>
      <c r="N231" s="418">
        <v>55</v>
      </c>
      <c r="O231" s="418">
        <v>61</v>
      </c>
      <c r="P231" s="422">
        <f>IF(OR(N231="DSP",N231="ABI",N231="VAL"),0,N231/O231)</f>
        <v>0.90163934426229508</v>
      </c>
      <c r="Q231" s="420">
        <f>IF(N231="ABI",0,IF(N231="DSP","DSP",IF(N231="VAL","VAL",IF(A231="F",VLOOKUP(P231,forcefille,2),VLOOKUP(P231,forcegarçon,2)))))</f>
        <v>5</v>
      </c>
      <c r="R231" s="418">
        <v>45.5</v>
      </c>
      <c r="S231" s="420">
        <f>IF(R231="ABI",0,IF(R231="DSP","DSP",IF(R231="VAL","VAL",IF(A231="F",VLOOKUP(R231,détfille,2),VLOOKUP(R231,détgarçon,2)))))</f>
        <v>4.5</v>
      </c>
      <c r="T231" s="421">
        <f>IF(OR(Q231="VAL",S231="VAL"),"VALIDÉ",IF(AND(Q231="DSP",S231="DSP"),"DSP",IF(Q231="DSP",S231*2,IF(S231="DSP",Q231*2,(Q231+S231)))))</f>
        <v>9.5</v>
      </c>
      <c r="U231" s="418">
        <v>24.7</v>
      </c>
      <c r="V231" s="420">
        <f>IF(U231="ABI",0,IF(U231="DSP","DSP",IF(U231="VAL","VAL",IF(A231="F",VLOOKUP(U231,coorfille,2),VLOOKUP(U231,coorgarçon,2)))))</f>
        <v>5.5</v>
      </c>
      <c r="W231" s="418">
        <v>-4</v>
      </c>
      <c r="X231" s="420">
        <f>IF(W231="ABI",0,IF(W231="DSP","DSP",IF(W231="VAL","VAL",IF(A231="F",VLOOKUP(W231,SouplesseFille,2),VLOOKUP(W231,SouplesseGarçon,2)))))</f>
        <v>1.5</v>
      </c>
      <c r="Y231" s="418">
        <v>3</v>
      </c>
      <c r="Z231" s="420">
        <f>IF(Y231="ABI",0,IF(Y231="DSP","DSP",IF(Y231="VAL","VAL",IF(A231="F",VLOOKUP(Y231,eqfille,2),VLOOKUP(Y231,eqgarçon,2)))))</f>
        <v>3.5</v>
      </c>
      <c r="AA231" s="421">
        <f>IF(AND(V231="DSP",X231="DSP",Z231="DSP"),"DSP",IF(AND(V231="DSP",X231="DSP"),Z231*4,IF(AND(V231="DSP",Z231="DSP"),X231*4,IF(AND(X231="DSP",Z231="DSP"),V231*2,IF(V231="DSP",(X231+Z231)*2,IF(X231="DSP",V231+Z231*2,IF(Z231="DSP",V231+X231*2,IF(Z231="VAL","VALIDÉ",V231+X231+Z231))))))))</f>
        <v>10.5</v>
      </c>
      <c r="AB231" s="418">
        <v>31.16</v>
      </c>
      <c r="AC231" s="420">
        <f>IF(AB231="ABI",0,IF(AB231="DNF",0,IF(AB231="DSP","DSP",IF(AB231="VAL","VAL",(IF(A231="F",VLOOKUP(AB231,nagefille,2),VLOOKUP(AB231,nagegarçon,2)))))))</f>
        <v>16</v>
      </c>
      <c r="AD231" s="423">
        <f>IF(AC231="VAL","VALIDÉ",AC231)</f>
        <v>16</v>
      </c>
      <c r="AE231" s="424">
        <f>IF(AND(H231="DSP",M231="DSP",T231="DSP",AA231="DSP",AD231="DSP"),"DSP",IF(AND(H231="DSP",M231="DSP",T231="DSP",AA231="DSP"),AD231,IF(AND(H231="DSP",M231="DSP",T231="DSP",AD231="DSP"),AA231,IF(AND(H231="DSP",M231="DSP",AA231="DSP",AD231="DSP"),T231,IF(AND(H231="DSP",T231="DSP",AA231="DSP",AD231="DSP"),M231,IF(AND(M231="DSP",T231="DSP",AA231="DSP",AD231="DSP"),H231,IF(AND(T231="DSP",AA231="DSP",AD231="DSP"),(H231+M231)/2,IF(AND(M231="DSP",AA231="DSP",AD231="DSP"),(H231+T231)/2,IF(AND(H231="DSP",AA231="DSP",AD231="DSP"),(M231+T231)/2,IF(AND(M231="DSP",T231="DSP",AD231="DSP"),(H231+AA231)/2,IF(AND(H231="DSP",T231="DSP",AD231="DSP"),(M231+AA231)/2,IF(AND(H231="DSP",M231="DSP",AD231="DSP"),(T231+AA231)/2,IF(AND(M231="DSP",T231="DSP",AA231="DSP"),(H231+AD231)/2,IF(AND(H231="DSP",T231="DSP",AA231="DSP"),(M231+AD231)/2,IF(AND(H231="DSP",M231="DSP",AA231="DSP"),(T231+AD231)/2,IF(AND(H231="DSP",M231="DSP",T231="DSP"),(AA231+AD231)/2,IF(AND(H231="DSP",M231="DSP"),(T231+AA231+AD231)/3,IF(AND(H231="DSP",T231="DSP"),(M231+AA231+AD231)/3,IF(AND(M231="DSP",T231="DSP"),(H231+AA231+AD231)/3,IF(AND(H231="DSP",AA231="DSP"),(M231+T231+AD231)/3,IF(AND(M231="DSP",AA231="DSP"),(H231+T231+AD231)/3,IF(AND(T231="DSP",AA231="DSP"),(H231+M231+AD231)/3,IF(AND(H231="DSP",AD231="DSP"),(M231+T231+AA231)/3,IF(AND(M231="DSP",AD231="DSP"),(H231+T231+AA231)/3,IF(AND(T231="DSP",AD231="DSP"),(H231+M231+AA231)/3,IF(AND(AA231="DSP",AD231="DSP"),(H231+M231+T231)/3,IF(H231="DSP",(M231+T231+AA231+AD231)/4,IF(M231="DSP",(H231+T231+AA231+AD231)/4,IF(T231="DSP",(H231+M231+AA231+AD231)/4,IF(AA231="DSP",(H231+M231+T231+AD231)/4,IF(AD231="DSP",(H231+M231+T231+AA231)/4,SUM(H231+M231+T231+AA231+AD231)/5)))))))))))))))))))))))))))))))</f>
        <v>13.5</v>
      </c>
      <c r="AF231" s="425">
        <f>IF(AE231="DSP",0,AE231)</f>
        <v>13.5</v>
      </c>
      <c r="AG231" s="484">
        <f>RANK(AF231,$AF$3:$AF$651,0)</f>
        <v>47</v>
      </c>
      <c r="AH231" s="426">
        <f>IF(ISERROR(VLOOKUP(B231,'Notes Ecrit'!$A$2:$B$650,2,FALSE)),"ABI",(VLOOKUP(B231,'Notes Ecrit'!$A$2:$B$650,2,FALSE)))</f>
        <v>6.5</v>
      </c>
      <c r="AI231" s="425">
        <f>IF(OR(AH231="ABI",AH231="VALIDÉ"),0,AH231)</f>
        <v>6.5</v>
      </c>
      <c r="AJ231" s="488">
        <f>RANK(AI231,$AI$3:$AI$651,0)</f>
        <v>238</v>
      </c>
      <c r="AK231" s="427">
        <f>IF(AH231="ABI","DEF",IF(AE231="DSP",AH231,(AE231*0.5+AH231*0.5)))</f>
        <v>10</v>
      </c>
    </row>
    <row r="232" spans="1:37" ht="15.75" customHeight="1" thickBot="1" x14ac:dyDescent="0.35">
      <c r="A232" s="414" t="s">
        <v>1026</v>
      </c>
      <c r="B232" s="415">
        <v>21911479</v>
      </c>
      <c r="C232" s="448" t="s">
        <v>600</v>
      </c>
      <c r="D232" s="449" t="s">
        <v>185</v>
      </c>
      <c r="E232" s="418">
        <v>18</v>
      </c>
      <c r="F232" s="419">
        <f>IF(E232="ABI","ABI",IF(E232="DSP","DSP",IF(E232="VAL","VAL",(VLOOKUP(E232,tpstest,2)))))</f>
        <v>18.5</v>
      </c>
      <c r="G232" s="420">
        <f>IF(F232="ABI",0,IF(F232="DSP","DSP",IF(F232="VAL","VAL",(IF(A232="F",VLOOKUP(F232,endurfille,2),VLOOKUP(F232,endurgarçon,2))))))</f>
        <v>15</v>
      </c>
      <c r="H232" s="421">
        <f>IF(G232="VAL","VALIDÉ",G232)</f>
        <v>15</v>
      </c>
      <c r="I232" s="418">
        <v>3.23</v>
      </c>
      <c r="J232" s="420">
        <f>IF(I232="ABI",0,IF(I232="DSP","DSP",IF(I232="VAL","VAL",(IF(A232="F",VLOOKUP(I232,VIT20MF,2),VLOOKUP(I232,Vit20MG,2))))))</f>
        <v>16</v>
      </c>
      <c r="K232" s="418">
        <v>6.85</v>
      </c>
      <c r="L232" s="420">
        <f>IF(K232="ABI",0,IF(K232="DSP","DSP",IF(K232="VAL","VAL",(IF(A232="F",VLOOKUP(K232,vit50mf,2),VLOOKUP(K232,vit50mg,2))))))</f>
        <v>11</v>
      </c>
      <c r="M232" s="421">
        <f>IF(OR(J232="DSP",L232="DSP"),"DSP",IF(L232="VAL","VALIDÉ",(J232+L232)/2))</f>
        <v>13.5</v>
      </c>
      <c r="N232" s="418">
        <v>44</v>
      </c>
      <c r="O232" s="418">
        <v>69</v>
      </c>
      <c r="P232" s="422">
        <f>IF(OR(N232="DSP",N232="ABI",N232="VAL"),0,N232/O232)</f>
        <v>0.6376811594202898</v>
      </c>
      <c r="Q232" s="420">
        <f>IF(N232="ABI",0,IF(N232="DSP","DSP",IF(N232="VAL","VAL",IF(A232="F",VLOOKUP(P232,forcefille,2),VLOOKUP(P232,forcegarçon,2)))))</f>
        <v>3.5</v>
      </c>
      <c r="R232" s="418">
        <v>42.1</v>
      </c>
      <c r="S232" s="420">
        <f>IF(R232="ABI",0,IF(R232="DSP","DSP",IF(R232="VAL","VAL",IF(A232="F",VLOOKUP(R232,détfille,2),VLOOKUP(R232,détgarçon,2)))))</f>
        <v>3.5</v>
      </c>
      <c r="T232" s="421">
        <f>IF(OR(Q232="VAL",S232="VAL"),"VALIDÉ",IF(AND(Q232="DSP",S232="DSP"),"DSP",IF(Q232="DSP",S232*2,IF(S232="DSP",Q232*2,(Q232+S232)))))</f>
        <v>7</v>
      </c>
      <c r="U232" s="418">
        <v>25.53</v>
      </c>
      <c r="V232" s="420">
        <f>IF(U232="ABI",0,IF(U232="DSP","DSP",IF(U232="VAL","VAL",IF(A232="F",VLOOKUP(U232,coorfille,2),VLOOKUP(U232,coorgarçon,2)))))</f>
        <v>5</v>
      </c>
      <c r="W232" s="418">
        <v>3</v>
      </c>
      <c r="X232" s="420">
        <f>IF(W232="ABI",0,IF(W232="DSP","DSP",IF(W232="VAL","VAL",IF(A232="F",VLOOKUP(W232,SouplesseFille,2),VLOOKUP(W232,SouplesseGarçon,2)))))</f>
        <v>3.25</v>
      </c>
      <c r="Y232" s="418">
        <v>4</v>
      </c>
      <c r="Z232" s="420">
        <f>IF(Y232="ABI",0,IF(Y232="DSP","DSP",IF(Y232="VAL","VAL",IF(A232="F",VLOOKUP(Y232,eqfille,2),VLOOKUP(Y232,eqgarçon,2)))))</f>
        <v>3</v>
      </c>
      <c r="AA232" s="421">
        <f>IF(AND(V232="DSP",X232="DSP",Z232="DSP"),"DSP",IF(AND(V232="DSP",X232="DSP"),Z232*4,IF(AND(V232="DSP",Z232="DSP"),X232*4,IF(AND(X232="DSP",Z232="DSP"),V232*2,IF(V232="DSP",(X232+Z232)*2,IF(X232="DSP",V232+Z232*2,IF(Z232="DSP",V232+X232*2,IF(Z232="VAL","VALIDÉ",V232+X232+Z232))))))))</f>
        <v>11.25</v>
      </c>
      <c r="AB232" s="418">
        <v>42.51</v>
      </c>
      <c r="AC232" s="420">
        <f>IF(AB232="ABI",0,IF(AB232="DNF",0,IF(AB232="DSP","DSP",IF(AB232="VAL","VAL",(IF(A232="F",VLOOKUP(AB232,nagefille,2),VLOOKUP(AB232,nagegarçon,2)))))))</f>
        <v>9</v>
      </c>
      <c r="AD232" s="423">
        <f>IF(AC232="VAL","VALIDÉ",AC232)</f>
        <v>9</v>
      </c>
      <c r="AE232" s="424">
        <f>IF(AND(H232="DSP",M232="DSP",T232="DSP",AA232="DSP",AD232="DSP"),"DSP",IF(AND(H232="DSP",M232="DSP",T232="DSP",AA232="DSP"),AD232,IF(AND(H232="DSP",M232="DSP",T232="DSP",AD232="DSP"),AA232,IF(AND(H232="DSP",M232="DSP",AA232="DSP",AD232="DSP"),T232,IF(AND(H232="DSP",T232="DSP",AA232="DSP",AD232="DSP"),M232,IF(AND(M232="DSP",T232="DSP",AA232="DSP",AD232="DSP"),H232,IF(AND(T232="DSP",AA232="DSP",AD232="DSP"),(H232+M232)/2,IF(AND(M232="DSP",AA232="DSP",AD232="DSP"),(H232+T232)/2,IF(AND(H232="DSP",AA232="DSP",AD232="DSP"),(M232+T232)/2,IF(AND(M232="DSP",T232="DSP",AD232="DSP"),(H232+AA232)/2,IF(AND(H232="DSP",T232="DSP",AD232="DSP"),(M232+AA232)/2,IF(AND(H232="DSP",M232="DSP",AD232="DSP"),(T232+AA232)/2,IF(AND(M232="DSP",T232="DSP",AA232="DSP"),(H232+AD232)/2,IF(AND(H232="DSP",T232="DSP",AA232="DSP"),(M232+AD232)/2,IF(AND(H232="DSP",M232="DSP",AA232="DSP"),(T232+AD232)/2,IF(AND(H232="DSP",M232="DSP",T232="DSP"),(AA232+AD232)/2,IF(AND(H232="DSP",M232="DSP"),(T232+AA232+AD232)/3,IF(AND(H232="DSP",T232="DSP"),(M232+AA232+AD232)/3,IF(AND(M232="DSP",T232="DSP"),(H232+AA232+AD232)/3,IF(AND(H232="DSP",AA232="DSP"),(M232+T232+AD232)/3,IF(AND(M232="DSP",AA232="DSP"),(H232+T232+AD232)/3,IF(AND(T232="DSP",AA232="DSP"),(H232+M232+AD232)/3,IF(AND(H232="DSP",AD232="DSP"),(M232+T232+AA232)/3,IF(AND(M232="DSP",AD232="DSP"),(H232+T232+AA232)/3,IF(AND(T232="DSP",AD232="DSP"),(H232+M232+AA232)/3,IF(AND(AA232="DSP",AD232="DSP"),(H232+M232+T232)/3,IF(H232="DSP",(M232+T232+AA232+AD232)/4,IF(M232="DSP",(H232+T232+AA232+AD232)/4,IF(T232="DSP",(H232+M232+AA232+AD232)/4,IF(AA232="DSP",(H232+M232+T232+AD232)/4,IF(AD232="DSP",(H232+M232+T232+AA232)/4,SUM(H232+M232+T232+AA232+AD232)/5)))))))))))))))))))))))))))))))</f>
        <v>11.15</v>
      </c>
      <c r="AF232" s="425">
        <f>IF(AE232="DSP",0,AE232)</f>
        <v>11.15</v>
      </c>
      <c r="AG232" s="484">
        <f>RANK(AF232,$AF$3:$AF$651,0)</f>
        <v>307</v>
      </c>
      <c r="AH232" s="426">
        <f>IF(ISERROR(VLOOKUP(B232,'Notes Ecrit'!$A$2:$B$650,2,FALSE)),"ABI",(VLOOKUP(B232,'Notes Ecrit'!$A$2:$B$650,2,FALSE)))</f>
        <v>6</v>
      </c>
      <c r="AI232" s="425">
        <f>IF(OR(AH232="ABI",AH232="VALIDÉ"),0,AH232)</f>
        <v>6</v>
      </c>
      <c r="AJ232" s="488">
        <f>RANK(AI232,$AI$3:$AI$651,0)</f>
        <v>288</v>
      </c>
      <c r="AK232" s="427">
        <f>IF(AH232="ABI","DEF",IF(AE232="DSP",AH232,(AE232*0.5+AH232*0.5)))</f>
        <v>8.5749999999999993</v>
      </c>
    </row>
    <row r="233" spans="1:37" ht="15.75" customHeight="1" thickBot="1" x14ac:dyDescent="0.35">
      <c r="A233" s="414" t="s">
        <v>1026</v>
      </c>
      <c r="B233" s="415">
        <v>21905612</v>
      </c>
      <c r="C233" s="448" t="s">
        <v>601</v>
      </c>
      <c r="D233" s="449" t="s">
        <v>602</v>
      </c>
      <c r="E233" s="418">
        <v>17</v>
      </c>
      <c r="F233" s="419">
        <f>IF(E233="ABI","ABI",IF(E233="DSP","DSP",IF(E233="VAL","VAL",(VLOOKUP(E233,tpstest,2)))))</f>
        <v>18</v>
      </c>
      <c r="G233" s="420">
        <f>IF(F233="ABI",0,IF(F233="DSP","DSP",IF(F233="VAL","VAL",(IF(A233="F",VLOOKUP(F233,endurfille,2),VLOOKUP(F233,endurgarçon,2))))))</f>
        <v>14</v>
      </c>
      <c r="H233" s="421">
        <f>IF(G233="VAL","VALIDÉ",G233)</f>
        <v>14</v>
      </c>
      <c r="I233" s="418">
        <v>3.24</v>
      </c>
      <c r="J233" s="420">
        <f>IF(I233="ABI",0,IF(I233="DSP","DSP",IF(I233="VAL","VAL",(IF(A233="F",VLOOKUP(I233,VIT20MF,2),VLOOKUP(I233,Vit20MG,2))))))</f>
        <v>16</v>
      </c>
      <c r="K233" s="418">
        <v>7</v>
      </c>
      <c r="L233" s="420">
        <f>IF(K233="ABI",0,IF(K233="DSP","DSP",IF(K233="VAL","VAL",(IF(A233="F",VLOOKUP(K233,vit50mf,2),VLOOKUP(K233,vit50mg,2))))))</f>
        <v>10</v>
      </c>
      <c r="M233" s="421">
        <f>IF(OR(J233="DSP",L233="DSP"),"DSP",IF(L233="VAL","VALIDÉ",(J233+L233)/2))</f>
        <v>13</v>
      </c>
      <c r="N233" s="418">
        <v>55</v>
      </c>
      <c r="O233" s="418">
        <v>68</v>
      </c>
      <c r="P233" s="422">
        <f>IF(OR(N233="DSP",N233="ABI",N233="VAL"),0,N233/O233)</f>
        <v>0.80882352941176472</v>
      </c>
      <c r="Q233" s="420">
        <f>IF(N233="ABI",0,IF(N233="DSP","DSP",IF(N233="VAL","VAL",IF(A233="F",VLOOKUP(P233,forcefille,2),VLOOKUP(P233,forcegarçon,2)))))</f>
        <v>4.5</v>
      </c>
      <c r="R233" s="418">
        <v>43.5</v>
      </c>
      <c r="S233" s="420">
        <f>IF(R233="ABI",0,IF(R233="DSP","DSP",IF(R233="VAL","VAL",IF(A233="F",VLOOKUP(R233,détfille,2),VLOOKUP(R233,détgarçon,2)))))</f>
        <v>4</v>
      </c>
      <c r="T233" s="421">
        <f>IF(OR(Q233="VAL",S233="VAL"),"VALIDÉ",IF(AND(Q233="DSP",S233="DSP"),"DSP",IF(Q233="DSP",S233*2,IF(S233="DSP",Q233*2,(Q233+S233)))))</f>
        <v>8.5</v>
      </c>
      <c r="U233" s="418">
        <v>27.81</v>
      </c>
      <c r="V233" s="420">
        <f>IF(U233="ABI",0,IF(U233="DSP","DSP",IF(U233="VAL","VAL",IF(A233="F",VLOOKUP(U233,coorfille,2),VLOOKUP(U233,coorgarçon,2)))))</f>
        <v>4</v>
      </c>
      <c r="W233" s="418">
        <v>-3</v>
      </c>
      <c r="X233" s="420">
        <f>IF(W233="ABI",0,IF(W233="DSP","DSP",IF(W233="VAL","VAL",IF(A233="F",VLOOKUP(W233,SouplesseFille,2),VLOOKUP(W233,SouplesseGarçon,2)))))</f>
        <v>1.75</v>
      </c>
      <c r="Y233" s="418">
        <v>8</v>
      </c>
      <c r="Z233" s="420">
        <f>IF(Y233="ABI",0,IF(Y233="DSP","DSP",IF(Y233="VAL","VAL",IF(A233="F",VLOOKUP(Y233,eqfille,2),VLOOKUP(Y233,eqgarçon,2)))))</f>
        <v>1</v>
      </c>
      <c r="AA233" s="421">
        <f>IF(AND(V233="DSP",X233="DSP",Z233="DSP"),"DSP",IF(AND(V233="DSP",X233="DSP"),Z233*4,IF(AND(V233="DSP",Z233="DSP"),X233*4,IF(AND(X233="DSP",Z233="DSP"),V233*2,IF(V233="DSP",(X233+Z233)*2,IF(X233="DSP",V233+Z233*2,IF(Z233="DSP",V233+X233*2,IF(Z233="VAL","VALIDÉ",V233+X233+Z233))))))))</f>
        <v>6.75</v>
      </c>
      <c r="AB233" s="418">
        <v>50.28</v>
      </c>
      <c r="AC233" s="420">
        <f>IF(AB233="ABI",0,IF(AB233="DNF",0,IF(AB233="DSP","DSP",IF(AB233="VAL","VAL",(IF(A233="F",VLOOKUP(AB233,nagefille,2),VLOOKUP(AB233,nagegarçon,2)))))))</f>
        <v>5</v>
      </c>
      <c r="AD233" s="423">
        <f>IF(AC233="VAL","VALIDÉ",AC233)</f>
        <v>5</v>
      </c>
      <c r="AE233" s="424">
        <f>IF(AND(H233="DSP",M233="DSP",T233="DSP",AA233="DSP",AD233="DSP"),"DSP",IF(AND(H233="DSP",M233="DSP",T233="DSP",AA233="DSP"),AD233,IF(AND(H233="DSP",M233="DSP",T233="DSP",AD233="DSP"),AA233,IF(AND(H233="DSP",M233="DSP",AA233="DSP",AD233="DSP"),T233,IF(AND(H233="DSP",T233="DSP",AA233="DSP",AD233="DSP"),M233,IF(AND(M233="DSP",T233="DSP",AA233="DSP",AD233="DSP"),H233,IF(AND(T233="DSP",AA233="DSP",AD233="DSP"),(H233+M233)/2,IF(AND(M233="DSP",AA233="DSP",AD233="DSP"),(H233+T233)/2,IF(AND(H233="DSP",AA233="DSP",AD233="DSP"),(M233+T233)/2,IF(AND(M233="DSP",T233="DSP",AD233="DSP"),(H233+AA233)/2,IF(AND(H233="DSP",T233="DSP",AD233="DSP"),(M233+AA233)/2,IF(AND(H233="DSP",M233="DSP",AD233="DSP"),(T233+AA233)/2,IF(AND(M233="DSP",T233="DSP",AA233="DSP"),(H233+AD233)/2,IF(AND(H233="DSP",T233="DSP",AA233="DSP"),(M233+AD233)/2,IF(AND(H233="DSP",M233="DSP",AA233="DSP"),(T233+AD233)/2,IF(AND(H233="DSP",M233="DSP",T233="DSP"),(AA233+AD233)/2,IF(AND(H233="DSP",M233="DSP"),(T233+AA233+AD233)/3,IF(AND(H233="DSP",T233="DSP"),(M233+AA233+AD233)/3,IF(AND(M233="DSP",T233="DSP"),(H233+AA233+AD233)/3,IF(AND(H233="DSP",AA233="DSP"),(M233+T233+AD233)/3,IF(AND(M233="DSP",AA233="DSP"),(H233+T233+AD233)/3,IF(AND(T233="DSP",AA233="DSP"),(H233+M233+AD233)/3,IF(AND(H233="DSP",AD233="DSP"),(M233+T233+AA233)/3,IF(AND(M233="DSP",AD233="DSP"),(H233+T233+AA233)/3,IF(AND(T233="DSP",AD233="DSP"),(H233+M233+AA233)/3,IF(AND(AA233="DSP",AD233="DSP"),(H233+M233+T233)/3,IF(H233="DSP",(M233+T233+AA233+AD233)/4,IF(M233="DSP",(H233+T233+AA233+AD233)/4,IF(T233="DSP",(H233+M233+AA233+AD233)/4,IF(AA233="DSP",(H233+M233+T233+AD233)/4,IF(AD233="DSP",(H233+M233+T233+AA233)/4,SUM(H233+M233+T233+AA233+AD233)/5)))))))))))))))))))))))))))))))</f>
        <v>9.4499999999999993</v>
      </c>
      <c r="AF233" s="425">
        <f>IF(AE233="DSP",0,AE233)</f>
        <v>9.4499999999999993</v>
      </c>
      <c r="AG233" s="484">
        <f>RANK(AF233,$AF$3:$AF$651,0)</f>
        <v>468</v>
      </c>
      <c r="AH233" s="426">
        <f>IF(ISERROR(VLOOKUP(B233,'Notes Ecrit'!$A$2:$B$650,2,FALSE)),"ABI",(VLOOKUP(B233,'Notes Ecrit'!$A$2:$B$650,2,FALSE)))</f>
        <v>7.5</v>
      </c>
      <c r="AI233" s="425">
        <f>IF(OR(AH233="ABI",AH233="VALIDÉ"),0,AH233)</f>
        <v>7.5</v>
      </c>
      <c r="AJ233" s="488">
        <f>RANK(AI233,$AI$3:$AI$651,0)</f>
        <v>137</v>
      </c>
      <c r="AK233" s="427">
        <f>IF(AH233="ABI","DEF",IF(AE233="DSP",AH233,(AE233*0.5+AH233*0.5)))</f>
        <v>8.4749999999999996</v>
      </c>
    </row>
    <row r="234" spans="1:37" ht="15.75" customHeight="1" thickBot="1" x14ac:dyDescent="0.35">
      <c r="A234" s="414" t="s">
        <v>1026</v>
      </c>
      <c r="B234" s="415">
        <v>21909131</v>
      </c>
      <c r="C234" s="448" t="s">
        <v>601</v>
      </c>
      <c r="D234" s="449" t="s">
        <v>603</v>
      </c>
      <c r="E234" s="418" t="s">
        <v>329</v>
      </c>
      <c r="F234" s="419" t="str">
        <f>IF(E234="ABI","ABI",IF(E234="DSP","DSP",IF(E234="VAL","VAL",(VLOOKUP(E234,tpstest,2)))))</f>
        <v>ABI</v>
      </c>
      <c r="G234" s="420">
        <f>IF(F234="ABI",0,IF(F234="DSP","DSP",IF(F234="VAL","VAL",(IF(A234="F",VLOOKUP(F234,endurfille,2),VLOOKUP(F234,endurgarçon,2))))))</f>
        <v>0</v>
      </c>
      <c r="H234" s="421">
        <f>IF(G234="VAL","VALIDÉ",G234)</f>
        <v>0</v>
      </c>
      <c r="I234" s="418" t="s">
        <v>329</v>
      </c>
      <c r="J234" s="420">
        <f>IF(I234="ABI",0,IF(I234="DSP","DSP",IF(I234="VAL","VAL",(IF(A234="F",VLOOKUP(I234,VIT20MF,2),VLOOKUP(I234,Vit20MG,2))))))</f>
        <v>0</v>
      </c>
      <c r="K234" s="418" t="s">
        <v>329</v>
      </c>
      <c r="L234" s="420">
        <f>IF(K234="ABI",0,IF(K234="DSP","DSP",IF(K234="VAL","VAL",(IF(A234="F",VLOOKUP(K234,vit50mf,2),VLOOKUP(K234,vit50mg,2))))))</f>
        <v>0</v>
      </c>
      <c r="M234" s="421">
        <f>IF(OR(J234="DSP",L234="DSP"),"DSP",IF(L234="VAL","VALIDÉ",(J234+L234)/2))</f>
        <v>0</v>
      </c>
      <c r="N234" s="418" t="s">
        <v>329</v>
      </c>
      <c r="O234" s="418"/>
      <c r="P234" s="422">
        <f>IF(OR(N234="DSP",N234="ABI",N234="VAL"),0,N234/O234)</f>
        <v>0</v>
      </c>
      <c r="Q234" s="420">
        <f>IF(N234="ABI",0,IF(N234="DSP","DSP",IF(N234="VAL","VAL",IF(A234="F",VLOOKUP(P234,forcefille,2),VLOOKUP(P234,forcegarçon,2)))))</f>
        <v>0</v>
      </c>
      <c r="R234" s="418" t="s">
        <v>329</v>
      </c>
      <c r="S234" s="420">
        <f>IF(R234="ABI",0,IF(R234="DSP","DSP",IF(R234="VAL","VAL",IF(A234="F",VLOOKUP(R234,détfille,2),VLOOKUP(R234,détgarçon,2)))))</f>
        <v>0</v>
      </c>
      <c r="T234" s="421">
        <f>IF(OR(Q234="VAL",S234="VAL"),"VALIDÉ",IF(AND(Q234="DSP",S234="DSP"),"DSP",IF(Q234="DSP",S234*2,IF(S234="DSP",Q234*2,(Q234+S234)))))</f>
        <v>0</v>
      </c>
      <c r="U234" s="418" t="s">
        <v>329</v>
      </c>
      <c r="V234" s="420">
        <f>IF(U234="ABI",0,IF(U234="DSP","DSP",IF(U234="VAL","VAL",IF(A234="F",VLOOKUP(U234,coorfille,2),VLOOKUP(U234,coorgarçon,2)))))</f>
        <v>0</v>
      </c>
      <c r="W234" s="418" t="s">
        <v>329</v>
      </c>
      <c r="X234" s="420">
        <f>IF(W234="ABI",0,IF(W234="DSP","DSP",IF(W234="VAL","VAL",IF(A234="F",VLOOKUP(W234,SouplesseFille,2),VLOOKUP(W234,SouplesseGarçon,2)))))</f>
        <v>0</v>
      </c>
      <c r="Y234" s="418" t="s">
        <v>329</v>
      </c>
      <c r="Z234" s="420">
        <f>IF(Y234="ABI",0,IF(Y234="DSP","DSP",IF(Y234="VAL","VAL",IF(A234="F",VLOOKUP(Y234,eqfille,2),VLOOKUP(Y234,eqgarçon,2)))))</f>
        <v>0</v>
      </c>
      <c r="AA234" s="421">
        <f>IF(AND(V234="DSP",X234="DSP",Z234="DSP"),"DSP",IF(AND(V234="DSP",X234="DSP"),Z234*4,IF(AND(V234="DSP",Z234="DSP"),X234*4,IF(AND(X234="DSP",Z234="DSP"),V234*2,IF(V234="DSP",(X234+Z234)*2,IF(X234="DSP",V234+Z234*2,IF(Z234="DSP",V234+X234*2,IF(Z234="VAL","VALIDÉ",V234+X234+Z234))))))))</f>
        <v>0</v>
      </c>
      <c r="AB234" s="418" t="s">
        <v>329</v>
      </c>
      <c r="AC234" s="420">
        <f>IF(AB234="ABI",0,IF(AB234="DNF",0,IF(AB234="DSP","DSP",IF(AB234="VAL","VAL",(IF(A234="F",VLOOKUP(AB234,nagefille,2),VLOOKUP(AB234,nagegarçon,2)))))))</f>
        <v>0</v>
      </c>
      <c r="AD234" s="423">
        <f>IF(AC234="VAL","VALIDÉ",AC234)</f>
        <v>0</v>
      </c>
      <c r="AE234" s="424">
        <f>IF(AND(H234="DSP",M234="DSP",T234="DSP",AA234="DSP",AD234="DSP"),"DSP",IF(AND(H234="DSP",M234="DSP",T234="DSP",AA234="DSP"),AD234,IF(AND(H234="DSP",M234="DSP",T234="DSP",AD234="DSP"),AA234,IF(AND(H234="DSP",M234="DSP",AA234="DSP",AD234="DSP"),T234,IF(AND(H234="DSP",T234="DSP",AA234="DSP",AD234="DSP"),M234,IF(AND(M234="DSP",T234="DSP",AA234="DSP",AD234="DSP"),H234,IF(AND(T234="DSP",AA234="DSP",AD234="DSP"),(H234+M234)/2,IF(AND(M234="DSP",AA234="DSP",AD234="DSP"),(H234+T234)/2,IF(AND(H234="DSP",AA234="DSP",AD234="DSP"),(M234+T234)/2,IF(AND(M234="DSP",T234="DSP",AD234="DSP"),(H234+AA234)/2,IF(AND(H234="DSP",T234="DSP",AD234="DSP"),(M234+AA234)/2,IF(AND(H234="DSP",M234="DSP",AD234="DSP"),(T234+AA234)/2,IF(AND(M234="DSP",T234="DSP",AA234="DSP"),(H234+AD234)/2,IF(AND(H234="DSP",T234="DSP",AA234="DSP"),(M234+AD234)/2,IF(AND(H234="DSP",M234="DSP",AA234="DSP"),(T234+AD234)/2,IF(AND(H234="DSP",M234="DSP",T234="DSP"),(AA234+AD234)/2,IF(AND(H234="DSP",M234="DSP"),(T234+AA234+AD234)/3,IF(AND(H234="DSP",T234="DSP"),(M234+AA234+AD234)/3,IF(AND(M234="DSP",T234="DSP"),(H234+AA234+AD234)/3,IF(AND(H234="DSP",AA234="DSP"),(M234+T234+AD234)/3,IF(AND(M234="DSP",AA234="DSP"),(H234+T234+AD234)/3,IF(AND(T234="DSP",AA234="DSP"),(H234+M234+AD234)/3,IF(AND(H234="DSP",AD234="DSP"),(M234+T234+AA234)/3,IF(AND(M234="DSP",AD234="DSP"),(H234+T234+AA234)/3,IF(AND(T234="DSP",AD234="DSP"),(H234+M234+AA234)/3,IF(AND(AA234="DSP",AD234="DSP"),(H234+M234+T234)/3,IF(H234="DSP",(M234+T234+AA234+AD234)/4,IF(M234="DSP",(H234+T234+AA234+AD234)/4,IF(T234="DSP",(H234+M234+AA234+AD234)/4,IF(AA234="DSP",(H234+M234+T234+AD234)/4,IF(AD234="DSP",(H234+M234+T234+AA234)/4,SUM(H234+M234+T234+AA234+AD234)/5)))))))))))))))))))))))))))))))</f>
        <v>0</v>
      </c>
      <c r="AF234" s="425">
        <f>IF(AE234="DSP",0,AE234)</f>
        <v>0</v>
      </c>
      <c r="AG234" s="484">
        <f>RANK(AF234,$AF$3:$AF$651,0)</f>
        <v>584</v>
      </c>
      <c r="AH234" s="426" t="str">
        <f>IF(ISERROR(VLOOKUP(B234,'Notes Ecrit'!$A$2:$B$650,2,FALSE)),"ABI",(VLOOKUP(B234,'Notes Ecrit'!$A$2:$B$650,2,FALSE)))</f>
        <v>ABI</v>
      </c>
      <c r="AI234" s="425">
        <f>IF(OR(AH234="ABI",AH234="VALIDÉ"),0,AH234)</f>
        <v>0</v>
      </c>
      <c r="AJ234" s="488">
        <f>RANK(AI234,$AI$3:$AI$651,0)</f>
        <v>592</v>
      </c>
      <c r="AK234" s="427" t="str">
        <f>IF(AH234="ABI","DEF",IF(AE234="DSP",AH234,(AE234*0.5+AH234*0.5)))</f>
        <v>DEF</v>
      </c>
    </row>
    <row r="235" spans="1:37" ht="15.75" customHeight="1" thickBot="1" x14ac:dyDescent="0.35">
      <c r="A235" s="414" t="s">
        <v>1026</v>
      </c>
      <c r="B235" s="415">
        <v>21902543</v>
      </c>
      <c r="C235" s="448" t="s">
        <v>604</v>
      </c>
      <c r="D235" s="449" t="s">
        <v>605</v>
      </c>
      <c r="E235" s="418">
        <v>19</v>
      </c>
      <c r="F235" s="419">
        <f>IF(E235="ABI","ABI",IF(E235="DSP","DSP",IF(E235="VAL","VAL",(VLOOKUP(E235,tpstest,2)))))</f>
        <v>19</v>
      </c>
      <c r="G235" s="420">
        <f>IF(F235="ABI",0,IF(F235="DSP","DSP",IF(F235="VAL","VAL",(IF(A235="F",VLOOKUP(F235,endurfille,2),VLOOKUP(F235,endurgarçon,2))))))</f>
        <v>16</v>
      </c>
      <c r="H235" s="421">
        <f>IF(G235="VAL","VALIDÉ",G235)</f>
        <v>16</v>
      </c>
      <c r="I235" s="418">
        <v>2.86</v>
      </c>
      <c r="J235" s="420">
        <f>IF(I235="ABI",0,IF(I235="DSP","DSP",IF(I235="VAL","VAL",(IF(A235="F",VLOOKUP(I235,VIT20MF,2),VLOOKUP(I235,Vit20MG,2))))))</f>
        <v>20</v>
      </c>
      <c r="K235" s="418">
        <v>6.14</v>
      </c>
      <c r="L235" s="420">
        <f>IF(K235="ABI",0,IF(K235="DSP","DSP",IF(K235="VAL","VAL",(IF(A235="F",VLOOKUP(K235,vit50mf,2),VLOOKUP(K235,vit50mg,2))))))</f>
        <v>16</v>
      </c>
      <c r="M235" s="421">
        <f>IF(OR(J235="DSP",L235="DSP"),"DSP",IF(L235="VAL","VALIDÉ",(J235+L235)/2))</f>
        <v>18</v>
      </c>
      <c r="N235" s="418">
        <v>65</v>
      </c>
      <c r="O235" s="418">
        <v>70</v>
      </c>
      <c r="P235" s="422">
        <f>IF(OR(N235="DSP",N235="ABI",N235="VAL"),0,N235/O235)</f>
        <v>0.9285714285714286</v>
      </c>
      <c r="Q235" s="420">
        <f>IF(N235="ABI",0,IF(N235="DSP","DSP",IF(N235="VAL","VAL",IF(A235="F",VLOOKUP(P235,forcefille,2),VLOOKUP(P235,forcegarçon,2)))))</f>
        <v>5</v>
      </c>
      <c r="R235" s="418">
        <v>49.7</v>
      </c>
      <c r="S235" s="420">
        <f>IF(R235="ABI",0,IF(R235="DSP","DSP",IF(R235="VAL","VAL",IF(A235="F",VLOOKUP(R235,détfille,2),VLOOKUP(R235,détgarçon,2)))))</f>
        <v>5.5</v>
      </c>
      <c r="T235" s="421">
        <f>IF(OR(Q235="VAL",S235="VAL"),"VALIDÉ",IF(AND(Q235="DSP",S235="DSP"),"DSP",IF(Q235="DSP",S235*2,IF(S235="DSP",Q235*2,(Q235+S235)))))</f>
        <v>10.5</v>
      </c>
      <c r="U235" s="418">
        <v>23.43</v>
      </c>
      <c r="V235" s="420">
        <f>IF(U235="ABI",0,IF(U235="DSP","DSP",IF(U235="VAL","VAL",IF(A235="F",VLOOKUP(U235,coorfille,2),VLOOKUP(U235,coorgarçon,2)))))</f>
        <v>6.25</v>
      </c>
      <c r="W235" s="418">
        <v>5</v>
      </c>
      <c r="X235" s="420">
        <f>IF(W235="ABI",0,IF(W235="DSP","DSP",IF(W235="VAL","VAL",IF(A235="F",VLOOKUP(W235,SouplesseFille,2),VLOOKUP(W235,SouplesseGarçon,2)))))</f>
        <v>3.5</v>
      </c>
      <c r="Y235" s="418">
        <v>5</v>
      </c>
      <c r="Z235" s="420">
        <f>IF(Y235="ABI",0,IF(Y235="DSP","DSP",IF(Y235="VAL","VAL",IF(A235="F",VLOOKUP(Y235,eqfille,2),VLOOKUP(Y235,eqgarçon,2)))))</f>
        <v>2.5</v>
      </c>
      <c r="AA235" s="421">
        <f>IF(AND(V235="DSP",X235="DSP",Z235="DSP"),"DSP",IF(AND(V235="DSP",X235="DSP"),Z235*4,IF(AND(V235="DSP",Z235="DSP"),X235*4,IF(AND(X235="DSP",Z235="DSP"),V235*2,IF(V235="DSP",(X235+Z235)*2,IF(X235="DSP",V235+Z235*2,IF(Z235="DSP",V235+X235*2,IF(Z235="VAL","VALIDÉ",V235+X235+Z235))))))))</f>
        <v>12.25</v>
      </c>
      <c r="AB235" s="418">
        <v>36</v>
      </c>
      <c r="AC235" s="420">
        <f>IF(AB235="ABI",0,IF(AB235="DNF",0,IF(AB235="DSP","DSP",IF(AB235="VAL","VAL",(IF(A235="F",VLOOKUP(AB235,nagefille,2),VLOOKUP(AB235,nagegarçon,2)))))))</f>
        <v>13</v>
      </c>
      <c r="AD235" s="423">
        <f>IF(AC235="VAL","VALIDÉ",AC235)</f>
        <v>13</v>
      </c>
      <c r="AE235" s="424">
        <f>IF(AND(H235="DSP",M235="DSP",T235="DSP",AA235="DSP",AD235="DSP"),"DSP",IF(AND(H235="DSP",M235="DSP",T235="DSP",AA235="DSP"),AD235,IF(AND(H235="DSP",M235="DSP",T235="DSP",AD235="DSP"),AA235,IF(AND(H235="DSP",M235="DSP",AA235="DSP",AD235="DSP"),T235,IF(AND(H235="DSP",T235="DSP",AA235="DSP",AD235="DSP"),M235,IF(AND(M235="DSP",T235="DSP",AA235="DSP",AD235="DSP"),H235,IF(AND(T235="DSP",AA235="DSP",AD235="DSP"),(H235+M235)/2,IF(AND(M235="DSP",AA235="DSP",AD235="DSP"),(H235+T235)/2,IF(AND(H235="DSP",AA235="DSP",AD235="DSP"),(M235+T235)/2,IF(AND(M235="DSP",T235="DSP",AD235="DSP"),(H235+AA235)/2,IF(AND(H235="DSP",T235="DSP",AD235="DSP"),(M235+AA235)/2,IF(AND(H235="DSP",M235="DSP",AD235="DSP"),(T235+AA235)/2,IF(AND(M235="DSP",T235="DSP",AA235="DSP"),(H235+AD235)/2,IF(AND(H235="DSP",T235="DSP",AA235="DSP"),(M235+AD235)/2,IF(AND(H235="DSP",M235="DSP",AA235="DSP"),(T235+AD235)/2,IF(AND(H235="DSP",M235="DSP",T235="DSP"),(AA235+AD235)/2,IF(AND(H235="DSP",M235="DSP"),(T235+AA235+AD235)/3,IF(AND(H235="DSP",T235="DSP"),(M235+AA235+AD235)/3,IF(AND(M235="DSP",T235="DSP"),(H235+AA235+AD235)/3,IF(AND(H235="DSP",AA235="DSP"),(M235+T235+AD235)/3,IF(AND(M235="DSP",AA235="DSP"),(H235+T235+AD235)/3,IF(AND(T235="DSP",AA235="DSP"),(H235+M235+AD235)/3,IF(AND(H235="DSP",AD235="DSP"),(M235+T235+AA235)/3,IF(AND(M235="DSP",AD235="DSP"),(H235+T235+AA235)/3,IF(AND(T235="DSP",AD235="DSP"),(H235+M235+AA235)/3,IF(AND(AA235="DSP",AD235="DSP"),(H235+M235+T235)/3,IF(H235="DSP",(M235+T235+AA235+AD235)/4,IF(M235="DSP",(H235+T235+AA235+AD235)/4,IF(T235="DSP",(H235+M235+AA235+AD235)/4,IF(AA235="DSP",(H235+M235+T235+AD235)/4,IF(AD235="DSP",(H235+M235+T235+AA235)/4,SUM(H235+M235+T235+AA235+AD235)/5)))))))))))))))))))))))))))))))</f>
        <v>13.95</v>
      </c>
      <c r="AF235" s="425">
        <f>IF(AE235="DSP",0,AE235)</f>
        <v>13.95</v>
      </c>
      <c r="AG235" s="484">
        <f>RANK(AF235,$AF$3:$AF$651,0)</f>
        <v>20</v>
      </c>
      <c r="AH235" s="426">
        <f>IF(ISERROR(VLOOKUP(B235,'Notes Ecrit'!$A$2:$B$650,2,FALSE)),"ABI",(VLOOKUP(B235,'Notes Ecrit'!$A$2:$B$650,2,FALSE)))</f>
        <v>3.5</v>
      </c>
      <c r="AI235" s="425">
        <f>IF(OR(AH235="ABI",AH235="VALIDÉ"),0,AH235)</f>
        <v>3.5</v>
      </c>
      <c r="AJ235" s="488">
        <f>RANK(AI235,$AI$3:$AI$651,0)</f>
        <v>531</v>
      </c>
      <c r="AK235" s="427">
        <f>IF(AH235="ABI","DEF",IF(AE235="DSP",AH235,(AE235*0.5+AH235*0.5)))</f>
        <v>8.7249999999999996</v>
      </c>
    </row>
    <row r="236" spans="1:37" ht="15.75" customHeight="1" thickBot="1" x14ac:dyDescent="0.35">
      <c r="A236" s="414" t="s">
        <v>1026</v>
      </c>
      <c r="B236" s="415">
        <v>21901527</v>
      </c>
      <c r="C236" s="448" t="s">
        <v>606</v>
      </c>
      <c r="D236" s="449" t="s">
        <v>100</v>
      </c>
      <c r="E236" s="418">
        <v>19</v>
      </c>
      <c r="F236" s="419">
        <f>IF(E236="ABI","ABI",IF(E236="DSP","DSP",IF(E236="VAL","VAL",(VLOOKUP(E236,tpstest,2)))))</f>
        <v>19</v>
      </c>
      <c r="G236" s="420">
        <f>IF(F236="ABI",0,IF(F236="DSP","DSP",IF(F236="VAL","VAL",(IF(A236="F",VLOOKUP(F236,endurfille,2),VLOOKUP(F236,endurgarçon,2))))))</f>
        <v>16</v>
      </c>
      <c r="H236" s="421">
        <f>IF(G236="VAL","VALIDÉ",G236)</f>
        <v>16</v>
      </c>
      <c r="I236" s="418">
        <v>3.04</v>
      </c>
      <c r="J236" s="420">
        <f>IF(I236="ABI",0,IF(I236="DSP","DSP",IF(I236="VAL","VAL",(IF(A236="F",VLOOKUP(I236,VIT20MF,2),VLOOKUP(I236,Vit20MG,2))))))</f>
        <v>20</v>
      </c>
      <c r="K236" s="418">
        <v>6.61</v>
      </c>
      <c r="L236" s="420">
        <f>IF(K236="ABI",0,IF(K236="DSP","DSP",IF(K236="VAL","VAL",(IF(A236="F",VLOOKUP(K236,vit50mf,2),VLOOKUP(K236,vit50mg,2))))))</f>
        <v>13</v>
      </c>
      <c r="M236" s="421">
        <f>IF(OR(J236="DSP",L236="DSP"),"DSP",IF(L236="VAL","VALIDÉ",(J236+L236)/2))</f>
        <v>16.5</v>
      </c>
      <c r="N236" s="418">
        <v>46</v>
      </c>
      <c r="O236" s="418">
        <v>65</v>
      </c>
      <c r="P236" s="422">
        <f>IF(OR(N236="DSP",N236="ABI",N236="VAL"),0,N236/O236)</f>
        <v>0.70769230769230773</v>
      </c>
      <c r="Q236" s="420">
        <f>IF(N236="ABI",0,IF(N236="DSP","DSP",IF(N236="VAL","VAL",IF(A236="F",VLOOKUP(P236,forcefille,2),VLOOKUP(P236,forcegarçon,2)))))</f>
        <v>4</v>
      </c>
      <c r="R236" s="418">
        <v>47.7</v>
      </c>
      <c r="S236" s="420">
        <f>IF(R236="ABI",0,IF(R236="DSP","DSP",IF(R236="VAL","VAL",IF(A236="F",VLOOKUP(R236,détfille,2),VLOOKUP(R236,détgarçon,2)))))</f>
        <v>5</v>
      </c>
      <c r="T236" s="421">
        <f>IF(OR(Q236="VAL",S236="VAL"),"VALIDÉ",IF(AND(Q236="DSP",S236="DSP"),"DSP",IF(Q236="DSP",S236*2,IF(S236="DSP",Q236*2,(Q236+S236)))))</f>
        <v>9</v>
      </c>
      <c r="U236" s="418">
        <v>26</v>
      </c>
      <c r="V236" s="420">
        <f>IF(U236="ABI",0,IF(U236="DSP","DSP",IF(U236="VAL","VAL",IF(A236="F",VLOOKUP(U236,coorfille,2),VLOOKUP(U236,coorgarçon,2)))))</f>
        <v>4.75</v>
      </c>
      <c r="W236" s="418">
        <v>0</v>
      </c>
      <c r="X236" s="420">
        <f>IF(W236="ABI",0,IF(W236="DSP","DSP",IF(W236="VAL","VAL",IF(A236="F",VLOOKUP(W236,SouplesseFille,2),VLOOKUP(W236,SouplesseGarçon,2)))))</f>
        <v>2.5</v>
      </c>
      <c r="Y236" s="418">
        <v>6</v>
      </c>
      <c r="Z236" s="420">
        <f>IF(Y236="ABI",0,IF(Y236="DSP","DSP",IF(Y236="VAL","VAL",IF(A236="F",VLOOKUP(Y236,eqfille,2),VLOOKUP(Y236,eqgarçon,2)))))</f>
        <v>2</v>
      </c>
      <c r="AA236" s="421">
        <f>IF(AND(V236="DSP",X236="DSP",Z236="DSP"),"DSP",IF(AND(V236="DSP",X236="DSP"),Z236*4,IF(AND(V236="DSP",Z236="DSP"),X236*4,IF(AND(X236="DSP",Z236="DSP"),V236*2,IF(V236="DSP",(X236+Z236)*2,IF(X236="DSP",V236+Z236*2,IF(Z236="DSP",V236+X236*2,IF(Z236="VAL","VALIDÉ",V236+X236+Z236))))))))</f>
        <v>9.25</v>
      </c>
      <c r="AB236" s="418">
        <v>49.48</v>
      </c>
      <c r="AC236" s="420">
        <f>IF(AB236="ABI",0,IF(AB236="DNF",0,IF(AB236="DSP","DSP",IF(AB236="VAL","VAL",(IF(A236="F",VLOOKUP(AB236,nagefille,2),VLOOKUP(AB236,nagegarçon,2)))))))</f>
        <v>6</v>
      </c>
      <c r="AD236" s="423">
        <f>IF(AC236="VAL","VALIDÉ",AC236)</f>
        <v>6</v>
      </c>
      <c r="AE236" s="424">
        <f>IF(AND(H236="DSP",M236="DSP",T236="DSP",AA236="DSP",AD236="DSP"),"DSP",IF(AND(H236="DSP",M236="DSP",T236="DSP",AA236="DSP"),AD236,IF(AND(H236="DSP",M236="DSP",T236="DSP",AD236="DSP"),AA236,IF(AND(H236="DSP",M236="DSP",AA236="DSP",AD236="DSP"),T236,IF(AND(H236="DSP",T236="DSP",AA236="DSP",AD236="DSP"),M236,IF(AND(M236="DSP",T236="DSP",AA236="DSP",AD236="DSP"),H236,IF(AND(T236="DSP",AA236="DSP",AD236="DSP"),(H236+M236)/2,IF(AND(M236="DSP",AA236="DSP",AD236="DSP"),(H236+T236)/2,IF(AND(H236="DSP",AA236="DSP",AD236="DSP"),(M236+T236)/2,IF(AND(M236="DSP",T236="DSP",AD236="DSP"),(H236+AA236)/2,IF(AND(H236="DSP",T236="DSP",AD236="DSP"),(M236+AA236)/2,IF(AND(H236="DSP",M236="DSP",AD236="DSP"),(T236+AA236)/2,IF(AND(M236="DSP",T236="DSP",AA236="DSP"),(H236+AD236)/2,IF(AND(H236="DSP",T236="DSP",AA236="DSP"),(M236+AD236)/2,IF(AND(H236="DSP",M236="DSP",AA236="DSP"),(T236+AD236)/2,IF(AND(H236="DSP",M236="DSP",T236="DSP"),(AA236+AD236)/2,IF(AND(H236="DSP",M236="DSP"),(T236+AA236+AD236)/3,IF(AND(H236="DSP",T236="DSP"),(M236+AA236+AD236)/3,IF(AND(M236="DSP",T236="DSP"),(H236+AA236+AD236)/3,IF(AND(H236="DSP",AA236="DSP"),(M236+T236+AD236)/3,IF(AND(M236="DSP",AA236="DSP"),(H236+T236+AD236)/3,IF(AND(T236="DSP",AA236="DSP"),(H236+M236+AD236)/3,IF(AND(H236="DSP",AD236="DSP"),(M236+T236+AA236)/3,IF(AND(M236="DSP",AD236="DSP"),(H236+T236+AA236)/3,IF(AND(T236="DSP",AD236="DSP"),(H236+M236+AA236)/3,IF(AND(AA236="DSP",AD236="DSP"),(H236+M236+T236)/3,IF(H236="DSP",(M236+T236+AA236+AD236)/4,IF(M236="DSP",(H236+T236+AA236+AD236)/4,IF(T236="DSP",(H236+M236+AA236+AD236)/4,IF(AA236="DSP",(H236+M236+T236+AD236)/4,IF(AD236="DSP",(H236+M236+T236+AA236)/4,SUM(H236+M236+T236+AA236+AD236)/5)))))))))))))))))))))))))))))))</f>
        <v>11.35</v>
      </c>
      <c r="AF236" s="425">
        <f>IF(AE236="DSP",0,AE236)</f>
        <v>11.35</v>
      </c>
      <c r="AG236" s="484">
        <f>RANK(AF236,$AF$3:$AF$651,0)</f>
        <v>281</v>
      </c>
      <c r="AH236" s="426" t="str">
        <f>IF(ISERROR(VLOOKUP(B236,'Notes Ecrit'!$A$2:$B$650,2,FALSE)),"ABI",(VLOOKUP(B236,'Notes Ecrit'!$A$2:$B$650,2,FALSE)))</f>
        <v>ABI</v>
      </c>
      <c r="AI236" s="425">
        <f>IF(OR(AH236="ABI",AH236="VALIDÉ"),0,AH236)</f>
        <v>0</v>
      </c>
      <c r="AJ236" s="488">
        <f>RANK(AI236,$AI$3:$AI$651,0)</f>
        <v>592</v>
      </c>
      <c r="AK236" s="427" t="str">
        <f>IF(AH236="ABI","DEF",IF(AE236="DSP",AH236,(AE236*0.5+AH236*0.5)))</f>
        <v>DEF</v>
      </c>
    </row>
    <row r="237" spans="1:37" ht="15.75" customHeight="1" thickBot="1" x14ac:dyDescent="0.35">
      <c r="A237" s="414" t="s">
        <v>1026</v>
      </c>
      <c r="B237" s="415">
        <v>21906481</v>
      </c>
      <c r="C237" s="448" t="s">
        <v>607</v>
      </c>
      <c r="D237" s="449" t="s">
        <v>608</v>
      </c>
      <c r="E237" s="418" t="s">
        <v>329</v>
      </c>
      <c r="F237" s="419" t="str">
        <f>IF(E237="ABI","ABI",IF(E237="DSP","DSP",IF(E237="VAL","VAL",(VLOOKUP(E237,tpstest,2)))))</f>
        <v>ABI</v>
      </c>
      <c r="G237" s="420">
        <f>IF(F237="ABI",0,IF(F237="DSP","DSP",IF(F237="VAL","VAL",(IF(A237="F",VLOOKUP(F237,endurfille,2),VLOOKUP(F237,endurgarçon,2))))))</f>
        <v>0</v>
      </c>
      <c r="H237" s="421">
        <f>IF(G237="VAL","VALIDÉ",G237)</f>
        <v>0</v>
      </c>
      <c r="I237" s="418" t="s">
        <v>329</v>
      </c>
      <c r="J237" s="420">
        <f>IF(I237="ABI",0,IF(I237="DSP","DSP",IF(I237="VAL","VAL",(IF(A237="F",VLOOKUP(I237,VIT20MF,2),VLOOKUP(I237,Vit20MG,2))))))</f>
        <v>0</v>
      </c>
      <c r="K237" s="418" t="s">
        <v>329</v>
      </c>
      <c r="L237" s="420">
        <f>IF(K237="ABI",0,IF(K237="DSP","DSP",IF(K237="VAL","VAL",(IF(A237="F",VLOOKUP(K237,vit50mf,2),VLOOKUP(K237,vit50mg,2))))))</f>
        <v>0</v>
      </c>
      <c r="M237" s="421">
        <f>IF(OR(J237="DSP",L237="DSP"),"DSP",IF(L237="VAL","VALIDÉ",(J237+L237)/2))</f>
        <v>0</v>
      </c>
      <c r="N237" s="418" t="s">
        <v>329</v>
      </c>
      <c r="O237" s="418"/>
      <c r="P237" s="422">
        <f>IF(OR(N237="DSP",N237="ABI",N237="VAL"),0,N237/O237)</f>
        <v>0</v>
      </c>
      <c r="Q237" s="420">
        <f>IF(N237="ABI",0,IF(N237="DSP","DSP",IF(N237="VAL","VAL",IF(A237="F",VLOOKUP(P237,forcefille,2),VLOOKUP(P237,forcegarçon,2)))))</f>
        <v>0</v>
      </c>
      <c r="R237" s="418" t="s">
        <v>329</v>
      </c>
      <c r="S237" s="420">
        <f>IF(R237="ABI",0,IF(R237="DSP","DSP",IF(R237="VAL","VAL",IF(A237="F",VLOOKUP(R237,détfille,2),VLOOKUP(R237,détgarçon,2)))))</f>
        <v>0</v>
      </c>
      <c r="T237" s="421">
        <f>IF(OR(Q237="VAL",S237="VAL"),"VALIDÉ",IF(AND(Q237="DSP",S237="DSP"),"DSP",IF(Q237="DSP",S237*2,IF(S237="DSP",Q237*2,(Q237+S237)))))</f>
        <v>0</v>
      </c>
      <c r="U237" s="418" t="s">
        <v>329</v>
      </c>
      <c r="V237" s="420">
        <f>IF(U237="ABI",0,IF(U237="DSP","DSP",IF(U237="VAL","VAL",IF(A237="F",VLOOKUP(U237,coorfille,2),VLOOKUP(U237,coorgarçon,2)))))</f>
        <v>0</v>
      </c>
      <c r="W237" s="418" t="s">
        <v>329</v>
      </c>
      <c r="X237" s="420">
        <f>IF(W237="ABI",0,IF(W237="DSP","DSP",IF(W237="VAL","VAL",IF(A237="F",VLOOKUP(W237,SouplesseFille,2),VLOOKUP(W237,SouplesseGarçon,2)))))</f>
        <v>0</v>
      </c>
      <c r="Y237" s="418" t="s">
        <v>329</v>
      </c>
      <c r="Z237" s="420">
        <f>IF(Y237="ABI",0,IF(Y237="DSP","DSP",IF(Y237="VAL","VAL",IF(A237="F",VLOOKUP(Y237,eqfille,2),VLOOKUP(Y237,eqgarçon,2)))))</f>
        <v>0</v>
      </c>
      <c r="AA237" s="421">
        <f>IF(AND(V237="DSP",X237="DSP",Z237="DSP"),"DSP",IF(AND(V237="DSP",X237="DSP"),Z237*4,IF(AND(V237="DSP",Z237="DSP"),X237*4,IF(AND(X237="DSP",Z237="DSP"),V237*2,IF(V237="DSP",(X237+Z237)*2,IF(X237="DSP",V237+Z237*2,IF(Z237="DSP",V237+X237*2,IF(Z237="VAL","VALIDÉ",V237+X237+Z237))))))))</f>
        <v>0</v>
      </c>
      <c r="AB237" s="418" t="s">
        <v>329</v>
      </c>
      <c r="AC237" s="420">
        <f>IF(AB237="ABI",0,IF(AB237="DNF",0,IF(AB237="DSP","DSP",IF(AB237="VAL","VAL",(IF(A237="F",VLOOKUP(AB237,nagefille,2),VLOOKUP(AB237,nagegarçon,2)))))))</f>
        <v>0</v>
      </c>
      <c r="AD237" s="423">
        <f>IF(AC237="VAL","VALIDÉ",AC237)</f>
        <v>0</v>
      </c>
      <c r="AE237" s="424">
        <f>IF(AND(H237="DSP",M237="DSP",T237="DSP",AA237="DSP",AD237="DSP"),"DSP",IF(AND(H237="DSP",M237="DSP",T237="DSP",AA237="DSP"),AD237,IF(AND(H237="DSP",M237="DSP",T237="DSP",AD237="DSP"),AA237,IF(AND(H237="DSP",M237="DSP",AA237="DSP",AD237="DSP"),T237,IF(AND(H237="DSP",T237="DSP",AA237="DSP",AD237="DSP"),M237,IF(AND(M237="DSP",T237="DSP",AA237="DSP",AD237="DSP"),H237,IF(AND(T237="DSP",AA237="DSP",AD237="DSP"),(H237+M237)/2,IF(AND(M237="DSP",AA237="DSP",AD237="DSP"),(H237+T237)/2,IF(AND(H237="DSP",AA237="DSP",AD237="DSP"),(M237+T237)/2,IF(AND(M237="DSP",T237="DSP",AD237="DSP"),(H237+AA237)/2,IF(AND(H237="DSP",T237="DSP",AD237="DSP"),(M237+AA237)/2,IF(AND(H237="DSP",M237="DSP",AD237="DSP"),(T237+AA237)/2,IF(AND(M237="DSP",T237="DSP",AA237="DSP"),(H237+AD237)/2,IF(AND(H237="DSP",T237="DSP",AA237="DSP"),(M237+AD237)/2,IF(AND(H237="DSP",M237="DSP",AA237="DSP"),(T237+AD237)/2,IF(AND(H237="DSP",M237="DSP",T237="DSP"),(AA237+AD237)/2,IF(AND(H237="DSP",M237="DSP"),(T237+AA237+AD237)/3,IF(AND(H237="DSP",T237="DSP"),(M237+AA237+AD237)/3,IF(AND(M237="DSP",T237="DSP"),(H237+AA237+AD237)/3,IF(AND(H237="DSP",AA237="DSP"),(M237+T237+AD237)/3,IF(AND(M237="DSP",AA237="DSP"),(H237+T237+AD237)/3,IF(AND(T237="DSP",AA237="DSP"),(H237+M237+AD237)/3,IF(AND(H237="DSP",AD237="DSP"),(M237+T237+AA237)/3,IF(AND(M237="DSP",AD237="DSP"),(H237+T237+AA237)/3,IF(AND(T237="DSP",AD237="DSP"),(H237+M237+AA237)/3,IF(AND(AA237="DSP",AD237="DSP"),(H237+M237+T237)/3,IF(H237="DSP",(M237+T237+AA237+AD237)/4,IF(M237="DSP",(H237+T237+AA237+AD237)/4,IF(T237="DSP",(H237+M237+AA237+AD237)/4,IF(AA237="DSP",(H237+M237+T237+AD237)/4,IF(AD237="DSP",(H237+M237+T237+AA237)/4,SUM(H237+M237+T237+AA237+AD237)/5)))))))))))))))))))))))))))))))</f>
        <v>0</v>
      </c>
      <c r="AF237" s="425">
        <f>IF(AE237="DSP",0,AE237)</f>
        <v>0</v>
      </c>
      <c r="AG237" s="484">
        <f>RANK(AF237,$AF$3:$AF$651,0)</f>
        <v>584</v>
      </c>
      <c r="AH237" s="426" t="str">
        <f>IF(ISERROR(VLOOKUP(B237,'Notes Ecrit'!$A$2:$B$650,2,FALSE)),"ABI",(VLOOKUP(B237,'Notes Ecrit'!$A$2:$B$650,2,FALSE)))</f>
        <v>ABI</v>
      </c>
      <c r="AI237" s="425">
        <f>IF(OR(AH237="ABI",AH237="VALIDÉ"),0,AH237)</f>
        <v>0</v>
      </c>
      <c r="AJ237" s="488">
        <f>RANK(AI237,$AI$3:$AI$651,0)</f>
        <v>592</v>
      </c>
      <c r="AK237" s="427" t="str">
        <f>IF(AH237="ABI","DEF",IF(AE237="DSP",AH237,(AE237*0.5+AH237*0.5)))</f>
        <v>DEF</v>
      </c>
    </row>
    <row r="238" spans="1:37" ht="15.75" customHeight="1" thickBot="1" x14ac:dyDescent="0.35">
      <c r="A238" s="414" t="s">
        <v>74</v>
      </c>
      <c r="B238" s="415">
        <v>21916446</v>
      </c>
      <c r="C238" s="416" t="s">
        <v>609</v>
      </c>
      <c r="D238" s="417" t="s">
        <v>251</v>
      </c>
      <c r="E238" s="418">
        <v>12</v>
      </c>
      <c r="F238" s="419">
        <f>IF(E238="ABI","ABI",IF(E238="DSP","DSP",IF(E238="VAL","VAL",(VLOOKUP(E238,tpstest,2)))))</f>
        <v>15.5</v>
      </c>
      <c r="G238" s="420">
        <f>IF(F238="ABI",0,IF(F238="DSP","DSP",IF(F238="VAL","VAL",(IF(A238="F",VLOOKUP(F238,endurfille,2),VLOOKUP(F238,endurgarçon,2))))))</f>
        <v>12</v>
      </c>
      <c r="H238" s="421">
        <f>IF(G238="VAL","VALIDÉ",G238)</f>
        <v>12</v>
      </c>
      <c r="I238" s="561">
        <v>3.47</v>
      </c>
      <c r="J238" s="420">
        <f>IF(I238="ABI",0,IF(I238="DSP","DSP",IF(I238="VAL","VAL",(IF(A238="F",VLOOKUP(I238,VIT20MF,2),VLOOKUP(I238,Vit20MG,2))))))</f>
        <v>17</v>
      </c>
      <c r="K238" s="561">
        <v>7.76</v>
      </c>
      <c r="L238" s="420">
        <f>IF(K238="ABI",0,IF(K238="DSP","DSP",IF(K238="VAL","VAL",(IF(A238="F",VLOOKUP(K238,vit50mf,2),VLOOKUP(K238,vit50mg,2))))))</f>
        <v>11</v>
      </c>
      <c r="M238" s="421">
        <f>IF(OR(J238="DSP",L238="DSP"),"DSP",IF(L238="VAL","VALIDÉ",(J238+L238)/2))</f>
        <v>14</v>
      </c>
      <c r="N238" s="418">
        <v>31</v>
      </c>
      <c r="O238" s="418">
        <v>57</v>
      </c>
      <c r="P238" s="422">
        <f>IF(OR(N238="DSP",N238="ABI",N238="VAL"),0,N238/O238)</f>
        <v>0.54385964912280704</v>
      </c>
      <c r="Q238" s="420">
        <f>IF(N238="ABI",0,IF(N238="DSP","DSP",IF(N238="VAL","VAL",IF(A238="F",VLOOKUP(P238,forcefille,2),VLOOKUP(P238,forcegarçon,2)))))</f>
        <v>5</v>
      </c>
      <c r="R238" s="418">
        <v>30.9</v>
      </c>
      <c r="S238" s="420">
        <f>IF(R238="ABI",0,IF(R238="DSP","DSP",IF(R238="VAL","VAL",IF(A238="F",VLOOKUP(R238,détfille,2),VLOOKUP(R238,détgarçon,2)))))</f>
        <v>5</v>
      </c>
      <c r="T238" s="421">
        <f>IF(OR(Q238="VAL",S238="VAL"),"VALIDÉ",IF(AND(Q238="DSP",S238="DSP"),"DSP",IF(Q238="DSP",S238*2,IF(S238="DSP",Q238*2,(Q238+S238)))))</f>
        <v>10</v>
      </c>
      <c r="U238" s="561">
        <v>28.75</v>
      </c>
      <c r="V238" s="420">
        <f>IF(U238="ABI",0,IF(U238="DSP","DSP",IF(U238="VAL","VAL",IF(A238="F",VLOOKUP(U238,coorfille,2),VLOOKUP(U238,coorgarçon,2)))))</f>
        <v>4.5</v>
      </c>
      <c r="W238" s="561">
        <v>0</v>
      </c>
      <c r="X238" s="420">
        <f>IF(W238="ABI",0,IF(W238="DSP","DSP",IF(W238="VAL","VAL",IF(A238="F",VLOOKUP(W238,SouplesseFille,2),VLOOKUP(W238,SouplesseGarçon,2)))))</f>
        <v>2.5</v>
      </c>
      <c r="Y238" s="561">
        <v>1</v>
      </c>
      <c r="Z238" s="420">
        <f>IF(Y238="ABI",0,IF(Y238="DSP","DSP",IF(Y238="VAL","VAL",IF(A238="F",VLOOKUP(Y238,eqfille,2),VLOOKUP(Y238,eqgarçon,2)))))</f>
        <v>4.5</v>
      </c>
      <c r="AA238" s="421">
        <f>IF(AND(V238="DSP",X238="DSP",Z238="DSP"),"DSP",IF(AND(V238="DSP",X238="DSP"),Z238*4,IF(AND(V238="DSP",Z238="DSP"),X238*4,IF(AND(X238="DSP",Z238="DSP"),V238*2,IF(V238="DSP",(X238+Z238)*2,IF(X238="DSP",V238+Z238*2,IF(Z238="DSP",V238+X238*2,IF(Z238="VAL","VALIDÉ",V238+X238+Z238))))))))</f>
        <v>11.5</v>
      </c>
      <c r="AB238" s="418" t="s">
        <v>1025</v>
      </c>
      <c r="AC238" s="420" t="str">
        <f>IF(AB238="ABI",0,IF(AB238="DNF",0,IF(AB238="DSP","DSP",IF(AB238="VAL","VAL",(IF(A238="F",VLOOKUP(AB238,nagefille,2),VLOOKUP(AB238,nagegarçon,2)))))))</f>
        <v>DSP</v>
      </c>
      <c r="AD238" s="423" t="str">
        <f>IF(AC238="VAL","VALIDÉ",AC238)</f>
        <v>DSP</v>
      </c>
      <c r="AE238" s="424">
        <f>IF(AND(H238="DSP",M238="DSP",T238="DSP",AA238="DSP",AD238="DSP"),"DSP",IF(AND(H238="DSP",M238="DSP",T238="DSP",AA238="DSP"),AD238,IF(AND(H238="DSP",M238="DSP",T238="DSP",AD238="DSP"),AA238,IF(AND(H238="DSP",M238="DSP",AA238="DSP",AD238="DSP"),T238,IF(AND(H238="DSP",T238="DSP",AA238="DSP",AD238="DSP"),M238,IF(AND(M238="DSP",T238="DSP",AA238="DSP",AD238="DSP"),H238,IF(AND(T238="DSP",AA238="DSP",AD238="DSP"),(H238+M238)/2,IF(AND(M238="DSP",AA238="DSP",AD238="DSP"),(H238+T238)/2,IF(AND(H238="DSP",AA238="DSP",AD238="DSP"),(M238+T238)/2,IF(AND(M238="DSP",T238="DSP",AD238="DSP"),(H238+AA238)/2,IF(AND(H238="DSP",T238="DSP",AD238="DSP"),(M238+AA238)/2,IF(AND(H238="DSP",M238="DSP",AD238="DSP"),(T238+AA238)/2,IF(AND(M238="DSP",T238="DSP",AA238="DSP"),(H238+AD238)/2,IF(AND(H238="DSP",T238="DSP",AA238="DSP"),(M238+AD238)/2,IF(AND(H238="DSP",M238="DSP",AA238="DSP"),(T238+AD238)/2,IF(AND(H238="DSP",M238="DSP",T238="DSP"),(AA238+AD238)/2,IF(AND(H238="DSP",M238="DSP"),(T238+AA238+AD238)/3,IF(AND(H238="DSP",T238="DSP"),(M238+AA238+AD238)/3,IF(AND(M238="DSP",T238="DSP"),(H238+AA238+AD238)/3,IF(AND(H238="DSP",AA238="DSP"),(M238+T238+AD238)/3,IF(AND(M238="DSP",AA238="DSP"),(H238+T238+AD238)/3,IF(AND(T238="DSP",AA238="DSP"),(H238+M238+AD238)/3,IF(AND(H238="DSP",AD238="DSP"),(M238+T238+AA238)/3,IF(AND(M238="DSP",AD238="DSP"),(H238+T238+AA238)/3,IF(AND(T238="DSP",AD238="DSP"),(H238+M238+AA238)/3,IF(AND(AA238="DSP",AD238="DSP"),(H238+M238+T238)/3,IF(H238="DSP",(M238+T238+AA238+AD238)/4,IF(M238="DSP",(H238+T238+AA238+AD238)/4,IF(T238="DSP",(H238+M238+AA238+AD238)/4,IF(AA238="DSP",(H238+M238+T238+AD238)/4,IF(AD238="DSP",(H238+M238+T238+AA238)/4,SUM(H238+M238+T238+AA238+AD238)/5)))))))))))))))))))))))))))))))</f>
        <v>11.875</v>
      </c>
      <c r="AF238" s="425">
        <f>IF(AE238="DSP",0,AE238)</f>
        <v>11.875</v>
      </c>
      <c r="AG238" s="484">
        <f>RANK(AF238,$AF$3:$AF$651,0)</f>
        <v>213</v>
      </c>
      <c r="AH238" s="426">
        <f>IF(ISERROR(VLOOKUP(B238,'Notes Ecrit'!$A$2:$B$650,2,FALSE)),"ABI",(VLOOKUP(B238,'Notes Ecrit'!$A$2:$B$650,2,FALSE)))</f>
        <v>4.5</v>
      </c>
      <c r="AI238" s="425">
        <f>IF(OR(AH238="ABI",AH238="VALIDÉ"),0,AH238)</f>
        <v>4.5</v>
      </c>
      <c r="AJ238" s="488">
        <f>RANK(AI238,$AI$3:$AI$651,0)</f>
        <v>464</v>
      </c>
      <c r="AK238" s="427">
        <f>IF(AH238="ABI","DEF",IF(AE238="DSP",AH238,(AE238*0.5+AH238*0.5)))</f>
        <v>8.1875</v>
      </c>
    </row>
    <row r="239" spans="1:37" ht="15.75" customHeight="1" thickBot="1" x14ac:dyDescent="0.35">
      <c r="A239" s="414" t="s">
        <v>1026</v>
      </c>
      <c r="B239" s="415">
        <v>21816050</v>
      </c>
      <c r="C239" s="416" t="s">
        <v>610</v>
      </c>
      <c r="D239" s="417" t="s">
        <v>611</v>
      </c>
      <c r="E239" s="418">
        <v>21</v>
      </c>
      <c r="F239" s="419">
        <f>IF(E239="ABI","ABI",IF(E239="DSP","DSP",IF(E239="VAL","VAL",(VLOOKUP(E239,tpstest,2)))))</f>
        <v>20</v>
      </c>
      <c r="G239" s="420">
        <f>IF(F239="ABI",0,IF(F239="DSP","DSP",IF(F239="VAL","VAL",(IF(A239="F",VLOOKUP(F239,endurfille,2),VLOOKUP(F239,endurgarçon,2))))))</f>
        <v>18</v>
      </c>
      <c r="H239" s="421">
        <f>IF(G239="VAL","VALIDÉ",G239)</f>
        <v>18</v>
      </c>
      <c r="I239" s="418">
        <v>3.46</v>
      </c>
      <c r="J239" s="420">
        <f>IF(I239="ABI",0,IF(I239="DSP","DSP",IF(I239="VAL","VAL",(IF(A239="F",VLOOKUP(I239,VIT20MF,2),VLOOKUP(I239,Vit20MG,2))))))</f>
        <v>13</v>
      </c>
      <c r="K239" s="418">
        <v>7.23</v>
      </c>
      <c r="L239" s="420">
        <f>IF(K239="ABI",0,IF(K239="DSP","DSP",IF(K239="VAL","VAL",(IF(A239="F",VLOOKUP(K239,vit50mf,2),VLOOKUP(K239,vit50mg,2))))))</f>
        <v>8</v>
      </c>
      <c r="M239" s="421">
        <f>IF(OR(J239="DSP",L239="DSP"),"DSP",IF(L239="VAL","VALIDÉ",(J239+L239)/2))</f>
        <v>10.5</v>
      </c>
      <c r="N239" s="418">
        <v>38</v>
      </c>
      <c r="O239" s="418">
        <v>47</v>
      </c>
      <c r="P239" s="422">
        <f>IF(OR(N239="DSP",N239="ABI",N239="VAL"),0,N239/O239)</f>
        <v>0.80851063829787229</v>
      </c>
      <c r="Q239" s="420">
        <f>IF(N239="ABI",0,IF(N239="DSP","DSP",IF(N239="VAL","VAL",IF(A239="F",VLOOKUP(P239,forcefille,2),VLOOKUP(P239,forcegarçon,2)))))</f>
        <v>4.5</v>
      </c>
      <c r="R239" s="418">
        <v>40.4</v>
      </c>
      <c r="S239" s="420">
        <f>IF(R239="ABI",0,IF(R239="DSP","DSP",IF(R239="VAL","VAL",IF(A239="F",VLOOKUP(R239,détfille,2),VLOOKUP(R239,détgarçon,2)))))</f>
        <v>3</v>
      </c>
      <c r="T239" s="421">
        <f>IF(OR(Q239="VAL",S239="VAL"),"VALIDÉ",IF(AND(Q239="DSP",S239="DSP"),"DSP",IF(Q239="DSP",S239*2,IF(S239="DSP",Q239*2,(Q239+S239)))))</f>
        <v>7.5</v>
      </c>
      <c r="U239" s="418">
        <v>25.67</v>
      </c>
      <c r="V239" s="420">
        <f>IF(U239="ABI",0,IF(U239="DSP","DSP",IF(U239="VAL","VAL",IF(A239="F",VLOOKUP(U239,coorfille,2),VLOOKUP(U239,coorgarçon,2)))))</f>
        <v>5</v>
      </c>
      <c r="W239" s="418">
        <v>-30</v>
      </c>
      <c r="X239" s="420">
        <f>IF(W239="ABI",0,IF(W239="DSP","DSP",IF(W239="VAL","VAL",IF(A239="F",VLOOKUP(W239,SouplesseFille,2),VLOOKUP(W239,SouplesseGarçon,2)))))</f>
        <v>0</v>
      </c>
      <c r="Y239" s="418">
        <v>2</v>
      </c>
      <c r="Z239" s="420">
        <f>IF(Y239="ABI",0,IF(Y239="DSP","DSP",IF(Y239="VAL","VAL",IF(A239="F",VLOOKUP(Y239,eqfille,2),VLOOKUP(Y239,eqgarçon,2)))))</f>
        <v>4</v>
      </c>
      <c r="AA239" s="421">
        <f>IF(AND(V239="DSP",X239="DSP",Z239="DSP"),"DSP",IF(AND(V239="DSP",X239="DSP"),Z239*4,IF(AND(V239="DSP",Z239="DSP"),X239*4,IF(AND(X239="DSP",Z239="DSP"),V239*2,IF(V239="DSP",(X239+Z239)*2,IF(X239="DSP",V239+Z239*2,IF(Z239="DSP",V239+X239*2,IF(Z239="VAL","VALIDÉ",V239+X239+Z239))))))))</f>
        <v>9</v>
      </c>
      <c r="AB239" s="418">
        <v>40.76</v>
      </c>
      <c r="AC239" s="420">
        <f>IF(AB239="ABI",0,IF(AB239="DNF",0,IF(AB239="DSP","DSP",IF(AB239="VAL","VAL",(IF(A239="F",VLOOKUP(AB239,nagefille,2),VLOOKUP(AB239,nagegarçon,2)))))))</f>
        <v>10</v>
      </c>
      <c r="AD239" s="423">
        <f>IF(AC239="VAL","VALIDÉ",AC239)</f>
        <v>10</v>
      </c>
      <c r="AE239" s="424">
        <f>IF(AND(H239="DSP",M239="DSP",T239="DSP",AA239="DSP",AD239="DSP"),"DSP",IF(AND(H239="DSP",M239="DSP",T239="DSP",AA239="DSP"),AD239,IF(AND(H239="DSP",M239="DSP",T239="DSP",AD239="DSP"),AA239,IF(AND(H239="DSP",M239="DSP",AA239="DSP",AD239="DSP"),T239,IF(AND(H239="DSP",T239="DSP",AA239="DSP",AD239="DSP"),M239,IF(AND(M239="DSP",T239="DSP",AA239="DSP",AD239="DSP"),H239,IF(AND(T239="DSP",AA239="DSP",AD239="DSP"),(H239+M239)/2,IF(AND(M239="DSP",AA239="DSP",AD239="DSP"),(H239+T239)/2,IF(AND(H239="DSP",AA239="DSP",AD239="DSP"),(M239+T239)/2,IF(AND(M239="DSP",T239="DSP",AD239="DSP"),(H239+AA239)/2,IF(AND(H239="DSP",T239="DSP",AD239="DSP"),(M239+AA239)/2,IF(AND(H239="DSP",M239="DSP",AD239="DSP"),(T239+AA239)/2,IF(AND(M239="DSP",T239="DSP",AA239="DSP"),(H239+AD239)/2,IF(AND(H239="DSP",T239="DSP",AA239="DSP"),(M239+AD239)/2,IF(AND(H239="DSP",M239="DSP",AA239="DSP"),(T239+AD239)/2,IF(AND(H239="DSP",M239="DSP",T239="DSP"),(AA239+AD239)/2,IF(AND(H239="DSP",M239="DSP"),(T239+AA239+AD239)/3,IF(AND(H239="DSP",T239="DSP"),(M239+AA239+AD239)/3,IF(AND(M239="DSP",T239="DSP"),(H239+AA239+AD239)/3,IF(AND(H239="DSP",AA239="DSP"),(M239+T239+AD239)/3,IF(AND(M239="DSP",AA239="DSP"),(H239+T239+AD239)/3,IF(AND(T239="DSP",AA239="DSP"),(H239+M239+AD239)/3,IF(AND(H239="DSP",AD239="DSP"),(M239+T239+AA239)/3,IF(AND(M239="DSP",AD239="DSP"),(H239+T239+AA239)/3,IF(AND(T239="DSP",AD239="DSP"),(H239+M239+AA239)/3,IF(AND(AA239="DSP",AD239="DSP"),(H239+M239+T239)/3,IF(H239="DSP",(M239+T239+AA239+AD239)/4,IF(M239="DSP",(H239+T239+AA239+AD239)/4,IF(T239="DSP",(H239+M239+AA239+AD239)/4,IF(AA239="DSP",(H239+M239+T239+AD239)/4,IF(AD239="DSP",(H239+M239+T239+AA239)/4,SUM(H239+M239+T239+AA239+AD239)/5)))))))))))))))))))))))))))))))</f>
        <v>11</v>
      </c>
      <c r="AF239" s="425">
        <f>IF(AE239="DSP",0,AE239)</f>
        <v>11</v>
      </c>
      <c r="AG239" s="484">
        <f>RANK(AF239,$AF$3:$AF$651,0)</f>
        <v>319</v>
      </c>
      <c r="AH239" s="426">
        <f>IF(ISERROR(VLOOKUP(B239,'Notes Ecrit'!$A$2:$B$650,2,FALSE)),"ABI",(VLOOKUP(B239,'Notes Ecrit'!$A$2:$B$650,2,FALSE)))</f>
        <v>7</v>
      </c>
      <c r="AI239" s="425">
        <f>IF(OR(AH239="ABI",AH239="VALIDÉ"),0,AH239)</f>
        <v>7</v>
      </c>
      <c r="AJ239" s="488">
        <f>RANK(AI239,$AI$3:$AI$651,0)</f>
        <v>183</v>
      </c>
      <c r="AK239" s="427">
        <f>IF(AH239="ABI","DEF",IF(AE239="DSP",AH239,(AE239*0.5+AH239*0.5)))</f>
        <v>9</v>
      </c>
    </row>
    <row r="240" spans="1:37" ht="15.75" customHeight="1" thickBot="1" x14ac:dyDescent="0.35">
      <c r="A240" s="414" t="s">
        <v>74</v>
      </c>
      <c r="B240" s="415">
        <v>21906972</v>
      </c>
      <c r="C240" s="416" t="s">
        <v>612</v>
      </c>
      <c r="D240" s="417" t="s">
        <v>613</v>
      </c>
      <c r="E240" s="418">
        <v>12</v>
      </c>
      <c r="F240" s="419">
        <f>IF(E240="ABI","ABI",IF(E240="DSP","DSP",IF(E240="VAL","VAL",(VLOOKUP(E240,tpstest,2)))))</f>
        <v>15.5</v>
      </c>
      <c r="G240" s="420">
        <f>IF(F240="ABI",0,IF(F240="DSP","DSP",IF(F240="VAL","VAL",(IF(A240="F",VLOOKUP(F240,endurfille,2),VLOOKUP(F240,endurgarçon,2))))))</f>
        <v>12</v>
      </c>
      <c r="H240" s="421">
        <f>IF(G240="VAL","VALIDÉ",G240)</f>
        <v>12</v>
      </c>
      <c r="I240" s="418">
        <v>3.28</v>
      </c>
      <c r="J240" s="420">
        <f>IF(I240="ABI",0,IF(I240="DSP","DSP",IF(I240="VAL","VAL",(IF(A240="F",VLOOKUP(I240,VIT20MF,2),VLOOKUP(I240,Vit20MG,2))))))</f>
        <v>20</v>
      </c>
      <c r="K240" s="418">
        <v>7.21</v>
      </c>
      <c r="L240" s="420">
        <f>IF(K240="ABI",0,IF(K240="DSP","DSP",IF(K240="VAL","VAL",(IF(A240="F",VLOOKUP(K240,vit50mf,2),VLOOKUP(K240,vit50mg,2))))))</f>
        <v>14</v>
      </c>
      <c r="M240" s="421">
        <f>IF(OR(J240="DSP",L240="DSP"),"DSP",IF(L240="VAL","VALIDÉ",(J240+L240)/2))</f>
        <v>17</v>
      </c>
      <c r="N240" s="418">
        <v>33</v>
      </c>
      <c r="O240" s="418">
        <v>57</v>
      </c>
      <c r="P240" s="422">
        <f>IF(OR(N240="DSP",N240="ABI",N240="VAL"),0,N240/O240)</f>
        <v>0.57894736842105265</v>
      </c>
      <c r="Q240" s="420">
        <f>IF(N240="ABI",0,IF(N240="DSP","DSP",IF(N240="VAL","VAL",IF(A240="F",VLOOKUP(P240,forcefille,2),VLOOKUP(P240,forcegarçon,2)))))</f>
        <v>5.5</v>
      </c>
      <c r="R240" s="418">
        <v>35.700000000000003</v>
      </c>
      <c r="S240" s="420">
        <f>IF(R240="ABI",0,IF(R240="DSP","DSP",IF(R240="VAL","VAL",IF(A240="F",VLOOKUP(R240,détfille,2),VLOOKUP(R240,détgarçon,2)))))</f>
        <v>6</v>
      </c>
      <c r="T240" s="421">
        <f>IF(OR(Q240="VAL",S240="VAL"),"VALIDÉ",IF(AND(Q240="DSP",S240="DSP"),"DSP",IF(Q240="DSP",S240*2,IF(S240="DSP",Q240*2,(Q240+S240)))))</f>
        <v>11.5</v>
      </c>
      <c r="U240" s="418">
        <v>24.93</v>
      </c>
      <c r="V240" s="420">
        <f>IF(U240="ABI",0,IF(U240="DSP","DSP",IF(U240="VAL","VAL",IF(A240="F",VLOOKUP(U240,coorfille,2),VLOOKUP(U240,coorgarçon,2)))))</f>
        <v>6.5</v>
      </c>
      <c r="W240" s="418">
        <v>12</v>
      </c>
      <c r="X240" s="420">
        <f>IF(W240="ABI",0,IF(W240="DSP","DSP",IF(W240="VAL","VAL",IF(A240="F",VLOOKUP(W240,SouplesseFille,2),VLOOKUP(W240,SouplesseGarçon,2)))))</f>
        <v>4.25</v>
      </c>
      <c r="Y240" s="418">
        <v>0</v>
      </c>
      <c r="Z240" s="420">
        <f>IF(Y240="ABI",0,IF(Y240="DSP","DSP",IF(Y240="VAL","VAL",IF(A240="F",VLOOKUP(Y240,eqfille,2),VLOOKUP(Y240,eqgarçon,2)))))</f>
        <v>5</v>
      </c>
      <c r="AA240" s="421">
        <f>IF(AND(V240="DSP",X240="DSP",Z240="DSP"),"DSP",IF(AND(V240="DSP",X240="DSP"),Z240*4,IF(AND(V240="DSP",Z240="DSP"),X240*4,IF(AND(X240="DSP",Z240="DSP"),V240*2,IF(V240="DSP",(X240+Z240)*2,IF(X240="DSP",V240+Z240*2,IF(Z240="DSP",V240+X240*2,IF(Z240="VAL","VALIDÉ",V240+X240+Z240))))))))</f>
        <v>15.75</v>
      </c>
      <c r="AB240" s="418">
        <v>41.54</v>
      </c>
      <c r="AC240" s="420">
        <f>IF(AB240="ABI",0,IF(AB240="DNF",0,IF(AB240="DSP","DSP",IF(AB240="VAL","VAL",(IF(A240="F",VLOOKUP(AB240,nagefille,2),VLOOKUP(AB240,nagegarçon,2)))))))</f>
        <v>13</v>
      </c>
      <c r="AD240" s="423">
        <f>IF(AC240="VAL","VALIDÉ",AC240)</f>
        <v>13</v>
      </c>
      <c r="AE240" s="424">
        <f>IF(AND(H240="DSP",M240="DSP",T240="DSP",AA240="DSP",AD240="DSP"),"DSP",IF(AND(H240="DSP",M240="DSP",T240="DSP",AA240="DSP"),AD240,IF(AND(H240="DSP",M240="DSP",T240="DSP",AD240="DSP"),AA240,IF(AND(H240="DSP",M240="DSP",AA240="DSP",AD240="DSP"),T240,IF(AND(H240="DSP",T240="DSP",AA240="DSP",AD240="DSP"),M240,IF(AND(M240="DSP",T240="DSP",AA240="DSP",AD240="DSP"),H240,IF(AND(T240="DSP",AA240="DSP",AD240="DSP"),(H240+M240)/2,IF(AND(M240="DSP",AA240="DSP",AD240="DSP"),(H240+T240)/2,IF(AND(H240="DSP",AA240="DSP",AD240="DSP"),(M240+T240)/2,IF(AND(M240="DSP",T240="DSP",AD240="DSP"),(H240+AA240)/2,IF(AND(H240="DSP",T240="DSP",AD240="DSP"),(M240+AA240)/2,IF(AND(H240="DSP",M240="DSP",AD240="DSP"),(T240+AA240)/2,IF(AND(M240="DSP",T240="DSP",AA240="DSP"),(H240+AD240)/2,IF(AND(H240="DSP",T240="DSP",AA240="DSP"),(M240+AD240)/2,IF(AND(H240="DSP",M240="DSP",AA240="DSP"),(T240+AD240)/2,IF(AND(H240="DSP",M240="DSP",T240="DSP"),(AA240+AD240)/2,IF(AND(H240="DSP",M240="DSP"),(T240+AA240+AD240)/3,IF(AND(H240="DSP",T240="DSP"),(M240+AA240+AD240)/3,IF(AND(M240="DSP",T240="DSP"),(H240+AA240+AD240)/3,IF(AND(H240="DSP",AA240="DSP"),(M240+T240+AD240)/3,IF(AND(M240="DSP",AA240="DSP"),(H240+T240+AD240)/3,IF(AND(T240="DSP",AA240="DSP"),(H240+M240+AD240)/3,IF(AND(H240="DSP",AD240="DSP"),(M240+T240+AA240)/3,IF(AND(M240="DSP",AD240="DSP"),(H240+T240+AA240)/3,IF(AND(T240="DSP",AD240="DSP"),(H240+M240+AA240)/3,IF(AND(AA240="DSP",AD240="DSP"),(H240+M240+T240)/3,IF(H240="DSP",(M240+T240+AA240+AD240)/4,IF(M240="DSP",(H240+T240+AA240+AD240)/4,IF(T240="DSP",(H240+M240+AA240+AD240)/4,IF(AA240="DSP",(H240+M240+T240+AD240)/4,IF(AD240="DSP",(H240+M240+T240+AA240)/4,SUM(H240+M240+T240+AA240+AD240)/5)))))))))))))))))))))))))))))))</f>
        <v>13.85</v>
      </c>
      <c r="AF240" s="425">
        <f>IF(AE240="DSP",0,AE240)</f>
        <v>13.85</v>
      </c>
      <c r="AG240" s="484">
        <f>RANK(AF240,$AF$3:$AF$651,0)</f>
        <v>31</v>
      </c>
      <c r="AH240" s="426">
        <f>IF(ISERROR(VLOOKUP(B240,'Notes Ecrit'!$A$2:$B$650,2,FALSE)),"ABI",(VLOOKUP(B240,'Notes Ecrit'!$A$2:$B$650,2,FALSE)))</f>
        <v>10</v>
      </c>
      <c r="AI240" s="425">
        <f>IF(OR(AH240="ABI",AH240="VALIDÉ"),0,AH240)</f>
        <v>10</v>
      </c>
      <c r="AJ240" s="488">
        <f>RANK(AI240,$AI$3:$AI$651,0)</f>
        <v>26</v>
      </c>
      <c r="AK240" s="427">
        <f>IF(AH240="ABI","DEF",IF(AE240="DSP",AH240,(AE240*0.5+AH240*0.5)))</f>
        <v>11.925000000000001</v>
      </c>
    </row>
    <row r="241" spans="1:37" ht="15.75" customHeight="1" thickBot="1" x14ac:dyDescent="0.35">
      <c r="A241" s="414" t="s">
        <v>1026</v>
      </c>
      <c r="B241" s="415">
        <v>21914241</v>
      </c>
      <c r="C241" s="416" t="s">
        <v>614</v>
      </c>
      <c r="D241" s="417" t="s">
        <v>281</v>
      </c>
      <c r="E241" s="418">
        <v>17</v>
      </c>
      <c r="F241" s="419">
        <f>IF(E241="ABI","ABI",IF(E241="DSP","DSP",IF(E241="VAL","VAL",(VLOOKUP(E241,tpstest,2)))))</f>
        <v>18</v>
      </c>
      <c r="G241" s="420">
        <f>IF(F241="ABI",0,IF(F241="DSP","DSP",IF(F241="VAL","VAL",(IF(A241="F",VLOOKUP(F241,endurfille,2),VLOOKUP(F241,endurgarçon,2))))))</f>
        <v>14</v>
      </c>
      <c r="H241" s="421">
        <f>IF(G241="VAL","VALIDÉ",G241)</f>
        <v>14</v>
      </c>
      <c r="I241" s="418">
        <v>3.15</v>
      </c>
      <c r="J241" s="420">
        <f>IF(I241="ABI",0,IF(I241="DSP","DSP",IF(I241="VAL","VAL",(IF(A241="F",VLOOKUP(I241,VIT20MF,2),VLOOKUP(I241,Vit20MG,2))))))</f>
        <v>18</v>
      </c>
      <c r="K241" s="418">
        <v>6.7</v>
      </c>
      <c r="L241" s="420">
        <f>IF(K241="ABI",0,IF(K241="DSP","DSP",IF(K241="VAL","VAL",(IF(A241="F",VLOOKUP(K241,vit50mf,2),VLOOKUP(K241,vit50mg,2))))))</f>
        <v>12</v>
      </c>
      <c r="M241" s="421">
        <f>IF(OR(J241="DSP",L241="DSP"),"DSP",IF(L241="VAL","VALIDÉ",(J241+L241)/2))</f>
        <v>15</v>
      </c>
      <c r="N241" s="418">
        <v>105</v>
      </c>
      <c r="O241" s="418">
        <v>73</v>
      </c>
      <c r="P241" s="422">
        <f>IF(OR(N241="DSP",N241="ABI",N241="VAL"),0,N241/O241)</f>
        <v>1.4383561643835616</v>
      </c>
      <c r="Q241" s="420">
        <f>IF(N241="ABI",0,IF(N241="DSP","DSP",IF(N241="VAL","VAL",IF(A241="F",VLOOKUP(P241,forcefille,2),VLOOKUP(P241,forcegarçon,2)))))</f>
        <v>7.5</v>
      </c>
      <c r="R241" s="418">
        <v>43.1</v>
      </c>
      <c r="S241" s="420">
        <f>IF(R241="ABI",0,IF(R241="DSP","DSP",IF(R241="VAL","VAL",IF(A241="F",VLOOKUP(R241,détfille,2),VLOOKUP(R241,détgarçon,2)))))</f>
        <v>4</v>
      </c>
      <c r="T241" s="421">
        <f>IF(OR(Q241="VAL",S241="VAL"),"VALIDÉ",IF(AND(Q241="DSP",S241="DSP"),"DSP",IF(Q241="DSP",S241*2,IF(S241="DSP",Q241*2,(Q241+S241)))))</f>
        <v>11.5</v>
      </c>
      <c r="U241" s="418">
        <v>26.75</v>
      </c>
      <c r="V241" s="420">
        <f>IF(U241="ABI",0,IF(U241="DSP","DSP",IF(U241="VAL","VAL",IF(A241="F",VLOOKUP(U241,coorfille,2),VLOOKUP(U241,coorgarçon,2)))))</f>
        <v>4.5</v>
      </c>
      <c r="W241" s="418">
        <v>2</v>
      </c>
      <c r="X241" s="420">
        <f>IF(W241="ABI",0,IF(W241="DSP","DSP",IF(W241="VAL","VAL",IF(A241="F",VLOOKUP(W241,SouplesseFille,2),VLOOKUP(W241,SouplesseGarçon,2)))))</f>
        <v>3</v>
      </c>
      <c r="Y241" s="418">
        <v>2</v>
      </c>
      <c r="Z241" s="420">
        <f>IF(Y241="ABI",0,IF(Y241="DSP","DSP",IF(Y241="VAL","VAL",IF(A241="F",VLOOKUP(Y241,eqfille,2),VLOOKUP(Y241,eqgarçon,2)))))</f>
        <v>4</v>
      </c>
      <c r="AA241" s="421">
        <f>IF(AND(V241="DSP",X241="DSP",Z241="DSP"),"DSP",IF(AND(V241="DSP",X241="DSP"),Z241*4,IF(AND(V241="DSP",Z241="DSP"),X241*4,IF(AND(X241="DSP",Z241="DSP"),V241*2,IF(V241="DSP",(X241+Z241)*2,IF(X241="DSP",V241+Z241*2,IF(Z241="DSP",V241+X241*2,IF(Z241="VAL","VALIDÉ",V241+X241+Z241))))))))</f>
        <v>11.5</v>
      </c>
      <c r="AB241" s="418">
        <v>63.28</v>
      </c>
      <c r="AC241" s="420">
        <f>IF(AB241="ABI",0,IF(AB241="DNF",0,IF(AB241="DSP","DSP",IF(AB241="VAL","VAL",(IF(A241="F",VLOOKUP(AB241,nagefille,2),VLOOKUP(AB241,nagegarçon,2)))))))</f>
        <v>1</v>
      </c>
      <c r="AD241" s="423">
        <f>IF(AC241="VAL","VALIDÉ",AC241)</f>
        <v>1</v>
      </c>
      <c r="AE241" s="424">
        <f>IF(AND(H241="DSP",M241="DSP",T241="DSP",AA241="DSP",AD241="DSP"),"DSP",IF(AND(H241="DSP",M241="DSP",T241="DSP",AA241="DSP"),AD241,IF(AND(H241="DSP",M241="DSP",T241="DSP",AD241="DSP"),AA241,IF(AND(H241="DSP",M241="DSP",AA241="DSP",AD241="DSP"),T241,IF(AND(H241="DSP",T241="DSP",AA241="DSP",AD241="DSP"),M241,IF(AND(M241="DSP",T241="DSP",AA241="DSP",AD241="DSP"),H241,IF(AND(T241="DSP",AA241="DSP",AD241="DSP"),(H241+M241)/2,IF(AND(M241="DSP",AA241="DSP",AD241="DSP"),(H241+T241)/2,IF(AND(H241="DSP",AA241="DSP",AD241="DSP"),(M241+T241)/2,IF(AND(M241="DSP",T241="DSP",AD241="DSP"),(H241+AA241)/2,IF(AND(H241="DSP",T241="DSP",AD241="DSP"),(M241+AA241)/2,IF(AND(H241="DSP",M241="DSP",AD241="DSP"),(T241+AA241)/2,IF(AND(M241="DSP",T241="DSP",AA241="DSP"),(H241+AD241)/2,IF(AND(H241="DSP",T241="DSP",AA241="DSP"),(M241+AD241)/2,IF(AND(H241="DSP",M241="DSP",AA241="DSP"),(T241+AD241)/2,IF(AND(H241="DSP",M241="DSP",T241="DSP"),(AA241+AD241)/2,IF(AND(H241="DSP",M241="DSP"),(T241+AA241+AD241)/3,IF(AND(H241="DSP",T241="DSP"),(M241+AA241+AD241)/3,IF(AND(M241="DSP",T241="DSP"),(H241+AA241+AD241)/3,IF(AND(H241="DSP",AA241="DSP"),(M241+T241+AD241)/3,IF(AND(M241="DSP",AA241="DSP"),(H241+T241+AD241)/3,IF(AND(T241="DSP",AA241="DSP"),(H241+M241+AD241)/3,IF(AND(H241="DSP",AD241="DSP"),(M241+T241+AA241)/3,IF(AND(M241="DSP",AD241="DSP"),(H241+T241+AA241)/3,IF(AND(T241="DSP",AD241="DSP"),(H241+M241+AA241)/3,IF(AND(AA241="DSP",AD241="DSP"),(H241+M241+T241)/3,IF(H241="DSP",(M241+T241+AA241+AD241)/4,IF(M241="DSP",(H241+T241+AA241+AD241)/4,IF(T241="DSP",(H241+M241+AA241+AD241)/4,IF(AA241="DSP",(H241+M241+T241+AD241)/4,IF(AD241="DSP",(H241+M241+T241+AA241)/4,SUM(H241+M241+T241+AA241+AD241)/5)))))))))))))))))))))))))))))))</f>
        <v>10.6</v>
      </c>
      <c r="AF241" s="425">
        <f>IF(AE241="DSP",0,AE241)</f>
        <v>10.6</v>
      </c>
      <c r="AG241" s="484">
        <f>RANK(AF241,$AF$3:$AF$651,0)</f>
        <v>369</v>
      </c>
      <c r="AH241" s="426">
        <f>IF(ISERROR(VLOOKUP(B241,'Notes Ecrit'!$A$2:$B$650,2,FALSE)),"ABI",(VLOOKUP(B241,'Notes Ecrit'!$A$2:$B$650,2,FALSE)))</f>
        <v>5.5</v>
      </c>
      <c r="AI241" s="425">
        <f>IF(OR(AH241="ABI",AH241="VALIDÉ"),0,AH241)</f>
        <v>5.5</v>
      </c>
      <c r="AJ241" s="488">
        <f>RANK(AI241,$AI$3:$AI$651,0)</f>
        <v>353</v>
      </c>
      <c r="AK241" s="427">
        <f>IF(AH241="ABI","DEF",IF(AE241="DSP",AH241,(AE241*0.5+AH241*0.5)))</f>
        <v>8.0500000000000007</v>
      </c>
    </row>
    <row r="242" spans="1:37" ht="15.75" customHeight="1" thickBot="1" x14ac:dyDescent="0.35">
      <c r="A242" s="414" t="s">
        <v>1026</v>
      </c>
      <c r="B242" s="415">
        <v>21906783</v>
      </c>
      <c r="C242" s="444" t="s">
        <v>615</v>
      </c>
      <c r="D242" s="445" t="s">
        <v>616</v>
      </c>
      <c r="E242" s="418">
        <v>20</v>
      </c>
      <c r="F242" s="419">
        <f>IF(E242="ABI","ABI",IF(E242="DSP","DSP",IF(E242="VAL","VAL",(VLOOKUP(E242,tpstest,2)))))</f>
        <v>19.5</v>
      </c>
      <c r="G242" s="420">
        <f>IF(F242="ABI",0,IF(F242="DSP","DSP",IF(F242="VAL","VAL",(IF(A242="F",VLOOKUP(F242,endurfille,2),VLOOKUP(F242,endurgarçon,2))))))</f>
        <v>17</v>
      </c>
      <c r="H242" s="421">
        <f>IF(G242="VAL","VALIDÉ",G242)</f>
        <v>17</v>
      </c>
      <c r="I242" s="418">
        <v>3</v>
      </c>
      <c r="J242" s="420">
        <f>IF(I242="ABI",0,IF(I242="DSP","DSP",IF(I242="VAL","VAL",(IF(A242="F",VLOOKUP(I242,VIT20MF,2),VLOOKUP(I242,Vit20MG,2))))))</f>
        <v>20</v>
      </c>
      <c r="K242" s="418">
        <v>6.44</v>
      </c>
      <c r="L242" s="420">
        <f>IF(K242="ABI",0,IF(K242="DSP","DSP",IF(K242="VAL","VAL",(IF(A242="F",VLOOKUP(K242,vit50mf,2),VLOOKUP(K242,vit50mg,2))))))</f>
        <v>14</v>
      </c>
      <c r="M242" s="421">
        <f>IF(OR(J242="DSP",L242="DSP"),"DSP",IF(L242="VAL","VALIDÉ",(J242+L242)/2))</f>
        <v>17</v>
      </c>
      <c r="N242" s="418">
        <v>55</v>
      </c>
      <c r="O242" s="418">
        <v>70</v>
      </c>
      <c r="P242" s="422">
        <f>IF(OR(N242="DSP",N242="ABI",N242="VAL"),0,N242/O242)</f>
        <v>0.7857142857142857</v>
      </c>
      <c r="Q242" s="420">
        <f>IF(N242="ABI",0,IF(N242="DSP","DSP",IF(N242="VAL","VAL",IF(A242="F",VLOOKUP(P242,forcefille,2),VLOOKUP(P242,forcegarçon,2)))))</f>
        <v>4</v>
      </c>
      <c r="R242" s="418">
        <v>51.2</v>
      </c>
      <c r="S242" s="420">
        <f>IF(R242="ABI",0,IF(R242="DSP","DSP",IF(R242="VAL","VAL",IF(A242="F",VLOOKUP(R242,détfille,2),VLOOKUP(R242,détgarçon,2)))))</f>
        <v>6</v>
      </c>
      <c r="T242" s="421">
        <f>IF(OR(Q242="VAL",S242="VAL"),"VALIDÉ",IF(AND(Q242="DSP",S242="DSP"),"DSP",IF(Q242="DSP",S242*2,IF(S242="DSP",Q242*2,(Q242+S242)))))</f>
        <v>10</v>
      </c>
      <c r="U242" s="418">
        <v>23.65</v>
      </c>
      <c r="V242" s="420">
        <f>IF(U242="ABI",0,IF(U242="DSP","DSP",IF(U242="VAL","VAL",IF(A242="F",VLOOKUP(U242,coorfille,2),VLOOKUP(U242,coorgarçon,2)))))</f>
        <v>6</v>
      </c>
      <c r="W242" s="418">
        <v>-4</v>
      </c>
      <c r="X242" s="420">
        <f>IF(W242="ABI",0,IF(W242="DSP","DSP",IF(W242="VAL","VAL",IF(A242="F",VLOOKUP(W242,SouplesseFille,2),VLOOKUP(W242,SouplesseGarçon,2)))))</f>
        <v>1.5</v>
      </c>
      <c r="Y242" s="418">
        <v>1</v>
      </c>
      <c r="Z242" s="420">
        <f>IF(Y242="ABI",0,IF(Y242="DSP","DSP",IF(Y242="VAL","VAL",IF(A242="F",VLOOKUP(Y242,eqfille,2),VLOOKUP(Y242,eqgarçon,2)))))</f>
        <v>4.5</v>
      </c>
      <c r="AA242" s="421">
        <f>IF(AND(V242="DSP",X242="DSP",Z242="DSP"),"DSP",IF(AND(V242="DSP",X242="DSP"),Z242*4,IF(AND(V242="DSP",Z242="DSP"),X242*4,IF(AND(X242="DSP",Z242="DSP"),V242*2,IF(V242="DSP",(X242+Z242)*2,IF(X242="DSP",V242+Z242*2,IF(Z242="DSP",V242+X242*2,IF(Z242="VAL","VALIDÉ",V242+X242+Z242))))))))</f>
        <v>12</v>
      </c>
      <c r="AB242" s="418">
        <v>37.409999999999997</v>
      </c>
      <c r="AC242" s="420">
        <f>IF(AB242="ABI",0,IF(AB242="DNF",0,IF(AB242="DSP","DSP",IF(AB242="VAL","VAL",(IF(A242="F",VLOOKUP(AB242,nagefille,2),VLOOKUP(AB242,nagegarçon,2)))))))</f>
        <v>12</v>
      </c>
      <c r="AD242" s="423">
        <f>IF(AC242="VAL","VALIDÉ",AC242)</f>
        <v>12</v>
      </c>
      <c r="AE242" s="424">
        <f>IF(AND(H242="DSP",M242="DSP",T242="DSP",AA242="DSP",AD242="DSP"),"DSP",IF(AND(H242="DSP",M242="DSP",T242="DSP",AA242="DSP"),AD242,IF(AND(H242="DSP",M242="DSP",T242="DSP",AD242="DSP"),AA242,IF(AND(H242="DSP",M242="DSP",AA242="DSP",AD242="DSP"),T242,IF(AND(H242="DSP",T242="DSP",AA242="DSP",AD242="DSP"),M242,IF(AND(M242="DSP",T242="DSP",AA242="DSP",AD242="DSP"),H242,IF(AND(T242="DSP",AA242="DSP",AD242="DSP"),(H242+M242)/2,IF(AND(M242="DSP",AA242="DSP",AD242="DSP"),(H242+T242)/2,IF(AND(H242="DSP",AA242="DSP",AD242="DSP"),(M242+T242)/2,IF(AND(M242="DSP",T242="DSP",AD242="DSP"),(H242+AA242)/2,IF(AND(H242="DSP",T242="DSP",AD242="DSP"),(M242+AA242)/2,IF(AND(H242="DSP",M242="DSP",AD242="DSP"),(T242+AA242)/2,IF(AND(M242="DSP",T242="DSP",AA242="DSP"),(H242+AD242)/2,IF(AND(H242="DSP",T242="DSP",AA242="DSP"),(M242+AD242)/2,IF(AND(H242="DSP",M242="DSP",AA242="DSP"),(T242+AD242)/2,IF(AND(H242="DSP",M242="DSP",T242="DSP"),(AA242+AD242)/2,IF(AND(H242="DSP",M242="DSP"),(T242+AA242+AD242)/3,IF(AND(H242="DSP",T242="DSP"),(M242+AA242+AD242)/3,IF(AND(M242="DSP",T242="DSP"),(H242+AA242+AD242)/3,IF(AND(H242="DSP",AA242="DSP"),(M242+T242+AD242)/3,IF(AND(M242="DSP",AA242="DSP"),(H242+T242+AD242)/3,IF(AND(T242="DSP",AA242="DSP"),(H242+M242+AD242)/3,IF(AND(H242="DSP",AD242="DSP"),(M242+T242+AA242)/3,IF(AND(M242="DSP",AD242="DSP"),(H242+T242+AA242)/3,IF(AND(T242="DSP",AD242="DSP"),(H242+M242+AA242)/3,IF(AND(AA242="DSP",AD242="DSP"),(H242+M242+T242)/3,IF(H242="DSP",(M242+T242+AA242+AD242)/4,IF(M242="DSP",(H242+T242+AA242+AD242)/4,IF(T242="DSP",(H242+M242+AA242+AD242)/4,IF(AA242="DSP",(H242+M242+T242+AD242)/4,IF(AD242="DSP",(H242+M242+T242+AA242)/4,SUM(H242+M242+T242+AA242+AD242)/5)))))))))))))))))))))))))))))))</f>
        <v>13.6</v>
      </c>
      <c r="AF242" s="425">
        <f>IF(AE242="DSP",0,AE242)</f>
        <v>13.6</v>
      </c>
      <c r="AG242" s="484">
        <f>RANK(AF242,$AF$3:$AF$651,0)</f>
        <v>40</v>
      </c>
      <c r="AH242" s="426">
        <f>IF(ISERROR(VLOOKUP(B242,'Notes Ecrit'!$A$2:$B$650,2,FALSE)),"ABI",(VLOOKUP(B242,'Notes Ecrit'!$A$2:$B$650,2,FALSE)))</f>
        <v>8.5</v>
      </c>
      <c r="AI242" s="425">
        <f>IF(OR(AH242="ABI",AH242="VALIDÉ"),0,AH242)</f>
        <v>8.5</v>
      </c>
      <c r="AJ242" s="488">
        <f>RANK(AI242,$AI$3:$AI$651,0)</f>
        <v>83</v>
      </c>
      <c r="AK242" s="427">
        <f>IF(AH242="ABI","DEF",IF(AE242="DSP",AH242,(AE242*0.5+AH242*0.5)))</f>
        <v>11.05</v>
      </c>
    </row>
    <row r="243" spans="1:37" ht="15.75" customHeight="1" thickBot="1" x14ac:dyDescent="0.35">
      <c r="A243" s="414" t="s">
        <v>74</v>
      </c>
      <c r="B243" s="415">
        <v>21908656</v>
      </c>
      <c r="C243" s="444" t="s">
        <v>209</v>
      </c>
      <c r="D243" s="445" t="s">
        <v>114</v>
      </c>
      <c r="E243" s="418">
        <v>16</v>
      </c>
      <c r="F243" s="419">
        <f>IF(E243="ABI","ABI",IF(E243="DSP","DSP",IF(E243="VAL","VAL",(VLOOKUP(E243,tpstest,2)))))</f>
        <v>17.5</v>
      </c>
      <c r="G243" s="420">
        <f>IF(F243="ABI",0,IF(F243="DSP","DSP",IF(F243="VAL","VAL",(IF(A243="F",VLOOKUP(F243,endurfille,2),VLOOKUP(F243,endurgarçon,2))))))</f>
        <v>16</v>
      </c>
      <c r="H243" s="421">
        <f>IF(G243="VAL","VALIDÉ",G243)</f>
        <v>16</v>
      </c>
      <c r="I243" s="418">
        <v>3.41</v>
      </c>
      <c r="J243" s="420">
        <f>IF(I243="ABI",0,IF(I243="DSP","DSP",IF(I243="VAL","VAL",(IF(A243="F",VLOOKUP(I243,VIT20MF,2),VLOOKUP(I243,Vit20MG,2))))))</f>
        <v>18</v>
      </c>
      <c r="K243" s="418">
        <v>7.36</v>
      </c>
      <c r="L243" s="420">
        <f>IF(K243="ABI",0,IF(K243="DSP","DSP",IF(K243="VAL","VAL",(IF(A243="F",VLOOKUP(K243,vit50mf,2),VLOOKUP(K243,vit50mg,2))))))</f>
        <v>13</v>
      </c>
      <c r="M243" s="421">
        <f>IF(OR(J243="DSP",L243="DSP"),"DSP",IF(L243="VAL","VALIDÉ",(J243+L243)/2))</f>
        <v>15.5</v>
      </c>
      <c r="N243" s="418">
        <v>35</v>
      </c>
      <c r="O243" s="418">
        <v>61</v>
      </c>
      <c r="P243" s="422">
        <f>IF(OR(N243="DSP",N243="ABI",N243="VAL"),0,N243/O243)</f>
        <v>0.57377049180327866</v>
      </c>
      <c r="Q243" s="420">
        <f>IF(N243="ABI",0,IF(N243="DSP","DSP",IF(N243="VAL","VAL",IF(A243="F",VLOOKUP(P243,forcefille,2),VLOOKUP(P243,forcegarçon,2)))))</f>
        <v>5.5</v>
      </c>
      <c r="R243" s="418">
        <v>31.6</v>
      </c>
      <c r="S243" s="420">
        <f>IF(R243="ABI",0,IF(R243="DSP","DSP",IF(R243="VAL","VAL",IF(A243="F",VLOOKUP(R243,détfille,2),VLOOKUP(R243,détgarçon,2)))))</f>
        <v>5</v>
      </c>
      <c r="T243" s="421">
        <f>IF(OR(Q243="VAL",S243="VAL"),"VALIDÉ",IF(AND(Q243="DSP",S243="DSP"),"DSP",IF(Q243="DSP",S243*2,IF(S243="DSP",Q243*2,(Q243+S243)))))</f>
        <v>10.5</v>
      </c>
      <c r="U243" s="418">
        <v>28.12</v>
      </c>
      <c r="V243" s="420">
        <f>IF(U243="ABI",0,IF(U243="DSP","DSP",IF(U243="VAL","VAL",IF(A243="F",VLOOKUP(U243,coorfille,2),VLOOKUP(U243,coorgarçon,2)))))</f>
        <v>4.75</v>
      </c>
      <c r="W243" s="418">
        <v>2</v>
      </c>
      <c r="X243" s="420">
        <f>IF(W243="ABI",0,IF(W243="DSP","DSP",IF(W243="VAL","VAL",IF(A243="F",VLOOKUP(W243,SouplesseFille,2),VLOOKUP(W243,SouplesseGarçon,2)))))</f>
        <v>3</v>
      </c>
      <c r="Y243" s="418">
        <v>0</v>
      </c>
      <c r="Z243" s="420">
        <f>IF(Y243="ABI",0,IF(Y243="DSP","DSP",IF(Y243="VAL","VAL",IF(A243="F",VLOOKUP(Y243,eqfille,2),VLOOKUP(Y243,eqgarçon,2)))))</f>
        <v>5</v>
      </c>
      <c r="AA243" s="421">
        <f>IF(AND(V243="DSP",X243="DSP",Z243="DSP"),"DSP",IF(AND(V243="DSP",X243="DSP"),Z243*4,IF(AND(V243="DSP",Z243="DSP"),X243*4,IF(AND(X243="DSP",Z243="DSP"),V243*2,IF(V243="DSP",(X243+Z243)*2,IF(X243="DSP",V243+Z243*2,IF(Z243="DSP",V243+X243*2,IF(Z243="VAL","VALIDÉ",V243+X243+Z243))))))))</f>
        <v>12.75</v>
      </c>
      <c r="AB243" s="418">
        <v>59.2</v>
      </c>
      <c r="AC243" s="420">
        <f>IF(AB243="ABI",0,IF(AB243="DNF",0,IF(AB243="DSP","DSP",IF(AB243="VAL","VAL",(IF(A243="F",VLOOKUP(AB243,nagefille,2),VLOOKUP(AB243,nagegarçon,2)))))))</f>
        <v>5</v>
      </c>
      <c r="AD243" s="423">
        <f>IF(AC243="VAL","VALIDÉ",AC243)</f>
        <v>5</v>
      </c>
      <c r="AE243" s="424">
        <f>IF(AND(H243="DSP",M243="DSP",T243="DSP",AA243="DSP",AD243="DSP"),"DSP",IF(AND(H243="DSP",M243="DSP",T243="DSP",AA243="DSP"),AD243,IF(AND(H243="DSP",M243="DSP",T243="DSP",AD243="DSP"),AA243,IF(AND(H243="DSP",M243="DSP",AA243="DSP",AD243="DSP"),T243,IF(AND(H243="DSP",T243="DSP",AA243="DSP",AD243="DSP"),M243,IF(AND(M243="DSP",T243="DSP",AA243="DSP",AD243="DSP"),H243,IF(AND(T243="DSP",AA243="DSP",AD243="DSP"),(H243+M243)/2,IF(AND(M243="DSP",AA243="DSP",AD243="DSP"),(H243+T243)/2,IF(AND(H243="DSP",AA243="DSP",AD243="DSP"),(M243+T243)/2,IF(AND(M243="DSP",T243="DSP",AD243="DSP"),(H243+AA243)/2,IF(AND(H243="DSP",T243="DSP",AD243="DSP"),(M243+AA243)/2,IF(AND(H243="DSP",M243="DSP",AD243="DSP"),(T243+AA243)/2,IF(AND(M243="DSP",T243="DSP",AA243="DSP"),(H243+AD243)/2,IF(AND(H243="DSP",T243="DSP",AA243="DSP"),(M243+AD243)/2,IF(AND(H243="DSP",M243="DSP",AA243="DSP"),(T243+AD243)/2,IF(AND(H243="DSP",M243="DSP",T243="DSP"),(AA243+AD243)/2,IF(AND(H243="DSP",M243="DSP"),(T243+AA243+AD243)/3,IF(AND(H243="DSP",T243="DSP"),(M243+AA243+AD243)/3,IF(AND(M243="DSP",T243="DSP"),(H243+AA243+AD243)/3,IF(AND(H243="DSP",AA243="DSP"),(M243+T243+AD243)/3,IF(AND(M243="DSP",AA243="DSP"),(H243+T243+AD243)/3,IF(AND(T243="DSP",AA243="DSP"),(H243+M243+AD243)/3,IF(AND(H243="DSP",AD243="DSP"),(M243+T243+AA243)/3,IF(AND(M243="DSP",AD243="DSP"),(H243+T243+AA243)/3,IF(AND(T243="DSP",AD243="DSP"),(H243+M243+AA243)/3,IF(AND(AA243="DSP",AD243="DSP"),(H243+M243+T243)/3,IF(H243="DSP",(M243+T243+AA243+AD243)/4,IF(M243="DSP",(H243+T243+AA243+AD243)/4,IF(T243="DSP",(H243+M243+AA243+AD243)/4,IF(AA243="DSP",(H243+M243+T243+AD243)/4,IF(AD243="DSP",(H243+M243+T243+AA243)/4,SUM(H243+M243+T243+AA243+AD243)/5)))))))))))))))))))))))))))))))</f>
        <v>11.95</v>
      </c>
      <c r="AF243" s="425">
        <f>IF(AE243="DSP",0,AE243)</f>
        <v>11.95</v>
      </c>
      <c r="AG243" s="484">
        <f>RANK(AF243,$AF$3:$AF$651,0)</f>
        <v>204</v>
      </c>
      <c r="AH243" s="426">
        <f>IF(ISERROR(VLOOKUP(B243,'Notes Ecrit'!$A$2:$B$650,2,FALSE)),"ABI",(VLOOKUP(B243,'Notes Ecrit'!$A$2:$B$650,2,FALSE)))</f>
        <v>9.5</v>
      </c>
      <c r="AI243" s="425">
        <f>IF(OR(AH243="ABI",AH243="VALIDÉ"),0,AH243)</f>
        <v>9.5</v>
      </c>
      <c r="AJ243" s="488">
        <f>RANK(AI243,$AI$3:$AI$651,0)</f>
        <v>38</v>
      </c>
      <c r="AK243" s="427">
        <f>IF(AH243="ABI","DEF",IF(AE243="DSP",AH243,(AE243*0.5+AH243*0.5)))</f>
        <v>10.725</v>
      </c>
    </row>
    <row r="244" spans="1:37" ht="15.75" customHeight="1" thickBot="1" x14ac:dyDescent="0.35">
      <c r="A244" s="414" t="s">
        <v>74</v>
      </c>
      <c r="B244" s="415">
        <v>21904298</v>
      </c>
      <c r="C244" s="416" t="s">
        <v>617</v>
      </c>
      <c r="D244" s="417" t="s">
        <v>322</v>
      </c>
      <c r="E244" s="418">
        <v>12</v>
      </c>
      <c r="F244" s="419">
        <f>IF(E244="ABI","ABI",IF(E244="DSP","DSP",IF(E244="VAL","VAL",(VLOOKUP(E244,tpstest,2)))))</f>
        <v>15.5</v>
      </c>
      <c r="G244" s="420">
        <f>IF(F244="ABI",0,IF(F244="DSP","DSP",IF(F244="VAL","VAL",(IF(A244="F",VLOOKUP(F244,endurfille,2),VLOOKUP(F244,endurgarçon,2))))))</f>
        <v>12</v>
      </c>
      <c r="H244" s="421">
        <f>IF(G244="VAL","VALIDÉ",G244)</f>
        <v>12</v>
      </c>
      <c r="I244" s="418">
        <v>3.42</v>
      </c>
      <c r="J244" s="420">
        <f>IF(I244="ABI",0,IF(I244="DSP","DSP",IF(I244="VAL","VAL",(IF(A244="F",VLOOKUP(I244,VIT20MF,2),VLOOKUP(I244,Vit20MG,2))))))</f>
        <v>18</v>
      </c>
      <c r="K244" s="418">
        <v>7.49</v>
      </c>
      <c r="L244" s="420">
        <f>IF(K244="ABI",0,IF(K244="DSP","DSP",IF(K244="VAL","VAL",(IF(A244="F",VLOOKUP(K244,vit50mf,2),VLOOKUP(K244,vit50mg,2))))))</f>
        <v>12</v>
      </c>
      <c r="M244" s="421">
        <f>IF(OR(J244="DSP",L244="DSP"),"DSP",IF(L244="VAL","VALIDÉ",(J244+L244)/2))</f>
        <v>15</v>
      </c>
      <c r="N244" s="418">
        <v>44</v>
      </c>
      <c r="O244" s="418">
        <v>61</v>
      </c>
      <c r="P244" s="422">
        <f>IF(OR(N244="DSP",N244="ABI",N244="VAL"),0,N244/O244)</f>
        <v>0.72131147540983609</v>
      </c>
      <c r="Q244" s="420">
        <f>IF(N244="ABI",0,IF(N244="DSP","DSP",IF(N244="VAL","VAL",IF(A244="F",VLOOKUP(P244,forcefille,2),VLOOKUP(P244,forcegarçon,2)))))</f>
        <v>6.5</v>
      </c>
      <c r="R244" s="418">
        <v>30.4</v>
      </c>
      <c r="S244" s="420">
        <f>IF(R244="ABI",0,IF(R244="DSP","DSP",IF(R244="VAL","VAL",IF(A244="F",VLOOKUP(R244,détfille,2),VLOOKUP(R244,détgarçon,2)))))</f>
        <v>5</v>
      </c>
      <c r="T244" s="421">
        <f>IF(OR(Q244="VAL",S244="VAL"),"VALIDÉ",IF(AND(Q244="DSP",S244="DSP"),"DSP",IF(Q244="DSP",S244*2,IF(S244="DSP",Q244*2,(Q244+S244)))))</f>
        <v>11.5</v>
      </c>
      <c r="U244" s="418">
        <v>25.16</v>
      </c>
      <c r="V244" s="420">
        <f>IF(U244="ABI",0,IF(U244="DSP","DSP",IF(U244="VAL","VAL",IF(A244="F",VLOOKUP(U244,coorfille,2),VLOOKUP(U244,coorgarçon,2)))))</f>
        <v>6.25</v>
      </c>
      <c r="W244" s="418">
        <v>0</v>
      </c>
      <c r="X244" s="420">
        <f>IF(W244="ABI",0,IF(W244="DSP","DSP",IF(W244="VAL","VAL",IF(A244="F",VLOOKUP(W244,SouplesseFille,2),VLOOKUP(W244,SouplesseGarçon,2)))))</f>
        <v>2.5</v>
      </c>
      <c r="Y244" s="418">
        <v>1</v>
      </c>
      <c r="Z244" s="420">
        <f>IF(Y244="ABI",0,IF(Y244="DSP","DSP",IF(Y244="VAL","VAL",IF(A244="F",VLOOKUP(Y244,eqfille,2),VLOOKUP(Y244,eqgarçon,2)))))</f>
        <v>4.5</v>
      </c>
      <c r="AA244" s="421">
        <f>IF(AND(V244="DSP",X244="DSP",Z244="DSP"),"DSP",IF(AND(V244="DSP",X244="DSP"),Z244*4,IF(AND(V244="DSP",Z244="DSP"),X244*4,IF(AND(X244="DSP",Z244="DSP"),V244*2,IF(V244="DSP",(X244+Z244)*2,IF(X244="DSP",V244+Z244*2,IF(Z244="DSP",V244+X244*2,IF(Z244="VAL","VALIDÉ",V244+X244+Z244))))))))</f>
        <v>13.25</v>
      </c>
      <c r="AB244" s="418">
        <v>47.23</v>
      </c>
      <c r="AC244" s="420">
        <f>IF(AB244="ABI",0,IF(AB244="DNF",0,IF(AB244="DSP","DSP",IF(AB244="VAL","VAL",(IF(A244="F",VLOOKUP(AB244,nagefille,2),VLOOKUP(AB244,nagegarçon,2)))))))</f>
        <v>10</v>
      </c>
      <c r="AD244" s="423">
        <f>IF(AC244="VAL","VALIDÉ",AC244)</f>
        <v>10</v>
      </c>
      <c r="AE244" s="424">
        <f>IF(AND(H244="DSP",M244="DSP",T244="DSP",AA244="DSP",AD244="DSP"),"DSP",IF(AND(H244="DSP",M244="DSP",T244="DSP",AA244="DSP"),AD244,IF(AND(H244="DSP",M244="DSP",T244="DSP",AD244="DSP"),AA244,IF(AND(H244="DSP",M244="DSP",AA244="DSP",AD244="DSP"),T244,IF(AND(H244="DSP",T244="DSP",AA244="DSP",AD244="DSP"),M244,IF(AND(M244="DSP",T244="DSP",AA244="DSP",AD244="DSP"),H244,IF(AND(T244="DSP",AA244="DSP",AD244="DSP"),(H244+M244)/2,IF(AND(M244="DSP",AA244="DSP",AD244="DSP"),(H244+T244)/2,IF(AND(H244="DSP",AA244="DSP",AD244="DSP"),(M244+T244)/2,IF(AND(M244="DSP",T244="DSP",AD244="DSP"),(H244+AA244)/2,IF(AND(H244="DSP",T244="DSP",AD244="DSP"),(M244+AA244)/2,IF(AND(H244="DSP",M244="DSP",AD244="DSP"),(T244+AA244)/2,IF(AND(M244="DSP",T244="DSP",AA244="DSP"),(H244+AD244)/2,IF(AND(H244="DSP",T244="DSP",AA244="DSP"),(M244+AD244)/2,IF(AND(H244="DSP",M244="DSP",AA244="DSP"),(T244+AD244)/2,IF(AND(H244="DSP",M244="DSP",T244="DSP"),(AA244+AD244)/2,IF(AND(H244="DSP",M244="DSP"),(T244+AA244+AD244)/3,IF(AND(H244="DSP",T244="DSP"),(M244+AA244+AD244)/3,IF(AND(M244="DSP",T244="DSP"),(H244+AA244+AD244)/3,IF(AND(H244="DSP",AA244="DSP"),(M244+T244+AD244)/3,IF(AND(M244="DSP",AA244="DSP"),(H244+T244+AD244)/3,IF(AND(T244="DSP",AA244="DSP"),(H244+M244+AD244)/3,IF(AND(H244="DSP",AD244="DSP"),(M244+T244+AA244)/3,IF(AND(M244="DSP",AD244="DSP"),(H244+T244+AA244)/3,IF(AND(T244="DSP",AD244="DSP"),(H244+M244+AA244)/3,IF(AND(AA244="DSP",AD244="DSP"),(H244+M244+T244)/3,IF(H244="DSP",(M244+T244+AA244+AD244)/4,IF(M244="DSP",(H244+T244+AA244+AD244)/4,IF(T244="DSP",(H244+M244+AA244+AD244)/4,IF(AA244="DSP",(H244+M244+T244+AD244)/4,IF(AD244="DSP",(H244+M244+T244+AA244)/4,SUM(H244+M244+T244+AA244+AD244)/5)))))))))))))))))))))))))))))))</f>
        <v>12.35</v>
      </c>
      <c r="AF244" s="425">
        <f>IF(AE244="DSP",0,AE244)</f>
        <v>12.35</v>
      </c>
      <c r="AG244" s="484">
        <f>RANK(AF244,$AF$3:$AF$651,0)</f>
        <v>149</v>
      </c>
      <c r="AH244" s="426">
        <f>IF(ISERROR(VLOOKUP(B244,'Notes Ecrit'!$A$2:$B$650,2,FALSE)),"ABI",(VLOOKUP(B244,'Notes Ecrit'!$A$2:$B$650,2,FALSE)))</f>
        <v>5</v>
      </c>
      <c r="AI244" s="425">
        <f>IF(OR(AH244="ABI",AH244="VALIDÉ"),0,AH244)</f>
        <v>5</v>
      </c>
      <c r="AJ244" s="488">
        <f>RANK(AI244,$AI$3:$AI$651,0)</f>
        <v>416</v>
      </c>
      <c r="AK244" s="427">
        <f>IF(AH244="ABI","DEF",IF(AE244="DSP",AH244,(AE244*0.5+AH244*0.5)))</f>
        <v>8.6750000000000007</v>
      </c>
    </row>
    <row r="245" spans="1:37" ht="15.75" customHeight="1" thickBot="1" x14ac:dyDescent="0.35">
      <c r="A245" s="414" t="s">
        <v>1026</v>
      </c>
      <c r="B245" s="415">
        <v>21910700</v>
      </c>
      <c r="C245" s="416" t="s">
        <v>618</v>
      </c>
      <c r="D245" s="417" t="s">
        <v>619</v>
      </c>
      <c r="E245" s="418">
        <v>14</v>
      </c>
      <c r="F245" s="419">
        <f>IF(E245="ABI","ABI",IF(E245="DSP","DSP",IF(E245="VAL","VAL",(VLOOKUP(E245,tpstest,2)))))</f>
        <v>16.5</v>
      </c>
      <c r="G245" s="420">
        <f>IF(F245="ABI",0,IF(F245="DSP","DSP",IF(F245="VAL","VAL",(IF(A245="F",VLOOKUP(F245,endurfille,2),VLOOKUP(F245,endurgarçon,2))))))</f>
        <v>11</v>
      </c>
      <c r="H245" s="421">
        <f>IF(G245="VAL","VALIDÉ",G245)</f>
        <v>11</v>
      </c>
      <c r="I245" s="418">
        <v>3.45</v>
      </c>
      <c r="J245" s="420">
        <f>IF(I245="ABI",0,IF(I245="DSP","DSP",IF(I245="VAL","VAL",(IF(A245="F",VLOOKUP(I245,VIT20MF,2),VLOOKUP(I245,Vit20MG,2))))))</f>
        <v>13</v>
      </c>
      <c r="K245" s="418">
        <v>7.37</v>
      </c>
      <c r="L245" s="420">
        <f>IF(K245="ABI",0,IF(K245="DSP","DSP",IF(K245="VAL","VAL",(IF(A245="F",VLOOKUP(K245,vit50mf,2),VLOOKUP(K245,vit50mg,2))))))</f>
        <v>7</v>
      </c>
      <c r="M245" s="421">
        <f>IF(OR(J245="DSP",L245="DSP"),"DSP",IF(L245="VAL","VALIDÉ",(J245+L245)/2))</f>
        <v>10</v>
      </c>
      <c r="N245" s="418">
        <v>96</v>
      </c>
      <c r="O245" s="418">
        <v>81</v>
      </c>
      <c r="P245" s="422">
        <f>IF(OR(N245="DSP",N245="ABI",N245="VAL"),0,N245/O245)</f>
        <v>1.1851851851851851</v>
      </c>
      <c r="Q245" s="420">
        <f>IF(N245="ABI",0,IF(N245="DSP","DSP",IF(N245="VAL","VAL",IF(A245="F",VLOOKUP(P245,forcefille,2),VLOOKUP(P245,forcegarçon,2)))))</f>
        <v>6</v>
      </c>
      <c r="R245" s="418">
        <v>42.4</v>
      </c>
      <c r="S245" s="420">
        <f>IF(R245="ABI",0,IF(R245="DSP","DSP",IF(R245="VAL","VAL",IF(A245="F",VLOOKUP(R245,détfille,2),VLOOKUP(R245,détgarçon,2)))))</f>
        <v>3.5</v>
      </c>
      <c r="T245" s="421">
        <f>IF(OR(Q245="VAL",S245="VAL"),"VALIDÉ",IF(AND(Q245="DSP",S245="DSP"),"DSP",IF(Q245="DSP",S245*2,IF(S245="DSP",Q245*2,(Q245+S245)))))</f>
        <v>9.5</v>
      </c>
      <c r="U245" s="418">
        <v>26.11</v>
      </c>
      <c r="V245" s="420">
        <f>IF(U245="ABI",0,IF(U245="DSP","DSP",IF(U245="VAL","VAL",IF(A245="F",VLOOKUP(U245,coorfille,2),VLOOKUP(U245,coorgarçon,2)))))</f>
        <v>4.75</v>
      </c>
      <c r="W245" s="418">
        <v>0</v>
      </c>
      <c r="X245" s="420">
        <f>IF(W245="ABI",0,IF(W245="DSP","DSP",IF(W245="VAL","VAL",IF(A245="F",VLOOKUP(W245,SouplesseFille,2),VLOOKUP(W245,SouplesseGarçon,2)))))</f>
        <v>2.5</v>
      </c>
      <c r="Y245" s="418">
        <v>6</v>
      </c>
      <c r="Z245" s="420">
        <f>IF(Y245="ABI",0,IF(Y245="DSP","DSP",IF(Y245="VAL","VAL",IF(A245="F",VLOOKUP(Y245,eqfille,2),VLOOKUP(Y245,eqgarçon,2)))))</f>
        <v>2</v>
      </c>
      <c r="AA245" s="421">
        <f>IF(AND(V245="DSP",X245="DSP",Z245="DSP"),"DSP",IF(AND(V245="DSP",X245="DSP"),Z245*4,IF(AND(V245="DSP",Z245="DSP"),X245*4,IF(AND(X245="DSP",Z245="DSP"),V245*2,IF(V245="DSP",(X245+Z245)*2,IF(X245="DSP",V245+Z245*2,IF(Z245="DSP",V245+X245*2,IF(Z245="VAL","VALIDÉ",V245+X245+Z245))))))))</f>
        <v>9.25</v>
      </c>
      <c r="AB245" s="418">
        <v>39.700000000000003</v>
      </c>
      <c r="AC245" s="420">
        <f>IF(AB245="ABI",0,IF(AB245="DNF",0,IF(AB245="DSP","DSP",IF(AB245="VAL","VAL",(IF(A245="F",VLOOKUP(AB245,nagefille,2),VLOOKUP(AB245,nagegarçon,2)))))))</f>
        <v>10</v>
      </c>
      <c r="AD245" s="423">
        <f>IF(AC245="VAL","VALIDÉ",AC245)</f>
        <v>10</v>
      </c>
      <c r="AE245" s="424">
        <f>IF(AND(H245="DSP",M245="DSP",T245="DSP",AA245="DSP",AD245="DSP"),"DSP",IF(AND(H245="DSP",M245="DSP",T245="DSP",AA245="DSP"),AD245,IF(AND(H245="DSP",M245="DSP",T245="DSP",AD245="DSP"),AA245,IF(AND(H245="DSP",M245="DSP",AA245="DSP",AD245="DSP"),T245,IF(AND(H245="DSP",T245="DSP",AA245="DSP",AD245="DSP"),M245,IF(AND(M245="DSP",T245="DSP",AA245="DSP",AD245="DSP"),H245,IF(AND(T245="DSP",AA245="DSP",AD245="DSP"),(H245+M245)/2,IF(AND(M245="DSP",AA245="DSP",AD245="DSP"),(H245+T245)/2,IF(AND(H245="DSP",AA245="DSP",AD245="DSP"),(M245+T245)/2,IF(AND(M245="DSP",T245="DSP",AD245="DSP"),(H245+AA245)/2,IF(AND(H245="DSP",T245="DSP",AD245="DSP"),(M245+AA245)/2,IF(AND(H245="DSP",M245="DSP",AD245="DSP"),(T245+AA245)/2,IF(AND(M245="DSP",T245="DSP",AA245="DSP"),(H245+AD245)/2,IF(AND(H245="DSP",T245="DSP",AA245="DSP"),(M245+AD245)/2,IF(AND(H245="DSP",M245="DSP",AA245="DSP"),(T245+AD245)/2,IF(AND(H245="DSP",M245="DSP",T245="DSP"),(AA245+AD245)/2,IF(AND(H245="DSP",M245="DSP"),(T245+AA245+AD245)/3,IF(AND(H245="DSP",T245="DSP"),(M245+AA245+AD245)/3,IF(AND(M245="DSP",T245="DSP"),(H245+AA245+AD245)/3,IF(AND(H245="DSP",AA245="DSP"),(M245+T245+AD245)/3,IF(AND(M245="DSP",AA245="DSP"),(H245+T245+AD245)/3,IF(AND(T245="DSP",AA245="DSP"),(H245+M245+AD245)/3,IF(AND(H245="DSP",AD245="DSP"),(M245+T245+AA245)/3,IF(AND(M245="DSP",AD245="DSP"),(H245+T245+AA245)/3,IF(AND(T245="DSP",AD245="DSP"),(H245+M245+AA245)/3,IF(AND(AA245="DSP",AD245="DSP"),(H245+M245+T245)/3,IF(H245="DSP",(M245+T245+AA245+AD245)/4,IF(M245="DSP",(H245+T245+AA245+AD245)/4,IF(T245="DSP",(H245+M245+AA245+AD245)/4,IF(AA245="DSP",(H245+M245+T245+AD245)/4,IF(AD245="DSP",(H245+M245+T245+AA245)/4,SUM(H245+M245+T245+AA245+AD245)/5)))))))))))))))))))))))))))))))</f>
        <v>9.9499999999999993</v>
      </c>
      <c r="AF245" s="425">
        <f>IF(AE245="DSP",0,AE245)</f>
        <v>9.9499999999999993</v>
      </c>
      <c r="AG245" s="484">
        <f>RANK(AF245,$AF$3:$AF$651,0)</f>
        <v>434</v>
      </c>
      <c r="AH245" s="426">
        <f>IF(ISERROR(VLOOKUP(B245,'Notes Ecrit'!$A$2:$B$650,2,FALSE)),"ABI",(VLOOKUP(B245,'Notes Ecrit'!$A$2:$B$650,2,FALSE)))</f>
        <v>7.5</v>
      </c>
      <c r="AI245" s="425">
        <f>IF(OR(AH245="ABI",AH245="VALIDÉ"),0,AH245)</f>
        <v>7.5</v>
      </c>
      <c r="AJ245" s="488">
        <f>RANK(AI245,$AI$3:$AI$651,0)</f>
        <v>137</v>
      </c>
      <c r="AK245" s="427">
        <f>IF(AH245="ABI","DEF",IF(AE245="DSP",AH245,(AE245*0.5+AH245*0.5)))</f>
        <v>8.7249999999999996</v>
      </c>
    </row>
    <row r="246" spans="1:37" ht="15.75" customHeight="1" thickBot="1" x14ac:dyDescent="0.35">
      <c r="A246" s="414" t="s">
        <v>1026</v>
      </c>
      <c r="B246" s="415">
        <v>21916586</v>
      </c>
      <c r="C246" s="416" t="s">
        <v>620</v>
      </c>
      <c r="D246" s="417" t="s">
        <v>211</v>
      </c>
      <c r="E246" s="418">
        <v>17</v>
      </c>
      <c r="F246" s="419">
        <f>IF(E246="ABI","ABI",IF(E246="DSP","DSP",IF(E246="VAL","VAL",(VLOOKUP(E246,tpstest,2)))))</f>
        <v>18</v>
      </c>
      <c r="G246" s="420">
        <f>IF(F246="ABI",0,IF(F246="DSP","DSP",IF(F246="VAL","VAL",(IF(A246="F",VLOOKUP(F246,endurfille,2),VLOOKUP(F246,endurgarçon,2))))))</f>
        <v>14</v>
      </c>
      <c r="H246" s="421">
        <f>IF(G246="VAL","VALIDÉ",G246)</f>
        <v>14</v>
      </c>
      <c r="I246" s="418">
        <v>3.32</v>
      </c>
      <c r="J246" s="420">
        <f>IF(I246="ABI",0,IF(I246="DSP","DSP",IF(I246="VAL","VAL",(IF(A246="F",VLOOKUP(I246,VIT20MF,2),VLOOKUP(I246,Vit20MG,2))))))</f>
        <v>15</v>
      </c>
      <c r="K246" s="418">
        <v>6.95</v>
      </c>
      <c r="L246" s="420">
        <f>IF(K246="ABI",0,IF(K246="DSP","DSP",IF(K246="VAL","VAL",(IF(A246="F",VLOOKUP(K246,vit50mf,2),VLOOKUP(K246,vit50mg,2))))))</f>
        <v>10</v>
      </c>
      <c r="M246" s="421">
        <f>IF(OR(J246="DSP",L246="DSP"),"DSP",IF(L246="VAL","VALIDÉ",(J246+L246)/2))</f>
        <v>12.5</v>
      </c>
      <c r="N246" s="418">
        <v>41</v>
      </c>
      <c r="O246" s="418">
        <v>58</v>
      </c>
      <c r="P246" s="422">
        <f>IF(OR(N246="DSP",N246="ABI",N246="VAL"),0,N246/O246)</f>
        <v>0.7068965517241379</v>
      </c>
      <c r="Q246" s="420">
        <f>IF(N246="ABI",0,IF(N246="DSP","DSP",IF(N246="VAL","VAL",IF(A246="F",VLOOKUP(P246,forcefille,2),VLOOKUP(P246,forcegarçon,2)))))</f>
        <v>4</v>
      </c>
      <c r="R246" s="418">
        <v>35.5</v>
      </c>
      <c r="S246" s="420">
        <f>IF(R246="ABI",0,IF(R246="DSP","DSP",IF(R246="VAL","VAL",IF(A246="F",VLOOKUP(R246,détfille,2),VLOOKUP(R246,détgarçon,2)))))</f>
        <v>2</v>
      </c>
      <c r="T246" s="421">
        <f>IF(OR(Q246="VAL",S246="VAL"),"VALIDÉ",IF(AND(Q246="DSP",S246="DSP"),"DSP",IF(Q246="DSP",S246*2,IF(S246="DSP",Q246*2,(Q246+S246)))))</f>
        <v>6</v>
      </c>
      <c r="U246" s="418">
        <v>29.59</v>
      </c>
      <c r="V246" s="420">
        <f>IF(U246="ABI",0,IF(U246="DSP","DSP",IF(U246="VAL","VAL",IF(A246="F",VLOOKUP(U246,coorfille,2),VLOOKUP(U246,coorgarçon,2)))))</f>
        <v>3</v>
      </c>
      <c r="W246" s="418">
        <v>-9</v>
      </c>
      <c r="X246" s="420">
        <f>IF(W246="ABI",0,IF(W246="DSP","DSP",IF(W246="VAL","VAL",IF(A246="F",VLOOKUP(W246,SouplesseFille,2),VLOOKUP(W246,SouplesseGarçon,2)))))</f>
        <v>1</v>
      </c>
      <c r="Y246" s="418">
        <v>2</v>
      </c>
      <c r="Z246" s="420">
        <f>IF(Y246="ABI",0,IF(Y246="DSP","DSP",IF(Y246="VAL","VAL",IF(A246="F",VLOOKUP(Y246,eqfille,2),VLOOKUP(Y246,eqgarçon,2)))))</f>
        <v>4</v>
      </c>
      <c r="AA246" s="421">
        <f>IF(AND(V246="DSP",X246="DSP",Z246="DSP"),"DSP",IF(AND(V246="DSP",X246="DSP"),Z246*4,IF(AND(V246="DSP",Z246="DSP"),X246*4,IF(AND(X246="DSP",Z246="DSP"),V246*2,IF(V246="DSP",(X246+Z246)*2,IF(X246="DSP",V246+Z246*2,IF(Z246="DSP",V246+X246*2,IF(Z246="VAL","VALIDÉ",V246+X246+Z246))))))))</f>
        <v>8</v>
      </c>
      <c r="AB246" s="418">
        <v>48.32</v>
      </c>
      <c r="AC246" s="420">
        <f>IF(AB246="ABI",0,IF(AB246="DNF",0,IF(AB246="DSP","DSP",IF(AB246="VAL","VAL",(IF(A246="F",VLOOKUP(AB246,nagefille,2),VLOOKUP(AB246,nagegarçon,2)))))))</f>
        <v>6</v>
      </c>
      <c r="AD246" s="423">
        <f>IF(AC246="VAL","VALIDÉ",AC246)</f>
        <v>6</v>
      </c>
      <c r="AE246" s="424">
        <f>IF(AND(H246="DSP",M246="DSP",T246="DSP",AA246="DSP",AD246="DSP"),"DSP",IF(AND(H246="DSP",M246="DSP",T246="DSP",AA246="DSP"),AD246,IF(AND(H246="DSP",M246="DSP",T246="DSP",AD246="DSP"),AA246,IF(AND(H246="DSP",M246="DSP",AA246="DSP",AD246="DSP"),T246,IF(AND(H246="DSP",T246="DSP",AA246="DSP",AD246="DSP"),M246,IF(AND(M246="DSP",T246="DSP",AA246="DSP",AD246="DSP"),H246,IF(AND(T246="DSP",AA246="DSP",AD246="DSP"),(H246+M246)/2,IF(AND(M246="DSP",AA246="DSP",AD246="DSP"),(H246+T246)/2,IF(AND(H246="DSP",AA246="DSP",AD246="DSP"),(M246+T246)/2,IF(AND(M246="DSP",T246="DSP",AD246="DSP"),(H246+AA246)/2,IF(AND(H246="DSP",T246="DSP",AD246="DSP"),(M246+AA246)/2,IF(AND(H246="DSP",M246="DSP",AD246="DSP"),(T246+AA246)/2,IF(AND(M246="DSP",T246="DSP",AA246="DSP"),(H246+AD246)/2,IF(AND(H246="DSP",T246="DSP",AA246="DSP"),(M246+AD246)/2,IF(AND(H246="DSP",M246="DSP",AA246="DSP"),(T246+AD246)/2,IF(AND(H246="DSP",M246="DSP",T246="DSP"),(AA246+AD246)/2,IF(AND(H246="DSP",M246="DSP"),(T246+AA246+AD246)/3,IF(AND(H246="DSP",T246="DSP"),(M246+AA246+AD246)/3,IF(AND(M246="DSP",T246="DSP"),(H246+AA246+AD246)/3,IF(AND(H246="DSP",AA246="DSP"),(M246+T246+AD246)/3,IF(AND(M246="DSP",AA246="DSP"),(H246+T246+AD246)/3,IF(AND(T246="DSP",AA246="DSP"),(H246+M246+AD246)/3,IF(AND(H246="DSP",AD246="DSP"),(M246+T246+AA246)/3,IF(AND(M246="DSP",AD246="DSP"),(H246+T246+AA246)/3,IF(AND(T246="DSP",AD246="DSP"),(H246+M246+AA246)/3,IF(AND(AA246="DSP",AD246="DSP"),(H246+M246+T246)/3,IF(H246="DSP",(M246+T246+AA246+AD246)/4,IF(M246="DSP",(H246+T246+AA246+AD246)/4,IF(T246="DSP",(H246+M246+AA246+AD246)/4,IF(AA246="DSP",(H246+M246+T246+AD246)/4,IF(AD246="DSP",(H246+M246+T246+AA246)/4,SUM(H246+M246+T246+AA246+AD246)/5)))))))))))))))))))))))))))))))</f>
        <v>9.3000000000000007</v>
      </c>
      <c r="AF246" s="425">
        <f>IF(AE246="DSP",0,AE246)</f>
        <v>9.3000000000000007</v>
      </c>
      <c r="AG246" s="484">
        <f>RANK(AF246,$AF$3:$AF$651,0)</f>
        <v>479</v>
      </c>
      <c r="AH246" s="426">
        <f>IF(ISERROR(VLOOKUP(B246,'Notes Ecrit'!$A$2:$B$650,2,FALSE)),"ABI",(VLOOKUP(B246,'Notes Ecrit'!$A$2:$B$650,2,FALSE)))</f>
        <v>11.5</v>
      </c>
      <c r="AI246" s="425">
        <f>IF(OR(AH246="ABI",AH246="VALIDÉ"),0,AH246)</f>
        <v>11.5</v>
      </c>
      <c r="AJ246" s="488">
        <f>RANK(AI246,$AI$3:$AI$651,0)</f>
        <v>9</v>
      </c>
      <c r="AK246" s="427">
        <f>IF(AH246="ABI","DEF",IF(AE246="DSP",AH246,(AE246*0.5+AH246*0.5)))</f>
        <v>10.4</v>
      </c>
    </row>
    <row r="247" spans="1:37" ht="15.75" customHeight="1" thickBot="1" x14ac:dyDescent="0.35">
      <c r="A247" s="414" t="s">
        <v>74</v>
      </c>
      <c r="B247" s="415">
        <v>21708891</v>
      </c>
      <c r="C247" s="416" t="s">
        <v>621</v>
      </c>
      <c r="D247" s="417" t="s">
        <v>622</v>
      </c>
      <c r="E247" s="418">
        <v>17</v>
      </c>
      <c r="F247" s="419">
        <f>IF(E247="ABI","ABI",IF(E247="DSP","DSP",IF(E247="VAL","VAL",(VLOOKUP(E247,tpstest,2)))))</f>
        <v>18</v>
      </c>
      <c r="G247" s="420">
        <f>IF(F247="ABI",0,IF(F247="DSP","DSP",IF(F247="VAL","VAL",(IF(A247="F",VLOOKUP(F247,endurfille,2),VLOOKUP(F247,endurgarçon,2))))))</f>
        <v>17</v>
      </c>
      <c r="H247" s="421">
        <f>IF(G247="VAL","VALIDÉ",G247)</f>
        <v>17</v>
      </c>
      <c r="I247" s="418">
        <v>3.64</v>
      </c>
      <c r="J247" s="420">
        <f>IF(I247="ABI",0,IF(I247="DSP","DSP",IF(I247="VAL","VAL",(IF(A247="F",VLOOKUP(I247,VIT20MF,2),VLOOKUP(I247,Vit20MG,2))))))</f>
        <v>14</v>
      </c>
      <c r="K247" s="418">
        <v>8.14</v>
      </c>
      <c r="L247" s="420">
        <f>IF(K247="ABI",0,IF(K247="DSP","DSP",IF(K247="VAL","VAL",(IF(A247="F",VLOOKUP(K247,vit50mf,2),VLOOKUP(K247,vit50mg,2))))))</f>
        <v>8</v>
      </c>
      <c r="M247" s="421">
        <f>IF(OR(J247="DSP",L247="DSP"),"DSP",IF(L247="VAL","VALIDÉ",(J247+L247)/2))</f>
        <v>11</v>
      </c>
      <c r="N247" s="418">
        <v>32</v>
      </c>
      <c r="O247" s="418">
        <v>55</v>
      </c>
      <c r="P247" s="422">
        <f>IF(OR(N247="DSP",N247="ABI",N247="VAL"),0,N247/O247)</f>
        <v>0.58181818181818179</v>
      </c>
      <c r="Q247" s="420">
        <f>IF(N247="ABI",0,IF(N247="DSP","DSP",IF(N247="VAL","VAL",IF(A247="F",VLOOKUP(P247,forcefille,2),VLOOKUP(P247,forcegarçon,2)))))</f>
        <v>5.5</v>
      </c>
      <c r="R247" s="418">
        <v>31.3</v>
      </c>
      <c r="S247" s="420">
        <f>IF(R247="ABI",0,IF(R247="DSP","DSP",IF(R247="VAL","VAL",IF(A247="F",VLOOKUP(R247,détfille,2),VLOOKUP(R247,détgarçon,2)))))</f>
        <v>5</v>
      </c>
      <c r="T247" s="421">
        <f>IF(OR(Q247="VAL",S247="VAL"),"VALIDÉ",IF(AND(Q247="DSP",S247="DSP"),"DSP",IF(Q247="DSP",S247*2,IF(S247="DSP",Q247*2,(Q247+S247)))))</f>
        <v>10.5</v>
      </c>
      <c r="U247" s="418">
        <v>29.31</v>
      </c>
      <c r="V247" s="420">
        <f>IF(U247="ABI",0,IF(U247="DSP","DSP",IF(U247="VAL","VAL",IF(A247="F",VLOOKUP(U247,coorfille,2),VLOOKUP(U247,coorgarçon,2)))))</f>
        <v>4.25</v>
      </c>
      <c r="W247" s="418">
        <v>6</v>
      </c>
      <c r="X247" s="420">
        <f>IF(W247="ABI",0,IF(W247="DSP","DSP",IF(W247="VAL","VAL",IF(A247="F",VLOOKUP(W247,SouplesseFille,2),VLOOKUP(W247,SouplesseGarçon,2)))))</f>
        <v>3.5</v>
      </c>
      <c r="Y247" s="418">
        <v>1</v>
      </c>
      <c r="Z247" s="420">
        <f>IF(Y247="ABI",0,IF(Y247="DSP","DSP",IF(Y247="VAL","VAL",IF(A247="F",VLOOKUP(Y247,eqfille,2),VLOOKUP(Y247,eqgarçon,2)))))</f>
        <v>4.5</v>
      </c>
      <c r="AA247" s="421">
        <f>IF(AND(V247="DSP",X247="DSP",Z247="DSP"),"DSP",IF(AND(V247="DSP",X247="DSP"),Z247*4,IF(AND(V247="DSP",Z247="DSP"),X247*4,IF(AND(X247="DSP",Z247="DSP"),V247*2,IF(V247="DSP",(X247+Z247)*2,IF(X247="DSP",V247+Z247*2,IF(Z247="DSP",V247+X247*2,IF(Z247="VAL","VALIDÉ",V247+X247+Z247))))))))</f>
        <v>12.25</v>
      </c>
      <c r="AB247" s="418">
        <v>45.01</v>
      </c>
      <c r="AC247" s="420">
        <f>IF(AB247="ABI",0,IF(AB247="DNF",0,IF(AB247="DSP","DSP",IF(AB247="VAL","VAL",(IF(A247="F",VLOOKUP(AB247,nagefille,2),VLOOKUP(AB247,nagegarçon,2)))))))</f>
        <v>11</v>
      </c>
      <c r="AD247" s="423">
        <f>IF(AC247="VAL","VALIDÉ",AC247)</f>
        <v>11</v>
      </c>
      <c r="AE247" s="424">
        <f>IF(AND(H247="DSP",M247="DSP",T247="DSP",AA247="DSP",AD247="DSP"),"DSP",IF(AND(H247="DSP",M247="DSP",T247="DSP",AA247="DSP"),AD247,IF(AND(H247="DSP",M247="DSP",T247="DSP",AD247="DSP"),AA247,IF(AND(H247="DSP",M247="DSP",AA247="DSP",AD247="DSP"),T247,IF(AND(H247="DSP",T247="DSP",AA247="DSP",AD247="DSP"),M247,IF(AND(M247="DSP",T247="DSP",AA247="DSP",AD247="DSP"),H247,IF(AND(T247="DSP",AA247="DSP",AD247="DSP"),(H247+M247)/2,IF(AND(M247="DSP",AA247="DSP",AD247="DSP"),(H247+T247)/2,IF(AND(H247="DSP",AA247="DSP",AD247="DSP"),(M247+T247)/2,IF(AND(M247="DSP",T247="DSP",AD247="DSP"),(H247+AA247)/2,IF(AND(H247="DSP",T247="DSP",AD247="DSP"),(M247+AA247)/2,IF(AND(H247="DSP",M247="DSP",AD247="DSP"),(T247+AA247)/2,IF(AND(M247="DSP",T247="DSP",AA247="DSP"),(H247+AD247)/2,IF(AND(H247="DSP",T247="DSP",AA247="DSP"),(M247+AD247)/2,IF(AND(H247="DSP",M247="DSP",AA247="DSP"),(T247+AD247)/2,IF(AND(H247="DSP",M247="DSP",T247="DSP"),(AA247+AD247)/2,IF(AND(H247="DSP",M247="DSP"),(T247+AA247+AD247)/3,IF(AND(H247="DSP",T247="DSP"),(M247+AA247+AD247)/3,IF(AND(M247="DSP",T247="DSP"),(H247+AA247+AD247)/3,IF(AND(H247="DSP",AA247="DSP"),(M247+T247+AD247)/3,IF(AND(M247="DSP",AA247="DSP"),(H247+T247+AD247)/3,IF(AND(T247="DSP",AA247="DSP"),(H247+M247+AD247)/3,IF(AND(H247="DSP",AD247="DSP"),(M247+T247+AA247)/3,IF(AND(M247="DSP",AD247="DSP"),(H247+T247+AA247)/3,IF(AND(T247="DSP",AD247="DSP"),(H247+M247+AA247)/3,IF(AND(AA247="DSP",AD247="DSP"),(H247+M247+T247)/3,IF(H247="DSP",(M247+T247+AA247+AD247)/4,IF(M247="DSP",(H247+T247+AA247+AD247)/4,IF(T247="DSP",(H247+M247+AA247+AD247)/4,IF(AA247="DSP",(H247+M247+T247+AD247)/4,IF(AD247="DSP",(H247+M247+T247+AA247)/4,SUM(H247+M247+T247+AA247+AD247)/5)))))))))))))))))))))))))))))))</f>
        <v>12.35</v>
      </c>
      <c r="AF247" s="425">
        <f>IF(AE247="DSP",0,AE247)</f>
        <v>12.35</v>
      </c>
      <c r="AG247" s="484">
        <f>RANK(AF247,$AF$3:$AF$651,0)</f>
        <v>149</v>
      </c>
      <c r="AH247" s="426">
        <f>IF(ISERROR(VLOOKUP(B247,'Notes Ecrit'!$A$2:$B$650,2,FALSE)),"ABI",(VLOOKUP(B247,'Notes Ecrit'!$A$2:$B$650,2,FALSE)))</f>
        <v>8</v>
      </c>
      <c r="AI247" s="425">
        <f>IF(OR(AH247="ABI",AH247="VALIDÉ"),0,AH247)</f>
        <v>8</v>
      </c>
      <c r="AJ247" s="488">
        <f>RANK(AI247,$AI$3:$AI$651,0)</f>
        <v>109</v>
      </c>
      <c r="AK247" s="427">
        <f>IF(AH247="ABI","DEF",IF(AE247="DSP",AH247,(AE247*0.5+AH247*0.5)))</f>
        <v>10.175000000000001</v>
      </c>
    </row>
    <row r="248" spans="1:37" ht="15.75" customHeight="1" thickBot="1" x14ac:dyDescent="0.35">
      <c r="A248" s="414" t="s">
        <v>1026</v>
      </c>
      <c r="B248" s="415">
        <v>21909195</v>
      </c>
      <c r="C248" s="444" t="s">
        <v>623</v>
      </c>
      <c r="D248" s="445" t="s">
        <v>148</v>
      </c>
      <c r="E248" s="418">
        <v>20</v>
      </c>
      <c r="F248" s="419">
        <f>IF(E248="ABI","ABI",IF(E248="DSP","DSP",IF(E248="VAL","VAL",(VLOOKUP(E248,tpstest,2)))))</f>
        <v>19.5</v>
      </c>
      <c r="G248" s="420">
        <f>IF(F248="ABI",0,IF(F248="DSP","DSP",IF(F248="VAL","VAL",(IF(A248="F",VLOOKUP(F248,endurfille,2),VLOOKUP(F248,endurgarçon,2))))))</f>
        <v>17</v>
      </c>
      <c r="H248" s="421">
        <f>IF(G248="VAL","VALIDÉ",G248)</f>
        <v>17</v>
      </c>
      <c r="I248" s="418">
        <v>3.22</v>
      </c>
      <c r="J248" s="420">
        <f>IF(I248="ABI",0,IF(I248="DSP","DSP",IF(I248="VAL","VAL",(IF(A248="F",VLOOKUP(I248,VIT20MF,2),VLOOKUP(I248,Vit20MG,2))))))</f>
        <v>17</v>
      </c>
      <c r="K248" s="418">
        <v>6.89</v>
      </c>
      <c r="L248" s="420">
        <f>IF(K248="ABI",0,IF(K248="DSP","DSP",IF(K248="VAL","VAL",(IF(A248="F",VLOOKUP(K248,vit50mf,2),VLOOKUP(K248,vit50mg,2))))))</f>
        <v>11</v>
      </c>
      <c r="M248" s="421">
        <f>IF(OR(J248="DSP",L248="DSP"),"DSP",IF(L248="VAL","VALIDÉ",(J248+L248)/2))</f>
        <v>14</v>
      </c>
      <c r="N248" s="418">
        <v>77</v>
      </c>
      <c r="O248" s="418">
        <v>78</v>
      </c>
      <c r="P248" s="422">
        <f>IF(OR(N248="DSP",N248="ABI",N248="VAL"),0,N248/O248)</f>
        <v>0.98717948717948723</v>
      </c>
      <c r="Q248" s="420">
        <f>IF(N248="ABI",0,IF(N248="DSP","DSP",IF(N248="VAL","VAL",IF(A248="F",VLOOKUP(P248,forcefille,2),VLOOKUP(P248,forcegarçon,2)))))</f>
        <v>5</v>
      </c>
      <c r="R248" s="418">
        <v>42</v>
      </c>
      <c r="S248" s="420">
        <f>IF(R248="ABI",0,IF(R248="DSP","DSP",IF(R248="VAL","VAL",IF(A248="F",VLOOKUP(R248,détfille,2),VLOOKUP(R248,détgarçon,2)))))</f>
        <v>3.5</v>
      </c>
      <c r="T248" s="421">
        <f>IF(OR(Q248="VAL",S248="VAL"),"VALIDÉ",IF(AND(Q248="DSP",S248="DSP"),"DSP",IF(Q248="DSP",S248*2,IF(S248="DSP",Q248*2,(Q248+S248)))))</f>
        <v>8.5</v>
      </c>
      <c r="U248" s="418">
        <v>25.7</v>
      </c>
      <c r="V248" s="420">
        <f>IF(U248="ABI",0,IF(U248="DSP","DSP",IF(U248="VAL","VAL",IF(A248="F",VLOOKUP(U248,coorfille,2),VLOOKUP(U248,coorgarçon,2)))))</f>
        <v>5</v>
      </c>
      <c r="W248" s="418">
        <v>-5</v>
      </c>
      <c r="X248" s="420">
        <f>IF(W248="ABI",0,IF(W248="DSP","DSP",IF(W248="VAL","VAL",IF(A248="F",VLOOKUP(W248,SouplesseFille,2),VLOOKUP(W248,SouplesseGarçon,2)))))</f>
        <v>1.5</v>
      </c>
      <c r="Y248" s="418">
        <v>2</v>
      </c>
      <c r="Z248" s="420">
        <f>IF(Y248="ABI",0,IF(Y248="DSP","DSP",IF(Y248="VAL","VAL",IF(A248="F",VLOOKUP(Y248,eqfille,2),VLOOKUP(Y248,eqgarçon,2)))))</f>
        <v>4</v>
      </c>
      <c r="AA248" s="421">
        <f>IF(AND(V248="DSP",X248="DSP",Z248="DSP"),"DSP",IF(AND(V248="DSP",X248="DSP"),Z248*4,IF(AND(V248="DSP",Z248="DSP"),X248*4,IF(AND(X248="DSP",Z248="DSP"),V248*2,IF(V248="DSP",(X248+Z248)*2,IF(X248="DSP",V248+Z248*2,IF(Z248="DSP",V248+X248*2,IF(Z248="VAL","VALIDÉ",V248+X248+Z248))))))))</f>
        <v>10.5</v>
      </c>
      <c r="AB248" s="418">
        <v>32.81</v>
      </c>
      <c r="AC248" s="420">
        <f>IF(AB248="ABI",0,IF(AB248="DNF",0,IF(AB248="DSP","DSP",IF(AB248="VAL","VAL",(IF(A248="F",VLOOKUP(AB248,nagefille,2),VLOOKUP(AB248,nagegarçon,2)))))))</f>
        <v>15</v>
      </c>
      <c r="AD248" s="423">
        <f>IF(AC248="VAL","VALIDÉ",AC248)</f>
        <v>15</v>
      </c>
      <c r="AE248" s="424">
        <f>IF(AND(H248="DSP",M248="DSP",T248="DSP",AA248="DSP",AD248="DSP"),"DSP",IF(AND(H248="DSP",M248="DSP",T248="DSP",AA248="DSP"),AD248,IF(AND(H248="DSP",M248="DSP",T248="DSP",AD248="DSP"),AA248,IF(AND(H248="DSP",M248="DSP",AA248="DSP",AD248="DSP"),T248,IF(AND(H248="DSP",T248="DSP",AA248="DSP",AD248="DSP"),M248,IF(AND(M248="DSP",T248="DSP",AA248="DSP",AD248="DSP"),H248,IF(AND(T248="DSP",AA248="DSP",AD248="DSP"),(H248+M248)/2,IF(AND(M248="DSP",AA248="DSP",AD248="DSP"),(H248+T248)/2,IF(AND(H248="DSP",AA248="DSP",AD248="DSP"),(M248+T248)/2,IF(AND(M248="DSP",T248="DSP",AD248="DSP"),(H248+AA248)/2,IF(AND(H248="DSP",T248="DSP",AD248="DSP"),(M248+AA248)/2,IF(AND(H248="DSP",M248="DSP",AD248="DSP"),(T248+AA248)/2,IF(AND(M248="DSP",T248="DSP",AA248="DSP"),(H248+AD248)/2,IF(AND(H248="DSP",T248="DSP",AA248="DSP"),(M248+AD248)/2,IF(AND(H248="DSP",M248="DSP",AA248="DSP"),(T248+AD248)/2,IF(AND(H248="DSP",M248="DSP",T248="DSP"),(AA248+AD248)/2,IF(AND(H248="DSP",M248="DSP"),(T248+AA248+AD248)/3,IF(AND(H248="DSP",T248="DSP"),(M248+AA248+AD248)/3,IF(AND(M248="DSP",T248="DSP"),(H248+AA248+AD248)/3,IF(AND(H248="DSP",AA248="DSP"),(M248+T248+AD248)/3,IF(AND(M248="DSP",AA248="DSP"),(H248+T248+AD248)/3,IF(AND(T248="DSP",AA248="DSP"),(H248+M248+AD248)/3,IF(AND(H248="DSP",AD248="DSP"),(M248+T248+AA248)/3,IF(AND(M248="DSP",AD248="DSP"),(H248+T248+AA248)/3,IF(AND(T248="DSP",AD248="DSP"),(H248+M248+AA248)/3,IF(AND(AA248="DSP",AD248="DSP"),(H248+M248+T248)/3,IF(H248="DSP",(M248+T248+AA248+AD248)/4,IF(M248="DSP",(H248+T248+AA248+AD248)/4,IF(T248="DSP",(H248+M248+AA248+AD248)/4,IF(AA248="DSP",(H248+M248+T248+AD248)/4,IF(AD248="DSP",(H248+M248+T248+AA248)/4,SUM(H248+M248+T248+AA248+AD248)/5)))))))))))))))))))))))))))))))</f>
        <v>13</v>
      </c>
      <c r="AF248" s="425">
        <f>IF(AE248="DSP",0,AE248)</f>
        <v>13</v>
      </c>
      <c r="AG248" s="484">
        <f>RANK(AF248,$AF$3:$AF$651,0)</f>
        <v>88</v>
      </c>
      <c r="AH248" s="426">
        <f>IF(ISERROR(VLOOKUP(B248,'Notes Ecrit'!$A$2:$B$650,2,FALSE)),"ABI",(VLOOKUP(B248,'Notes Ecrit'!$A$2:$B$650,2,FALSE)))</f>
        <v>7</v>
      </c>
      <c r="AI248" s="425">
        <f>IF(OR(AH248="ABI",AH248="VALIDÉ"),0,AH248)</f>
        <v>7</v>
      </c>
      <c r="AJ248" s="488">
        <f>RANK(AI248,$AI$3:$AI$651,0)</f>
        <v>183</v>
      </c>
      <c r="AK248" s="427">
        <f>IF(AH248="ABI","DEF",IF(AE248="DSP",AH248,(AE248*0.5+AH248*0.5)))</f>
        <v>10</v>
      </c>
    </row>
    <row r="249" spans="1:37" ht="15.75" customHeight="1" thickBot="1" x14ac:dyDescent="0.35">
      <c r="A249" s="414" t="s">
        <v>74</v>
      </c>
      <c r="B249" s="415">
        <v>21908588</v>
      </c>
      <c r="C249" s="416" t="s">
        <v>624</v>
      </c>
      <c r="D249" s="417" t="s">
        <v>625</v>
      </c>
      <c r="E249" s="418">
        <v>7</v>
      </c>
      <c r="F249" s="419">
        <f>IF(E249="ABI","ABI",IF(E249="DSP","DSP",IF(E249="VAL","VAL",(VLOOKUP(E249,tpstest,2)))))</f>
        <v>13</v>
      </c>
      <c r="G249" s="420">
        <f>IF(F249="ABI",0,IF(F249="DSP","DSP",IF(F249="VAL","VAL",(IF(A249="F",VLOOKUP(F249,endurfille,2),VLOOKUP(F249,endurgarçon,2))))))</f>
        <v>7</v>
      </c>
      <c r="H249" s="421">
        <f>IF(G249="VAL","VALIDÉ",G249)</f>
        <v>7</v>
      </c>
      <c r="I249" s="418">
        <v>3.6</v>
      </c>
      <c r="J249" s="420">
        <f>IF(I249="ABI",0,IF(I249="DSP","DSP",IF(I249="VAL","VAL",(IF(A249="F",VLOOKUP(I249,VIT20MF,2),VLOOKUP(I249,Vit20MG,2))))))</f>
        <v>15</v>
      </c>
      <c r="K249" s="418">
        <v>8.1199999999999992</v>
      </c>
      <c r="L249" s="420">
        <f>IF(K249="ABI",0,IF(K249="DSP","DSP",IF(K249="VAL","VAL",(IF(A249="F",VLOOKUP(K249,vit50mf,2),VLOOKUP(K249,vit50mg,2))))))</f>
        <v>8</v>
      </c>
      <c r="M249" s="421">
        <f>IF(OR(J249="DSP",L249="DSP"),"DSP",IF(L249="VAL","VALIDÉ",(J249+L249)/2))</f>
        <v>11.5</v>
      </c>
      <c r="N249" s="418">
        <v>29</v>
      </c>
      <c r="O249" s="418">
        <v>60</v>
      </c>
      <c r="P249" s="422">
        <f>IF(OR(N249="DSP",N249="ABI",N249="VAL"),0,N249/O249)</f>
        <v>0.48333333333333334</v>
      </c>
      <c r="Q249" s="420">
        <f>IF(N249="ABI",0,IF(N249="DSP","DSP",IF(N249="VAL","VAL",IF(A249="F",VLOOKUP(P249,forcefille,2),VLOOKUP(P249,forcegarçon,2)))))</f>
        <v>4.5</v>
      </c>
      <c r="R249" s="418">
        <v>30.5</v>
      </c>
      <c r="S249" s="420">
        <f>IF(R249="ABI",0,IF(R249="DSP","DSP",IF(R249="VAL","VAL",IF(A249="F",VLOOKUP(R249,détfille,2),VLOOKUP(R249,détgarçon,2)))))</f>
        <v>5</v>
      </c>
      <c r="T249" s="421">
        <f>IF(OR(Q249="VAL",S249="VAL"),"VALIDÉ",IF(AND(Q249="DSP",S249="DSP"),"DSP",IF(Q249="DSP",S249*2,IF(S249="DSP",Q249*2,(Q249+S249)))))</f>
        <v>9.5</v>
      </c>
      <c r="U249" s="418">
        <v>28.95</v>
      </c>
      <c r="V249" s="420">
        <f>IF(U249="ABI",0,IF(U249="DSP","DSP",IF(U249="VAL","VAL",IF(A249="F",VLOOKUP(U249,coorfille,2),VLOOKUP(U249,coorgarçon,2)))))</f>
        <v>4.5</v>
      </c>
      <c r="W249" s="418">
        <v>-3</v>
      </c>
      <c r="X249" s="420">
        <f>IF(W249="ABI",0,IF(W249="DSP","DSP",IF(W249="VAL","VAL",IF(A249="F",VLOOKUP(W249,SouplesseFille,2),VLOOKUP(W249,SouplesseGarçon,2)))))</f>
        <v>1.75</v>
      </c>
      <c r="Y249" s="418">
        <v>8</v>
      </c>
      <c r="Z249" s="420">
        <f>IF(Y249="ABI",0,IF(Y249="DSP","DSP",IF(Y249="VAL","VAL",IF(A249="F",VLOOKUP(Y249,eqfille,2),VLOOKUP(Y249,eqgarçon,2)))))</f>
        <v>1</v>
      </c>
      <c r="AA249" s="421">
        <f>IF(AND(V249="DSP",X249="DSP",Z249="DSP"),"DSP",IF(AND(V249="DSP",X249="DSP"),Z249*4,IF(AND(V249="DSP",Z249="DSP"),X249*4,IF(AND(X249="DSP",Z249="DSP"),V249*2,IF(V249="DSP",(X249+Z249)*2,IF(X249="DSP",V249+Z249*2,IF(Z249="DSP",V249+X249*2,IF(Z249="VAL","VALIDÉ",V249+X249+Z249))))))))</f>
        <v>7.25</v>
      </c>
      <c r="AB249" s="418">
        <v>44.1</v>
      </c>
      <c r="AC249" s="420">
        <f>IF(AB249="ABI",0,IF(AB249="DNF",0,IF(AB249="DSP","DSP",IF(AB249="VAL","VAL",(IF(A249="F",VLOOKUP(AB249,nagefille,2),VLOOKUP(AB249,nagegarçon,2)))))))</f>
        <v>11</v>
      </c>
      <c r="AD249" s="423">
        <f>IF(AC249="VAL","VALIDÉ",AC249)</f>
        <v>11</v>
      </c>
      <c r="AE249" s="424">
        <f>IF(AND(H249="DSP",M249="DSP",T249="DSP",AA249="DSP",AD249="DSP"),"DSP",IF(AND(H249="DSP",M249="DSP",T249="DSP",AA249="DSP"),AD249,IF(AND(H249="DSP",M249="DSP",T249="DSP",AD249="DSP"),AA249,IF(AND(H249="DSP",M249="DSP",AA249="DSP",AD249="DSP"),T249,IF(AND(H249="DSP",T249="DSP",AA249="DSP",AD249="DSP"),M249,IF(AND(M249="DSP",T249="DSP",AA249="DSP",AD249="DSP"),H249,IF(AND(T249="DSP",AA249="DSP",AD249="DSP"),(H249+M249)/2,IF(AND(M249="DSP",AA249="DSP",AD249="DSP"),(H249+T249)/2,IF(AND(H249="DSP",AA249="DSP",AD249="DSP"),(M249+T249)/2,IF(AND(M249="DSP",T249="DSP",AD249="DSP"),(H249+AA249)/2,IF(AND(H249="DSP",T249="DSP",AD249="DSP"),(M249+AA249)/2,IF(AND(H249="DSP",M249="DSP",AD249="DSP"),(T249+AA249)/2,IF(AND(M249="DSP",T249="DSP",AA249="DSP"),(H249+AD249)/2,IF(AND(H249="DSP",T249="DSP",AA249="DSP"),(M249+AD249)/2,IF(AND(H249="DSP",M249="DSP",AA249="DSP"),(T249+AD249)/2,IF(AND(H249="DSP",M249="DSP",T249="DSP"),(AA249+AD249)/2,IF(AND(H249="DSP",M249="DSP"),(T249+AA249+AD249)/3,IF(AND(H249="DSP",T249="DSP"),(M249+AA249+AD249)/3,IF(AND(M249="DSP",T249="DSP"),(H249+AA249+AD249)/3,IF(AND(H249="DSP",AA249="DSP"),(M249+T249+AD249)/3,IF(AND(M249="DSP",AA249="DSP"),(H249+T249+AD249)/3,IF(AND(T249="DSP",AA249="DSP"),(H249+M249+AD249)/3,IF(AND(H249="DSP",AD249="DSP"),(M249+T249+AA249)/3,IF(AND(M249="DSP",AD249="DSP"),(H249+T249+AA249)/3,IF(AND(T249="DSP",AD249="DSP"),(H249+M249+AA249)/3,IF(AND(AA249="DSP",AD249="DSP"),(H249+M249+T249)/3,IF(H249="DSP",(M249+T249+AA249+AD249)/4,IF(M249="DSP",(H249+T249+AA249+AD249)/4,IF(T249="DSP",(H249+M249+AA249+AD249)/4,IF(AA249="DSP",(H249+M249+T249+AD249)/4,IF(AD249="DSP",(H249+M249+T249+AA249)/4,SUM(H249+M249+T249+AA249+AD249)/5)))))))))))))))))))))))))))))))</f>
        <v>9.25</v>
      </c>
      <c r="AF249" s="425">
        <f>IF(AE249="DSP",0,AE249)</f>
        <v>9.25</v>
      </c>
      <c r="AG249" s="484">
        <f>RANK(AF249,$AF$3:$AF$651,0)</f>
        <v>484</v>
      </c>
      <c r="AH249" s="426">
        <f>IF(ISERROR(VLOOKUP(B249,'Notes Ecrit'!$A$2:$B$650,2,FALSE)),"ABI",(VLOOKUP(B249,'Notes Ecrit'!$A$2:$B$650,2,FALSE)))</f>
        <v>4</v>
      </c>
      <c r="AI249" s="425">
        <f>IF(OR(AH249="ABI",AH249="VALIDÉ"),0,AH249)</f>
        <v>4</v>
      </c>
      <c r="AJ249" s="488">
        <f>RANK(AI249,$AI$3:$AI$651,0)</f>
        <v>490</v>
      </c>
      <c r="AK249" s="427">
        <f>IF(AH249="ABI","DEF",IF(AE249="DSP",AH249,(AE249*0.5+AH249*0.5)))</f>
        <v>6.625</v>
      </c>
    </row>
    <row r="250" spans="1:37" ht="15.75" customHeight="1" thickBot="1" x14ac:dyDescent="0.35">
      <c r="A250" s="414" t="s">
        <v>1026</v>
      </c>
      <c r="B250" s="415">
        <v>21900966</v>
      </c>
      <c r="C250" s="416" t="s">
        <v>626</v>
      </c>
      <c r="D250" s="417" t="s">
        <v>107</v>
      </c>
      <c r="E250" s="418">
        <v>15</v>
      </c>
      <c r="F250" s="419">
        <f>IF(E250="ABI","ABI",IF(E250="DSP","DSP",IF(E250="VAL","VAL",(VLOOKUP(E250,tpstest,2)))))</f>
        <v>17</v>
      </c>
      <c r="G250" s="420">
        <f>IF(F250="ABI",0,IF(F250="DSP","DSP",IF(F250="VAL","VAL",(IF(A250="F",VLOOKUP(F250,endurfille,2),VLOOKUP(F250,endurgarçon,2))))))</f>
        <v>12</v>
      </c>
      <c r="H250" s="421">
        <f>IF(G250="VAL","VALIDÉ",G250)</f>
        <v>12</v>
      </c>
      <c r="I250" s="418">
        <v>3.2</v>
      </c>
      <c r="J250" s="420">
        <f>IF(I250="ABI",0,IF(I250="DSP","DSP",IF(I250="VAL","VAL",(IF(A250="F",VLOOKUP(I250,VIT20MF,2),VLOOKUP(I250,Vit20MG,2))))))</f>
        <v>17</v>
      </c>
      <c r="K250" s="418">
        <v>7</v>
      </c>
      <c r="L250" s="420">
        <f>IF(K250="ABI",0,IF(K250="DSP","DSP",IF(K250="VAL","VAL",(IF(A250="F",VLOOKUP(K250,vit50mf,2),VLOOKUP(K250,vit50mg,2))))))</f>
        <v>10</v>
      </c>
      <c r="M250" s="421">
        <f>IF(OR(J250="DSP",L250="DSP"),"DSP",IF(L250="VAL","VALIDÉ",(J250+L250)/2))</f>
        <v>13.5</v>
      </c>
      <c r="N250" s="418">
        <v>67</v>
      </c>
      <c r="O250" s="418">
        <v>77</v>
      </c>
      <c r="P250" s="422">
        <f>IF(OR(N250="DSP",N250="ABI",N250="VAL"),0,N250/O250)</f>
        <v>0.87012987012987009</v>
      </c>
      <c r="Q250" s="420">
        <f>IF(N250="ABI",0,IF(N250="DSP","DSP",IF(N250="VAL","VAL",IF(A250="F",VLOOKUP(P250,forcefille,2),VLOOKUP(P250,forcegarçon,2)))))</f>
        <v>4.5</v>
      </c>
      <c r="R250" s="418">
        <v>45.7</v>
      </c>
      <c r="S250" s="420">
        <f>IF(R250="ABI",0,IF(R250="DSP","DSP",IF(R250="VAL","VAL",IF(A250="F",VLOOKUP(R250,détfille,2),VLOOKUP(R250,détgarçon,2)))))</f>
        <v>4.5</v>
      </c>
      <c r="T250" s="421">
        <f>IF(OR(Q250="VAL",S250="VAL"),"VALIDÉ",IF(AND(Q250="DSP",S250="DSP"),"DSP",IF(Q250="DSP",S250*2,IF(S250="DSP",Q250*2,(Q250+S250)))))</f>
        <v>9</v>
      </c>
      <c r="U250" s="418">
        <v>25.53</v>
      </c>
      <c r="V250" s="420">
        <f>IF(U250="ABI",0,IF(U250="DSP","DSP",IF(U250="VAL","VAL",IF(A250="F",VLOOKUP(U250,coorfille,2),VLOOKUP(U250,coorgarçon,2)))))</f>
        <v>5</v>
      </c>
      <c r="W250" s="418">
        <v>-20</v>
      </c>
      <c r="X250" s="420">
        <f>IF(W250="ABI",0,IF(W250="DSP","DSP",IF(W250="VAL","VAL",IF(A250="F",VLOOKUP(W250,SouplesseFille,2),VLOOKUP(W250,SouplesseGarçon,2)))))</f>
        <v>0</v>
      </c>
      <c r="Y250" s="418">
        <v>3</v>
      </c>
      <c r="Z250" s="420">
        <f>IF(Y250="ABI",0,IF(Y250="DSP","DSP",IF(Y250="VAL","VAL",IF(A250="F",VLOOKUP(Y250,eqfille,2),VLOOKUP(Y250,eqgarçon,2)))))</f>
        <v>3.5</v>
      </c>
      <c r="AA250" s="421">
        <f>IF(AND(V250="DSP",X250="DSP",Z250="DSP"),"DSP",IF(AND(V250="DSP",X250="DSP"),Z250*4,IF(AND(V250="DSP",Z250="DSP"),X250*4,IF(AND(X250="DSP",Z250="DSP"),V250*2,IF(V250="DSP",(X250+Z250)*2,IF(X250="DSP",V250+Z250*2,IF(Z250="DSP",V250+X250*2,IF(Z250="VAL","VALIDÉ",V250+X250+Z250))))))))</f>
        <v>8.5</v>
      </c>
      <c r="AB250" s="418">
        <v>38.32</v>
      </c>
      <c r="AC250" s="420">
        <f>IF(AB250="ABI",0,IF(AB250="DNF",0,IF(AB250="DSP","DSP",IF(AB250="VAL","VAL",(IF(A250="F",VLOOKUP(AB250,nagefille,2),VLOOKUP(AB250,nagegarçon,2)))))))</f>
        <v>11</v>
      </c>
      <c r="AD250" s="423">
        <f>IF(AC250="VAL","VALIDÉ",AC250)</f>
        <v>11</v>
      </c>
      <c r="AE250" s="424">
        <f>IF(AND(H250="DSP",M250="DSP",T250="DSP",AA250="DSP",AD250="DSP"),"DSP",IF(AND(H250="DSP",M250="DSP",T250="DSP",AA250="DSP"),AD250,IF(AND(H250="DSP",M250="DSP",T250="DSP",AD250="DSP"),AA250,IF(AND(H250="DSP",M250="DSP",AA250="DSP",AD250="DSP"),T250,IF(AND(H250="DSP",T250="DSP",AA250="DSP",AD250="DSP"),M250,IF(AND(M250="DSP",T250="DSP",AA250="DSP",AD250="DSP"),H250,IF(AND(T250="DSP",AA250="DSP",AD250="DSP"),(H250+M250)/2,IF(AND(M250="DSP",AA250="DSP",AD250="DSP"),(H250+T250)/2,IF(AND(H250="DSP",AA250="DSP",AD250="DSP"),(M250+T250)/2,IF(AND(M250="DSP",T250="DSP",AD250="DSP"),(H250+AA250)/2,IF(AND(H250="DSP",T250="DSP",AD250="DSP"),(M250+AA250)/2,IF(AND(H250="DSP",M250="DSP",AD250="DSP"),(T250+AA250)/2,IF(AND(M250="DSP",T250="DSP",AA250="DSP"),(H250+AD250)/2,IF(AND(H250="DSP",T250="DSP",AA250="DSP"),(M250+AD250)/2,IF(AND(H250="DSP",M250="DSP",AA250="DSP"),(T250+AD250)/2,IF(AND(H250="DSP",M250="DSP",T250="DSP"),(AA250+AD250)/2,IF(AND(H250="DSP",M250="DSP"),(T250+AA250+AD250)/3,IF(AND(H250="DSP",T250="DSP"),(M250+AA250+AD250)/3,IF(AND(M250="DSP",T250="DSP"),(H250+AA250+AD250)/3,IF(AND(H250="DSP",AA250="DSP"),(M250+T250+AD250)/3,IF(AND(M250="DSP",AA250="DSP"),(H250+T250+AD250)/3,IF(AND(T250="DSP",AA250="DSP"),(H250+M250+AD250)/3,IF(AND(H250="DSP",AD250="DSP"),(M250+T250+AA250)/3,IF(AND(M250="DSP",AD250="DSP"),(H250+T250+AA250)/3,IF(AND(T250="DSP",AD250="DSP"),(H250+M250+AA250)/3,IF(AND(AA250="DSP",AD250="DSP"),(H250+M250+T250)/3,IF(H250="DSP",(M250+T250+AA250+AD250)/4,IF(M250="DSP",(H250+T250+AA250+AD250)/4,IF(T250="DSP",(H250+M250+AA250+AD250)/4,IF(AA250="DSP",(H250+M250+T250+AD250)/4,IF(AD250="DSP",(H250+M250+T250+AA250)/4,SUM(H250+M250+T250+AA250+AD250)/5)))))))))))))))))))))))))))))))</f>
        <v>10.8</v>
      </c>
      <c r="AF250" s="425">
        <f>IF(AE250="DSP",0,AE250)</f>
        <v>10.8</v>
      </c>
      <c r="AG250" s="484">
        <f>RANK(AF250,$AF$3:$AF$651,0)</f>
        <v>352</v>
      </c>
      <c r="AH250" s="426">
        <f>IF(ISERROR(VLOOKUP(B250,'Notes Ecrit'!$A$2:$B$650,2,FALSE)),"ABI",(VLOOKUP(B250,'Notes Ecrit'!$A$2:$B$650,2,FALSE)))</f>
        <v>6</v>
      </c>
      <c r="AI250" s="425">
        <f>IF(OR(AH250="ABI",AH250="VALIDÉ"),0,AH250)</f>
        <v>6</v>
      </c>
      <c r="AJ250" s="488">
        <f>RANK(AI250,$AI$3:$AI$651,0)</f>
        <v>288</v>
      </c>
      <c r="AK250" s="427">
        <f>IF(AH250="ABI","DEF",IF(AE250="DSP",AH250,(AE250*0.5+AH250*0.5)))</f>
        <v>8.4</v>
      </c>
    </row>
    <row r="251" spans="1:37" ht="15.75" customHeight="1" thickBot="1" x14ac:dyDescent="0.35">
      <c r="A251" s="414" t="s">
        <v>74</v>
      </c>
      <c r="B251" s="415">
        <v>21902256</v>
      </c>
      <c r="C251" s="416" t="s">
        <v>627</v>
      </c>
      <c r="D251" s="417" t="s">
        <v>628</v>
      </c>
      <c r="E251" s="418">
        <v>11</v>
      </c>
      <c r="F251" s="419">
        <f>IF(E251="ABI","ABI",IF(E251="DSP","DSP",IF(E251="VAL","VAL",(VLOOKUP(E251,tpstest,2)))))</f>
        <v>15</v>
      </c>
      <c r="G251" s="420">
        <f>IF(F251="ABI",0,IF(F251="DSP","DSP",IF(F251="VAL","VAL",(IF(A251="F",VLOOKUP(F251,endurfille,2),VLOOKUP(F251,endurgarçon,2))))))</f>
        <v>11</v>
      </c>
      <c r="H251" s="421">
        <f>IF(G251="VAL","VALIDÉ",G251)</f>
        <v>11</v>
      </c>
      <c r="I251" s="418">
        <v>3.42</v>
      </c>
      <c r="J251" s="420">
        <f>IF(I251="ABI",0,IF(I251="DSP","DSP",IF(I251="VAL","VAL",(IF(A251="F",VLOOKUP(I251,VIT20MF,2),VLOOKUP(I251,Vit20MG,2))))))</f>
        <v>18</v>
      </c>
      <c r="K251" s="418">
        <v>7.5</v>
      </c>
      <c r="L251" s="420">
        <f>IF(K251="ABI",0,IF(K251="DSP","DSP",IF(K251="VAL","VAL",(IF(A251="F",VLOOKUP(K251,vit50mf,2),VLOOKUP(K251,vit50mg,2))))))</f>
        <v>12</v>
      </c>
      <c r="M251" s="421">
        <f>IF(OR(J251="DSP",L251="DSP"),"DSP",IF(L251="VAL","VALIDÉ",(J251+L251)/2))</f>
        <v>15</v>
      </c>
      <c r="N251" s="418">
        <v>29</v>
      </c>
      <c r="O251" s="418">
        <v>68</v>
      </c>
      <c r="P251" s="422">
        <f>IF(OR(N251="DSP",N251="ABI",N251="VAL"),0,N251/O251)</f>
        <v>0.4264705882352941</v>
      </c>
      <c r="Q251" s="420">
        <f>IF(N251="ABI",0,IF(N251="DSP","DSP",IF(N251="VAL","VAL",IF(A251="F",VLOOKUP(P251,forcefille,2),VLOOKUP(P251,forcegarçon,2)))))</f>
        <v>4</v>
      </c>
      <c r="R251" s="418">
        <v>38.6</v>
      </c>
      <c r="S251" s="420">
        <f>IF(R251="ABI",0,IF(R251="DSP","DSP",IF(R251="VAL","VAL",IF(A251="F",VLOOKUP(R251,détfille,2),VLOOKUP(R251,détgarçon,2)))))</f>
        <v>7</v>
      </c>
      <c r="T251" s="421">
        <f>IF(OR(Q251="VAL",S251="VAL"),"VALIDÉ",IF(AND(Q251="DSP",S251="DSP"),"DSP",IF(Q251="DSP",S251*2,IF(S251="DSP",Q251*2,(Q251+S251)))))</f>
        <v>11</v>
      </c>
      <c r="U251" s="418">
        <v>27.74</v>
      </c>
      <c r="V251" s="420">
        <f>IF(U251="ABI",0,IF(U251="DSP","DSP",IF(U251="VAL","VAL",IF(A251="F",VLOOKUP(U251,coorfille,2),VLOOKUP(U251,coorgarçon,2)))))</f>
        <v>5</v>
      </c>
      <c r="W251" s="418">
        <v>10</v>
      </c>
      <c r="X251" s="420">
        <f>IF(W251="ABI",0,IF(W251="DSP","DSP",IF(W251="VAL","VAL",IF(A251="F",VLOOKUP(W251,SouplesseFille,2),VLOOKUP(W251,SouplesseGarçon,2)))))</f>
        <v>4</v>
      </c>
      <c r="Y251" s="418">
        <v>1</v>
      </c>
      <c r="Z251" s="420">
        <f>IF(Y251="ABI",0,IF(Y251="DSP","DSP",IF(Y251="VAL","VAL",IF(A251="F",VLOOKUP(Y251,eqfille,2),VLOOKUP(Y251,eqgarçon,2)))))</f>
        <v>4.5</v>
      </c>
      <c r="AA251" s="421">
        <f>IF(AND(V251="DSP",X251="DSP",Z251="DSP"),"DSP",IF(AND(V251="DSP",X251="DSP"),Z251*4,IF(AND(V251="DSP",Z251="DSP"),X251*4,IF(AND(X251="DSP",Z251="DSP"),V251*2,IF(V251="DSP",(X251+Z251)*2,IF(X251="DSP",V251+Z251*2,IF(Z251="DSP",V251+X251*2,IF(Z251="VAL","VALIDÉ",V251+X251+Z251))))))))</f>
        <v>13.5</v>
      </c>
      <c r="AB251" s="418">
        <v>62.46</v>
      </c>
      <c r="AC251" s="420">
        <f>IF(AB251="ABI",0,IF(AB251="DNF",0,IF(AB251="DSP","DSP",IF(AB251="VAL","VAL",(IF(A251="F",VLOOKUP(AB251,nagefille,2),VLOOKUP(AB251,nagegarçon,2)))))))</f>
        <v>4</v>
      </c>
      <c r="AD251" s="423">
        <f>IF(AC251="VAL","VALIDÉ",AC251)</f>
        <v>4</v>
      </c>
      <c r="AE251" s="424">
        <f>IF(AND(H251="DSP",M251="DSP",T251="DSP",AA251="DSP",AD251="DSP"),"DSP",IF(AND(H251="DSP",M251="DSP",T251="DSP",AA251="DSP"),AD251,IF(AND(H251="DSP",M251="DSP",T251="DSP",AD251="DSP"),AA251,IF(AND(H251="DSP",M251="DSP",AA251="DSP",AD251="DSP"),T251,IF(AND(H251="DSP",T251="DSP",AA251="DSP",AD251="DSP"),M251,IF(AND(M251="DSP",T251="DSP",AA251="DSP",AD251="DSP"),H251,IF(AND(T251="DSP",AA251="DSP",AD251="DSP"),(H251+M251)/2,IF(AND(M251="DSP",AA251="DSP",AD251="DSP"),(H251+T251)/2,IF(AND(H251="DSP",AA251="DSP",AD251="DSP"),(M251+T251)/2,IF(AND(M251="DSP",T251="DSP",AD251="DSP"),(H251+AA251)/2,IF(AND(H251="DSP",T251="DSP",AD251="DSP"),(M251+AA251)/2,IF(AND(H251="DSP",M251="DSP",AD251="DSP"),(T251+AA251)/2,IF(AND(M251="DSP",T251="DSP",AA251="DSP"),(H251+AD251)/2,IF(AND(H251="DSP",T251="DSP",AA251="DSP"),(M251+AD251)/2,IF(AND(H251="DSP",M251="DSP",AA251="DSP"),(T251+AD251)/2,IF(AND(H251="DSP",M251="DSP",T251="DSP"),(AA251+AD251)/2,IF(AND(H251="DSP",M251="DSP"),(T251+AA251+AD251)/3,IF(AND(H251="DSP",T251="DSP"),(M251+AA251+AD251)/3,IF(AND(M251="DSP",T251="DSP"),(H251+AA251+AD251)/3,IF(AND(H251="DSP",AA251="DSP"),(M251+T251+AD251)/3,IF(AND(M251="DSP",AA251="DSP"),(H251+T251+AD251)/3,IF(AND(T251="DSP",AA251="DSP"),(H251+M251+AD251)/3,IF(AND(H251="DSP",AD251="DSP"),(M251+T251+AA251)/3,IF(AND(M251="DSP",AD251="DSP"),(H251+T251+AA251)/3,IF(AND(T251="DSP",AD251="DSP"),(H251+M251+AA251)/3,IF(AND(AA251="DSP",AD251="DSP"),(H251+M251+T251)/3,IF(H251="DSP",(M251+T251+AA251+AD251)/4,IF(M251="DSP",(H251+T251+AA251+AD251)/4,IF(T251="DSP",(H251+M251+AA251+AD251)/4,IF(AA251="DSP",(H251+M251+T251+AD251)/4,IF(AD251="DSP",(H251+M251+T251+AA251)/4,SUM(H251+M251+T251+AA251+AD251)/5)))))))))))))))))))))))))))))))</f>
        <v>10.9</v>
      </c>
      <c r="AF251" s="425">
        <f>IF(AE251="DSP",0,AE251)</f>
        <v>10.9</v>
      </c>
      <c r="AG251" s="484">
        <f>RANK(AF251,$AF$3:$AF$651,0)</f>
        <v>336</v>
      </c>
      <c r="AH251" s="426">
        <f>IF(ISERROR(VLOOKUP(B251,'Notes Ecrit'!$A$2:$B$650,2,FALSE)),"ABI",(VLOOKUP(B251,'Notes Ecrit'!$A$2:$B$650,2,FALSE)))</f>
        <v>7</v>
      </c>
      <c r="AI251" s="425">
        <f>IF(OR(AH251="ABI",AH251="VALIDÉ"),0,AH251)</f>
        <v>7</v>
      </c>
      <c r="AJ251" s="488">
        <f>RANK(AI251,$AI$3:$AI$651,0)</f>
        <v>183</v>
      </c>
      <c r="AK251" s="427">
        <f>IF(AH251="ABI","DEF",IF(AE251="DSP",AH251,(AE251*0.5+AH251*0.5)))</f>
        <v>8.9499999999999993</v>
      </c>
    </row>
    <row r="252" spans="1:37" ht="15.75" customHeight="1" thickBot="1" x14ac:dyDescent="0.35">
      <c r="A252" s="414" t="s">
        <v>1026</v>
      </c>
      <c r="B252" s="415">
        <v>21916613</v>
      </c>
      <c r="C252" s="416" t="s">
        <v>629</v>
      </c>
      <c r="D252" s="417" t="s">
        <v>630</v>
      </c>
      <c r="E252" s="418">
        <v>15</v>
      </c>
      <c r="F252" s="419">
        <f>IF(E252="ABI","ABI",IF(E252="DSP","DSP",IF(E252="VAL","VAL",(VLOOKUP(E252,tpstest,2)))))</f>
        <v>17</v>
      </c>
      <c r="G252" s="420">
        <f>IF(F252="ABI",0,IF(F252="DSP","DSP",IF(F252="VAL","VAL",(IF(A252="F",VLOOKUP(F252,endurfille,2),VLOOKUP(F252,endurgarçon,2))))))</f>
        <v>12</v>
      </c>
      <c r="H252" s="421">
        <f>IF(G252="VAL","VALIDÉ",G252)</f>
        <v>12</v>
      </c>
      <c r="I252" s="418">
        <v>3.38</v>
      </c>
      <c r="J252" s="420">
        <f>IF(I252="ABI",0,IF(I252="DSP","DSP",IF(I252="VAL","VAL",(IF(A252="F",VLOOKUP(I252,VIT20MF,2),VLOOKUP(I252,Vit20MG,2))))))</f>
        <v>14</v>
      </c>
      <c r="K252" s="418">
        <v>7.18</v>
      </c>
      <c r="L252" s="420">
        <f>IF(K252="ABI",0,IF(K252="DSP","DSP",IF(K252="VAL","VAL",(IF(A252="F",VLOOKUP(K252,vit50mf,2),VLOOKUP(K252,vit50mg,2))))))</f>
        <v>8</v>
      </c>
      <c r="M252" s="421">
        <f>IF(OR(J252="DSP",L252="DSP"),"DSP",IF(L252="VAL","VALIDÉ",(J252+L252)/2))</f>
        <v>11</v>
      </c>
      <c r="N252" s="418">
        <v>79</v>
      </c>
      <c r="O252" s="418">
        <v>67</v>
      </c>
      <c r="P252" s="422">
        <f>IF(OR(N252="DSP",N252="ABI",N252="VAL"),0,N252/O252)</f>
        <v>1.1791044776119404</v>
      </c>
      <c r="Q252" s="420">
        <f>IF(N252="ABI",0,IF(N252="DSP","DSP",IF(N252="VAL","VAL",IF(A252="F",VLOOKUP(P252,forcefille,2),VLOOKUP(P252,forcegarçon,2)))))</f>
        <v>6</v>
      </c>
      <c r="R252" s="418">
        <v>41.7</v>
      </c>
      <c r="S252" s="420">
        <f>IF(R252="ABI",0,IF(R252="DSP","DSP",IF(R252="VAL","VAL",IF(A252="F",VLOOKUP(R252,détfille,2),VLOOKUP(R252,détgarçon,2)))))</f>
        <v>3.5</v>
      </c>
      <c r="T252" s="421">
        <f>IF(OR(Q252="VAL",S252="VAL"),"VALIDÉ",IF(AND(Q252="DSP",S252="DSP"),"DSP",IF(Q252="DSP",S252*2,IF(S252="DSP",Q252*2,(Q252+S252)))))</f>
        <v>9.5</v>
      </c>
      <c r="U252" s="418">
        <v>28.31</v>
      </c>
      <c r="V252" s="420">
        <f>IF(U252="ABI",0,IF(U252="DSP","DSP",IF(U252="VAL","VAL",IF(A252="F",VLOOKUP(U252,coorfille,2),VLOOKUP(U252,coorgarçon,2)))))</f>
        <v>3.75</v>
      </c>
      <c r="W252" s="418">
        <v>0</v>
      </c>
      <c r="X252" s="420">
        <f>IF(W252="ABI",0,IF(W252="DSP","DSP",IF(W252="VAL","VAL",IF(A252="F",VLOOKUP(W252,SouplesseFille,2),VLOOKUP(W252,SouplesseGarçon,2)))))</f>
        <v>2.5</v>
      </c>
      <c r="Y252" s="418">
        <v>5</v>
      </c>
      <c r="Z252" s="420">
        <f>IF(Y252="ABI",0,IF(Y252="DSP","DSP",IF(Y252="VAL","VAL",IF(A252="F",VLOOKUP(Y252,eqfille,2),VLOOKUP(Y252,eqgarçon,2)))))</f>
        <v>2.5</v>
      </c>
      <c r="AA252" s="421">
        <f>IF(AND(V252="DSP",X252="DSP",Z252="DSP"),"DSP",IF(AND(V252="DSP",X252="DSP"),Z252*4,IF(AND(V252="DSP",Z252="DSP"),X252*4,IF(AND(X252="DSP",Z252="DSP"),V252*2,IF(V252="DSP",(X252+Z252)*2,IF(X252="DSP",V252+Z252*2,IF(Z252="DSP",V252+X252*2,IF(Z252="VAL","VALIDÉ",V252+X252+Z252))))))))</f>
        <v>8.75</v>
      </c>
      <c r="AB252" s="418">
        <v>0</v>
      </c>
      <c r="AC252" s="420">
        <f>IF(AB252="ABI",0,IF(AB252="DNF",0,IF(AB252="DSP","DSP",IF(AB252="VAL","VAL",(IF(A252="F",VLOOKUP(AB252,nagefille,2),VLOOKUP(AB252,nagegarçon,2)))))))</f>
        <v>0</v>
      </c>
      <c r="AD252" s="423">
        <f>IF(AC252="VAL","VALIDÉ",AC252)</f>
        <v>0</v>
      </c>
      <c r="AE252" s="424">
        <f>IF(AND(H252="DSP",M252="DSP",T252="DSP",AA252="DSP",AD252="DSP"),"DSP",IF(AND(H252="DSP",M252="DSP",T252="DSP",AA252="DSP"),AD252,IF(AND(H252="DSP",M252="DSP",T252="DSP",AD252="DSP"),AA252,IF(AND(H252="DSP",M252="DSP",AA252="DSP",AD252="DSP"),T252,IF(AND(H252="DSP",T252="DSP",AA252="DSP",AD252="DSP"),M252,IF(AND(M252="DSP",T252="DSP",AA252="DSP",AD252="DSP"),H252,IF(AND(T252="DSP",AA252="DSP",AD252="DSP"),(H252+M252)/2,IF(AND(M252="DSP",AA252="DSP",AD252="DSP"),(H252+T252)/2,IF(AND(H252="DSP",AA252="DSP",AD252="DSP"),(M252+T252)/2,IF(AND(M252="DSP",T252="DSP",AD252="DSP"),(H252+AA252)/2,IF(AND(H252="DSP",T252="DSP",AD252="DSP"),(M252+AA252)/2,IF(AND(H252="DSP",M252="DSP",AD252="DSP"),(T252+AA252)/2,IF(AND(M252="DSP",T252="DSP",AA252="DSP"),(H252+AD252)/2,IF(AND(H252="DSP",T252="DSP",AA252="DSP"),(M252+AD252)/2,IF(AND(H252="DSP",M252="DSP",AA252="DSP"),(T252+AD252)/2,IF(AND(H252="DSP",M252="DSP",T252="DSP"),(AA252+AD252)/2,IF(AND(H252="DSP",M252="DSP"),(T252+AA252+AD252)/3,IF(AND(H252="DSP",T252="DSP"),(M252+AA252+AD252)/3,IF(AND(M252="DSP",T252="DSP"),(H252+AA252+AD252)/3,IF(AND(H252="DSP",AA252="DSP"),(M252+T252+AD252)/3,IF(AND(M252="DSP",AA252="DSP"),(H252+T252+AD252)/3,IF(AND(T252="DSP",AA252="DSP"),(H252+M252+AD252)/3,IF(AND(H252="DSP",AD252="DSP"),(M252+T252+AA252)/3,IF(AND(M252="DSP",AD252="DSP"),(H252+T252+AA252)/3,IF(AND(T252="DSP",AD252="DSP"),(H252+M252+AA252)/3,IF(AND(AA252="DSP",AD252="DSP"),(H252+M252+T252)/3,IF(H252="DSP",(M252+T252+AA252+AD252)/4,IF(M252="DSP",(H252+T252+AA252+AD252)/4,IF(T252="DSP",(H252+M252+AA252+AD252)/4,IF(AA252="DSP",(H252+M252+T252+AD252)/4,IF(AD252="DSP",(H252+M252+T252+AA252)/4,SUM(H252+M252+T252+AA252+AD252)/5)))))))))))))))))))))))))))))))</f>
        <v>8.25</v>
      </c>
      <c r="AF252" s="425">
        <f>IF(AE252="DSP",0,AE252)</f>
        <v>8.25</v>
      </c>
      <c r="AG252" s="484">
        <f>RANK(AF252,$AF$3:$AF$651,0)</f>
        <v>546</v>
      </c>
      <c r="AH252" s="426">
        <f>IF(ISERROR(VLOOKUP(B252,'Notes Ecrit'!$A$2:$B$650,2,FALSE)),"ABI",(VLOOKUP(B252,'Notes Ecrit'!$A$2:$B$650,2,FALSE)))</f>
        <v>6</v>
      </c>
      <c r="AI252" s="425">
        <f>IF(OR(AH252="ABI",AH252="VALIDÉ"),0,AH252)</f>
        <v>6</v>
      </c>
      <c r="AJ252" s="488">
        <f>RANK(AI252,$AI$3:$AI$651,0)</f>
        <v>288</v>
      </c>
      <c r="AK252" s="427">
        <f>IF(AH252="ABI","DEF",IF(AE252="DSP",AH252,(AE252*0.5+AH252*0.5)))</f>
        <v>7.125</v>
      </c>
    </row>
    <row r="253" spans="1:37" ht="15.75" customHeight="1" thickBot="1" x14ac:dyDescent="0.35">
      <c r="A253" s="414" t="s">
        <v>74</v>
      </c>
      <c r="B253" s="415">
        <v>21906095</v>
      </c>
      <c r="C253" s="416" t="s">
        <v>631</v>
      </c>
      <c r="D253" s="417" t="s">
        <v>242</v>
      </c>
      <c r="E253" s="418">
        <v>10</v>
      </c>
      <c r="F253" s="419">
        <f>IF(E253="ABI","ABI",IF(E253="DSP","DSP",IF(E253="VAL","VAL",(VLOOKUP(E253,tpstest,2)))))</f>
        <v>14.5</v>
      </c>
      <c r="G253" s="420">
        <f>IF(F253="ABI",0,IF(F253="DSP","DSP",IF(F253="VAL","VAL",(IF(A253="F",VLOOKUP(F253,endurfille,2),VLOOKUP(F253,endurgarçon,2))))))</f>
        <v>10</v>
      </c>
      <c r="H253" s="421">
        <f>IF(G253="VAL","VALIDÉ",G253)</f>
        <v>10</v>
      </c>
      <c r="I253" s="418">
        <v>3.78</v>
      </c>
      <c r="J253" s="420">
        <f>IF(I253="ABI",0,IF(I253="DSP","DSP",IF(I253="VAL","VAL",(IF(A253="F",VLOOKUP(I253,VIT20MF,2),VLOOKUP(I253,Vit20MG,2))))))</f>
        <v>12</v>
      </c>
      <c r="K253" s="418">
        <v>8.43</v>
      </c>
      <c r="L253" s="420">
        <f>IF(K253="ABI",0,IF(K253="DSP","DSP",IF(K253="VAL","VAL",(IF(A253="F",VLOOKUP(K253,vit50mf,2),VLOOKUP(K253,vit50mg,2))))))</f>
        <v>6</v>
      </c>
      <c r="M253" s="421">
        <f>IF(OR(J253="DSP",L253="DSP"),"DSP",IF(L253="VAL","VALIDÉ",(J253+L253)/2))</f>
        <v>9</v>
      </c>
      <c r="N253" s="418">
        <v>32</v>
      </c>
      <c r="O253" s="418">
        <v>60</v>
      </c>
      <c r="P253" s="422">
        <f>IF(OR(N253="DSP",N253="ABI",N253="VAL"),0,N253/O253)</f>
        <v>0.53333333333333333</v>
      </c>
      <c r="Q253" s="420">
        <f>IF(N253="ABI",0,IF(N253="DSP","DSP",IF(N253="VAL","VAL",IF(A253="F",VLOOKUP(P253,forcefille,2),VLOOKUP(P253,forcegarçon,2)))))</f>
        <v>5</v>
      </c>
      <c r="R253" s="418">
        <v>25.7</v>
      </c>
      <c r="S253" s="420">
        <f>IF(R253="ABI",0,IF(R253="DSP","DSP",IF(R253="VAL","VAL",IF(A253="F",VLOOKUP(R253,détfille,2),VLOOKUP(R253,détgarçon,2)))))</f>
        <v>3.5</v>
      </c>
      <c r="T253" s="421">
        <f>IF(OR(Q253="VAL",S253="VAL"),"VALIDÉ",IF(AND(Q253="DSP",S253="DSP"),"DSP",IF(Q253="DSP",S253*2,IF(S253="DSP",Q253*2,(Q253+S253)))))</f>
        <v>8.5</v>
      </c>
      <c r="U253" s="418">
        <v>26.21</v>
      </c>
      <c r="V253" s="420">
        <f>IF(U253="ABI",0,IF(U253="DSP","DSP",IF(U253="VAL","VAL",IF(A253="F",VLOOKUP(U253,coorfille,2),VLOOKUP(U253,coorgarçon,2)))))</f>
        <v>5.75</v>
      </c>
      <c r="W253" s="418">
        <v>1</v>
      </c>
      <c r="X253" s="420">
        <f>IF(W253="ABI",0,IF(W253="DSP","DSP",IF(W253="VAL","VAL",IF(A253="F",VLOOKUP(W253,SouplesseFille,2),VLOOKUP(W253,SouplesseGarçon,2)))))</f>
        <v>2.75</v>
      </c>
      <c r="Y253" s="418">
        <v>1</v>
      </c>
      <c r="Z253" s="420">
        <f>IF(Y253="ABI",0,IF(Y253="DSP","DSP",IF(Y253="VAL","VAL",IF(A253="F",VLOOKUP(Y253,eqfille,2),VLOOKUP(Y253,eqgarçon,2)))))</f>
        <v>4.5</v>
      </c>
      <c r="AA253" s="421">
        <f>IF(AND(V253="DSP",X253="DSP",Z253="DSP"),"DSP",IF(AND(V253="DSP",X253="DSP"),Z253*4,IF(AND(V253="DSP",Z253="DSP"),X253*4,IF(AND(X253="DSP",Z253="DSP"),V253*2,IF(V253="DSP",(X253+Z253)*2,IF(X253="DSP",V253+Z253*2,IF(Z253="DSP",V253+X253*2,IF(Z253="VAL","VALIDÉ",V253+X253+Z253))))))))</f>
        <v>13</v>
      </c>
      <c r="AB253" s="418">
        <v>51.07</v>
      </c>
      <c r="AC253" s="420">
        <f>IF(AB253="ABI",0,IF(AB253="DNF",0,IF(AB253="DSP","DSP",IF(AB253="VAL","VAL",(IF(A253="F",VLOOKUP(AB253,nagefille,2),VLOOKUP(AB253,nagegarçon,2)))))))</f>
        <v>8</v>
      </c>
      <c r="AD253" s="423">
        <f>IF(AC253="VAL","VALIDÉ",AC253)</f>
        <v>8</v>
      </c>
      <c r="AE253" s="424">
        <f>IF(AND(H253="DSP",M253="DSP",T253="DSP",AA253="DSP",AD253="DSP"),"DSP",IF(AND(H253="DSP",M253="DSP",T253="DSP",AA253="DSP"),AD253,IF(AND(H253="DSP",M253="DSP",T253="DSP",AD253="DSP"),AA253,IF(AND(H253="DSP",M253="DSP",AA253="DSP",AD253="DSP"),T253,IF(AND(H253="DSP",T253="DSP",AA253="DSP",AD253="DSP"),M253,IF(AND(M253="DSP",T253="DSP",AA253="DSP",AD253="DSP"),H253,IF(AND(T253="DSP",AA253="DSP",AD253="DSP"),(H253+M253)/2,IF(AND(M253="DSP",AA253="DSP",AD253="DSP"),(H253+T253)/2,IF(AND(H253="DSP",AA253="DSP",AD253="DSP"),(M253+T253)/2,IF(AND(M253="DSP",T253="DSP",AD253="DSP"),(H253+AA253)/2,IF(AND(H253="DSP",T253="DSP",AD253="DSP"),(M253+AA253)/2,IF(AND(H253="DSP",M253="DSP",AD253="DSP"),(T253+AA253)/2,IF(AND(M253="DSP",T253="DSP",AA253="DSP"),(H253+AD253)/2,IF(AND(H253="DSP",T253="DSP",AA253="DSP"),(M253+AD253)/2,IF(AND(H253="DSP",M253="DSP",AA253="DSP"),(T253+AD253)/2,IF(AND(H253="DSP",M253="DSP",T253="DSP"),(AA253+AD253)/2,IF(AND(H253="DSP",M253="DSP"),(T253+AA253+AD253)/3,IF(AND(H253="DSP",T253="DSP"),(M253+AA253+AD253)/3,IF(AND(M253="DSP",T253="DSP"),(H253+AA253+AD253)/3,IF(AND(H253="DSP",AA253="DSP"),(M253+T253+AD253)/3,IF(AND(M253="DSP",AA253="DSP"),(H253+T253+AD253)/3,IF(AND(T253="DSP",AA253="DSP"),(H253+M253+AD253)/3,IF(AND(H253="DSP",AD253="DSP"),(M253+T253+AA253)/3,IF(AND(M253="DSP",AD253="DSP"),(H253+T253+AA253)/3,IF(AND(T253="DSP",AD253="DSP"),(H253+M253+AA253)/3,IF(AND(AA253="DSP",AD253="DSP"),(H253+M253+T253)/3,IF(H253="DSP",(M253+T253+AA253+AD253)/4,IF(M253="DSP",(H253+T253+AA253+AD253)/4,IF(T253="DSP",(H253+M253+AA253+AD253)/4,IF(AA253="DSP",(H253+M253+T253+AD253)/4,IF(AD253="DSP",(H253+M253+T253+AA253)/4,SUM(H253+M253+T253+AA253+AD253)/5)))))))))))))))))))))))))))))))</f>
        <v>9.6999999999999993</v>
      </c>
      <c r="AF253" s="425">
        <f>IF(AE253="DSP",0,AE253)</f>
        <v>9.6999999999999993</v>
      </c>
      <c r="AG253" s="484">
        <f>RANK(AF253,$AF$3:$AF$651,0)</f>
        <v>456</v>
      </c>
      <c r="AH253" s="426">
        <f>IF(ISERROR(VLOOKUP(B253,'Notes Ecrit'!$A$2:$B$650,2,FALSE)),"ABI",(VLOOKUP(B253,'Notes Ecrit'!$A$2:$B$650,2,FALSE)))</f>
        <v>2.5</v>
      </c>
      <c r="AI253" s="425">
        <f>IF(OR(AH253="ABI",AH253="VALIDÉ"),0,AH253)</f>
        <v>2.5</v>
      </c>
      <c r="AJ253" s="488">
        <f>RANK(AI253,$AI$3:$AI$651,0)</f>
        <v>574</v>
      </c>
      <c r="AK253" s="427">
        <f>IF(AH253="ABI","DEF",IF(AE253="DSP",AH253,(AE253*0.5+AH253*0.5)))</f>
        <v>6.1</v>
      </c>
    </row>
    <row r="254" spans="1:37" ht="15.75" customHeight="1" thickBot="1" x14ac:dyDescent="0.35">
      <c r="A254" s="414" t="s">
        <v>1026</v>
      </c>
      <c r="B254" s="415">
        <v>21914297</v>
      </c>
      <c r="C254" s="416" t="s">
        <v>632</v>
      </c>
      <c r="D254" s="417" t="s">
        <v>146</v>
      </c>
      <c r="E254" s="418">
        <v>20</v>
      </c>
      <c r="F254" s="419">
        <f>IF(E254="ABI","ABI",IF(E254="DSP","DSP",IF(E254="VAL","VAL",(VLOOKUP(E254,tpstest,2)))))</f>
        <v>19.5</v>
      </c>
      <c r="G254" s="420">
        <f>IF(F254="ABI",0,IF(F254="DSP","DSP",IF(F254="VAL","VAL",(IF(A254="F",VLOOKUP(F254,endurfille,2),VLOOKUP(F254,endurgarçon,2))))))</f>
        <v>17</v>
      </c>
      <c r="H254" s="421">
        <f>IF(G254="VAL","VALIDÉ",G254)</f>
        <v>17</v>
      </c>
      <c r="I254" s="418">
        <v>3.21</v>
      </c>
      <c r="J254" s="420">
        <f>IF(I254="ABI",0,IF(I254="DSP","DSP",IF(I254="VAL","VAL",(IF(A254="F",VLOOKUP(I254,VIT20MF,2),VLOOKUP(I254,Vit20MG,2))))))</f>
        <v>17</v>
      </c>
      <c r="K254" s="418">
        <v>6.54</v>
      </c>
      <c r="L254" s="420">
        <f>IF(K254="ABI",0,IF(K254="DSP","DSP",IF(K254="VAL","VAL",(IF(A254="F",VLOOKUP(K254,vit50mf,2),VLOOKUP(K254,vit50mg,2))))))</f>
        <v>13</v>
      </c>
      <c r="M254" s="421">
        <f>IF(OR(J254="DSP",L254="DSP"),"DSP",IF(L254="VAL","VALIDÉ",(J254+L254)/2))</f>
        <v>15</v>
      </c>
      <c r="N254" s="418">
        <v>99</v>
      </c>
      <c r="O254" s="418">
        <v>72</v>
      </c>
      <c r="P254" s="422">
        <f>IF(OR(N254="DSP",N254="ABI",N254="VAL"),0,N254/O254)</f>
        <v>1.375</v>
      </c>
      <c r="Q254" s="420">
        <f>IF(N254="ABI",0,IF(N254="DSP","DSP",IF(N254="VAL","VAL",IF(A254="F",VLOOKUP(P254,forcefille,2),VLOOKUP(P254,forcegarçon,2)))))</f>
        <v>7</v>
      </c>
      <c r="R254" s="418">
        <v>44.7</v>
      </c>
      <c r="S254" s="420">
        <f>IF(R254="ABI",0,IF(R254="DSP","DSP",IF(R254="VAL","VAL",IF(A254="F",VLOOKUP(R254,détfille,2),VLOOKUP(R254,détgarçon,2)))))</f>
        <v>4</v>
      </c>
      <c r="T254" s="421">
        <f>IF(OR(Q254="VAL",S254="VAL"),"VALIDÉ",IF(AND(Q254="DSP",S254="DSP"),"DSP",IF(Q254="DSP",S254*2,IF(S254="DSP",Q254*2,(Q254+S254)))))</f>
        <v>11</v>
      </c>
      <c r="U254" s="418">
        <v>27.52</v>
      </c>
      <c r="V254" s="420">
        <f>IF(U254="ABI",0,IF(U254="DSP","DSP",IF(U254="VAL","VAL",IF(A254="F",VLOOKUP(U254,coorfille,2),VLOOKUP(U254,coorgarçon,2)))))</f>
        <v>4</v>
      </c>
      <c r="W254" s="418">
        <v>2</v>
      </c>
      <c r="X254" s="420">
        <f>IF(W254="ABI",0,IF(W254="DSP","DSP",IF(W254="VAL","VAL",IF(A254="F",VLOOKUP(W254,SouplesseFille,2),VLOOKUP(W254,SouplesseGarçon,2)))))</f>
        <v>3</v>
      </c>
      <c r="Y254" s="418">
        <v>1</v>
      </c>
      <c r="Z254" s="420">
        <f>IF(Y254="ABI",0,IF(Y254="DSP","DSP",IF(Y254="VAL","VAL",IF(A254="F",VLOOKUP(Y254,eqfille,2),VLOOKUP(Y254,eqgarçon,2)))))</f>
        <v>4.5</v>
      </c>
      <c r="AA254" s="421">
        <f>IF(AND(V254="DSP",X254="DSP",Z254="DSP"),"DSP",IF(AND(V254="DSP",X254="DSP"),Z254*4,IF(AND(V254="DSP",Z254="DSP"),X254*4,IF(AND(X254="DSP",Z254="DSP"),V254*2,IF(V254="DSP",(X254+Z254)*2,IF(X254="DSP",V254+Z254*2,IF(Z254="DSP",V254+X254*2,IF(Z254="VAL","VALIDÉ",V254+X254+Z254))))))))</f>
        <v>11.5</v>
      </c>
      <c r="AB254" s="418">
        <v>48.18</v>
      </c>
      <c r="AC254" s="420">
        <f>IF(AB254="ABI",0,IF(AB254="DNF",0,IF(AB254="DSP","DSP",IF(AB254="VAL","VAL",(IF(A254="F",VLOOKUP(AB254,nagefille,2),VLOOKUP(AB254,nagegarçon,2)))))))</f>
        <v>6</v>
      </c>
      <c r="AD254" s="423">
        <f>IF(AC254="VAL","VALIDÉ",AC254)</f>
        <v>6</v>
      </c>
      <c r="AE254" s="424">
        <f>IF(AND(H254="DSP",M254="DSP",T254="DSP",AA254="DSP",AD254="DSP"),"DSP",IF(AND(H254="DSP",M254="DSP",T254="DSP",AA254="DSP"),AD254,IF(AND(H254="DSP",M254="DSP",T254="DSP",AD254="DSP"),AA254,IF(AND(H254="DSP",M254="DSP",AA254="DSP",AD254="DSP"),T254,IF(AND(H254="DSP",T254="DSP",AA254="DSP",AD254="DSP"),M254,IF(AND(M254="DSP",T254="DSP",AA254="DSP",AD254="DSP"),H254,IF(AND(T254="DSP",AA254="DSP",AD254="DSP"),(H254+M254)/2,IF(AND(M254="DSP",AA254="DSP",AD254="DSP"),(H254+T254)/2,IF(AND(H254="DSP",AA254="DSP",AD254="DSP"),(M254+T254)/2,IF(AND(M254="DSP",T254="DSP",AD254="DSP"),(H254+AA254)/2,IF(AND(H254="DSP",T254="DSP",AD254="DSP"),(M254+AA254)/2,IF(AND(H254="DSP",M254="DSP",AD254="DSP"),(T254+AA254)/2,IF(AND(M254="DSP",T254="DSP",AA254="DSP"),(H254+AD254)/2,IF(AND(H254="DSP",T254="DSP",AA254="DSP"),(M254+AD254)/2,IF(AND(H254="DSP",M254="DSP",AA254="DSP"),(T254+AD254)/2,IF(AND(H254="DSP",M254="DSP",T254="DSP"),(AA254+AD254)/2,IF(AND(H254="DSP",M254="DSP"),(T254+AA254+AD254)/3,IF(AND(H254="DSP",T254="DSP"),(M254+AA254+AD254)/3,IF(AND(M254="DSP",T254="DSP"),(H254+AA254+AD254)/3,IF(AND(H254="DSP",AA254="DSP"),(M254+T254+AD254)/3,IF(AND(M254="DSP",AA254="DSP"),(H254+T254+AD254)/3,IF(AND(T254="DSP",AA254="DSP"),(H254+M254+AD254)/3,IF(AND(H254="DSP",AD254="DSP"),(M254+T254+AA254)/3,IF(AND(M254="DSP",AD254="DSP"),(H254+T254+AA254)/3,IF(AND(T254="DSP",AD254="DSP"),(H254+M254+AA254)/3,IF(AND(AA254="DSP",AD254="DSP"),(H254+M254+T254)/3,IF(H254="DSP",(M254+T254+AA254+AD254)/4,IF(M254="DSP",(H254+T254+AA254+AD254)/4,IF(T254="DSP",(H254+M254+AA254+AD254)/4,IF(AA254="DSP",(H254+M254+T254+AD254)/4,IF(AD254="DSP",(H254+M254+T254+AA254)/4,SUM(H254+M254+T254+AA254+AD254)/5)))))))))))))))))))))))))))))))</f>
        <v>12.1</v>
      </c>
      <c r="AF254" s="425">
        <f>IF(AE254="DSP",0,AE254)</f>
        <v>12.1</v>
      </c>
      <c r="AG254" s="484">
        <f>RANK(AF254,$AF$3:$AF$651,0)</f>
        <v>177</v>
      </c>
      <c r="AH254" s="426">
        <f>IF(ISERROR(VLOOKUP(B254,'Notes Ecrit'!$A$2:$B$650,2,FALSE)),"ABI",(VLOOKUP(B254,'Notes Ecrit'!$A$2:$B$650,2,FALSE)))</f>
        <v>5.5</v>
      </c>
      <c r="AI254" s="425">
        <f>IF(OR(AH254="ABI",AH254="VALIDÉ"),0,AH254)</f>
        <v>5.5</v>
      </c>
      <c r="AJ254" s="488">
        <f>RANK(AI254,$AI$3:$AI$651,0)</f>
        <v>353</v>
      </c>
      <c r="AK254" s="427">
        <f>IF(AH254="ABI","DEF",IF(AE254="DSP",AH254,(AE254*0.5+AH254*0.5)))</f>
        <v>8.8000000000000007</v>
      </c>
    </row>
    <row r="255" spans="1:37" ht="15.75" customHeight="1" thickBot="1" x14ac:dyDescent="0.35">
      <c r="A255" s="414" t="s">
        <v>74</v>
      </c>
      <c r="B255" s="415">
        <v>21901993</v>
      </c>
      <c r="C255" s="416" t="s">
        <v>633</v>
      </c>
      <c r="D255" s="417" t="s">
        <v>155</v>
      </c>
      <c r="E255" s="418">
        <v>15</v>
      </c>
      <c r="F255" s="419">
        <f>IF(E255="ABI","ABI",IF(E255="DSP","DSP",IF(E255="VAL","VAL",(VLOOKUP(E255,tpstest,2)))))</f>
        <v>17</v>
      </c>
      <c r="G255" s="420">
        <f>IF(F255="ABI",0,IF(F255="DSP","DSP",IF(F255="VAL","VAL",(IF(A255="F",VLOOKUP(F255,endurfille,2),VLOOKUP(F255,endurgarçon,2))))))</f>
        <v>15</v>
      </c>
      <c r="H255" s="421">
        <f>IF(G255="VAL","VALIDÉ",G255)</f>
        <v>15</v>
      </c>
      <c r="I255" s="418">
        <v>3.46</v>
      </c>
      <c r="J255" s="420">
        <f>IF(I255="ABI",0,IF(I255="DSP","DSP",IF(I255="VAL","VAL",(IF(A255="F",VLOOKUP(I255,VIT20MF,2),VLOOKUP(I255,Vit20MG,2))))))</f>
        <v>17</v>
      </c>
      <c r="K255" s="418">
        <v>7.51</v>
      </c>
      <c r="L255" s="420">
        <f>IF(K255="ABI",0,IF(K255="DSP","DSP",IF(K255="VAL","VAL",(IF(A255="F",VLOOKUP(K255,vit50mf,2),VLOOKUP(K255,vit50mg,2))))))</f>
        <v>12</v>
      </c>
      <c r="M255" s="421">
        <f>IF(OR(J255="DSP",L255="DSP"),"DSP",IF(L255="VAL","VALIDÉ",(J255+L255)/2))</f>
        <v>14.5</v>
      </c>
      <c r="N255" s="418">
        <v>29</v>
      </c>
      <c r="O255" s="418">
        <v>52</v>
      </c>
      <c r="P255" s="422">
        <f>IF(OR(N255="DSP",N255="ABI",N255="VAL"),0,N255/O255)</f>
        <v>0.55769230769230771</v>
      </c>
      <c r="Q255" s="420">
        <f>IF(N255="ABI",0,IF(N255="DSP","DSP",IF(N255="VAL","VAL",IF(A255="F",VLOOKUP(P255,forcefille,2),VLOOKUP(P255,forcegarçon,2)))))</f>
        <v>5.5</v>
      </c>
      <c r="R255" s="418">
        <v>32.1</v>
      </c>
      <c r="S255" s="420">
        <f>IF(R255="ABI",0,IF(R255="DSP","DSP",IF(R255="VAL","VAL",IF(A255="F",VLOOKUP(R255,détfille,2),VLOOKUP(R255,détgarçon,2)))))</f>
        <v>5.5</v>
      </c>
      <c r="T255" s="421">
        <f>IF(OR(Q255="VAL",S255="VAL"),"VALIDÉ",IF(AND(Q255="DSP",S255="DSP"),"DSP",IF(Q255="DSP",S255*2,IF(S255="DSP",Q255*2,(Q255+S255)))))</f>
        <v>11</v>
      </c>
      <c r="U255" s="418">
        <v>26.45</v>
      </c>
      <c r="V255" s="420">
        <f>IF(U255="ABI",0,IF(U255="DSP","DSP",IF(U255="VAL","VAL",IF(A255="F",VLOOKUP(U255,coorfille,2),VLOOKUP(U255,coorgarçon,2)))))</f>
        <v>5.75</v>
      </c>
      <c r="W255" s="418">
        <v>0</v>
      </c>
      <c r="X255" s="420">
        <f>IF(W255="ABI",0,IF(W255="DSP","DSP",IF(W255="VAL","VAL",IF(A255="F",VLOOKUP(W255,SouplesseFille,2),VLOOKUP(W255,SouplesseGarçon,2)))))</f>
        <v>2.5</v>
      </c>
      <c r="Y255" s="418">
        <v>10</v>
      </c>
      <c r="Z255" s="420">
        <f>IF(Y255="ABI",0,IF(Y255="DSP","DSP",IF(Y255="VAL","VAL",IF(A255="F",VLOOKUP(Y255,eqfille,2),VLOOKUP(Y255,eqgarçon,2)))))</f>
        <v>0</v>
      </c>
      <c r="AA255" s="421">
        <f>IF(AND(V255="DSP",X255="DSP",Z255="DSP"),"DSP",IF(AND(V255="DSP",X255="DSP"),Z255*4,IF(AND(V255="DSP",Z255="DSP"),X255*4,IF(AND(X255="DSP",Z255="DSP"),V255*2,IF(V255="DSP",(X255+Z255)*2,IF(X255="DSP",V255+Z255*2,IF(Z255="DSP",V255+X255*2,IF(Z255="VAL","VALIDÉ",V255+X255+Z255))))))))</f>
        <v>8.25</v>
      </c>
      <c r="AB255" s="418">
        <v>44.98</v>
      </c>
      <c r="AC255" s="420">
        <f>IF(AB255="ABI",0,IF(AB255="DNF",0,IF(AB255="DSP","DSP",IF(AB255="VAL","VAL",(IF(A255="F",VLOOKUP(AB255,nagefille,2),VLOOKUP(AB255,nagegarçon,2)))))))</f>
        <v>11</v>
      </c>
      <c r="AD255" s="423">
        <f>IF(AC255="VAL","VALIDÉ",AC255)</f>
        <v>11</v>
      </c>
      <c r="AE255" s="424">
        <f>IF(AND(H255="DSP",M255="DSP",T255="DSP",AA255="DSP",AD255="DSP"),"DSP",IF(AND(H255="DSP",M255="DSP",T255="DSP",AA255="DSP"),AD255,IF(AND(H255="DSP",M255="DSP",T255="DSP",AD255="DSP"),AA255,IF(AND(H255="DSP",M255="DSP",AA255="DSP",AD255="DSP"),T255,IF(AND(H255="DSP",T255="DSP",AA255="DSP",AD255="DSP"),M255,IF(AND(M255="DSP",T255="DSP",AA255="DSP",AD255="DSP"),H255,IF(AND(T255="DSP",AA255="DSP",AD255="DSP"),(H255+M255)/2,IF(AND(M255="DSP",AA255="DSP",AD255="DSP"),(H255+T255)/2,IF(AND(H255="DSP",AA255="DSP",AD255="DSP"),(M255+T255)/2,IF(AND(M255="DSP",T255="DSP",AD255="DSP"),(H255+AA255)/2,IF(AND(H255="DSP",T255="DSP",AD255="DSP"),(M255+AA255)/2,IF(AND(H255="DSP",M255="DSP",AD255="DSP"),(T255+AA255)/2,IF(AND(M255="DSP",T255="DSP",AA255="DSP"),(H255+AD255)/2,IF(AND(H255="DSP",T255="DSP",AA255="DSP"),(M255+AD255)/2,IF(AND(H255="DSP",M255="DSP",AA255="DSP"),(T255+AD255)/2,IF(AND(H255="DSP",M255="DSP",T255="DSP"),(AA255+AD255)/2,IF(AND(H255="DSP",M255="DSP"),(T255+AA255+AD255)/3,IF(AND(H255="DSP",T255="DSP"),(M255+AA255+AD255)/3,IF(AND(M255="DSP",T255="DSP"),(H255+AA255+AD255)/3,IF(AND(H255="DSP",AA255="DSP"),(M255+T255+AD255)/3,IF(AND(M255="DSP",AA255="DSP"),(H255+T255+AD255)/3,IF(AND(T255="DSP",AA255="DSP"),(H255+M255+AD255)/3,IF(AND(H255="DSP",AD255="DSP"),(M255+T255+AA255)/3,IF(AND(M255="DSP",AD255="DSP"),(H255+T255+AA255)/3,IF(AND(T255="DSP",AD255="DSP"),(H255+M255+AA255)/3,IF(AND(AA255="DSP",AD255="DSP"),(H255+M255+T255)/3,IF(H255="DSP",(M255+T255+AA255+AD255)/4,IF(M255="DSP",(H255+T255+AA255+AD255)/4,IF(T255="DSP",(H255+M255+AA255+AD255)/4,IF(AA255="DSP",(H255+M255+T255+AD255)/4,IF(AD255="DSP",(H255+M255+T255+AA255)/4,SUM(H255+M255+T255+AA255+AD255)/5)))))))))))))))))))))))))))))))</f>
        <v>11.95</v>
      </c>
      <c r="AF255" s="425">
        <f>IF(AE255="DSP",0,AE255)</f>
        <v>11.95</v>
      </c>
      <c r="AG255" s="484">
        <f>RANK(AF255,$AF$3:$AF$651,0)</f>
        <v>204</v>
      </c>
      <c r="AH255" s="426">
        <f>IF(ISERROR(VLOOKUP(B255,'Notes Ecrit'!$A$2:$B$650,2,FALSE)),"ABI",(VLOOKUP(B255,'Notes Ecrit'!$A$2:$B$650,2,FALSE)))</f>
        <v>5</v>
      </c>
      <c r="AI255" s="425">
        <f>IF(OR(AH255="ABI",AH255="VALIDÉ"),0,AH255)</f>
        <v>5</v>
      </c>
      <c r="AJ255" s="488">
        <f>RANK(AI255,$AI$3:$AI$651,0)</f>
        <v>416</v>
      </c>
      <c r="AK255" s="427">
        <f>IF(AH255="ABI","DEF",IF(AE255="DSP",AH255,(AE255*0.5+AH255*0.5)))</f>
        <v>8.4749999999999996</v>
      </c>
    </row>
    <row r="256" spans="1:37" ht="15.75" customHeight="1" thickBot="1" x14ac:dyDescent="0.35">
      <c r="A256" s="414" t="s">
        <v>1026</v>
      </c>
      <c r="B256" s="415">
        <v>21816569</v>
      </c>
      <c r="C256" s="432" t="s">
        <v>1408</v>
      </c>
      <c r="D256" s="433" t="s">
        <v>168</v>
      </c>
      <c r="E256" s="418"/>
      <c r="F256" s="419"/>
      <c r="G256" s="420"/>
      <c r="H256" s="421"/>
      <c r="I256" s="418"/>
      <c r="J256" s="420"/>
      <c r="K256" s="418"/>
      <c r="L256" s="420"/>
      <c r="M256" s="421"/>
      <c r="N256" s="418"/>
      <c r="O256" s="418"/>
      <c r="P256" s="422"/>
      <c r="Q256" s="420"/>
      <c r="R256" s="418"/>
      <c r="S256" s="420"/>
      <c r="T256" s="421"/>
      <c r="U256" s="418"/>
      <c r="V256" s="420"/>
      <c r="W256" s="418"/>
      <c r="X256" s="420"/>
      <c r="Y256" s="418"/>
      <c r="Z256" s="420"/>
      <c r="AA256" s="421"/>
      <c r="AB256" s="418"/>
      <c r="AC256" s="420"/>
      <c r="AD256" s="423"/>
      <c r="AE256" s="424">
        <v>12.15</v>
      </c>
      <c r="AF256" s="425">
        <f>IF(AE256="DSP",0,AE256)</f>
        <v>12.15</v>
      </c>
      <c r="AG256" s="484">
        <f>RANK(AF256,$AF$3:$AF$651,0)</f>
        <v>171</v>
      </c>
      <c r="AH256" s="426">
        <f>IF(ISERROR(VLOOKUP(B256,'Notes Ecrit'!$A$2:$B$650,2,FALSE)),"ABI",(VLOOKUP(B256,'Notes Ecrit'!$A$2:$B$650,2,FALSE)))</f>
        <v>6.5</v>
      </c>
      <c r="AI256" s="425">
        <f>IF(OR(AH256="ABI",AH256="VALIDÉ"),0,AH256)</f>
        <v>6.5</v>
      </c>
      <c r="AJ256" s="488">
        <f>RANK(AI256,$AI$3:$AI$651,0)</f>
        <v>238</v>
      </c>
      <c r="AK256" s="427">
        <f>IF(AH256="ABI","DEF",IF(AE256="DSP",AH256,(AE256*0.5+AH256*0.5)))</f>
        <v>9.3249999999999993</v>
      </c>
    </row>
    <row r="257" spans="1:37" ht="15.75" customHeight="1" thickBot="1" x14ac:dyDescent="0.35">
      <c r="A257" s="414" t="s">
        <v>1026</v>
      </c>
      <c r="B257" s="415">
        <v>21911185</v>
      </c>
      <c r="C257" s="416" t="s">
        <v>634</v>
      </c>
      <c r="D257" s="417" t="s">
        <v>635</v>
      </c>
      <c r="E257" s="418">
        <v>15</v>
      </c>
      <c r="F257" s="419">
        <f>IF(E257="ABI","ABI",IF(E257="DSP","DSP",IF(E257="VAL","VAL",(VLOOKUP(E257,tpstest,2)))))</f>
        <v>17</v>
      </c>
      <c r="G257" s="420">
        <f>IF(F257="ABI",0,IF(F257="DSP","DSP",IF(F257="VAL","VAL",(IF(A257="F",VLOOKUP(F257,endurfille,2),VLOOKUP(F257,endurgarçon,2))))))</f>
        <v>12</v>
      </c>
      <c r="H257" s="421">
        <f>IF(G257="VAL","VALIDÉ",G257)</f>
        <v>12</v>
      </c>
      <c r="I257" s="418">
        <v>3.09</v>
      </c>
      <c r="J257" s="420">
        <f>IF(I257="ABI",0,IF(I257="DSP","DSP",IF(I257="VAL","VAL",(IF(A257="F",VLOOKUP(I257,VIT20MF,2),VLOOKUP(I257,Vit20MG,2))))))</f>
        <v>19</v>
      </c>
      <c r="K257" s="418">
        <v>6.7</v>
      </c>
      <c r="L257" s="420">
        <f>IF(K257="ABI",0,IF(K257="DSP","DSP",IF(K257="VAL","VAL",(IF(A257="F",VLOOKUP(K257,vit50mf,2),VLOOKUP(K257,vit50mg,2))))))</f>
        <v>12</v>
      </c>
      <c r="M257" s="421">
        <f>IF(OR(J257="DSP",L257="DSP"),"DSP",IF(L257="VAL","VALIDÉ",(J257+L257)/2))</f>
        <v>15.5</v>
      </c>
      <c r="N257" s="418">
        <v>55</v>
      </c>
      <c r="O257" s="418">
        <v>62</v>
      </c>
      <c r="P257" s="422">
        <f>IF(OR(N257="DSP",N257="ABI",N257="VAL"),0,N257/O257)</f>
        <v>0.88709677419354838</v>
      </c>
      <c r="Q257" s="420">
        <f>IF(N257="ABI",0,IF(N257="DSP","DSP",IF(N257="VAL","VAL",IF(A257="F",VLOOKUP(P257,forcefille,2),VLOOKUP(P257,forcegarçon,2)))))</f>
        <v>4.5</v>
      </c>
      <c r="R257" s="418">
        <v>40.799999999999997</v>
      </c>
      <c r="S257" s="420">
        <f>IF(R257="ABI",0,IF(R257="DSP","DSP",IF(R257="VAL","VAL",IF(A257="F",VLOOKUP(R257,détfille,2),VLOOKUP(R257,détgarçon,2)))))</f>
        <v>3</v>
      </c>
      <c r="T257" s="421">
        <f>IF(OR(Q257="VAL",S257="VAL"),"VALIDÉ",IF(AND(Q257="DSP",S257="DSP"),"DSP",IF(Q257="DSP",S257*2,IF(S257="DSP",Q257*2,(Q257+S257)))))</f>
        <v>7.5</v>
      </c>
      <c r="U257" s="418">
        <v>24.89</v>
      </c>
      <c r="V257" s="420">
        <f>IF(U257="ABI",0,IF(U257="DSP","DSP",IF(U257="VAL","VAL",IF(A257="F",VLOOKUP(U257,coorfille,2),VLOOKUP(U257,coorgarçon,2)))))</f>
        <v>5.5</v>
      </c>
      <c r="W257" s="418">
        <v>1</v>
      </c>
      <c r="X257" s="420">
        <f>IF(W257="ABI",0,IF(W257="DSP","DSP",IF(W257="VAL","VAL",IF(A257="F",VLOOKUP(W257,SouplesseFille,2),VLOOKUP(W257,SouplesseGarçon,2)))))</f>
        <v>2.75</v>
      </c>
      <c r="Y257" s="418">
        <v>10</v>
      </c>
      <c r="Z257" s="420">
        <f>IF(Y257="ABI",0,IF(Y257="DSP","DSP",IF(Y257="VAL","VAL",IF(A257="F",VLOOKUP(Y257,eqfille,2),VLOOKUP(Y257,eqgarçon,2)))))</f>
        <v>0</v>
      </c>
      <c r="AA257" s="421">
        <f>IF(AND(V257="DSP",X257="DSP",Z257="DSP"),"DSP",IF(AND(V257="DSP",X257="DSP"),Z257*4,IF(AND(V257="DSP",Z257="DSP"),X257*4,IF(AND(X257="DSP",Z257="DSP"),V257*2,IF(V257="DSP",(X257+Z257)*2,IF(X257="DSP",V257+Z257*2,IF(Z257="DSP",V257+X257*2,IF(Z257="VAL","VALIDÉ",V257+X257+Z257))))))))</f>
        <v>8.25</v>
      </c>
      <c r="AB257" s="418">
        <v>46.54</v>
      </c>
      <c r="AC257" s="420">
        <f>IF(AB257="ABI",0,IF(AB257="DNF",0,IF(AB257="DSP","DSP",IF(AB257="VAL","VAL",(IF(A257="F",VLOOKUP(AB257,nagefille,2),VLOOKUP(AB257,nagegarçon,2)))))))</f>
        <v>7</v>
      </c>
      <c r="AD257" s="423">
        <f>IF(AC257="VAL","VALIDÉ",AC257)</f>
        <v>7</v>
      </c>
      <c r="AE257" s="424">
        <f>IF(AND(H257="DSP",M257="DSP",T257="DSP",AA257="DSP",AD257="DSP"),"DSP",IF(AND(H257="DSP",M257="DSP",T257="DSP",AA257="DSP"),AD257,IF(AND(H257="DSP",M257="DSP",T257="DSP",AD257="DSP"),AA257,IF(AND(H257="DSP",M257="DSP",AA257="DSP",AD257="DSP"),T257,IF(AND(H257="DSP",T257="DSP",AA257="DSP",AD257="DSP"),M257,IF(AND(M257="DSP",T257="DSP",AA257="DSP",AD257="DSP"),H257,IF(AND(T257="DSP",AA257="DSP",AD257="DSP"),(H257+M257)/2,IF(AND(M257="DSP",AA257="DSP",AD257="DSP"),(H257+T257)/2,IF(AND(H257="DSP",AA257="DSP",AD257="DSP"),(M257+T257)/2,IF(AND(M257="DSP",T257="DSP",AD257="DSP"),(H257+AA257)/2,IF(AND(H257="DSP",T257="DSP",AD257="DSP"),(M257+AA257)/2,IF(AND(H257="DSP",M257="DSP",AD257="DSP"),(T257+AA257)/2,IF(AND(M257="DSP",T257="DSP",AA257="DSP"),(H257+AD257)/2,IF(AND(H257="DSP",T257="DSP",AA257="DSP"),(M257+AD257)/2,IF(AND(H257="DSP",M257="DSP",AA257="DSP"),(T257+AD257)/2,IF(AND(H257="DSP",M257="DSP",T257="DSP"),(AA257+AD257)/2,IF(AND(H257="DSP",M257="DSP"),(T257+AA257+AD257)/3,IF(AND(H257="DSP",T257="DSP"),(M257+AA257+AD257)/3,IF(AND(M257="DSP",T257="DSP"),(H257+AA257+AD257)/3,IF(AND(H257="DSP",AA257="DSP"),(M257+T257+AD257)/3,IF(AND(M257="DSP",AA257="DSP"),(H257+T257+AD257)/3,IF(AND(T257="DSP",AA257="DSP"),(H257+M257+AD257)/3,IF(AND(H257="DSP",AD257="DSP"),(M257+T257+AA257)/3,IF(AND(M257="DSP",AD257="DSP"),(H257+T257+AA257)/3,IF(AND(T257="DSP",AD257="DSP"),(H257+M257+AA257)/3,IF(AND(AA257="DSP",AD257="DSP"),(H257+M257+T257)/3,IF(H257="DSP",(M257+T257+AA257+AD257)/4,IF(M257="DSP",(H257+T257+AA257+AD257)/4,IF(T257="DSP",(H257+M257+AA257+AD257)/4,IF(AA257="DSP",(H257+M257+T257+AD257)/4,IF(AD257="DSP",(H257+M257+T257+AA257)/4,SUM(H257+M257+T257+AA257+AD257)/5)))))))))))))))))))))))))))))))</f>
        <v>10.050000000000001</v>
      </c>
      <c r="AF257" s="425">
        <f>IF(AE257="DSP",0,AE257)</f>
        <v>10.050000000000001</v>
      </c>
      <c r="AG257" s="484">
        <f>RANK(AF257,$AF$3:$AF$651,0)</f>
        <v>421</v>
      </c>
      <c r="AH257" s="426">
        <f>IF(ISERROR(VLOOKUP(B257,'Notes Ecrit'!$A$2:$B$650,2,FALSE)),"ABI",(VLOOKUP(B257,'Notes Ecrit'!$A$2:$B$650,2,FALSE)))</f>
        <v>10</v>
      </c>
      <c r="AI257" s="425">
        <f>IF(OR(AH257="ABI",AH257="VALIDÉ"),0,AH257)</f>
        <v>10</v>
      </c>
      <c r="AJ257" s="488">
        <f>RANK(AI257,$AI$3:$AI$651,0)</f>
        <v>26</v>
      </c>
      <c r="AK257" s="427">
        <f>IF(AH257="ABI","DEF",IF(AE257="DSP",AH257,(AE257*0.5+AH257*0.5)))</f>
        <v>10.025</v>
      </c>
    </row>
    <row r="258" spans="1:37" ht="15.75" customHeight="1" thickBot="1" x14ac:dyDescent="0.35">
      <c r="A258" s="414" t="s">
        <v>74</v>
      </c>
      <c r="B258" s="455">
        <v>21909475</v>
      </c>
      <c r="C258" s="466" t="s">
        <v>636</v>
      </c>
      <c r="D258" s="467" t="s">
        <v>637</v>
      </c>
      <c r="E258" s="418">
        <v>16</v>
      </c>
      <c r="F258" s="419">
        <f>IF(E258="ABI","ABI",IF(E258="DSP","DSP",IF(E258="VAL","VAL",(VLOOKUP(E258,tpstest,2)))))</f>
        <v>17.5</v>
      </c>
      <c r="G258" s="420">
        <f>IF(F258="ABI",0,IF(F258="DSP","DSP",IF(F258="VAL","VAL",(IF(A258="F",VLOOKUP(F258,endurfille,2),VLOOKUP(F258,endurgarçon,2))))))</f>
        <v>16</v>
      </c>
      <c r="H258" s="421">
        <f>IF(G258="VAL","VALIDÉ",G258)</f>
        <v>16</v>
      </c>
      <c r="I258" s="418">
        <v>3.5</v>
      </c>
      <c r="J258" s="420">
        <f>IF(I258="ABI",0,IF(I258="DSP","DSP",IF(I258="VAL","VAL",(IF(A258="F",VLOOKUP(I258,VIT20MF,2),VLOOKUP(I258,Vit20MG,2))))))</f>
        <v>16</v>
      </c>
      <c r="K258" s="418">
        <v>7.62</v>
      </c>
      <c r="L258" s="420">
        <f>IF(K258="ABI",0,IF(K258="DSP","DSP",IF(K258="VAL","VAL",(IF(A258="F",VLOOKUP(K258,vit50mf,2),VLOOKUP(K258,vit50mg,2))))))</f>
        <v>12</v>
      </c>
      <c r="M258" s="421">
        <f>IF(OR(J258="DSP",L258="DSP"),"DSP",IF(L258="VAL","VALIDÉ",(J258+L258)/2))</f>
        <v>14</v>
      </c>
      <c r="N258" s="418">
        <v>41</v>
      </c>
      <c r="O258" s="418">
        <v>56</v>
      </c>
      <c r="P258" s="422">
        <f>IF(OR(N258="DSP",N258="ABI",N258="VAL"),0,N258/O258)</f>
        <v>0.7321428571428571</v>
      </c>
      <c r="Q258" s="420">
        <f>IF(N258="ABI",0,IF(N258="DSP","DSP",IF(N258="VAL","VAL",IF(A258="F",VLOOKUP(P258,forcefille,2),VLOOKUP(P258,forcegarçon,2)))))</f>
        <v>6.5</v>
      </c>
      <c r="R258" s="418">
        <v>32.6</v>
      </c>
      <c r="S258" s="420">
        <f>IF(R258="ABI",0,IF(R258="DSP","DSP",IF(R258="VAL","VAL",IF(A258="F",VLOOKUP(R258,détfille,2),VLOOKUP(R258,détgarçon,2)))))</f>
        <v>5.5</v>
      </c>
      <c r="T258" s="421">
        <f>IF(OR(Q258="VAL",S258="VAL"),"VALIDÉ",IF(AND(Q258="DSP",S258="DSP"),"DSP",IF(Q258="DSP",S258*2,IF(S258="DSP",Q258*2,(Q258+S258)))))</f>
        <v>12</v>
      </c>
      <c r="U258" s="418">
        <v>30.79</v>
      </c>
      <c r="V258" s="420">
        <f>IF(U258="ABI",0,IF(U258="DSP","DSP",IF(U258="VAL","VAL",IF(A258="F",VLOOKUP(U258,coorfille,2),VLOOKUP(U258,coorgarçon,2)))))</f>
        <v>3.5</v>
      </c>
      <c r="W258" s="418">
        <v>2</v>
      </c>
      <c r="X258" s="420">
        <f>IF(W258="ABI",0,IF(W258="DSP","DSP",IF(W258="VAL","VAL",IF(A258="F",VLOOKUP(W258,SouplesseFille,2),VLOOKUP(W258,SouplesseGarçon,2)))))</f>
        <v>3</v>
      </c>
      <c r="Y258" s="418">
        <v>0</v>
      </c>
      <c r="Z258" s="420">
        <f>IF(Y258="ABI",0,IF(Y258="DSP","DSP",IF(Y258="VAL","VAL",IF(A258="F",VLOOKUP(Y258,eqfille,2),VLOOKUP(Y258,eqgarçon,2)))))</f>
        <v>5</v>
      </c>
      <c r="AA258" s="421">
        <f>IF(AND(V258="DSP",X258="DSP",Z258="DSP"),"DSP",IF(AND(V258="DSP",X258="DSP"),Z258*4,IF(AND(V258="DSP",Z258="DSP"),X258*4,IF(AND(X258="DSP",Z258="DSP"),V258*2,IF(V258="DSP",(X258+Z258)*2,IF(X258="DSP",V258+Z258*2,IF(Z258="DSP",V258+X258*2,IF(Z258="VAL","VALIDÉ",V258+X258+Z258))))))))</f>
        <v>11.5</v>
      </c>
      <c r="AB258" s="418">
        <v>67.25</v>
      </c>
      <c r="AC258" s="420">
        <f>IF(AB258="ABI",0,IF(AB258="DNF",0,IF(AB258="DSP","DSP",IF(AB258="VAL","VAL",(IF(A258="F",VLOOKUP(AB258,nagefille,2),VLOOKUP(AB258,nagegarçon,2)))))))</f>
        <v>2</v>
      </c>
      <c r="AD258" s="423">
        <f>IF(AC258="VAL","VALIDÉ",AC258)</f>
        <v>2</v>
      </c>
      <c r="AE258" s="424">
        <f>IF(AND(H258="DSP",M258="DSP",T258="DSP",AA258="DSP",AD258="DSP"),"DSP",IF(AND(H258="DSP",M258="DSP",T258="DSP",AA258="DSP"),AD258,IF(AND(H258="DSP",M258="DSP",T258="DSP",AD258="DSP"),AA258,IF(AND(H258="DSP",M258="DSP",AA258="DSP",AD258="DSP"),T258,IF(AND(H258="DSP",T258="DSP",AA258="DSP",AD258="DSP"),M258,IF(AND(M258="DSP",T258="DSP",AA258="DSP",AD258="DSP"),H258,IF(AND(T258="DSP",AA258="DSP",AD258="DSP"),(H258+M258)/2,IF(AND(M258="DSP",AA258="DSP",AD258="DSP"),(H258+T258)/2,IF(AND(H258="DSP",AA258="DSP",AD258="DSP"),(M258+T258)/2,IF(AND(M258="DSP",T258="DSP",AD258="DSP"),(H258+AA258)/2,IF(AND(H258="DSP",T258="DSP",AD258="DSP"),(M258+AA258)/2,IF(AND(H258="DSP",M258="DSP",AD258="DSP"),(T258+AA258)/2,IF(AND(M258="DSP",T258="DSP",AA258="DSP"),(H258+AD258)/2,IF(AND(H258="DSP",T258="DSP",AA258="DSP"),(M258+AD258)/2,IF(AND(H258="DSP",M258="DSP",AA258="DSP"),(T258+AD258)/2,IF(AND(H258="DSP",M258="DSP",T258="DSP"),(AA258+AD258)/2,IF(AND(H258="DSP",M258="DSP"),(T258+AA258+AD258)/3,IF(AND(H258="DSP",T258="DSP"),(M258+AA258+AD258)/3,IF(AND(M258="DSP",T258="DSP"),(H258+AA258+AD258)/3,IF(AND(H258="DSP",AA258="DSP"),(M258+T258+AD258)/3,IF(AND(M258="DSP",AA258="DSP"),(H258+T258+AD258)/3,IF(AND(T258="DSP",AA258="DSP"),(H258+M258+AD258)/3,IF(AND(H258="DSP",AD258="DSP"),(M258+T258+AA258)/3,IF(AND(M258="DSP",AD258="DSP"),(H258+T258+AA258)/3,IF(AND(T258="DSP",AD258="DSP"),(H258+M258+AA258)/3,IF(AND(AA258="DSP",AD258="DSP"),(H258+M258+T258)/3,IF(H258="DSP",(M258+T258+AA258+AD258)/4,IF(M258="DSP",(H258+T258+AA258+AD258)/4,IF(T258="DSP",(H258+M258+AA258+AD258)/4,IF(AA258="DSP",(H258+M258+T258+AD258)/4,IF(AD258="DSP",(H258+M258+T258+AA258)/4,SUM(H258+M258+T258+AA258+AD258)/5)))))))))))))))))))))))))))))))</f>
        <v>11.1</v>
      </c>
      <c r="AF258" s="425">
        <f>IF(AE258="DSP",0,AE258)</f>
        <v>11.1</v>
      </c>
      <c r="AG258" s="484">
        <f>RANK(AF258,$AF$3:$AF$651,0)</f>
        <v>314</v>
      </c>
      <c r="AH258" s="426">
        <f>IF(ISERROR(VLOOKUP(B258,'Notes Ecrit'!$A$2:$B$650,2,FALSE)),"ABI",(VLOOKUP(B258,'Notes Ecrit'!$A$2:$B$650,2,FALSE)))</f>
        <v>7.5</v>
      </c>
      <c r="AI258" s="425">
        <f>IF(OR(AH258="ABI",AH258="VALIDÉ"),0,AH258)</f>
        <v>7.5</v>
      </c>
      <c r="AJ258" s="488">
        <f>RANK(AI258,$AI$3:$AI$651,0)</f>
        <v>137</v>
      </c>
      <c r="AK258" s="427">
        <f>IF(AH258="ABI","DEF",IF(AE258="DSP",AH258,(AE258*0.5+AH258*0.5)))</f>
        <v>9.3000000000000007</v>
      </c>
    </row>
    <row r="259" spans="1:37" ht="15.75" customHeight="1" thickBot="1" x14ac:dyDescent="0.35">
      <c r="A259" s="414" t="s">
        <v>74</v>
      </c>
      <c r="B259" s="415">
        <v>21908935</v>
      </c>
      <c r="C259" s="416" t="s">
        <v>638</v>
      </c>
      <c r="D259" s="417" t="s">
        <v>639</v>
      </c>
      <c r="E259" s="418">
        <v>15</v>
      </c>
      <c r="F259" s="419">
        <f>IF(E259="ABI","ABI",IF(E259="DSP","DSP",IF(E259="VAL","VAL",(VLOOKUP(E259,tpstest,2)))))</f>
        <v>17</v>
      </c>
      <c r="G259" s="420">
        <f>IF(F259="ABI",0,IF(F259="DSP","DSP",IF(F259="VAL","VAL",(IF(A259="F",VLOOKUP(F259,endurfille,2),VLOOKUP(F259,endurgarçon,2))))))</f>
        <v>15</v>
      </c>
      <c r="H259" s="421">
        <f>IF(G259="VAL","VALIDÉ",G259)</f>
        <v>15</v>
      </c>
      <c r="I259" s="418">
        <v>3.82</v>
      </c>
      <c r="J259" s="420">
        <f>IF(I259="ABI",0,IF(I259="DSP","DSP",IF(I259="VAL","VAL",(IF(A259="F",VLOOKUP(I259,VIT20MF,2),VLOOKUP(I259,Vit20MG,2))))))</f>
        <v>11</v>
      </c>
      <c r="K259" s="418">
        <v>8.27</v>
      </c>
      <c r="L259" s="420">
        <f>IF(K259="ABI",0,IF(K259="DSP","DSP",IF(K259="VAL","VAL",(IF(A259="F",VLOOKUP(K259,vit50mf,2),VLOOKUP(K259,vit50mg,2))))))</f>
        <v>7</v>
      </c>
      <c r="M259" s="421">
        <f>IF(OR(J259="DSP",L259="DSP"),"DSP",IF(L259="VAL","VALIDÉ",(J259+L259)/2))</f>
        <v>9</v>
      </c>
      <c r="N259" s="418">
        <v>20</v>
      </c>
      <c r="O259" s="418">
        <v>50</v>
      </c>
      <c r="P259" s="422">
        <f>IF(OR(N259="DSP",N259="ABI",N259="VAL"),0,N259/O259)</f>
        <v>0.4</v>
      </c>
      <c r="Q259" s="420">
        <f>IF(N259="ABI",0,IF(N259="DSP","DSP",IF(N259="VAL","VAL",IF(A259="F",VLOOKUP(P259,forcefille,2),VLOOKUP(P259,forcegarçon,2)))))</f>
        <v>4</v>
      </c>
      <c r="R259" s="418">
        <v>30.2</v>
      </c>
      <c r="S259" s="420">
        <f>IF(R259="ABI",0,IF(R259="DSP","DSP",IF(R259="VAL","VAL",IF(A259="F",VLOOKUP(R259,détfille,2),VLOOKUP(R259,détgarçon,2)))))</f>
        <v>5</v>
      </c>
      <c r="T259" s="421">
        <f>IF(OR(Q259="VAL",S259="VAL"),"VALIDÉ",IF(AND(Q259="DSP",S259="DSP"),"DSP",IF(Q259="DSP",S259*2,IF(S259="DSP",Q259*2,(Q259+S259)))))</f>
        <v>9</v>
      </c>
      <c r="U259" s="418">
        <v>28.61</v>
      </c>
      <c r="V259" s="420">
        <f>IF(U259="ABI",0,IF(U259="DSP","DSP",IF(U259="VAL","VAL",IF(A259="F",VLOOKUP(U259,coorfille,2),VLOOKUP(U259,coorgarçon,2)))))</f>
        <v>4.5</v>
      </c>
      <c r="W259" s="418">
        <v>0</v>
      </c>
      <c r="X259" s="420">
        <f>IF(W259="ABI",0,IF(W259="DSP","DSP",IF(W259="VAL","VAL",IF(A259="F",VLOOKUP(W259,SouplesseFille,2),VLOOKUP(W259,SouplesseGarçon,2)))))</f>
        <v>2.5</v>
      </c>
      <c r="Y259" s="418">
        <v>6</v>
      </c>
      <c r="Z259" s="420">
        <f>IF(Y259="ABI",0,IF(Y259="DSP","DSP",IF(Y259="VAL","VAL",IF(A259="F",VLOOKUP(Y259,eqfille,2),VLOOKUP(Y259,eqgarçon,2)))))</f>
        <v>2</v>
      </c>
      <c r="AA259" s="421">
        <f>IF(AND(V259="DSP",X259="DSP",Z259="DSP"),"DSP",IF(AND(V259="DSP",X259="DSP"),Z259*4,IF(AND(V259="DSP",Z259="DSP"),X259*4,IF(AND(X259="DSP",Z259="DSP"),V259*2,IF(V259="DSP",(X259+Z259)*2,IF(X259="DSP",V259+Z259*2,IF(Z259="DSP",V259+X259*2,IF(Z259="VAL","VALIDÉ",V259+X259+Z259))))))))</f>
        <v>9</v>
      </c>
      <c r="AB259" s="418">
        <v>46.54</v>
      </c>
      <c r="AC259" s="420">
        <f>IF(AB259="ABI",0,IF(AB259="DNF",0,IF(AB259="DSP","DSP",IF(AB259="VAL","VAL",(IF(A259="F",VLOOKUP(AB259,nagefille,2),VLOOKUP(AB259,nagegarçon,2)))))))</f>
        <v>10</v>
      </c>
      <c r="AD259" s="423">
        <f>IF(AC259="VAL","VALIDÉ",AC259)</f>
        <v>10</v>
      </c>
      <c r="AE259" s="424">
        <f>IF(AND(H259="DSP",M259="DSP",T259="DSP",AA259="DSP",AD259="DSP"),"DSP",IF(AND(H259="DSP",M259="DSP",T259="DSP",AA259="DSP"),AD259,IF(AND(H259="DSP",M259="DSP",T259="DSP",AD259="DSP"),AA259,IF(AND(H259="DSP",M259="DSP",AA259="DSP",AD259="DSP"),T259,IF(AND(H259="DSP",T259="DSP",AA259="DSP",AD259="DSP"),M259,IF(AND(M259="DSP",T259="DSP",AA259="DSP",AD259="DSP"),H259,IF(AND(T259="DSP",AA259="DSP",AD259="DSP"),(H259+M259)/2,IF(AND(M259="DSP",AA259="DSP",AD259="DSP"),(H259+T259)/2,IF(AND(H259="DSP",AA259="DSP",AD259="DSP"),(M259+T259)/2,IF(AND(M259="DSP",T259="DSP",AD259="DSP"),(H259+AA259)/2,IF(AND(H259="DSP",T259="DSP",AD259="DSP"),(M259+AA259)/2,IF(AND(H259="DSP",M259="DSP",AD259="DSP"),(T259+AA259)/2,IF(AND(M259="DSP",T259="DSP",AA259="DSP"),(H259+AD259)/2,IF(AND(H259="DSP",T259="DSP",AA259="DSP"),(M259+AD259)/2,IF(AND(H259="DSP",M259="DSP",AA259="DSP"),(T259+AD259)/2,IF(AND(H259="DSP",M259="DSP",T259="DSP"),(AA259+AD259)/2,IF(AND(H259="DSP",M259="DSP"),(T259+AA259+AD259)/3,IF(AND(H259="DSP",T259="DSP"),(M259+AA259+AD259)/3,IF(AND(M259="DSP",T259="DSP"),(H259+AA259+AD259)/3,IF(AND(H259="DSP",AA259="DSP"),(M259+T259+AD259)/3,IF(AND(M259="DSP",AA259="DSP"),(H259+T259+AD259)/3,IF(AND(T259="DSP",AA259="DSP"),(H259+M259+AD259)/3,IF(AND(H259="DSP",AD259="DSP"),(M259+T259+AA259)/3,IF(AND(M259="DSP",AD259="DSP"),(H259+T259+AA259)/3,IF(AND(T259="DSP",AD259="DSP"),(H259+M259+AA259)/3,IF(AND(AA259="DSP",AD259="DSP"),(H259+M259+T259)/3,IF(H259="DSP",(M259+T259+AA259+AD259)/4,IF(M259="DSP",(H259+T259+AA259+AD259)/4,IF(T259="DSP",(H259+M259+AA259+AD259)/4,IF(AA259="DSP",(H259+M259+T259+AD259)/4,IF(AD259="DSP",(H259+M259+T259+AA259)/4,SUM(H259+M259+T259+AA259+AD259)/5)))))))))))))))))))))))))))))))</f>
        <v>10.4</v>
      </c>
      <c r="AF259" s="425">
        <f>IF(AE259="DSP",0,AE259)</f>
        <v>10.4</v>
      </c>
      <c r="AG259" s="484">
        <f>RANK(AF259,$AF$3:$AF$651,0)</f>
        <v>397</v>
      </c>
      <c r="AH259" s="426">
        <f>IF(ISERROR(VLOOKUP(B259,'Notes Ecrit'!$A$2:$B$650,2,FALSE)),"ABI",(VLOOKUP(B259,'Notes Ecrit'!$A$2:$B$650,2,FALSE)))</f>
        <v>9</v>
      </c>
      <c r="AI259" s="425">
        <f>IF(OR(AH259="ABI",AH259="VALIDÉ"),0,AH259)</f>
        <v>9</v>
      </c>
      <c r="AJ259" s="488">
        <f>RANK(AI259,$AI$3:$AI$651,0)</f>
        <v>58</v>
      </c>
      <c r="AK259" s="427">
        <f>IF(AH259="ABI","DEF",IF(AE259="DSP",AH259,(AE259*0.5+AH259*0.5)))</f>
        <v>9.6999999999999993</v>
      </c>
    </row>
    <row r="260" spans="1:37" ht="15.75" customHeight="1" thickBot="1" x14ac:dyDescent="0.35">
      <c r="A260" s="414" t="s">
        <v>1026</v>
      </c>
      <c r="B260" s="415">
        <v>21909722</v>
      </c>
      <c r="C260" s="416" t="s">
        <v>640</v>
      </c>
      <c r="D260" s="417" t="s">
        <v>641</v>
      </c>
      <c r="E260" s="418">
        <v>20</v>
      </c>
      <c r="F260" s="419">
        <f>IF(E260="ABI","ABI",IF(E260="DSP","DSP",IF(E260="VAL","VAL",(VLOOKUP(E260,tpstest,2)))))</f>
        <v>19.5</v>
      </c>
      <c r="G260" s="420">
        <f>IF(F260="ABI",0,IF(F260="DSP","DSP",IF(F260="VAL","VAL",(IF(A260="F",VLOOKUP(F260,endurfille,2),VLOOKUP(F260,endurgarçon,2))))))</f>
        <v>17</v>
      </c>
      <c r="H260" s="421">
        <f>IF(G260="VAL","VALIDÉ",G260)</f>
        <v>17</v>
      </c>
      <c r="I260" s="418">
        <v>3.24</v>
      </c>
      <c r="J260" s="420">
        <f>IF(I260="ABI",0,IF(I260="DSP","DSP",IF(I260="VAL","VAL",(IF(A260="F",VLOOKUP(I260,VIT20MF,2),VLOOKUP(I260,Vit20MG,2))))))</f>
        <v>16</v>
      </c>
      <c r="K260" s="418">
        <v>6.79</v>
      </c>
      <c r="L260" s="420">
        <f>IF(K260="ABI",0,IF(K260="DSP","DSP",IF(K260="VAL","VAL",(IF(A260="F",VLOOKUP(K260,vit50mf,2),VLOOKUP(K260,vit50mg,2))))))</f>
        <v>11</v>
      </c>
      <c r="M260" s="421">
        <f>IF(OR(J260="DSP",L260="DSP"),"DSP",IF(L260="VAL","VALIDÉ",(J260+L260)/2))</f>
        <v>13.5</v>
      </c>
      <c r="N260" s="418">
        <v>58</v>
      </c>
      <c r="O260" s="418">
        <v>69</v>
      </c>
      <c r="P260" s="422">
        <f>IF(OR(N260="DSP",N260="ABI",N260="VAL"),0,N260/O260)</f>
        <v>0.84057971014492749</v>
      </c>
      <c r="Q260" s="420">
        <f>IF(N260="ABI",0,IF(N260="DSP","DSP",IF(N260="VAL","VAL",IF(A260="F",VLOOKUP(P260,forcefille,2),VLOOKUP(P260,forcegarçon,2)))))</f>
        <v>4.5</v>
      </c>
      <c r="R260" s="418">
        <v>39.5</v>
      </c>
      <c r="S260" s="420">
        <f>IF(R260="ABI",0,IF(R260="DSP","DSP",IF(R260="VAL","VAL",IF(A260="F",VLOOKUP(R260,détfille,2),VLOOKUP(R260,détgarçon,2)))))</f>
        <v>3</v>
      </c>
      <c r="T260" s="421">
        <f>IF(OR(Q260="VAL",S260="VAL"),"VALIDÉ",IF(AND(Q260="DSP",S260="DSP"),"DSP",IF(Q260="DSP",S260*2,IF(S260="DSP",Q260*2,(Q260+S260)))))</f>
        <v>7.5</v>
      </c>
      <c r="U260" s="418">
        <v>23.85</v>
      </c>
      <c r="V260" s="420">
        <f>IF(U260="ABI",0,IF(U260="DSP","DSP",IF(U260="VAL","VAL",IF(A260="F",VLOOKUP(U260,coorfille,2),VLOOKUP(U260,coorgarçon,2)))))</f>
        <v>6</v>
      </c>
      <c r="W260" s="418">
        <v>-7</v>
      </c>
      <c r="X260" s="420">
        <f>IF(W260="ABI",0,IF(W260="DSP","DSP",IF(W260="VAL","VAL",IF(A260="F",VLOOKUP(W260,SouplesseFille,2),VLOOKUP(W260,SouplesseGarçon,2)))))</f>
        <v>1.25</v>
      </c>
      <c r="Y260" s="418">
        <v>6</v>
      </c>
      <c r="Z260" s="420">
        <f>IF(Y260="ABI",0,IF(Y260="DSP","DSP",IF(Y260="VAL","VAL",IF(A260="F",VLOOKUP(Y260,eqfille,2),VLOOKUP(Y260,eqgarçon,2)))))</f>
        <v>2</v>
      </c>
      <c r="AA260" s="421">
        <f>IF(AND(V260="DSP",X260="DSP",Z260="DSP"),"DSP",IF(AND(V260="DSP",X260="DSP"),Z260*4,IF(AND(V260="DSP",Z260="DSP"),X260*4,IF(AND(X260="DSP",Z260="DSP"),V260*2,IF(V260="DSP",(X260+Z260)*2,IF(X260="DSP",V260+Z260*2,IF(Z260="DSP",V260+X260*2,IF(Z260="VAL","VALIDÉ",V260+X260+Z260))))))))</f>
        <v>9.25</v>
      </c>
      <c r="AB260" s="418">
        <v>33.44</v>
      </c>
      <c r="AC260" s="420">
        <f>IF(AB260="ABI",0,IF(AB260="DNF",0,IF(AB260="DSP","DSP",IF(AB260="VAL","VAL",(IF(A260="F",VLOOKUP(AB260,nagefille,2),VLOOKUP(AB260,nagegarçon,2)))))))</f>
        <v>14</v>
      </c>
      <c r="AD260" s="423">
        <f>IF(AC260="VAL","VALIDÉ",AC260)</f>
        <v>14</v>
      </c>
      <c r="AE260" s="424">
        <f>IF(AND(H260="DSP",M260="DSP",T260="DSP",AA260="DSP",AD260="DSP"),"DSP",IF(AND(H260="DSP",M260="DSP",T260="DSP",AA260="DSP"),AD260,IF(AND(H260="DSP",M260="DSP",T260="DSP",AD260="DSP"),AA260,IF(AND(H260="DSP",M260="DSP",AA260="DSP",AD260="DSP"),T260,IF(AND(H260="DSP",T260="DSP",AA260="DSP",AD260="DSP"),M260,IF(AND(M260="DSP",T260="DSP",AA260="DSP",AD260="DSP"),H260,IF(AND(T260="DSP",AA260="DSP",AD260="DSP"),(H260+M260)/2,IF(AND(M260="DSP",AA260="DSP",AD260="DSP"),(H260+T260)/2,IF(AND(H260="DSP",AA260="DSP",AD260="DSP"),(M260+T260)/2,IF(AND(M260="DSP",T260="DSP",AD260="DSP"),(H260+AA260)/2,IF(AND(H260="DSP",T260="DSP",AD260="DSP"),(M260+AA260)/2,IF(AND(H260="DSP",M260="DSP",AD260="DSP"),(T260+AA260)/2,IF(AND(M260="DSP",T260="DSP",AA260="DSP"),(H260+AD260)/2,IF(AND(H260="DSP",T260="DSP",AA260="DSP"),(M260+AD260)/2,IF(AND(H260="DSP",M260="DSP",AA260="DSP"),(T260+AD260)/2,IF(AND(H260="DSP",M260="DSP",T260="DSP"),(AA260+AD260)/2,IF(AND(H260="DSP",M260="DSP"),(T260+AA260+AD260)/3,IF(AND(H260="DSP",T260="DSP"),(M260+AA260+AD260)/3,IF(AND(M260="DSP",T260="DSP"),(H260+AA260+AD260)/3,IF(AND(H260="DSP",AA260="DSP"),(M260+T260+AD260)/3,IF(AND(M260="DSP",AA260="DSP"),(H260+T260+AD260)/3,IF(AND(T260="DSP",AA260="DSP"),(H260+M260+AD260)/3,IF(AND(H260="DSP",AD260="DSP"),(M260+T260+AA260)/3,IF(AND(M260="DSP",AD260="DSP"),(H260+T260+AA260)/3,IF(AND(T260="DSP",AD260="DSP"),(H260+M260+AA260)/3,IF(AND(AA260="DSP",AD260="DSP"),(H260+M260+T260)/3,IF(H260="DSP",(M260+T260+AA260+AD260)/4,IF(M260="DSP",(H260+T260+AA260+AD260)/4,IF(T260="DSP",(H260+M260+AA260+AD260)/4,IF(AA260="DSP",(H260+M260+T260+AD260)/4,IF(AD260="DSP",(H260+M260+T260+AA260)/4,SUM(H260+M260+T260+AA260+AD260)/5)))))))))))))))))))))))))))))))</f>
        <v>12.25</v>
      </c>
      <c r="AF260" s="425">
        <f>IF(AE260="DSP",0,AE260)</f>
        <v>12.25</v>
      </c>
      <c r="AG260" s="484">
        <f>RANK(AF260,$AF$3:$AF$651,0)</f>
        <v>158</v>
      </c>
      <c r="AH260" s="426">
        <f>IF(ISERROR(VLOOKUP(B260,'Notes Ecrit'!$A$2:$B$650,2,FALSE)),"ABI",(VLOOKUP(B260,'Notes Ecrit'!$A$2:$B$650,2,FALSE)))</f>
        <v>6.5</v>
      </c>
      <c r="AI260" s="425">
        <f>IF(OR(AH260="ABI",AH260="VALIDÉ"),0,AH260)</f>
        <v>6.5</v>
      </c>
      <c r="AJ260" s="488">
        <f>RANK(AI260,$AI$3:$AI$651,0)</f>
        <v>238</v>
      </c>
      <c r="AK260" s="427">
        <f>IF(AH260="ABI","DEF",IF(AE260="DSP",AH260,(AE260*0.5+AH260*0.5)))</f>
        <v>9.375</v>
      </c>
    </row>
    <row r="261" spans="1:37" s="308" customFormat="1" ht="15.75" customHeight="1" thickBot="1" x14ac:dyDescent="0.35">
      <c r="A261" s="414" t="s">
        <v>1026</v>
      </c>
      <c r="B261" s="415">
        <v>21008223</v>
      </c>
      <c r="C261" s="416" t="s">
        <v>642</v>
      </c>
      <c r="D261" s="417" t="s">
        <v>643</v>
      </c>
      <c r="E261" s="418">
        <v>14</v>
      </c>
      <c r="F261" s="419">
        <f>IF(E261="ABI","ABI",IF(E261="DSP","DSP",IF(E261="VAL","VAL",(VLOOKUP(E261,tpstest,2)))))</f>
        <v>16.5</v>
      </c>
      <c r="G261" s="420">
        <f>IF(F261="ABI",0,IF(F261="DSP","DSP",IF(F261="VAL","VAL",(IF(A261="F",VLOOKUP(F261,endurfille,2),VLOOKUP(F261,endurgarçon,2))))))</f>
        <v>11</v>
      </c>
      <c r="H261" s="421">
        <f>IF(G261="VAL","VALIDÉ",G261)</f>
        <v>11</v>
      </c>
      <c r="I261" s="418">
        <v>3.71</v>
      </c>
      <c r="J261" s="420">
        <f>IF(I261="ABI",0,IF(I261="DSP","DSP",IF(I261="VAL","VAL",(IF(A261="F",VLOOKUP(I261,VIT20MF,2),VLOOKUP(I261,Vit20MG,2))))))</f>
        <v>8</v>
      </c>
      <c r="K261" s="418">
        <v>7.74</v>
      </c>
      <c r="L261" s="420">
        <f>IF(K261="ABI",0,IF(K261="DSP","DSP",IF(K261="VAL","VAL",(IF(A261="F",VLOOKUP(K261,vit50mf,2),VLOOKUP(K261,vit50mg,2))))))</f>
        <v>4</v>
      </c>
      <c r="M261" s="421">
        <f>IF(OR(J261="DSP",L261="DSP"),"DSP",IF(L261="VAL","VALIDÉ",(J261+L261)/2))</f>
        <v>6</v>
      </c>
      <c r="N261" s="418">
        <v>56</v>
      </c>
      <c r="O261" s="418">
        <v>56</v>
      </c>
      <c r="P261" s="422">
        <f>IF(OR(N261="DSP",N261="ABI",N261="VAL"),0,N261/O261)</f>
        <v>1</v>
      </c>
      <c r="Q261" s="420">
        <f>IF(N261="ABI",0,IF(N261="DSP","DSP",IF(N261="VAL","VAL",IF(A261="F",VLOOKUP(P261,forcefille,2),VLOOKUP(P261,forcegarçon,2)))))</f>
        <v>5.5</v>
      </c>
      <c r="R261" s="418">
        <v>39.1</v>
      </c>
      <c r="S261" s="420">
        <f>IF(R261="ABI",0,IF(R261="DSP","DSP",IF(R261="VAL","VAL",IF(A261="F",VLOOKUP(R261,détfille,2),VLOOKUP(R261,détgarçon,2)))))</f>
        <v>3</v>
      </c>
      <c r="T261" s="421">
        <f>IF(OR(Q261="VAL",S261="VAL"),"VALIDÉ",IF(AND(Q261="DSP",S261="DSP"),"DSP",IF(Q261="DSP",S261*2,IF(S261="DSP",Q261*2,(Q261+S261)))))</f>
        <v>8.5</v>
      </c>
      <c r="U261" s="418">
        <v>31.67</v>
      </c>
      <c r="V261" s="420">
        <f>IF(U261="ABI",0,IF(U261="DSP","DSP",IF(U261="VAL","VAL",IF(A261="F",VLOOKUP(U261,coorfille,2),VLOOKUP(U261,coorgarçon,2)))))</f>
        <v>2</v>
      </c>
      <c r="W261" s="418">
        <v>2</v>
      </c>
      <c r="X261" s="420">
        <f>IF(W261="ABI",0,IF(W261="DSP","DSP",IF(W261="VAL","VAL",IF(A261="F",VLOOKUP(W261,SouplesseFille,2),VLOOKUP(W261,SouplesseGarçon,2)))))</f>
        <v>3</v>
      </c>
      <c r="Y261" s="418">
        <v>9</v>
      </c>
      <c r="Z261" s="420">
        <f>IF(Y261="ABI",0,IF(Y261="DSP","DSP",IF(Y261="VAL","VAL",IF(A261="F",VLOOKUP(Y261,eqfille,2),VLOOKUP(Y261,eqgarçon,2)))))</f>
        <v>0.5</v>
      </c>
      <c r="AA261" s="421">
        <f>IF(AND(V261="DSP",X261="DSP",Z261="DSP"),"DSP",IF(AND(V261="DSP",X261="DSP"),Z261*4,IF(AND(V261="DSP",Z261="DSP"),X261*4,IF(AND(X261="DSP",Z261="DSP"),V261*2,IF(V261="DSP",(X261+Z261)*2,IF(X261="DSP",V261+Z261*2,IF(Z261="DSP",V261+X261*2,IF(Z261="VAL","VALIDÉ",V261+X261+Z261))))))))</f>
        <v>5.5</v>
      </c>
      <c r="AB261" s="418">
        <v>58.51</v>
      </c>
      <c r="AC261" s="420">
        <f>IF(AB261="ABI",0,IF(AB261="DNF",0,IF(AB261="DSP","DSP",IF(AB261="VAL","VAL",(IF(A261="F",VLOOKUP(AB261,nagefille,2),VLOOKUP(AB261,nagegarçon,2)))))))</f>
        <v>2</v>
      </c>
      <c r="AD261" s="423">
        <f>IF(AC261="VAL","VALIDÉ",AC261)</f>
        <v>2</v>
      </c>
      <c r="AE261" s="424">
        <f>IF(AND(H261="DSP",M261="DSP",T261="DSP",AA261="DSP",AD261="DSP"),"DSP",IF(AND(H261="DSP",M261="DSP",T261="DSP",AA261="DSP"),AD261,IF(AND(H261="DSP",M261="DSP",T261="DSP",AD261="DSP"),AA261,IF(AND(H261="DSP",M261="DSP",AA261="DSP",AD261="DSP"),T261,IF(AND(H261="DSP",T261="DSP",AA261="DSP",AD261="DSP"),M261,IF(AND(M261="DSP",T261="DSP",AA261="DSP",AD261="DSP"),H261,IF(AND(T261="DSP",AA261="DSP",AD261="DSP"),(H261+M261)/2,IF(AND(M261="DSP",AA261="DSP",AD261="DSP"),(H261+T261)/2,IF(AND(H261="DSP",AA261="DSP",AD261="DSP"),(M261+T261)/2,IF(AND(M261="DSP",T261="DSP",AD261="DSP"),(H261+AA261)/2,IF(AND(H261="DSP",T261="DSP",AD261="DSP"),(M261+AA261)/2,IF(AND(H261="DSP",M261="DSP",AD261="DSP"),(T261+AA261)/2,IF(AND(M261="DSP",T261="DSP",AA261="DSP"),(H261+AD261)/2,IF(AND(H261="DSP",T261="DSP",AA261="DSP"),(M261+AD261)/2,IF(AND(H261="DSP",M261="DSP",AA261="DSP"),(T261+AD261)/2,IF(AND(H261="DSP",M261="DSP",T261="DSP"),(AA261+AD261)/2,IF(AND(H261="DSP",M261="DSP"),(T261+AA261+AD261)/3,IF(AND(H261="DSP",T261="DSP"),(M261+AA261+AD261)/3,IF(AND(M261="DSP",T261="DSP"),(H261+AA261+AD261)/3,IF(AND(H261="DSP",AA261="DSP"),(M261+T261+AD261)/3,IF(AND(M261="DSP",AA261="DSP"),(H261+T261+AD261)/3,IF(AND(T261="DSP",AA261="DSP"),(H261+M261+AD261)/3,IF(AND(H261="DSP",AD261="DSP"),(M261+T261+AA261)/3,IF(AND(M261="DSP",AD261="DSP"),(H261+T261+AA261)/3,IF(AND(T261="DSP",AD261="DSP"),(H261+M261+AA261)/3,IF(AND(AA261="DSP",AD261="DSP"),(H261+M261+T261)/3,IF(H261="DSP",(M261+T261+AA261+AD261)/4,IF(M261="DSP",(H261+T261+AA261+AD261)/4,IF(T261="DSP",(H261+M261+AA261+AD261)/4,IF(AA261="DSP",(H261+M261+T261+AD261)/4,IF(AD261="DSP",(H261+M261+T261+AA261)/4,SUM(H261+M261+T261+AA261+AD261)/5)))))))))))))))))))))))))))))))</f>
        <v>6.6</v>
      </c>
      <c r="AF261" s="425">
        <f>IF(AE261="DSP",0,AE261)</f>
        <v>6.6</v>
      </c>
      <c r="AG261" s="484">
        <f>RANK(AF261,$AF$3:$AF$651,0)</f>
        <v>566</v>
      </c>
      <c r="AH261" s="426">
        <f>IF(ISERROR(VLOOKUP(B261,'Notes Ecrit'!$A$2:$B$650,2,FALSE)),"ABI",(VLOOKUP(B261,'Notes Ecrit'!$A$2:$B$650,2,FALSE)))</f>
        <v>4</v>
      </c>
      <c r="AI261" s="425">
        <f>IF(OR(AH261="ABI",AH261="VALIDÉ"),0,AH261)</f>
        <v>4</v>
      </c>
      <c r="AJ261" s="488">
        <f>RANK(AI261,$AI$3:$AI$651,0)</f>
        <v>490</v>
      </c>
      <c r="AK261" s="427">
        <f>IF(AH261="ABI","DEF",IF(AE261="DSP",AH261,(AE261*0.5+AH261*0.5)))</f>
        <v>5.3</v>
      </c>
    </row>
    <row r="262" spans="1:37" ht="15.75" customHeight="1" thickBot="1" x14ac:dyDescent="0.35">
      <c r="A262" s="414" t="s">
        <v>1026</v>
      </c>
      <c r="B262" s="415">
        <v>21909422</v>
      </c>
      <c r="C262" s="444" t="s">
        <v>644</v>
      </c>
      <c r="D262" s="445" t="s">
        <v>168</v>
      </c>
      <c r="E262" s="418">
        <v>22</v>
      </c>
      <c r="F262" s="419">
        <f>IF(E262="ABI","ABI",IF(E262="DSP","DSP",IF(E262="VAL","VAL",(VLOOKUP(E262,tpstest,2)))))</f>
        <v>20.5</v>
      </c>
      <c r="G262" s="420">
        <f>IF(F262="ABI",0,IF(F262="DSP","DSP",IF(F262="VAL","VAL",(IF(A262="F",VLOOKUP(F262,endurfille,2),VLOOKUP(F262,endurgarçon,2))))))</f>
        <v>19</v>
      </c>
      <c r="H262" s="421">
        <f>IF(G262="VAL","VALIDÉ",G262)</f>
        <v>19</v>
      </c>
      <c r="I262" s="418">
        <v>3.02</v>
      </c>
      <c r="J262" s="420">
        <f>IF(I262="ABI",0,IF(I262="DSP","DSP",IF(I262="VAL","VAL",(IF(A262="F",VLOOKUP(I262,VIT20MF,2),VLOOKUP(I262,Vit20MG,2))))))</f>
        <v>20</v>
      </c>
      <c r="K262" s="418">
        <v>6.53</v>
      </c>
      <c r="L262" s="420">
        <f>IF(K262="ABI",0,IF(K262="DSP","DSP",IF(K262="VAL","VAL",(IF(A262="F",VLOOKUP(K262,vit50mf,2),VLOOKUP(K262,vit50mg,2))))))</f>
        <v>13</v>
      </c>
      <c r="M262" s="421">
        <f>IF(OR(J262="DSP",L262="DSP"),"DSP",IF(L262="VAL","VALIDÉ",(J262+L262)/2))</f>
        <v>16.5</v>
      </c>
      <c r="N262" s="418">
        <v>55</v>
      </c>
      <c r="O262" s="418">
        <v>63</v>
      </c>
      <c r="P262" s="422">
        <f>IF(OR(N262="DSP",N262="ABI",N262="VAL"),0,N262/O262)</f>
        <v>0.87301587301587302</v>
      </c>
      <c r="Q262" s="420">
        <f>IF(N262="ABI",0,IF(N262="DSP","DSP",IF(N262="VAL","VAL",IF(A262="F",VLOOKUP(P262,forcefille,2),VLOOKUP(P262,forcegarçon,2)))))</f>
        <v>4.5</v>
      </c>
      <c r="R262" s="418">
        <v>49.9</v>
      </c>
      <c r="S262" s="420">
        <f>IF(R262="ABI",0,IF(R262="DSP","DSP",IF(R262="VAL","VAL",IF(A262="F",VLOOKUP(R262,détfille,2),VLOOKUP(R262,détgarçon,2)))))</f>
        <v>5.5</v>
      </c>
      <c r="T262" s="421">
        <f>IF(OR(Q262="VAL",S262="VAL"),"VALIDÉ",IF(AND(Q262="DSP",S262="DSP"),"DSP",IF(Q262="DSP",S262*2,IF(S262="DSP",Q262*2,(Q262+S262)))))</f>
        <v>10</v>
      </c>
      <c r="U262" s="418">
        <v>24</v>
      </c>
      <c r="V262" s="420">
        <f>IF(U262="ABI",0,IF(U262="DSP","DSP",IF(U262="VAL","VAL",IF(A262="F",VLOOKUP(U262,coorfille,2),VLOOKUP(U262,coorgarçon,2)))))</f>
        <v>5.75</v>
      </c>
      <c r="W262" s="418">
        <v>0</v>
      </c>
      <c r="X262" s="420">
        <f>IF(W262="ABI",0,IF(W262="DSP","DSP",IF(W262="VAL","VAL",IF(A262="F",VLOOKUP(W262,SouplesseFille,2),VLOOKUP(W262,SouplesseGarçon,2)))))</f>
        <v>2.5</v>
      </c>
      <c r="Y262" s="418">
        <v>1</v>
      </c>
      <c r="Z262" s="420">
        <f>IF(Y262="ABI",0,IF(Y262="DSP","DSP",IF(Y262="VAL","VAL",IF(A262="F",VLOOKUP(Y262,eqfille,2),VLOOKUP(Y262,eqgarçon,2)))))</f>
        <v>4.5</v>
      </c>
      <c r="AA262" s="421">
        <f>IF(AND(V262="DSP",X262="DSP",Z262="DSP"),"DSP",IF(AND(V262="DSP",X262="DSP"),Z262*4,IF(AND(V262="DSP",Z262="DSP"),X262*4,IF(AND(X262="DSP",Z262="DSP"),V262*2,IF(V262="DSP",(X262+Z262)*2,IF(X262="DSP",V262+Z262*2,IF(Z262="DSP",V262+X262*2,IF(Z262="VAL","VALIDÉ",V262+X262+Z262))))))))</f>
        <v>12.75</v>
      </c>
      <c r="AB262" s="418">
        <v>36.409999999999997</v>
      </c>
      <c r="AC262" s="420">
        <f>IF(AB262="ABI",0,IF(AB262="DNF",0,IF(AB262="DSP","DSP",IF(AB262="VAL","VAL",(IF(A262="F",VLOOKUP(AB262,nagefille,2),VLOOKUP(AB262,nagegarçon,2)))))))</f>
        <v>12</v>
      </c>
      <c r="AD262" s="423">
        <f>IF(AC262="VAL","VALIDÉ",AC262)</f>
        <v>12</v>
      </c>
      <c r="AE262" s="424">
        <f>IF(AND(H262="DSP",M262="DSP",T262="DSP",AA262="DSP",AD262="DSP"),"DSP",IF(AND(H262="DSP",M262="DSP",T262="DSP",AA262="DSP"),AD262,IF(AND(H262="DSP",M262="DSP",T262="DSP",AD262="DSP"),AA262,IF(AND(H262="DSP",M262="DSP",AA262="DSP",AD262="DSP"),T262,IF(AND(H262="DSP",T262="DSP",AA262="DSP",AD262="DSP"),M262,IF(AND(M262="DSP",T262="DSP",AA262="DSP",AD262="DSP"),H262,IF(AND(T262="DSP",AA262="DSP",AD262="DSP"),(H262+M262)/2,IF(AND(M262="DSP",AA262="DSP",AD262="DSP"),(H262+T262)/2,IF(AND(H262="DSP",AA262="DSP",AD262="DSP"),(M262+T262)/2,IF(AND(M262="DSP",T262="DSP",AD262="DSP"),(H262+AA262)/2,IF(AND(H262="DSP",T262="DSP",AD262="DSP"),(M262+AA262)/2,IF(AND(H262="DSP",M262="DSP",AD262="DSP"),(T262+AA262)/2,IF(AND(M262="DSP",T262="DSP",AA262="DSP"),(H262+AD262)/2,IF(AND(H262="DSP",T262="DSP",AA262="DSP"),(M262+AD262)/2,IF(AND(H262="DSP",M262="DSP",AA262="DSP"),(T262+AD262)/2,IF(AND(H262="DSP",M262="DSP",T262="DSP"),(AA262+AD262)/2,IF(AND(H262="DSP",M262="DSP"),(T262+AA262+AD262)/3,IF(AND(H262="DSP",T262="DSP"),(M262+AA262+AD262)/3,IF(AND(M262="DSP",T262="DSP"),(H262+AA262+AD262)/3,IF(AND(H262="DSP",AA262="DSP"),(M262+T262+AD262)/3,IF(AND(M262="DSP",AA262="DSP"),(H262+T262+AD262)/3,IF(AND(T262="DSP",AA262="DSP"),(H262+M262+AD262)/3,IF(AND(H262="DSP",AD262="DSP"),(M262+T262+AA262)/3,IF(AND(M262="DSP",AD262="DSP"),(H262+T262+AA262)/3,IF(AND(T262="DSP",AD262="DSP"),(H262+M262+AA262)/3,IF(AND(AA262="DSP",AD262="DSP"),(H262+M262+T262)/3,IF(H262="DSP",(M262+T262+AA262+AD262)/4,IF(M262="DSP",(H262+T262+AA262+AD262)/4,IF(T262="DSP",(H262+M262+AA262+AD262)/4,IF(AA262="DSP",(H262+M262+T262+AD262)/4,IF(AD262="DSP",(H262+M262+T262+AA262)/4,SUM(H262+M262+T262+AA262+AD262)/5)))))))))))))))))))))))))))))))</f>
        <v>14.05</v>
      </c>
      <c r="AF262" s="425">
        <f>IF(AE262="DSP",0,AE262)</f>
        <v>14.05</v>
      </c>
      <c r="AG262" s="484">
        <f>RANK(AF262,$AF$3:$AF$651,0)</f>
        <v>18</v>
      </c>
      <c r="AH262" s="426">
        <f>IF(ISERROR(VLOOKUP(B262,'Notes Ecrit'!$A$2:$B$650,2,FALSE)),"ABI",(VLOOKUP(B262,'Notes Ecrit'!$A$2:$B$650,2,FALSE)))</f>
        <v>2.5</v>
      </c>
      <c r="AI262" s="425">
        <f>IF(OR(AH262="ABI",AH262="VALIDÉ"),0,AH262)</f>
        <v>2.5</v>
      </c>
      <c r="AJ262" s="488">
        <f>RANK(AI262,$AI$3:$AI$651,0)</f>
        <v>574</v>
      </c>
      <c r="AK262" s="427">
        <f>IF(AH262="ABI","DEF",IF(AE262="DSP",AH262,(AE262*0.5+AH262*0.5)))</f>
        <v>8.2750000000000004</v>
      </c>
    </row>
    <row r="263" spans="1:37" ht="15.75" customHeight="1" thickBot="1" x14ac:dyDescent="0.35">
      <c r="A263" s="414" t="s">
        <v>1026</v>
      </c>
      <c r="B263" s="415">
        <v>21900572</v>
      </c>
      <c r="C263" s="444" t="s">
        <v>645</v>
      </c>
      <c r="D263" s="445" t="s">
        <v>32</v>
      </c>
      <c r="E263" s="418">
        <v>16</v>
      </c>
      <c r="F263" s="419">
        <f>IF(E263="ABI","ABI",IF(E263="DSP","DSP",IF(E263="VAL","VAL",(VLOOKUP(E263,tpstest,2)))))</f>
        <v>17.5</v>
      </c>
      <c r="G263" s="420">
        <f>IF(F263="ABI",0,IF(F263="DSP","DSP",IF(F263="VAL","VAL",(IF(A263="F",VLOOKUP(F263,endurfille,2),VLOOKUP(F263,endurgarçon,2))))))</f>
        <v>13</v>
      </c>
      <c r="H263" s="421">
        <f>IF(G263="VAL","VALIDÉ",G263)</f>
        <v>13</v>
      </c>
      <c r="I263" s="418">
        <v>3.02</v>
      </c>
      <c r="J263" s="420">
        <f>IF(I263="ABI",0,IF(I263="DSP","DSP",IF(I263="VAL","VAL",(IF(A263="F",VLOOKUP(I263,VIT20MF,2),VLOOKUP(I263,Vit20MG,2))))))</f>
        <v>20</v>
      </c>
      <c r="K263" s="418">
        <v>6.45</v>
      </c>
      <c r="L263" s="420">
        <f>IF(K263="ABI",0,IF(K263="DSP","DSP",IF(K263="VAL","VAL",(IF(A263="F",VLOOKUP(K263,vit50mf,2),VLOOKUP(K263,vit50mg,2))))))</f>
        <v>14</v>
      </c>
      <c r="M263" s="421">
        <f>IF(OR(J263="DSP",L263="DSP"),"DSP",IF(L263="VAL","VALIDÉ",(J263+L263)/2))</f>
        <v>17</v>
      </c>
      <c r="N263" s="418">
        <v>57</v>
      </c>
      <c r="O263" s="418">
        <v>58</v>
      </c>
      <c r="P263" s="422">
        <f>IF(OR(N263="DSP",N263="ABI",N263="VAL"),0,N263/O263)</f>
        <v>0.98275862068965514</v>
      </c>
      <c r="Q263" s="420">
        <f>IF(N263="ABI",0,IF(N263="DSP","DSP",IF(N263="VAL","VAL",IF(A263="F",VLOOKUP(P263,forcefille,2),VLOOKUP(P263,forcegarçon,2)))))</f>
        <v>5</v>
      </c>
      <c r="R263" s="418">
        <v>51.3</v>
      </c>
      <c r="S263" s="420">
        <f>IF(R263="ABI",0,IF(R263="DSP","DSP",IF(R263="VAL","VAL",IF(A263="F",VLOOKUP(R263,détfille,2),VLOOKUP(R263,détgarçon,2)))))</f>
        <v>6</v>
      </c>
      <c r="T263" s="421">
        <f>IF(OR(Q263="VAL",S263="VAL"),"VALIDÉ",IF(AND(Q263="DSP",S263="DSP"),"DSP",IF(Q263="DSP",S263*2,IF(S263="DSP",Q263*2,(Q263+S263)))))</f>
        <v>11</v>
      </c>
      <c r="U263" s="418">
        <v>22.22</v>
      </c>
      <c r="V263" s="420">
        <f>IF(U263="ABI",0,IF(U263="DSP","DSP",IF(U263="VAL","VAL",IF(A263="F",VLOOKUP(U263,coorfille,2),VLOOKUP(U263,coorgarçon,2)))))</f>
        <v>6.75</v>
      </c>
      <c r="W263" s="418">
        <v>0</v>
      </c>
      <c r="X263" s="420">
        <f>IF(W263="ABI",0,IF(W263="DSP","DSP",IF(W263="VAL","VAL",IF(A263="F",VLOOKUP(W263,SouplesseFille,2),VLOOKUP(W263,SouplesseGarçon,2)))))</f>
        <v>2.5</v>
      </c>
      <c r="Y263" s="418">
        <v>0</v>
      </c>
      <c r="Z263" s="420">
        <f>IF(Y263="ABI",0,IF(Y263="DSP","DSP",IF(Y263="VAL","VAL",IF(A263="F",VLOOKUP(Y263,eqfille,2),VLOOKUP(Y263,eqgarçon,2)))))</f>
        <v>5</v>
      </c>
      <c r="AA263" s="421">
        <f>IF(AND(V263="DSP",X263="DSP",Z263="DSP"),"DSP",IF(AND(V263="DSP",X263="DSP"),Z263*4,IF(AND(V263="DSP",Z263="DSP"),X263*4,IF(AND(X263="DSP",Z263="DSP"),V263*2,IF(V263="DSP",(X263+Z263)*2,IF(X263="DSP",V263+Z263*2,IF(Z263="DSP",V263+X263*2,IF(Z263="VAL","VALIDÉ",V263+X263+Z263))))))))</f>
        <v>14.25</v>
      </c>
      <c r="AB263" s="418">
        <v>31.42</v>
      </c>
      <c r="AC263" s="420">
        <f>IF(AB263="ABI",0,IF(AB263="DNF",0,IF(AB263="DSP","DSP",IF(AB263="VAL","VAL",(IF(A263="F",VLOOKUP(AB263,nagefille,2),VLOOKUP(AB263,nagegarçon,2)))))))</f>
        <v>16</v>
      </c>
      <c r="AD263" s="423">
        <f>IF(AC263="VAL","VALIDÉ",AC263)</f>
        <v>16</v>
      </c>
      <c r="AE263" s="424">
        <f>IF(AND(H263="DSP",M263="DSP",T263="DSP",AA263="DSP",AD263="DSP"),"DSP",IF(AND(H263="DSP",M263="DSP",T263="DSP",AA263="DSP"),AD263,IF(AND(H263="DSP",M263="DSP",T263="DSP",AD263="DSP"),AA263,IF(AND(H263="DSP",M263="DSP",AA263="DSP",AD263="DSP"),T263,IF(AND(H263="DSP",T263="DSP",AA263="DSP",AD263="DSP"),M263,IF(AND(M263="DSP",T263="DSP",AA263="DSP",AD263="DSP"),H263,IF(AND(T263="DSP",AA263="DSP",AD263="DSP"),(H263+M263)/2,IF(AND(M263="DSP",AA263="DSP",AD263="DSP"),(H263+T263)/2,IF(AND(H263="DSP",AA263="DSP",AD263="DSP"),(M263+T263)/2,IF(AND(M263="DSP",T263="DSP",AD263="DSP"),(H263+AA263)/2,IF(AND(H263="DSP",T263="DSP",AD263="DSP"),(M263+AA263)/2,IF(AND(H263="DSP",M263="DSP",AD263="DSP"),(T263+AA263)/2,IF(AND(M263="DSP",T263="DSP",AA263="DSP"),(H263+AD263)/2,IF(AND(H263="DSP",T263="DSP",AA263="DSP"),(M263+AD263)/2,IF(AND(H263="DSP",M263="DSP",AA263="DSP"),(T263+AD263)/2,IF(AND(H263="DSP",M263="DSP",T263="DSP"),(AA263+AD263)/2,IF(AND(H263="DSP",M263="DSP"),(T263+AA263+AD263)/3,IF(AND(H263="DSP",T263="DSP"),(M263+AA263+AD263)/3,IF(AND(M263="DSP",T263="DSP"),(H263+AA263+AD263)/3,IF(AND(H263="DSP",AA263="DSP"),(M263+T263+AD263)/3,IF(AND(M263="DSP",AA263="DSP"),(H263+T263+AD263)/3,IF(AND(T263="DSP",AA263="DSP"),(H263+M263+AD263)/3,IF(AND(H263="DSP",AD263="DSP"),(M263+T263+AA263)/3,IF(AND(M263="DSP",AD263="DSP"),(H263+T263+AA263)/3,IF(AND(T263="DSP",AD263="DSP"),(H263+M263+AA263)/3,IF(AND(AA263="DSP",AD263="DSP"),(H263+M263+T263)/3,IF(H263="DSP",(M263+T263+AA263+AD263)/4,IF(M263="DSP",(H263+T263+AA263+AD263)/4,IF(T263="DSP",(H263+M263+AA263+AD263)/4,IF(AA263="DSP",(H263+M263+T263+AD263)/4,IF(AD263="DSP",(H263+M263+T263+AA263)/4,SUM(H263+M263+T263+AA263+AD263)/5)))))))))))))))))))))))))))))))</f>
        <v>14.25</v>
      </c>
      <c r="AF263" s="425">
        <f>IF(AE263="DSP",0,AE263)</f>
        <v>14.25</v>
      </c>
      <c r="AG263" s="484">
        <f>RANK(AF263,$AF$3:$AF$651,0)</f>
        <v>12</v>
      </c>
      <c r="AH263" s="426">
        <f>IF(ISERROR(VLOOKUP(B263,'Notes Ecrit'!$A$2:$B$650,2,FALSE)),"ABI",(VLOOKUP(B263,'Notes Ecrit'!$A$2:$B$650,2,FALSE)))</f>
        <v>7</v>
      </c>
      <c r="AI263" s="425">
        <f>IF(OR(AH263="ABI",AH263="VALIDÉ"),0,AH263)</f>
        <v>7</v>
      </c>
      <c r="AJ263" s="488">
        <f>RANK(AI263,$AI$3:$AI$651,0)</f>
        <v>183</v>
      </c>
      <c r="AK263" s="427">
        <f>IF(AH263="ABI","DEF",IF(AE263="DSP",AH263,(AE263*0.5+AH263*0.5)))</f>
        <v>10.625</v>
      </c>
    </row>
    <row r="264" spans="1:37" ht="15.75" customHeight="1" thickBot="1" x14ac:dyDescent="0.35">
      <c r="A264" s="414" t="s">
        <v>1026</v>
      </c>
      <c r="B264" s="415">
        <v>21906820</v>
      </c>
      <c r="C264" s="416" t="s">
        <v>646</v>
      </c>
      <c r="D264" s="417" t="s">
        <v>198</v>
      </c>
      <c r="E264" s="418">
        <v>18</v>
      </c>
      <c r="F264" s="419">
        <f>IF(E264="ABI","ABI",IF(E264="DSP","DSP",IF(E264="VAL","VAL",(VLOOKUP(E264,tpstest,2)))))</f>
        <v>18.5</v>
      </c>
      <c r="G264" s="420">
        <f>IF(F264="ABI",0,IF(F264="DSP","DSP",IF(F264="VAL","VAL",(IF(A264="F",VLOOKUP(F264,endurfille,2),VLOOKUP(F264,endurgarçon,2))))))</f>
        <v>15</v>
      </c>
      <c r="H264" s="421">
        <f>IF(G264="VAL","VALIDÉ",G264)</f>
        <v>15</v>
      </c>
      <c r="I264" s="418">
        <v>3.22</v>
      </c>
      <c r="J264" s="420">
        <f>IF(I264="ABI",0,IF(I264="DSP","DSP",IF(I264="VAL","VAL",(IF(A264="F",VLOOKUP(I264,VIT20MF,2),VLOOKUP(I264,Vit20MG,2))))))</f>
        <v>17</v>
      </c>
      <c r="K264" s="418">
        <v>6.89</v>
      </c>
      <c r="L264" s="420">
        <f>IF(K264="ABI",0,IF(K264="DSP","DSP",IF(K264="VAL","VAL",(IF(A264="F",VLOOKUP(K264,vit50mf,2),VLOOKUP(K264,vit50mg,2))))))</f>
        <v>11</v>
      </c>
      <c r="M264" s="421">
        <f>IF(OR(J264="DSP",L264="DSP"),"DSP",IF(L264="VAL","VALIDÉ",(J264+L264)/2))</f>
        <v>14</v>
      </c>
      <c r="N264" s="418">
        <v>69</v>
      </c>
      <c r="O264" s="418">
        <v>73</v>
      </c>
      <c r="P264" s="422">
        <f>IF(OR(N264="DSP",N264="ABI",N264="VAL"),0,N264/O264)</f>
        <v>0.9452054794520548</v>
      </c>
      <c r="Q264" s="420">
        <f>IF(N264="ABI",0,IF(N264="DSP","DSP",IF(N264="VAL","VAL",IF(A264="F",VLOOKUP(P264,forcefille,2),VLOOKUP(P264,forcegarçon,2)))))</f>
        <v>5</v>
      </c>
      <c r="R264" s="418">
        <v>44.3</v>
      </c>
      <c r="S264" s="420">
        <f>IF(R264="ABI",0,IF(R264="DSP","DSP",IF(R264="VAL","VAL",IF(A264="F",VLOOKUP(R264,détfille,2),VLOOKUP(R264,détgarçon,2)))))</f>
        <v>4</v>
      </c>
      <c r="T264" s="421">
        <f>IF(OR(Q264="VAL",S264="VAL"),"VALIDÉ",IF(AND(Q264="DSP",S264="DSP"),"DSP",IF(Q264="DSP",S264*2,IF(S264="DSP",Q264*2,(Q264+S264)))))</f>
        <v>9</v>
      </c>
      <c r="U264" s="418">
        <v>25.98</v>
      </c>
      <c r="V264" s="420">
        <f>IF(U264="ABI",0,IF(U264="DSP","DSP",IF(U264="VAL","VAL",IF(A264="F",VLOOKUP(U264,coorfille,2),VLOOKUP(U264,coorgarçon,2)))))</f>
        <v>5</v>
      </c>
      <c r="W264" s="418">
        <v>-12</v>
      </c>
      <c r="X264" s="420">
        <f>IF(W264="ABI",0,IF(W264="DSP","DSP",IF(W264="VAL","VAL",IF(A264="F",VLOOKUP(W264,SouplesseFille,2),VLOOKUP(W264,SouplesseGarçon,2)))))</f>
        <v>0.5</v>
      </c>
      <c r="Y264" s="418">
        <v>4</v>
      </c>
      <c r="Z264" s="420">
        <f>IF(Y264="ABI",0,IF(Y264="DSP","DSP",IF(Y264="VAL","VAL",IF(A264="F",VLOOKUP(Y264,eqfille,2),VLOOKUP(Y264,eqgarçon,2)))))</f>
        <v>3</v>
      </c>
      <c r="AA264" s="421">
        <f>IF(AND(V264="DSP",X264="DSP",Z264="DSP"),"DSP",IF(AND(V264="DSP",X264="DSP"),Z264*4,IF(AND(V264="DSP",Z264="DSP"),X264*4,IF(AND(X264="DSP",Z264="DSP"),V264*2,IF(V264="DSP",(X264+Z264)*2,IF(X264="DSP",V264+Z264*2,IF(Z264="DSP",V264+X264*2,IF(Z264="VAL","VALIDÉ",V264+X264+Z264))))))))</f>
        <v>8.5</v>
      </c>
      <c r="AB264" s="418">
        <v>39.72</v>
      </c>
      <c r="AC264" s="420">
        <f>IF(AB264="ABI",0,IF(AB264="DNF",0,IF(AB264="DSP","DSP",IF(AB264="VAL","VAL",(IF(A264="F",VLOOKUP(AB264,nagefille,2),VLOOKUP(AB264,nagegarçon,2)))))))</f>
        <v>10</v>
      </c>
      <c r="AD264" s="423">
        <f>IF(AC264="VAL","VALIDÉ",AC264)</f>
        <v>10</v>
      </c>
      <c r="AE264" s="424">
        <f>IF(AND(H264="DSP",M264="DSP",T264="DSP",AA264="DSP",AD264="DSP"),"DSP",IF(AND(H264="DSP",M264="DSP",T264="DSP",AA264="DSP"),AD264,IF(AND(H264="DSP",M264="DSP",T264="DSP",AD264="DSP"),AA264,IF(AND(H264="DSP",M264="DSP",AA264="DSP",AD264="DSP"),T264,IF(AND(H264="DSP",T264="DSP",AA264="DSP",AD264="DSP"),M264,IF(AND(M264="DSP",T264="DSP",AA264="DSP",AD264="DSP"),H264,IF(AND(T264="DSP",AA264="DSP",AD264="DSP"),(H264+M264)/2,IF(AND(M264="DSP",AA264="DSP",AD264="DSP"),(H264+T264)/2,IF(AND(H264="DSP",AA264="DSP",AD264="DSP"),(M264+T264)/2,IF(AND(M264="DSP",T264="DSP",AD264="DSP"),(H264+AA264)/2,IF(AND(H264="DSP",T264="DSP",AD264="DSP"),(M264+AA264)/2,IF(AND(H264="DSP",M264="DSP",AD264="DSP"),(T264+AA264)/2,IF(AND(M264="DSP",T264="DSP",AA264="DSP"),(H264+AD264)/2,IF(AND(H264="DSP",T264="DSP",AA264="DSP"),(M264+AD264)/2,IF(AND(H264="DSP",M264="DSP",AA264="DSP"),(T264+AD264)/2,IF(AND(H264="DSP",M264="DSP",T264="DSP"),(AA264+AD264)/2,IF(AND(H264="DSP",M264="DSP"),(T264+AA264+AD264)/3,IF(AND(H264="DSP",T264="DSP"),(M264+AA264+AD264)/3,IF(AND(M264="DSP",T264="DSP"),(H264+AA264+AD264)/3,IF(AND(H264="DSP",AA264="DSP"),(M264+T264+AD264)/3,IF(AND(M264="DSP",AA264="DSP"),(H264+T264+AD264)/3,IF(AND(T264="DSP",AA264="DSP"),(H264+M264+AD264)/3,IF(AND(H264="DSP",AD264="DSP"),(M264+T264+AA264)/3,IF(AND(M264="DSP",AD264="DSP"),(H264+T264+AA264)/3,IF(AND(T264="DSP",AD264="DSP"),(H264+M264+AA264)/3,IF(AND(AA264="DSP",AD264="DSP"),(H264+M264+T264)/3,IF(H264="DSP",(M264+T264+AA264+AD264)/4,IF(M264="DSP",(H264+T264+AA264+AD264)/4,IF(T264="DSP",(H264+M264+AA264+AD264)/4,IF(AA264="DSP",(H264+M264+T264+AD264)/4,IF(AD264="DSP",(H264+M264+T264+AA264)/4,SUM(H264+M264+T264+AA264+AD264)/5)))))))))))))))))))))))))))))))</f>
        <v>11.3</v>
      </c>
      <c r="AF264" s="425">
        <f>IF(AE264="DSP",0,AE264)</f>
        <v>11.3</v>
      </c>
      <c r="AG264" s="484">
        <f>RANK(AF264,$AF$3:$AF$651,0)</f>
        <v>291</v>
      </c>
      <c r="AH264" s="426">
        <f>IF(ISERROR(VLOOKUP(B264,'Notes Ecrit'!$A$2:$B$650,2,FALSE)),"ABI",(VLOOKUP(B264,'Notes Ecrit'!$A$2:$B$650,2,FALSE)))</f>
        <v>7.5</v>
      </c>
      <c r="AI264" s="425">
        <f>IF(OR(AH264="ABI",AH264="VALIDÉ"),0,AH264)</f>
        <v>7.5</v>
      </c>
      <c r="AJ264" s="488">
        <f>RANK(AI264,$AI$3:$AI$651,0)</f>
        <v>137</v>
      </c>
      <c r="AK264" s="427">
        <f>IF(AH264="ABI","DEF",IF(AE264="DSP",AH264,(AE264*0.5+AH264*0.5)))</f>
        <v>9.4</v>
      </c>
    </row>
    <row r="265" spans="1:37" ht="15.75" customHeight="1" thickBot="1" x14ac:dyDescent="0.35">
      <c r="A265" s="414" t="s">
        <v>1026</v>
      </c>
      <c r="B265" s="415">
        <v>21910562</v>
      </c>
      <c r="C265" s="444" t="s">
        <v>646</v>
      </c>
      <c r="D265" s="445" t="s">
        <v>100</v>
      </c>
      <c r="E265" s="418">
        <v>14</v>
      </c>
      <c r="F265" s="419">
        <f>IF(E265="ABI","ABI",IF(E265="DSP","DSP",IF(E265="VAL","VAL",(VLOOKUP(E265,tpstest,2)))))</f>
        <v>16.5</v>
      </c>
      <c r="G265" s="420">
        <f>IF(F265="ABI",0,IF(F265="DSP","DSP",IF(F265="VAL","VAL",(IF(A265="F",VLOOKUP(F265,endurfille,2),VLOOKUP(F265,endurgarçon,2))))))</f>
        <v>11</v>
      </c>
      <c r="H265" s="421">
        <f>IF(G265="VAL","VALIDÉ",G265)</f>
        <v>11</v>
      </c>
      <c r="I265" s="418">
        <v>3.06</v>
      </c>
      <c r="J265" s="420">
        <f>IF(I265="ABI",0,IF(I265="DSP","DSP",IF(I265="VAL","VAL",(IF(A265="F",VLOOKUP(I265,VIT20MF,2),VLOOKUP(I265,Vit20MG,2))))))</f>
        <v>19</v>
      </c>
      <c r="K265" s="418">
        <v>6.56</v>
      </c>
      <c r="L265" s="420">
        <f>IF(K265="ABI",0,IF(K265="DSP","DSP",IF(K265="VAL","VAL",(IF(A265="F",VLOOKUP(K265,vit50mf,2),VLOOKUP(K265,vit50mg,2))))))</f>
        <v>13</v>
      </c>
      <c r="M265" s="421">
        <f>IF(OR(J265="DSP",L265="DSP"),"DSP",IF(L265="VAL","VALIDÉ",(J265+L265)/2))</f>
        <v>16</v>
      </c>
      <c r="N265" s="418">
        <v>55</v>
      </c>
      <c r="O265" s="418">
        <v>61</v>
      </c>
      <c r="P265" s="422">
        <f>IF(OR(N265="DSP",N265="ABI",N265="VAL"),0,N265/O265)</f>
        <v>0.90163934426229508</v>
      </c>
      <c r="Q265" s="420">
        <f>IF(N265="ABI",0,IF(N265="DSP","DSP",IF(N265="VAL","VAL",IF(A265="F",VLOOKUP(P265,forcefille,2),VLOOKUP(P265,forcegarçon,2)))))</f>
        <v>5</v>
      </c>
      <c r="R265" s="418">
        <v>43.5</v>
      </c>
      <c r="S265" s="420">
        <f>IF(R265="ABI",0,IF(R265="DSP","DSP",IF(R265="VAL","VAL",IF(A265="F",VLOOKUP(R265,détfille,2),VLOOKUP(R265,détgarçon,2)))))</f>
        <v>4</v>
      </c>
      <c r="T265" s="421">
        <f>IF(OR(Q265="VAL",S265="VAL"),"VALIDÉ",IF(AND(Q265="DSP",S265="DSP"),"DSP",IF(Q265="DSP",S265*2,IF(S265="DSP",Q265*2,(Q265+S265)))))</f>
        <v>9</v>
      </c>
      <c r="U265" s="418">
        <v>25.66</v>
      </c>
      <c r="V265" s="420">
        <f>IF(U265="ABI",0,IF(U265="DSP","DSP",IF(U265="VAL","VAL",IF(A265="F",VLOOKUP(U265,coorfille,2),VLOOKUP(U265,coorgarçon,2)))))</f>
        <v>5</v>
      </c>
      <c r="W265" s="418">
        <v>4</v>
      </c>
      <c r="X265" s="420">
        <f>IF(W265="ABI",0,IF(W265="DSP","DSP",IF(W265="VAL","VAL",IF(A265="F",VLOOKUP(W265,SouplesseFille,2),VLOOKUP(W265,SouplesseGarçon,2)))))</f>
        <v>3.25</v>
      </c>
      <c r="Y265" s="418">
        <v>4</v>
      </c>
      <c r="Z265" s="420">
        <f>IF(Y265="ABI",0,IF(Y265="DSP","DSP",IF(Y265="VAL","VAL",IF(A265="F",VLOOKUP(Y265,eqfille,2),VLOOKUP(Y265,eqgarçon,2)))))</f>
        <v>3</v>
      </c>
      <c r="AA265" s="421">
        <f>IF(AND(V265="DSP",X265="DSP",Z265="DSP"),"DSP",IF(AND(V265="DSP",X265="DSP"),Z265*4,IF(AND(V265="DSP",Z265="DSP"),X265*4,IF(AND(X265="DSP",Z265="DSP"),V265*2,IF(V265="DSP",(X265+Z265)*2,IF(X265="DSP",V265+Z265*2,IF(Z265="DSP",V265+X265*2,IF(Z265="VAL","VALIDÉ",V265+X265+Z265))))))))</f>
        <v>11.25</v>
      </c>
      <c r="AB265" s="418">
        <v>39.950000000000003</v>
      </c>
      <c r="AC265" s="420">
        <f>IF(AB265="ABI",0,IF(AB265="DNF",0,IF(AB265="DSP","DSP",IF(AB265="VAL","VAL",(IF(A265="F",VLOOKUP(AB265,nagefille,2),VLOOKUP(AB265,nagegarçon,2)))))))</f>
        <v>10</v>
      </c>
      <c r="AD265" s="423">
        <f>IF(AC265="VAL","VALIDÉ",AC265)</f>
        <v>10</v>
      </c>
      <c r="AE265" s="424">
        <f>IF(AND(H265="DSP",M265="DSP",T265="DSP",AA265="DSP",AD265="DSP"),"DSP",IF(AND(H265="DSP",M265="DSP",T265="DSP",AA265="DSP"),AD265,IF(AND(H265="DSP",M265="DSP",T265="DSP",AD265="DSP"),AA265,IF(AND(H265="DSP",M265="DSP",AA265="DSP",AD265="DSP"),T265,IF(AND(H265="DSP",T265="DSP",AA265="DSP",AD265="DSP"),M265,IF(AND(M265="DSP",T265="DSP",AA265="DSP",AD265="DSP"),H265,IF(AND(T265="DSP",AA265="DSP",AD265="DSP"),(H265+M265)/2,IF(AND(M265="DSP",AA265="DSP",AD265="DSP"),(H265+T265)/2,IF(AND(H265="DSP",AA265="DSP",AD265="DSP"),(M265+T265)/2,IF(AND(M265="DSP",T265="DSP",AD265="DSP"),(H265+AA265)/2,IF(AND(H265="DSP",T265="DSP",AD265="DSP"),(M265+AA265)/2,IF(AND(H265="DSP",M265="DSP",AD265="DSP"),(T265+AA265)/2,IF(AND(M265="DSP",T265="DSP",AA265="DSP"),(H265+AD265)/2,IF(AND(H265="DSP",T265="DSP",AA265="DSP"),(M265+AD265)/2,IF(AND(H265="DSP",M265="DSP",AA265="DSP"),(T265+AD265)/2,IF(AND(H265="DSP",M265="DSP",T265="DSP"),(AA265+AD265)/2,IF(AND(H265="DSP",M265="DSP"),(T265+AA265+AD265)/3,IF(AND(H265="DSP",T265="DSP"),(M265+AA265+AD265)/3,IF(AND(M265="DSP",T265="DSP"),(H265+AA265+AD265)/3,IF(AND(H265="DSP",AA265="DSP"),(M265+T265+AD265)/3,IF(AND(M265="DSP",AA265="DSP"),(H265+T265+AD265)/3,IF(AND(T265="DSP",AA265="DSP"),(H265+M265+AD265)/3,IF(AND(H265="DSP",AD265="DSP"),(M265+T265+AA265)/3,IF(AND(M265="DSP",AD265="DSP"),(H265+T265+AA265)/3,IF(AND(T265="DSP",AD265="DSP"),(H265+M265+AA265)/3,IF(AND(AA265="DSP",AD265="DSP"),(H265+M265+T265)/3,IF(H265="DSP",(M265+T265+AA265+AD265)/4,IF(M265="DSP",(H265+T265+AA265+AD265)/4,IF(T265="DSP",(H265+M265+AA265+AD265)/4,IF(AA265="DSP",(H265+M265+T265+AD265)/4,IF(AD265="DSP",(H265+M265+T265+AA265)/4,SUM(H265+M265+T265+AA265+AD265)/5)))))))))))))))))))))))))))))))</f>
        <v>11.45</v>
      </c>
      <c r="AF265" s="425">
        <f>IF(AE265="DSP",0,AE265)</f>
        <v>11.45</v>
      </c>
      <c r="AG265" s="484">
        <f>RANK(AF265,$AF$3:$AF$651,0)</f>
        <v>262</v>
      </c>
      <c r="AH265" s="426" t="str">
        <f>IF(ISERROR(VLOOKUP(B265,'Notes Ecrit'!$A$2:$B$650,2,FALSE)),"ABI",(VLOOKUP(B265,'Notes Ecrit'!$A$2:$B$650,2,FALSE)))</f>
        <v>ABI</v>
      </c>
      <c r="AI265" s="425">
        <f>IF(OR(AH265="ABI",AH265="VALIDÉ"),0,AH265)</f>
        <v>0</v>
      </c>
      <c r="AJ265" s="488">
        <f>RANK(AI265,$AI$3:$AI$651,0)</f>
        <v>592</v>
      </c>
      <c r="AK265" s="427" t="str">
        <f>IF(AH265="ABI","DEF",IF(AE265="DSP",AH265,(AE265*0.5+AH265*0.5)))</f>
        <v>DEF</v>
      </c>
    </row>
    <row r="266" spans="1:37" ht="15.75" customHeight="1" thickBot="1" x14ac:dyDescent="0.35">
      <c r="A266" s="414" t="s">
        <v>1026</v>
      </c>
      <c r="B266" s="415">
        <v>21902411</v>
      </c>
      <c r="C266" s="416" t="s">
        <v>646</v>
      </c>
      <c r="D266" s="417" t="s">
        <v>31</v>
      </c>
      <c r="E266" s="418">
        <v>13</v>
      </c>
      <c r="F266" s="419">
        <f>IF(E266="ABI","ABI",IF(E266="DSP","DSP",IF(E266="VAL","VAL",(VLOOKUP(E266,tpstest,2)))))</f>
        <v>16</v>
      </c>
      <c r="G266" s="420">
        <f>IF(F266="ABI",0,IF(F266="DSP","DSP",IF(F266="VAL","VAL",(IF(A266="F",VLOOKUP(F266,endurfille,2),VLOOKUP(F266,endurgarçon,2))))))</f>
        <v>10</v>
      </c>
      <c r="H266" s="421">
        <f>IF(G266="VAL","VALIDÉ",G266)</f>
        <v>10</v>
      </c>
      <c r="I266" s="418">
        <v>3.39</v>
      </c>
      <c r="J266" s="420">
        <f>IF(I266="ABI",0,IF(I266="DSP","DSP",IF(I266="VAL","VAL",(IF(A266="F",VLOOKUP(I266,VIT20MF,2),VLOOKUP(I266,Vit20MG,2))))))</f>
        <v>14</v>
      </c>
      <c r="K266" s="418">
        <v>7.28</v>
      </c>
      <c r="L266" s="420">
        <f>IF(K266="ABI",0,IF(K266="DSP","DSP",IF(K266="VAL","VAL",(IF(A266="F",VLOOKUP(K266,vit50mf,2),VLOOKUP(K266,vit50mg,2))))))</f>
        <v>8</v>
      </c>
      <c r="M266" s="421">
        <f>IF(OR(J266="DSP",L266="DSP"),"DSP",IF(L266="VAL","VALIDÉ",(J266+L266)/2))</f>
        <v>11</v>
      </c>
      <c r="N266" s="418">
        <v>51</v>
      </c>
      <c r="O266" s="418">
        <v>93</v>
      </c>
      <c r="P266" s="422">
        <f>IF(OR(N266="DSP",N266="ABI",N266="VAL"),0,N266/O266)</f>
        <v>0.54838709677419351</v>
      </c>
      <c r="Q266" s="420">
        <f>IF(N266="ABI",0,IF(N266="DSP","DSP",IF(N266="VAL","VAL",IF(A266="F",VLOOKUP(P266,forcefille,2),VLOOKUP(P266,forcegarçon,2)))))</f>
        <v>3</v>
      </c>
      <c r="R266" s="418">
        <v>40.5</v>
      </c>
      <c r="S266" s="420">
        <f>IF(R266="ABI",0,IF(R266="DSP","DSP",IF(R266="VAL","VAL",IF(A266="F",VLOOKUP(R266,détfille,2),VLOOKUP(R266,détgarçon,2)))))</f>
        <v>3</v>
      </c>
      <c r="T266" s="421">
        <f>IF(OR(Q266="VAL",S266="VAL"),"VALIDÉ",IF(AND(Q266="DSP",S266="DSP"),"DSP",IF(Q266="DSP",S266*2,IF(S266="DSP",Q266*2,(Q266+S266)))))</f>
        <v>6</v>
      </c>
      <c r="U266" s="418">
        <v>29.32</v>
      </c>
      <c r="V266" s="420">
        <f>IF(U266="ABI",0,IF(U266="DSP","DSP",IF(U266="VAL","VAL",IF(A266="F",VLOOKUP(U266,coorfille,2),VLOOKUP(U266,coorgarçon,2)))))</f>
        <v>3.25</v>
      </c>
      <c r="W266" s="418">
        <v>1</v>
      </c>
      <c r="X266" s="420">
        <f>IF(W266="ABI",0,IF(W266="DSP","DSP",IF(W266="VAL","VAL",IF(A266="F",VLOOKUP(W266,SouplesseFille,2),VLOOKUP(W266,SouplesseGarçon,2)))))</f>
        <v>2.75</v>
      </c>
      <c r="Y266" s="418">
        <v>7</v>
      </c>
      <c r="Z266" s="420">
        <f>IF(Y266="ABI",0,IF(Y266="DSP","DSP",IF(Y266="VAL","VAL",IF(A266="F",VLOOKUP(Y266,eqfille,2),VLOOKUP(Y266,eqgarçon,2)))))</f>
        <v>1.5</v>
      </c>
      <c r="AA266" s="421">
        <f>IF(AND(V266="DSP",X266="DSP",Z266="DSP"),"DSP",IF(AND(V266="DSP",X266="DSP"),Z266*4,IF(AND(V266="DSP",Z266="DSP"),X266*4,IF(AND(X266="DSP",Z266="DSP"),V266*2,IF(V266="DSP",(X266+Z266)*2,IF(X266="DSP",V266+Z266*2,IF(Z266="DSP",V266+X266*2,IF(Z266="VAL","VALIDÉ",V266+X266+Z266))))))))</f>
        <v>7.5</v>
      </c>
      <c r="AB266" s="418">
        <v>36.9</v>
      </c>
      <c r="AC266" s="420">
        <f>IF(AB266="ABI",0,IF(AB266="DNF",0,IF(AB266="DSP","DSP",IF(AB266="VAL","VAL",(IF(A266="F",VLOOKUP(AB266,nagefille,2),VLOOKUP(AB266,nagegarçon,2)))))))</f>
        <v>12</v>
      </c>
      <c r="AD266" s="423">
        <f>IF(AC266="VAL","VALIDÉ",AC266)</f>
        <v>12</v>
      </c>
      <c r="AE266" s="424">
        <f>IF(AND(H266="DSP",M266="DSP",T266="DSP",AA266="DSP",AD266="DSP"),"DSP",IF(AND(H266="DSP",M266="DSP",T266="DSP",AA266="DSP"),AD266,IF(AND(H266="DSP",M266="DSP",T266="DSP",AD266="DSP"),AA266,IF(AND(H266="DSP",M266="DSP",AA266="DSP",AD266="DSP"),T266,IF(AND(H266="DSP",T266="DSP",AA266="DSP",AD266="DSP"),M266,IF(AND(M266="DSP",T266="DSP",AA266="DSP",AD266="DSP"),H266,IF(AND(T266="DSP",AA266="DSP",AD266="DSP"),(H266+M266)/2,IF(AND(M266="DSP",AA266="DSP",AD266="DSP"),(H266+T266)/2,IF(AND(H266="DSP",AA266="DSP",AD266="DSP"),(M266+T266)/2,IF(AND(M266="DSP",T266="DSP",AD266="DSP"),(H266+AA266)/2,IF(AND(H266="DSP",T266="DSP",AD266="DSP"),(M266+AA266)/2,IF(AND(H266="DSP",M266="DSP",AD266="DSP"),(T266+AA266)/2,IF(AND(M266="DSP",T266="DSP",AA266="DSP"),(H266+AD266)/2,IF(AND(H266="DSP",T266="DSP",AA266="DSP"),(M266+AD266)/2,IF(AND(H266="DSP",M266="DSP",AA266="DSP"),(T266+AD266)/2,IF(AND(H266="DSP",M266="DSP",T266="DSP"),(AA266+AD266)/2,IF(AND(H266="DSP",M266="DSP"),(T266+AA266+AD266)/3,IF(AND(H266="DSP",T266="DSP"),(M266+AA266+AD266)/3,IF(AND(M266="DSP",T266="DSP"),(H266+AA266+AD266)/3,IF(AND(H266="DSP",AA266="DSP"),(M266+T266+AD266)/3,IF(AND(M266="DSP",AA266="DSP"),(H266+T266+AD266)/3,IF(AND(T266="DSP",AA266="DSP"),(H266+M266+AD266)/3,IF(AND(H266="DSP",AD266="DSP"),(M266+T266+AA266)/3,IF(AND(M266="DSP",AD266="DSP"),(H266+T266+AA266)/3,IF(AND(T266="DSP",AD266="DSP"),(H266+M266+AA266)/3,IF(AND(AA266="DSP",AD266="DSP"),(H266+M266+T266)/3,IF(H266="DSP",(M266+T266+AA266+AD266)/4,IF(M266="DSP",(H266+T266+AA266+AD266)/4,IF(T266="DSP",(H266+M266+AA266+AD266)/4,IF(AA266="DSP",(H266+M266+T266+AD266)/4,IF(AD266="DSP",(H266+M266+T266+AA266)/4,SUM(H266+M266+T266+AA266+AD266)/5)))))))))))))))))))))))))))))))</f>
        <v>9.3000000000000007</v>
      </c>
      <c r="AF266" s="425">
        <f>IF(AE266="DSP",0,AE266)</f>
        <v>9.3000000000000007</v>
      </c>
      <c r="AG266" s="484">
        <f>RANK(AF266,$AF$3:$AF$651,0)</f>
        <v>479</v>
      </c>
      <c r="AH266" s="426">
        <f>IF(ISERROR(VLOOKUP(B266,'Notes Ecrit'!$A$2:$B$650,2,FALSE)),"ABI",(VLOOKUP(B266,'Notes Ecrit'!$A$2:$B$650,2,FALSE)))</f>
        <v>7.5</v>
      </c>
      <c r="AI266" s="425">
        <f>IF(OR(AH266="ABI",AH266="VALIDÉ"),0,AH266)</f>
        <v>7.5</v>
      </c>
      <c r="AJ266" s="488">
        <f>RANK(AI266,$AI$3:$AI$651,0)</f>
        <v>137</v>
      </c>
      <c r="AK266" s="427">
        <f>IF(AH266="ABI","DEF",IF(AE266="DSP",AH266,(AE266*0.5+AH266*0.5)))</f>
        <v>8.4</v>
      </c>
    </row>
    <row r="267" spans="1:37" ht="15.75" customHeight="1" thickBot="1" x14ac:dyDescent="0.35">
      <c r="A267" s="414" t="s">
        <v>1026</v>
      </c>
      <c r="B267" s="415">
        <v>21901912</v>
      </c>
      <c r="C267" s="444" t="s">
        <v>647</v>
      </c>
      <c r="D267" s="445" t="s">
        <v>213</v>
      </c>
      <c r="E267" s="418">
        <v>22</v>
      </c>
      <c r="F267" s="419">
        <f>IF(E267="ABI","ABI",IF(E267="DSP","DSP",IF(E267="VAL","VAL",(VLOOKUP(E267,tpstest,2)))))</f>
        <v>20.5</v>
      </c>
      <c r="G267" s="420">
        <f>IF(F267="ABI",0,IF(F267="DSP","DSP",IF(F267="VAL","VAL",(IF(A267="F",VLOOKUP(F267,endurfille,2),VLOOKUP(F267,endurgarçon,2))))))</f>
        <v>19</v>
      </c>
      <c r="H267" s="421">
        <f>IF(G267="VAL","VALIDÉ",G267)</f>
        <v>19</v>
      </c>
      <c r="I267" s="418">
        <v>3.13</v>
      </c>
      <c r="J267" s="420">
        <f>IF(I267="ABI",0,IF(I267="DSP","DSP",IF(I267="VAL","VAL",(IF(A267="F",VLOOKUP(I267,VIT20MF,2),VLOOKUP(I267,Vit20MG,2))))))</f>
        <v>18</v>
      </c>
      <c r="K267" s="418">
        <v>6.54</v>
      </c>
      <c r="L267" s="420">
        <f>IF(K267="ABI",0,IF(K267="DSP","DSP",IF(K267="VAL","VAL",(IF(A267="F",VLOOKUP(K267,vit50mf,2),VLOOKUP(K267,vit50mg,2))))))</f>
        <v>13</v>
      </c>
      <c r="M267" s="421">
        <f>IF(OR(J267="DSP",L267="DSP"),"DSP",IF(L267="VAL","VALIDÉ",(J267+L267)/2))</f>
        <v>15.5</v>
      </c>
      <c r="N267" s="418">
        <v>62</v>
      </c>
      <c r="O267" s="418">
        <v>62</v>
      </c>
      <c r="P267" s="422">
        <f>IF(OR(N267="DSP",N267="ABI",N267="VAL"),0,N267/O267)</f>
        <v>1</v>
      </c>
      <c r="Q267" s="420">
        <f>IF(N267="ABI",0,IF(N267="DSP","DSP",IF(N267="VAL","VAL",IF(A267="F",VLOOKUP(P267,forcefille,2),VLOOKUP(P267,forcegarçon,2)))))</f>
        <v>5.5</v>
      </c>
      <c r="R267" s="418">
        <v>42.5</v>
      </c>
      <c r="S267" s="420">
        <f>IF(R267="ABI",0,IF(R267="DSP","DSP",IF(R267="VAL","VAL",IF(A267="F",VLOOKUP(R267,détfille,2),VLOOKUP(R267,détgarçon,2)))))</f>
        <v>3.5</v>
      </c>
      <c r="T267" s="421">
        <f>IF(OR(Q267="VAL",S267="VAL"),"VALIDÉ",IF(AND(Q267="DSP",S267="DSP"),"DSP",IF(Q267="DSP",S267*2,IF(S267="DSP",Q267*2,(Q267+S267)))))</f>
        <v>9</v>
      </c>
      <c r="U267" s="418">
        <v>24.64</v>
      </c>
      <c r="V267" s="420">
        <f>IF(U267="ABI",0,IF(U267="DSP","DSP",IF(U267="VAL","VAL",IF(A267="F",VLOOKUP(U267,coorfille,2),VLOOKUP(U267,coorgarçon,2)))))</f>
        <v>5.5</v>
      </c>
      <c r="W267" s="418">
        <v>0</v>
      </c>
      <c r="X267" s="420">
        <f>IF(W267="ABI",0,IF(W267="DSP","DSP",IF(W267="VAL","VAL",IF(A267="F",VLOOKUP(W267,SouplesseFille,2),VLOOKUP(W267,SouplesseGarçon,2)))))</f>
        <v>2.5</v>
      </c>
      <c r="Y267" s="418">
        <v>4</v>
      </c>
      <c r="Z267" s="420">
        <f>IF(Y267="ABI",0,IF(Y267="DSP","DSP",IF(Y267="VAL","VAL",IF(A267="F",VLOOKUP(Y267,eqfille,2),VLOOKUP(Y267,eqgarçon,2)))))</f>
        <v>3</v>
      </c>
      <c r="AA267" s="421">
        <f>IF(AND(V267="DSP",X267="DSP",Z267="DSP"),"DSP",IF(AND(V267="DSP",X267="DSP"),Z267*4,IF(AND(V267="DSP",Z267="DSP"),X267*4,IF(AND(X267="DSP",Z267="DSP"),V267*2,IF(V267="DSP",(X267+Z267)*2,IF(X267="DSP",V267+Z267*2,IF(Z267="DSP",V267+X267*2,IF(Z267="VAL","VALIDÉ",V267+X267+Z267))))))))</f>
        <v>11</v>
      </c>
      <c r="AB267" s="418">
        <v>34.979999999999997</v>
      </c>
      <c r="AC267" s="420">
        <f>IF(AB267="ABI",0,IF(AB267="DNF",0,IF(AB267="DSP","DSP",IF(AB267="VAL","VAL",(IF(A267="F",VLOOKUP(AB267,nagefille,2),VLOOKUP(AB267,nagegarçon,2)))))))</f>
        <v>13</v>
      </c>
      <c r="AD267" s="423">
        <f>IF(AC267="VAL","VALIDÉ",AC267)</f>
        <v>13</v>
      </c>
      <c r="AE267" s="424">
        <f>IF(AND(H267="DSP",M267="DSP",T267="DSP",AA267="DSP",AD267="DSP"),"DSP",IF(AND(H267="DSP",M267="DSP",T267="DSP",AA267="DSP"),AD267,IF(AND(H267="DSP",M267="DSP",T267="DSP",AD267="DSP"),AA267,IF(AND(H267="DSP",M267="DSP",AA267="DSP",AD267="DSP"),T267,IF(AND(H267="DSP",T267="DSP",AA267="DSP",AD267="DSP"),M267,IF(AND(M267="DSP",T267="DSP",AA267="DSP",AD267="DSP"),H267,IF(AND(T267="DSP",AA267="DSP",AD267="DSP"),(H267+M267)/2,IF(AND(M267="DSP",AA267="DSP",AD267="DSP"),(H267+T267)/2,IF(AND(H267="DSP",AA267="DSP",AD267="DSP"),(M267+T267)/2,IF(AND(M267="DSP",T267="DSP",AD267="DSP"),(H267+AA267)/2,IF(AND(H267="DSP",T267="DSP",AD267="DSP"),(M267+AA267)/2,IF(AND(H267="DSP",M267="DSP",AD267="DSP"),(T267+AA267)/2,IF(AND(M267="DSP",T267="DSP",AA267="DSP"),(H267+AD267)/2,IF(AND(H267="DSP",T267="DSP",AA267="DSP"),(M267+AD267)/2,IF(AND(H267="DSP",M267="DSP",AA267="DSP"),(T267+AD267)/2,IF(AND(H267="DSP",M267="DSP",T267="DSP"),(AA267+AD267)/2,IF(AND(H267="DSP",M267="DSP"),(T267+AA267+AD267)/3,IF(AND(H267="DSP",T267="DSP"),(M267+AA267+AD267)/3,IF(AND(M267="DSP",T267="DSP"),(H267+AA267+AD267)/3,IF(AND(H267="DSP",AA267="DSP"),(M267+T267+AD267)/3,IF(AND(M267="DSP",AA267="DSP"),(H267+T267+AD267)/3,IF(AND(T267="DSP",AA267="DSP"),(H267+M267+AD267)/3,IF(AND(H267="DSP",AD267="DSP"),(M267+T267+AA267)/3,IF(AND(M267="DSP",AD267="DSP"),(H267+T267+AA267)/3,IF(AND(T267="DSP",AD267="DSP"),(H267+M267+AA267)/3,IF(AND(AA267="DSP",AD267="DSP"),(H267+M267+T267)/3,IF(H267="DSP",(M267+T267+AA267+AD267)/4,IF(M267="DSP",(H267+T267+AA267+AD267)/4,IF(T267="DSP",(H267+M267+AA267+AD267)/4,IF(AA267="DSP",(H267+M267+T267+AD267)/4,IF(AD267="DSP",(H267+M267+T267+AA267)/4,SUM(H267+M267+T267+AA267+AD267)/5)))))))))))))))))))))))))))))))</f>
        <v>13.5</v>
      </c>
      <c r="AF267" s="425">
        <f>IF(AE267="DSP",0,AE267)</f>
        <v>13.5</v>
      </c>
      <c r="AG267" s="484">
        <f>RANK(AF267,$AF$3:$AF$651,0)</f>
        <v>47</v>
      </c>
      <c r="AH267" s="426">
        <f>IF(ISERROR(VLOOKUP(B267,'Notes Ecrit'!$A$2:$B$650,2,FALSE)),"ABI",(VLOOKUP(B267,'Notes Ecrit'!$A$2:$B$650,2,FALSE)))</f>
        <v>9.5</v>
      </c>
      <c r="AI267" s="425">
        <f>IF(OR(AH267="ABI",AH267="VALIDÉ"),0,AH267)</f>
        <v>9.5</v>
      </c>
      <c r="AJ267" s="488">
        <f>RANK(AI267,$AI$3:$AI$651,0)</f>
        <v>38</v>
      </c>
      <c r="AK267" s="427">
        <f>IF(AH267="ABI","DEF",IF(AE267="DSP",AH267,(AE267*0.5+AH267*0.5)))</f>
        <v>11.5</v>
      </c>
    </row>
    <row r="268" spans="1:37" ht="15.75" customHeight="1" thickBot="1" x14ac:dyDescent="0.35">
      <c r="A268" s="414" t="s">
        <v>1026</v>
      </c>
      <c r="B268" s="415">
        <v>21909493</v>
      </c>
      <c r="C268" s="416" t="s">
        <v>647</v>
      </c>
      <c r="D268" s="417" t="s">
        <v>648</v>
      </c>
      <c r="E268" s="418">
        <v>14</v>
      </c>
      <c r="F268" s="419">
        <f>IF(E268="ABI","ABI",IF(E268="DSP","DSP",IF(E268="VAL","VAL",(VLOOKUP(E268,tpstest,2)))))</f>
        <v>16.5</v>
      </c>
      <c r="G268" s="420">
        <f>IF(F268="ABI",0,IF(F268="DSP","DSP",IF(F268="VAL","VAL",(IF(A268="F",VLOOKUP(F268,endurfille,2),VLOOKUP(F268,endurgarçon,2))))))</f>
        <v>11</v>
      </c>
      <c r="H268" s="421">
        <f>IF(G268="VAL","VALIDÉ",G268)</f>
        <v>11</v>
      </c>
      <c r="I268" s="418">
        <v>3.26</v>
      </c>
      <c r="J268" s="420">
        <f>IF(I268="ABI",0,IF(I268="DSP","DSP",IF(I268="VAL","VAL",(IF(A268="F",VLOOKUP(I268,VIT20MF,2),VLOOKUP(I268,Vit20MG,2))))))</f>
        <v>16</v>
      </c>
      <c r="K268" s="418">
        <v>7.2</v>
      </c>
      <c r="L268" s="420">
        <f>IF(K268="ABI",0,IF(K268="DSP","DSP",IF(K268="VAL","VAL",(IF(A268="F",VLOOKUP(K268,vit50mf,2),VLOOKUP(K268,vit50mg,2))))))</f>
        <v>8</v>
      </c>
      <c r="M268" s="421">
        <f>IF(OR(J268="DSP",L268="DSP"),"DSP",IF(L268="VAL","VALIDÉ",(J268+L268)/2))</f>
        <v>12</v>
      </c>
      <c r="N268" s="418" t="s">
        <v>1025</v>
      </c>
      <c r="O268" s="418">
        <v>50</v>
      </c>
      <c r="P268" s="422">
        <f>IF(OR(N268="DSP",N268="ABI",N268="VAL"),0,N268/O268)</f>
        <v>0</v>
      </c>
      <c r="Q268" s="420" t="str">
        <f>IF(N268="ABI",0,IF(N268="DSP","DSP",IF(N268="VAL","VAL",IF(A268="F",VLOOKUP(P268,forcefille,2),VLOOKUP(P268,forcegarçon,2)))))</f>
        <v>DSP</v>
      </c>
      <c r="R268" s="418">
        <v>37.200000000000003</v>
      </c>
      <c r="S268" s="420">
        <f>IF(R268="ABI",0,IF(R268="DSP","DSP",IF(R268="VAL","VAL",IF(A268="F",VLOOKUP(R268,détfille,2),VLOOKUP(R268,détgarçon,2)))))</f>
        <v>2.5</v>
      </c>
      <c r="T268" s="421">
        <f>IF(OR(Q268="VAL",S268="VAL"),"VALIDÉ",IF(AND(Q268="DSP",S268="DSP"),"DSP",IF(Q268="DSP",S268*2,IF(S268="DSP",Q268*2,(Q268+S268)))))</f>
        <v>5</v>
      </c>
      <c r="U268" s="418" t="s">
        <v>1025</v>
      </c>
      <c r="V268" s="420" t="str">
        <f>IF(U268="ABI",0,IF(U268="DSP","DSP",IF(U268="VAL","VAL",IF(A268="F",VLOOKUP(U268,coorfille,2),VLOOKUP(U268,coorgarçon,2)))))</f>
        <v>DSP</v>
      </c>
      <c r="W268" s="418">
        <v>-30</v>
      </c>
      <c r="X268" s="420">
        <f>IF(W268="ABI",0,IF(W268="DSP","DSP",IF(W268="VAL","VAL",IF(A268="F",VLOOKUP(W268,SouplesseFille,2),VLOOKUP(W268,SouplesseGarçon,2)))))</f>
        <v>0</v>
      </c>
      <c r="Y268" s="418">
        <v>0</v>
      </c>
      <c r="Z268" s="420">
        <f>IF(Y268="ABI",0,IF(Y268="DSP","DSP",IF(Y268="VAL","VAL",IF(A268="F",VLOOKUP(Y268,eqfille,2),VLOOKUP(Y268,eqgarçon,2)))))</f>
        <v>5</v>
      </c>
      <c r="AA268" s="421">
        <f>IF(AND(V268="DSP",X268="DSP",Z268="DSP"),"DSP",IF(AND(V268="DSP",X268="DSP"),Z268*4,IF(AND(V268="DSP",Z268="DSP"),X268*4,IF(AND(X268="DSP",Z268="DSP"),V268*2,IF(V268="DSP",(X268+Z268)*2,IF(X268="DSP",V268+Z268*2,IF(Z268="DSP",V268+X268*2,IF(Z268="VAL","VALIDÉ",V268+X268+Z268))))))))</f>
        <v>10</v>
      </c>
      <c r="AB268" s="418" t="s">
        <v>1025</v>
      </c>
      <c r="AC268" s="420" t="str">
        <f>IF(AB268="ABI",0,IF(AB268="DNF",0,IF(AB268="DSP","DSP",IF(AB268="VAL","VAL",(IF(A268="F",VLOOKUP(AB268,nagefille,2),VLOOKUP(AB268,nagegarçon,2)))))))</f>
        <v>DSP</v>
      </c>
      <c r="AD268" s="423" t="str">
        <f>IF(AC268="VAL","VALIDÉ",AC268)</f>
        <v>DSP</v>
      </c>
      <c r="AE268" s="424">
        <f>IF(AND(H268="DSP",M268="DSP",T268="DSP",AA268="DSP",AD268="DSP"),"DSP",IF(AND(H268="DSP",M268="DSP",T268="DSP",AA268="DSP"),AD268,IF(AND(H268="DSP",M268="DSP",T268="DSP",AD268="DSP"),AA268,IF(AND(H268="DSP",M268="DSP",AA268="DSP",AD268="DSP"),T268,IF(AND(H268="DSP",T268="DSP",AA268="DSP",AD268="DSP"),M268,IF(AND(M268="DSP",T268="DSP",AA268="DSP",AD268="DSP"),H268,IF(AND(T268="DSP",AA268="DSP",AD268="DSP"),(H268+M268)/2,IF(AND(M268="DSP",AA268="DSP",AD268="DSP"),(H268+T268)/2,IF(AND(H268="DSP",AA268="DSP",AD268="DSP"),(M268+T268)/2,IF(AND(M268="DSP",T268="DSP",AD268="DSP"),(H268+AA268)/2,IF(AND(H268="DSP",T268="DSP",AD268="DSP"),(M268+AA268)/2,IF(AND(H268="DSP",M268="DSP",AD268="DSP"),(T268+AA268)/2,IF(AND(M268="DSP",T268="DSP",AA268="DSP"),(H268+AD268)/2,IF(AND(H268="DSP",T268="DSP",AA268="DSP"),(M268+AD268)/2,IF(AND(H268="DSP",M268="DSP",AA268="DSP"),(T268+AD268)/2,IF(AND(H268="DSP",M268="DSP",T268="DSP"),(AA268+AD268)/2,IF(AND(H268="DSP",M268="DSP"),(T268+AA268+AD268)/3,IF(AND(H268="DSP",T268="DSP"),(M268+AA268+AD268)/3,IF(AND(M268="DSP",T268="DSP"),(H268+AA268+AD268)/3,IF(AND(H268="DSP",AA268="DSP"),(M268+T268+AD268)/3,IF(AND(M268="DSP",AA268="DSP"),(H268+T268+AD268)/3,IF(AND(T268="DSP",AA268="DSP"),(H268+M268+AD268)/3,IF(AND(H268="DSP",AD268="DSP"),(M268+T268+AA268)/3,IF(AND(M268="DSP",AD268="DSP"),(H268+T268+AA268)/3,IF(AND(T268="DSP",AD268="DSP"),(H268+M268+AA268)/3,IF(AND(AA268="DSP",AD268="DSP"),(H268+M268+T268)/3,IF(H268="DSP",(M268+T268+AA268+AD268)/4,IF(M268="DSP",(H268+T268+AA268+AD268)/4,IF(T268="DSP",(H268+M268+AA268+AD268)/4,IF(AA268="DSP",(H268+M268+T268+AD268)/4,IF(AD268="DSP",(H268+M268+T268+AA268)/4,SUM(H268+M268+T268+AA268+AD268)/5)))))))))))))))))))))))))))))))</f>
        <v>9.5</v>
      </c>
      <c r="AF268" s="425">
        <f>IF(AE268="DSP",0,AE268)</f>
        <v>9.5</v>
      </c>
      <c r="AG268" s="484">
        <f>RANK(AF268,$AF$3:$AF$651,0)</f>
        <v>465</v>
      </c>
      <c r="AH268" s="426">
        <f>IF(ISERROR(VLOOKUP(B268,'Notes Ecrit'!$A$2:$B$650,2,FALSE)),"ABI",(VLOOKUP(B268,'Notes Ecrit'!$A$2:$B$650,2,FALSE)))</f>
        <v>4</v>
      </c>
      <c r="AI268" s="425">
        <f>IF(OR(AH268="ABI",AH268="VALIDÉ"),0,AH268)</f>
        <v>4</v>
      </c>
      <c r="AJ268" s="488">
        <f>RANK(AI268,$AI$3:$AI$651,0)</f>
        <v>490</v>
      </c>
      <c r="AK268" s="427">
        <f>IF(AH268="ABI","DEF",IF(AE268="DSP",AH268,(AE268*0.5+AH268*0.5)))</f>
        <v>6.75</v>
      </c>
    </row>
    <row r="269" spans="1:37" ht="15.75" customHeight="1" thickBot="1" x14ac:dyDescent="0.35">
      <c r="A269" s="414" t="s">
        <v>1026</v>
      </c>
      <c r="B269" s="415">
        <v>21909068</v>
      </c>
      <c r="C269" s="416" t="s">
        <v>649</v>
      </c>
      <c r="D269" s="417" t="s">
        <v>160</v>
      </c>
      <c r="E269" s="418">
        <v>16</v>
      </c>
      <c r="F269" s="419">
        <f>IF(E269="ABI","ABI",IF(E269="DSP","DSP",IF(E269="VAL","VAL",(VLOOKUP(E269,tpstest,2)))))</f>
        <v>17.5</v>
      </c>
      <c r="G269" s="420">
        <f>IF(F269="ABI",0,IF(F269="DSP","DSP",IF(F269="VAL","VAL",(IF(A269="F",VLOOKUP(F269,endurfille,2),VLOOKUP(F269,endurgarçon,2))))))</f>
        <v>13</v>
      </c>
      <c r="H269" s="421">
        <f>IF(G269="VAL","VALIDÉ",G269)</f>
        <v>13</v>
      </c>
      <c r="I269" s="418">
        <v>3.16</v>
      </c>
      <c r="J269" s="420">
        <f>IF(I269="ABI",0,IF(I269="DSP","DSP",IF(I269="VAL","VAL",(IF(A269="F",VLOOKUP(I269,VIT20MF,2),VLOOKUP(I269,Vit20MG,2))))))</f>
        <v>18</v>
      </c>
      <c r="K269" s="418">
        <v>6.82</v>
      </c>
      <c r="L269" s="420">
        <f>IF(K269="ABI",0,IF(K269="DSP","DSP",IF(K269="VAL","VAL",(IF(A269="F",VLOOKUP(K269,vit50mf,2),VLOOKUP(K269,vit50mg,2))))))</f>
        <v>11</v>
      </c>
      <c r="M269" s="421">
        <f>IF(OR(J269="DSP",L269="DSP"),"DSP",IF(L269="VAL","VALIDÉ",(J269+L269)/2))</f>
        <v>14.5</v>
      </c>
      <c r="N269" s="418">
        <v>70</v>
      </c>
      <c r="O269" s="418">
        <v>58</v>
      </c>
      <c r="P269" s="422">
        <f>IF(OR(N269="DSP",N269="ABI",N269="VAL"),0,N269/O269)</f>
        <v>1.2068965517241379</v>
      </c>
      <c r="Q269" s="420">
        <f>IF(N269="ABI",0,IF(N269="DSP","DSP",IF(N269="VAL","VAL",IF(A269="F",VLOOKUP(P269,forcefille,2),VLOOKUP(P269,forcegarçon,2)))))</f>
        <v>6.5</v>
      </c>
      <c r="R269" s="418">
        <v>48</v>
      </c>
      <c r="S269" s="420">
        <f>IF(R269="ABI",0,IF(R269="DSP","DSP",IF(R269="VAL","VAL",IF(A269="F",VLOOKUP(R269,détfille,2),VLOOKUP(R269,détgarçon,2)))))</f>
        <v>5</v>
      </c>
      <c r="T269" s="421">
        <f>IF(OR(Q269="VAL",S269="VAL"),"VALIDÉ",IF(AND(Q269="DSP",S269="DSP"),"DSP",IF(Q269="DSP",S269*2,IF(S269="DSP",Q269*2,(Q269+S269)))))</f>
        <v>11.5</v>
      </c>
      <c r="U269" s="418">
        <v>25.5</v>
      </c>
      <c r="V269" s="420">
        <f>IF(U269="ABI",0,IF(U269="DSP","DSP",IF(U269="VAL","VAL",IF(A269="F",VLOOKUP(U269,coorfille,2),VLOOKUP(U269,coorgarçon,2)))))</f>
        <v>5</v>
      </c>
      <c r="W269" s="418">
        <v>3</v>
      </c>
      <c r="X269" s="420">
        <f>IF(W269="ABI",0,IF(W269="DSP","DSP",IF(W269="VAL","VAL",IF(A269="F",VLOOKUP(W269,SouplesseFille,2),VLOOKUP(W269,SouplesseGarçon,2)))))</f>
        <v>3.25</v>
      </c>
      <c r="Y269" s="418">
        <v>8</v>
      </c>
      <c r="Z269" s="420">
        <f>IF(Y269="ABI",0,IF(Y269="DSP","DSP",IF(Y269="VAL","VAL",IF(A269="F",VLOOKUP(Y269,eqfille,2),VLOOKUP(Y269,eqgarçon,2)))))</f>
        <v>1</v>
      </c>
      <c r="AA269" s="421">
        <f>IF(AND(V269="DSP",X269="DSP",Z269="DSP"),"DSP",IF(AND(V269="DSP",X269="DSP"),Z269*4,IF(AND(V269="DSP",Z269="DSP"),X269*4,IF(AND(X269="DSP",Z269="DSP"),V269*2,IF(V269="DSP",(X269+Z269)*2,IF(X269="DSP",V269+Z269*2,IF(Z269="DSP",V269+X269*2,IF(Z269="VAL","VALIDÉ",V269+X269+Z269))))))))</f>
        <v>9.25</v>
      </c>
      <c r="AB269" s="418">
        <v>40.200000000000003</v>
      </c>
      <c r="AC269" s="420">
        <f>IF(AB269="ABI",0,IF(AB269="DNF",0,IF(AB269="DSP","DSP",IF(AB269="VAL","VAL",(IF(A269="F",VLOOKUP(AB269,nagefille,2),VLOOKUP(AB269,nagegarçon,2)))))))</f>
        <v>10</v>
      </c>
      <c r="AD269" s="423">
        <f>IF(AC269="VAL","VALIDÉ",AC269)</f>
        <v>10</v>
      </c>
      <c r="AE269" s="424">
        <f>IF(AND(H269="DSP",M269="DSP",T269="DSP",AA269="DSP",AD269="DSP"),"DSP",IF(AND(H269="DSP",M269="DSP",T269="DSP",AA269="DSP"),AD269,IF(AND(H269="DSP",M269="DSP",T269="DSP",AD269="DSP"),AA269,IF(AND(H269="DSP",M269="DSP",AA269="DSP",AD269="DSP"),T269,IF(AND(H269="DSP",T269="DSP",AA269="DSP",AD269="DSP"),M269,IF(AND(M269="DSP",T269="DSP",AA269="DSP",AD269="DSP"),H269,IF(AND(T269="DSP",AA269="DSP",AD269="DSP"),(H269+M269)/2,IF(AND(M269="DSP",AA269="DSP",AD269="DSP"),(H269+T269)/2,IF(AND(H269="DSP",AA269="DSP",AD269="DSP"),(M269+T269)/2,IF(AND(M269="DSP",T269="DSP",AD269="DSP"),(H269+AA269)/2,IF(AND(H269="DSP",T269="DSP",AD269="DSP"),(M269+AA269)/2,IF(AND(H269="DSP",M269="DSP",AD269="DSP"),(T269+AA269)/2,IF(AND(M269="DSP",T269="DSP",AA269="DSP"),(H269+AD269)/2,IF(AND(H269="DSP",T269="DSP",AA269="DSP"),(M269+AD269)/2,IF(AND(H269="DSP",M269="DSP",AA269="DSP"),(T269+AD269)/2,IF(AND(H269="DSP",M269="DSP",T269="DSP"),(AA269+AD269)/2,IF(AND(H269="DSP",M269="DSP"),(T269+AA269+AD269)/3,IF(AND(H269="DSP",T269="DSP"),(M269+AA269+AD269)/3,IF(AND(M269="DSP",T269="DSP"),(H269+AA269+AD269)/3,IF(AND(H269="DSP",AA269="DSP"),(M269+T269+AD269)/3,IF(AND(M269="DSP",AA269="DSP"),(H269+T269+AD269)/3,IF(AND(T269="DSP",AA269="DSP"),(H269+M269+AD269)/3,IF(AND(H269="DSP",AD269="DSP"),(M269+T269+AA269)/3,IF(AND(M269="DSP",AD269="DSP"),(H269+T269+AA269)/3,IF(AND(T269="DSP",AD269="DSP"),(H269+M269+AA269)/3,IF(AND(AA269="DSP",AD269="DSP"),(H269+M269+T269)/3,IF(H269="DSP",(M269+T269+AA269+AD269)/4,IF(M269="DSP",(H269+T269+AA269+AD269)/4,IF(T269="DSP",(H269+M269+AA269+AD269)/4,IF(AA269="DSP",(H269+M269+T269+AD269)/4,IF(AD269="DSP",(H269+M269+T269+AA269)/4,SUM(H269+M269+T269+AA269+AD269)/5)))))))))))))))))))))))))))))))</f>
        <v>11.65</v>
      </c>
      <c r="AF269" s="425">
        <f>IF(AE269="DSP",0,AE269)</f>
        <v>11.65</v>
      </c>
      <c r="AG269" s="484">
        <f>RANK(AF269,$AF$3:$AF$651,0)</f>
        <v>237</v>
      </c>
      <c r="AH269" s="426">
        <f>IF(ISERROR(VLOOKUP(B269,'Notes Ecrit'!$A$2:$B$650,2,FALSE)),"ABI",(VLOOKUP(B269,'Notes Ecrit'!$A$2:$B$650,2,FALSE)))</f>
        <v>3</v>
      </c>
      <c r="AI269" s="425">
        <f>IF(OR(AH269="ABI",AH269="VALIDÉ"),0,AH269)</f>
        <v>3</v>
      </c>
      <c r="AJ269" s="488">
        <f>RANK(AI269,$AI$3:$AI$651,0)</f>
        <v>556</v>
      </c>
      <c r="AK269" s="427">
        <f>IF(AH269="ABI","DEF",IF(AE269="DSP",AH269,(AE269*0.5+AH269*0.5)))</f>
        <v>7.3250000000000002</v>
      </c>
    </row>
    <row r="270" spans="1:37" ht="15.75" customHeight="1" thickBot="1" x14ac:dyDescent="0.35">
      <c r="A270" s="414" t="s">
        <v>74</v>
      </c>
      <c r="B270" s="415">
        <v>21914899</v>
      </c>
      <c r="C270" s="416" t="s">
        <v>215</v>
      </c>
      <c r="D270" s="417" t="s">
        <v>381</v>
      </c>
      <c r="E270" s="418">
        <v>10</v>
      </c>
      <c r="F270" s="419">
        <f>IF(E270="ABI","ABI",IF(E270="DSP","DSP",IF(E270="VAL","VAL",(VLOOKUP(E270,tpstest,2)))))</f>
        <v>14.5</v>
      </c>
      <c r="G270" s="420">
        <f>IF(F270="ABI",0,IF(F270="DSP","DSP",IF(F270="VAL","VAL",(IF(A270="F",VLOOKUP(F270,endurfille,2),VLOOKUP(F270,endurgarçon,2))))))</f>
        <v>10</v>
      </c>
      <c r="H270" s="421">
        <f>IF(G270="VAL","VALIDÉ",G270)</f>
        <v>10</v>
      </c>
      <c r="I270" s="418" t="s">
        <v>329</v>
      </c>
      <c r="J270" s="420">
        <f>IF(I270="ABI",0,IF(I270="DSP","DSP",IF(I270="VAL","VAL",(IF(A270="F",VLOOKUP(I270,VIT20MF,2),VLOOKUP(I270,Vit20MG,2))))))</f>
        <v>0</v>
      </c>
      <c r="K270" s="418" t="s">
        <v>329</v>
      </c>
      <c r="L270" s="420">
        <f>IF(K270="ABI",0,IF(K270="DSP","DSP",IF(K270="VAL","VAL",(IF(A270="F",VLOOKUP(K270,vit50mf,2),VLOOKUP(K270,vit50mg,2))))))</f>
        <v>0</v>
      </c>
      <c r="M270" s="421">
        <f>IF(OR(J270="DSP",L270="DSP"),"DSP",IF(L270="VAL","VALIDÉ",(J270+L270)/2))</f>
        <v>0</v>
      </c>
      <c r="N270" s="418" t="s">
        <v>329</v>
      </c>
      <c r="O270" s="418"/>
      <c r="P270" s="422">
        <f>IF(OR(N270="DSP",N270="ABI",N270="VAL"),0,N270/O270)</f>
        <v>0</v>
      </c>
      <c r="Q270" s="420">
        <f>IF(N270="ABI",0,IF(N270="DSP","DSP",IF(N270="VAL","VAL",IF(A270="F",VLOOKUP(P270,forcefille,2),VLOOKUP(P270,forcegarçon,2)))))</f>
        <v>0</v>
      </c>
      <c r="R270" s="418" t="s">
        <v>329</v>
      </c>
      <c r="S270" s="420">
        <f>IF(R270="ABI",0,IF(R270="DSP","DSP",IF(R270="VAL","VAL",IF(A270="F",VLOOKUP(R270,détfille,2),VLOOKUP(R270,détgarçon,2)))))</f>
        <v>0</v>
      </c>
      <c r="T270" s="421">
        <f>IF(OR(Q270="VAL",S270="VAL"),"VALIDÉ",IF(AND(Q270="DSP",S270="DSP"),"DSP",IF(Q270="DSP",S270*2,IF(S270="DSP",Q270*2,(Q270+S270)))))</f>
        <v>0</v>
      </c>
      <c r="U270" s="418" t="s">
        <v>329</v>
      </c>
      <c r="V270" s="420">
        <f>IF(U270="ABI",0,IF(U270="DSP","DSP",IF(U270="VAL","VAL",IF(A270="F",VLOOKUP(U270,coorfille,2),VLOOKUP(U270,coorgarçon,2)))))</f>
        <v>0</v>
      </c>
      <c r="W270" s="418" t="s">
        <v>329</v>
      </c>
      <c r="X270" s="420">
        <f>IF(W270="ABI",0,IF(W270="DSP","DSP",IF(W270="VAL","VAL",IF(A270="F",VLOOKUP(W270,SouplesseFille,2),VLOOKUP(W270,SouplesseGarçon,2)))))</f>
        <v>0</v>
      </c>
      <c r="Y270" s="418" t="s">
        <v>329</v>
      </c>
      <c r="Z270" s="420">
        <f>IF(Y270="ABI",0,IF(Y270="DSP","DSP",IF(Y270="VAL","VAL",IF(A270="F",VLOOKUP(Y270,eqfille,2),VLOOKUP(Y270,eqgarçon,2)))))</f>
        <v>0</v>
      </c>
      <c r="AA270" s="421">
        <f>IF(AND(V270="DSP",X270="DSP",Z270="DSP"),"DSP",IF(AND(V270="DSP",X270="DSP"),Z270*4,IF(AND(V270="DSP",Z270="DSP"),X270*4,IF(AND(X270="DSP",Z270="DSP"),V270*2,IF(V270="DSP",(X270+Z270)*2,IF(X270="DSP",V270+Z270*2,IF(Z270="DSP",V270+X270*2,IF(Z270="VAL","VALIDÉ",V270+X270+Z270))))))))</f>
        <v>0</v>
      </c>
      <c r="AB270" s="418" t="s">
        <v>329</v>
      </c>
      <c r="AC270" s="420">
        <f>IF(AB270="ABI",0,IF(AB270="DNF",0,IF(AB270="DSP","DSP",IF(AB270="VAL","VAL",(IF(A270="F",VLOOKUP(AB270,nagefille,2),VLOOKUP(AB270,nagegarçon,2)))))))</f>
        <v>0</v>
      </c>
      <c r="AD270" s="423">
        <f>IF(AC270="VAL","VALIDÉ",AC270)</f>
        <v>0</v>
      </c>
      <c r="AE270" s="424">
        <f>IF(AND(H270="DSP",M270="DSP",T270="DSP",AA270="DSP",AD270="DSP"),"DSP",IF(AND(H270="DSP",M270="DSP",T270="DSP",AA270="DSP"),AD270,IF(AND(H270="DSP",M270="DSP",T270="DSP",AD270="DSP"),AA270,IF(AND(H270="DSP",M270="DSP",AA270="DSP",AD270="DSP"),T270,IF(AND(H270="DSP",T270="DSP",AA270="DSP",AD270="DSP"),M270,IF(AND(M270="DSP",T270="DSP",AA270="DSP",AD270="DSP"),H270,IF(AND(T270="DSP",AA270="DSP",AD270="DSP"),(H270+M270)/2,IF(AND(M270="DSP",AA270="DSP",AD270="DSP"),(H270+T270)/2,IF(AND(H270="DSP",AA270="DSP",AD270="DSP"),(M270+T270)/2,IF(AND(M270="DSP",T270="DSP",AD270="DSP"),(H270+AA270)/2,IF(AND(H270="DSP",T270="DSP",AD270="DSP"),(M270+AA270)/2,IF(AND(H270="DSP",M270="DSP",AD270="DSP"),(T270+AA270)/2,IF(AND(M270="DSP",T270="DSP",AA270="DSP"),(H270+AD270)/2,IF(AND(H270="DSP",T270="DSP",AA270="DSP"),(M270+AD270)/2,IF(AND(H270="DSP",M270="DSP",AA270="DSP"),(T270+AD270)/2,IF(AND(H270="DSP",M270="DSP",T270="DSP"),(AA270+AD270)/2,IF(AND(H270="DSP",M270="DSP"),(T270+AA270+AD270)/3,IF(AND(H270="DSP",T270="DSP"),(M270+AA270+AD270)/3,IF(AND(M270="DSP",T270="DSP"),(H270+AA270+AD270)/3,IF(AND(H270="DSP",AA270="DSP"),(M270+T270+AD270)/3,IF(AND(M270="DSP",AA270="DSP"),(H270+T270+AD270)/3,IF(AND(T270="DSP",AA270="DSP"),(H270+M270+AD270)/3,IF(AND(H270="DSP",AD270="DSP"),(M270+T270+AA270)/3,IF(AND(M270="DSP",AD270="DSP"),(H270+T270+AA270)/3,IF(AND(T270="DSP",AD270="DSP"),(H270+M270+AA270)/3,IF(AND(AA270="DSP",AD270="DSP"),(H270+M270+T270)/3,IF(H270="DSP",(M270+T270+AA270+AD270)/4,IF(M270="DSP",(H270+T270+AA270+AD270)/4,IF(T270="DSP",(H270+M270+AA270+AD270)/4,IF(AA270="DSP",(H270+M270+T270+AD270)/4,IF(AD270="DSP",(H270+M270+T270+AA270)/4,SUM(H270+M270+T270+AA270+AD270)/5)))))))))))))))))))))))))))))))</f>
        <v>2</v>
      </c>
      <c r="AF270" s="425">
        <f>IF(AE270="DSP",0,AE270)</f>
        <v>2</v>
      </c>
      <c r="AG270" s="484">
        <f>RANK(AF270,$AF$3:$AF$651,0)</f>
        <v>582</v>
      </c>
      <c r="AH270" s="426" t="str">
        <f>IF(ISERROR(VLOOKUP(B270,'Notes Ecrit'!$A$2:$B$650,2,FALSE)),"ABI",(VLOOKUP(B270,'Notes Ecrit'!$A$2:$B$650,2,FALSE)))</f>
        <v>ABI</v>
      </c>
      <c r="AI270" s="425">
        <f>IF(OR(AH270="ABI",AH270="VALIDÉ"),0,AH270)</f>
        <v>0</v>
      </c>
      <c r="AJ270" s="488">
        <f>RANK(AI270,$AI$3:$AI$651,0)</f>
        <v>592</v>
      </c>
      <c r="AK270" s="427" t="str">
        <f>IF(AH270="ABI","DEF",IF(AE270="DSP",AH270,(AE270*0.5+AH270*0.5)))</f>
        <v>DEF</v>
      </c>
    </row>
    <row r="271" spans="1:37" ht="15.75" customHeight="1" thickBot="1" x14ac:dyDescent="0.35">
      <c r="A271" s="414" t="s">
        <v>74</v>
      </c>
      <c r="B271" s="415">
        <v>21902689</v>
      </c>
      <c r="C271" s="444" t="s">
        <v>650</v>
      </c>
      <c r="D271" s="445" t="s">
        <v>122</v>
      </c>
      <c r="E271" s="418">
        <v>10</v>
      </c>
      <c r="F271" s="419">
        <f>IF(E271="ABI","ABI",IF(E271="DSP","DSP",IF(E271="VAL","VAL",(VLOOKUP(E271,tpstest,2)))))</f>
        <v>14.5</v>
      </c>
      <c r="G271" s="420">
        <f>IF(F271="ABI",0,IF(F271="DSP","DSP",IF(F271="VAL","VAL",(IF(A271="F",VLOOKUP(F271,endurfille,2),VLOOKUP(F271,endurgarçon,2))))))</f>
        <v>10</v>
      </c>
      <c r="H271" s="421">
        <f>IF(G271="VAL","VALIDÉ",G271)</f>
        <v>10</v>
      </c>
      <c r="I271" s="418">
        <v>3.72</v>
      </c>
      <c r="J271" s="420">
        <f>IF(I271="ABI",0,IF(I271="DSP","DSP",IF(I271="VAL","VAL",(IF(A271="F",VLOOKUP(I271,VIT20MF,2),VLOOKUP(I271,Vit20MG,2))))))</f>
        <v>13</v>
      </c>
      <c r="K271" s="418">
        <v>8.31</v>
      </c>
      <c r="L271" s="420">
        <f>IF(K271="ABI",0,IF(K271="DSP","DSP",IF(K271="VAL","VAL",(IF(A271="F",VLOOKUP(K271,vit50mf,2),VLOOKUP(K271,vit50mg,2))))))</f>
        <v>7</v>
      </c>
      <c r="M271" s="421">
        <f>IF(OR(J271="DSP",L271="DSP"),"DSP",IF(L271="VAL","VALIDÉ",(J271+L271)/2))</f>
        <v>10</v>
      </c>
      <c r="N271" s="418">
        <v>37.5</v>
      </c>
      <c r="O271" s="418">
        <v>63</v>
      </c>
      <c r="P271" s="422">
        <f>IF(OR(N271="DSP",N271="ABI",N271="VAL"),0,N271/O271)</f>
        <v>0.59523809523809523</v>
      </c>
      <c r="Q271" s="420">
        <f>IF(N271="ABI",0,IF(N271="DSP","DSP",IF(N271="VAL","VAL",IF(A271="F",VLOOKUP(P271,forcefille,2),VLOOKUP(P271,forcegarçon,2)))))</f>
        <v>5.5</v>
      </c>
      <c r="R271" s="418">
        <v>30.6</v>
      </c>
      <c r="S271" s="420">
        <f>IF(R271="ABI",0,IF(R271="DSP","DSP",IF(R271="VAL","VAL",IF(A271="F",VLOOKUP(R271,détfille,2),VLOOKUP(R271,détgarçon,2)))))</f>
        <v>5</v>
      </c>
      <c r="T271" s="421">
        <f>IF(OR(Q271="VAL",S271="VAL"),"VALIDÉ",IF(AND(Q271="DSP",S271="DSP"),"DSP",IF(Q271="DSP",S271*2,IF(S271="DSP",Q271*2,(Q271+S271)))))</f>
        <v>10.5</v>
      </c>
      <c r="U271" s="418">
        <v>27.22</v>
      </c>
      <c r="V271" s="420">
        <f>IF(U271="ABI",0,IF(U271="DSP","DSP",IF(U271="VAL","VAL",IF(A271="F",VLOOKUP(U271,coorfille,2),VLOOKUP(U271,coorgarçon,2)))))</f>
        <v>5.25</v>
      </c>
      <c r="W271" s="418">
        <v>8</v>
      </c>
      <c r="X271" s="420">
        <f>IF(W271="ABI",0,IF(W271="DSP","DSP",IF(W271="VAL","VAL",IF(A271="F",VLOOKUP(W271,SouplesseFille,2),VLOOKUP(W271,SouplesseGarçon,2)))))</f>
        <v>3.75</v>
      </c>
      <c r="Y271" s="418">
        <v>1</v>
      </c>
      <c r="Z271" s="420">
        <f>IF(Y271="ABI",0,IF(Y271="DSP","DSP",IF(Y271="VAL","VAL",IF(A271="F",VLOOKUP(Y271,eqfille,2),VLOOKUP(Y271,eqgarçon,2)))))</f>
        <v>4.5</v>
      </c>
      <c r="AA271" s="421">
        <f>IF(AND(V271="DSP",X271="DSP",Z271="DSP"),"DSP",IF(AND(V271="DSP",X271="DSP"),Z271*4,IF(AND(V271="DSP",Z271="DSP"),X271*4,IF(AND(X271="DSP",Z271="DSP"),V271*2,IF(V271="DSP",(X271+Z271)*2,IF(X271="DSP",V271+Z271*2,IF(Z271="DSP",V271+X271*2,IF(Z271="VAL","VALIDÉ",V271+X271+Z271))))))))</f>
        <v>13.5</v>
      </c>
      <c r="AB271" s="418">
        <v>44.85</v>
      </c>
      <c r="AC271" s="420">
        <f>IF(AB271="ABI",0,IF(AB271="DNF",0,IF(AB271="DSP","DSP",IF(AB271="VAL","VAL",(IF(A271="F",VLOOKUP(AB271,nagefille,2),VLOOKUP(AB271,nagegarçon,2)))))))</f>
        <v>11</v>
      </c>
      <c r="AD271" s="423">
        <f>IF(AC271="VAL","VALIDÉ",AC271)</f>
        <v>11</v>
      </c>
      <c r="AE271" s="424">
        <f>IF(AND(H271="DSP",M271="DSP",T271="DSP",AA271="DSP",AD271="DSP"),"DSP",IF(AND(H271="DSP",M271="DSP",T271="DSP",AA271="DSP"),AD271,IF(AND(H271="DSP",M271="DSP",T271="DSP",AD271="DSP"),AA271,IF(AND(H271="DSP",M271="DSP",AA271="DSP",AD271="DSP"),T271,IF(AND(H271="DSP",T271="DSP",AA271="DSP",AD271="DSP"),M271,IF(AND(M271="DSP",T271="DSP",AA271="DSP",AD271="DSP"),H271,IF(AND(T271="DSP",AA271="DSP",AD271="DSP"),(H271+M271)/2,IF(AND(M271="DSP",AA271="DSP",AD271="DSP"),(H271+T271)/2,IF(AND(H271="DSP",AA271="DSP",AD271="DSP"),(M271+T271)/2,IF(AND(M271="DSP",T271="DSP",AD271="DSP"),(H271+AA271)/2,IF(AND(H271="DSP",T271="DSP",AD271="DSP"),(M271+AA271)/2,IF(AND(H271="DSP",M271="DSP",AD271="DSP"),(T271+AA271)/2,IF(AND(M271="DSP",T271="DSP",AA271="DSP"),(H271+AD271)/2,IF(AND(H271="DSP",T271="DSP",AA271="DSP"),(M271+AD271)/2,IF(AND(H271="DSP",M271="DSP",AA271="DSP"),(T271+AD271)/2,IF(AND(H271="DSP",M271="DSP",T271="DSP"),(AA271+AD271)/2,IF(AND(H271="DSP",M271="DSP"),(T271+AA271+AD271)/3,IF(AND(H271="DSP",T271="DSP"),(M271+AA271+AD271)/3,IF(AND(M271="DSP",T271="DSP"),(H271+AA271+AD271)/3,IF(AND(H271="DSP",AA271="DSP"),(M271+T271+AD271)/3,IF(AND(M271="DSP",AA271="DSP"),(H271+T271+AD271)/3,IF(AND(T271="DSP",AA271="DSP"),(H271+M271+AD271)/3,IF(AND(H271="DSP",AD271="DSP"),(M271+T271+AA271)/3,IF(AND(M271="DSP",AD271="DSP"),(H271+T271+AA271)/3,IF(AND(T271="DSP",AD271="DSP"),(H271+M271+AA271)/3,IF(AND(AA271="DSP",AD271="DSP"),(H271+M271+T271)/3,IF(H271="DSP",(M271+T271+AA271+AD271)/4,IF(M271="DSP",(H271+T271+AA271+AD271)/4,IF(T271="DSP",(H271+M271+AA271+AD271)/4,IF(AA271="DSP",(H271+M271+T271+AD271)/4,IF(AD271="DSP",(H271+M271+T271+AA271)/4,SUM(H271+M271+T271+AA271+AD271)/5)))))))))))))))))))))))))))))))</f>
        <v>11</v>
      </c>
      <c r="AF271" s="425">
        <f>IF(AE271="DSP",0,AE271)</f>
        <v>11</v>
      </c>
      <c r="AG271" s="484">
        <f>RANK(AF271,$AF$3:$AF$651,0)</f>
        <v>319</v>
      </c>
      <c r="AH271" s="426">
        <f>IF(ISERROR(VLOOKUP(B271,'Notes Ecrit'!$A$2:$B$650,2,FALSE)),"ABI",(VLOOKUP(B271,'Notes Ecrit'!$A$2:$B$650,2,FALSE)))</f>
        <v>8.5</v>
      </c>
      <c r="AI271" s="425">
        <f>IF(OR(AH271="ABI",AH271="VALIDÉ"),0,AH271)</f>
        <v>8.5</v>
      </c>
      <c r="AJ271" s="488">
        <f>RANK(AI271,$AI$3:$AI$651,0)</f>
        <v>83</v>
      </c>
      <c r="AK271" s="427">
        <f>IF(AH271="ABI","DEF",IF(AE271="DSP",AH271,(AE271*0.5+AH271*0.5)))</f>
        <v>9.75</v>
      </c>
    </row>
    <row r="272" spans="1:37" ht="15.75" customHeight="1" thickBot="1" x14ac:dyDescent="0.35">
      <c r="A272" s="414" t="s">
        <v>1026</v>
      </c>
      <c r="B272" s="415">
        <v>21810378</v>
      </c>
      <c r="C272" s="416" t="s">
        <v>651</v>
      </c>
      <c r="D272" s="417" t="s">
        <v>43</v>
      </c>
      <c r="E272" s="418">
        <v>21</v>
      </c>
      <c r="F272" s="419">
        <f>IF(E272="ABI","ABI",IF(E272="DSP","DSP",IF(E272="VAL","VAL",(VLOOKUP(E272,tpstest,2)))))</f>
        <v>20</v>
      </c>
      <c r="G272" s="420">
        <f>IF(F272="ABI",0,IF(F272="DSP","DSP",IF(F272="VAL","VAL",(IF(A272="F",VLOOKUP(F272,endurfille,2),VLOOKUP(F272,endurgarçon,2))))))</f>
        <v>18</v>
      </c>
      <c r="H272" s="421">
        <f>IF(G272="VAL","VALIDÉ",G272)</f>
        <v>18</v>
      </c>
      <c r="I272" s="418">
        <v>3.2</v>
      </c>
      <c r="J272" s="420">
        <f>IF(I272="ABI",0,IF(I272="DSP","DSP",IF(I272="VAL","VAL",(IF(A272="F",VLOOKUP(I272,VIT20MF,2),VLOOKUP(I272,Vit20MG,2))))))</f>
        <v>17</v>
      </c>
      <c r="K272" s="418">
        <v>6.74</v>
      </c>
      <c r="L272" s="420">
        <f>IF(K272="ABI",0,IF(K272="DSP","DSP",IF(K272="VAL","VAL",(IF(A272="F",VLOOKUP(K272,vit50mf,2),VLOOKUP(K272,vit50mg,2))))))</f>
        <v>12</v>
      </c>
      <c r="M272" s="421">
        <f>IF(OR(J272="DSP",L272="DSP"),"DSP",IF(L272="VAL","VALIDÉ",(J272+L272)/2))</f>
        <v>14.5</v>
      </c>
      <c r="N272" s="418">
        <v>82</v>
      </c>
      <c r="O272" s="418">
        <v>70</v>
      </c>
      <c r="P272" s="422">
        <f>IF(OR(N272="DSP",N272="ABI",N272="VAL"),0,N272/O272)</f>
        <v>1.1714285714285715</v>
      </c>
      <c r="Q272" s="420">
        <f>IF(N272="ABI",0,IF(N272="DSP","DSP",IF(N272="VAL","VAL",IF(A272="F",VLOOKUP(P272,forcefille,2),VLOOKUP(P272,forcegarçon,2)))))</f>
        <v>6</v>
      </c>
      <c r="R272" s="418">
        <v>47.1</v>
      </c>
      <c r="S272" s="420">
        <f>IF(R272="ABI",0,IF(R272="DSP","DSP",IF(R272="VAL","VAL",IF(A272="F",VLOOKUP(R272,détfille,2),VLOOKUP(R272,détgarçon,2)))))</f>
        <v>5</v>
      </c>
      <c r="T272" s="421">
        <f>IF(OR(Q272="VAL",S272="VAL"),"VALIDÉ",IF(AND(Q272="DSP",S272="DSP"),"DSP",IF(Q272="DSP",S272*2,IF(S272="DSP",Q272*2,(Q272+S272)))))</f>
        <v>11</v>
      </c>
      <c r="U272" s="418">
        <v>25</v>
      </c>
      <c r="V272" s="420">
        <f>IF(U272="ABI",0,IF(U272="DSP","DSP",IF(U272="VAL","VAL",IF(A272="F",VLOOKUP(U272,coorfille,2),VLOOKUP(U272,coorgarçon,2)))))</f>
        <v>5.25</v>
      </c>
      <c r="W272" s="418">
        <v>3</v>
      </c>
      <c r="X272" s="420">
        <f>IF(W272="ABI",0,IF(W272="DSP","DSP",IF(W272="VAL","VAL",IF(A272="F",VLOOKUP(W272,SouplesseFille,2),VLOOKUP(W272,SouplesseGarçon,2)))))</f>
        <v>3.25</v>
      </c>
      <c r="Y272" s="418">
        <v>4</v>
      </c>
      <c r="Z272" s="420">
        <f>IF(Y272="ABI",0,IF(Y272="DSP","DSP",IF(Y272="VAL","VAL",IF(A272="F",VLOOKUP(Y272,eqfille,2),VLOOKUP(Y272,eqgarçon,2)))))</f>
        <v>3</v>
      </c>
      <c r="AA272" s="421">
        <f>IF(AND(V272="DSP",X272="DSP",Z272="DSP"),"DSP",IF(AND(V272="DSP",X272="DSP"),Z272*4,IF(AND(V272="DSP",Z272="DSP"),X272*4,IF(AND(X272="DSP",Z272="DSP"),V272*2,IF(V272="DSP",(X272+Z272)*2,IF(X272="DSP",V272+Z272*2,IF(Z272="DSP",V272+X272*2,IF(Z272="VAL","VALIDÉ",V272+X272+Z272))))))))</f>
        <v>11.5</v>
      </c>
      <c r="AB272" s="418">
        <v>40.119999999999997</v>
      </c>
      <c r="AC272" s="420">
        <f>IF(AB272="ABI",0,IF(AB272="DNF",0,IF(AB272="DSP","DSP",IF(AB272="VAL","VAL",(IF(A272="F",VLOOKUP(AB272,nagefille,2),VLOOKUP(AB272,nagegarçon,2)))))))</f>
        <v>10</v>
      </c>
      <c r="AD272" s="423">
        <f>IF(AC272="VAL","VALIDÉ",AC272)</f>
        <v>10</v>
      </c>
      <c r="AE272" s="424">
        <f>IF(AND(H272="DSP",M272="DSP",T272="DSP",AA272="DSP",AD272="DSP"),"DSP",IF(AND(H272="DSP",M272="DSP",T272="DSP",AA272="DSP"),AD272,IF(AND(H272="DSP",M272="DSP",T272="DSP",AD272="DSP"),AA272,IF(AND(H272="DSP",M272="DSP",AA272="DSP",AD272="DSP"),T272,IF(AND(H272="DSP",T272="DSP",AA272="DSP",AD272="DSP"),M272,IF(AND(M272="DSP",T272="DSP",AA272="DSP",AD272="DSP"),H272,IF(AND(T272="DSP",AA272="DSP",AD272="DSP"),(H272+M272)/2,IF(AND(M272="DSP",AA272="DSP",AD272="DSP"),(H272+T272)/2,IF(AND(H272="DSP",AA272="DSP",AD272="DSP"),(M272+T272)/2,IF(AND(M272="DSP",T272="DSP",AD272="DSP"),(H272+AA272)/2,IF(AND(H272="DSP",T272="DSP",AD272="DSP"),(M272+AA272)/2,IF(AND(H272="DSP",M272="DSP",AD272="DSP"),(T272+AA272)/2,IF(AND(M272="DSP",T272="DSP",AA272="DSP"),(H272+AD272)/2,IF(AND(H272="DSP",T272="DSP",AA272="DSP"),(M272+AD272)/2,IF(AND(H272="DSP",M272="DSP",AA272="DSP"),(T272+AD272)/2,IF(AND(H272="DSP",M272="DSP",T272="DSP"),(AA272+AD272)/2,IF(AND(H272="DSP",M272="DSP"),(T272+AA272+AD272)/3,IF(AND(H272="DSP",T272="DSP"),(M272+AA272+AD272)/3,IF(AND(M272="DSP",T272="DSP"),(H272+AA272+AD272)/3,IF(AND(H272="DSP",AA272="DSP"),(M272+T272+AD272)/3,IF(AND(M272="DSP",AA272="DSP"),(H272+T272+AD272)/3,IF(AND(T272="DSP",AA272="DSP"),(H272+M272+AD272)/3,IF(AND(H272="DSP",AD272="DSP"),(M272+T272+AA272)/3,IF(AND(M272="DSP",AD272="DSP"),(H272+T272+AA272)/3,IF(AND(T272="DSP",AD272="DSP"),(H272+M272+AA272)/3,IF(AND(AA272="DSP",AD272="DSP"),(H272+M272+T272)/3,IF(H272="DSP",(M272+T272+AA272+AD272)/4,IF(M272="DSP",(H272+T272+AA272+AD272)/4,IF(T272="DSP",(H272+M272+AA272+AD272)/4,IF(AA272="DSP",(H272+M272+T272+AD272)/4,IF(AD272="DSP",(H272+M272+T272+AA272)/4,SUM(H272+M272+T272+AA272+AD272)/5)))))))))))))))))))))))))))))))</f>
        <v>13</v>
      </c>
      <c r="AF272" s="425">
        <f>IF(AE272="DSP",0,AE272)</f>
        <v>13</v>
      </c>
      <c r="AG272" s="484">
        <f>RANK(AF272,$AF$3:$AF$651,0)</f>
        <v>88</v>
      </c>
      <c r="AH272" s="426">
        <f>IF(ISERROR(VLOOKUP(B272,'Notes Ecrit'!$A$2:$B$650,2,FALSE)),"ABI",(VLOOKUP(B272,'Notes Ecrit'!$A$2:$B$650,2,FALSE)))</f>
        <v>8.5</v>
      </c>
      <c r="AI272" s="425">
        <f>IF(OR(AH272="ABI",AH272="VALIDÉ"),0,AH272)</f>
        <v>8.5</v>
      </c>
      <c r="AJ272" s="488">
        <f>RANK(AI272,$AI$3:$AI$651,0)</f>
        <v>83</v>
      </c>
      <c r="AK272" s="427">
        <f>IF(AH272="ABI","DEF",IF(AE272="DSP",AH272,(AE272*0.5+AH272*0.5)))</f>
        <v>10.75</v>
      </c>
    </row>
    <row r="273" spans="1:37" ht="15.75" customHeight="1" thickBot="1" x14ac:dyDescent="0.35">
      <c r="A273" s="414" t="s">
        <v>1026</v>
      </c>
      <c r="B273" s="415">
        <v>21814960</v>
      </c>
      <c r="C273" s="417" t="s">
        <v>217</v>
      </c>
      <c r="D273" s="417" t="s">
        <v>212</v>
      </c>
      <c r="E273" s="418">
        <v>14</v>
      </c>
      <c r="F273" s="419">
        <f>IF(E273="ABI","ABI",IF(E273="DSP","DSP",IF(E273="VAL","VAL",(VLOOKUP(E273,tpstest,2)))))</f>
        <v>16.5</v>
      </c>
      <c r="G273" s="420">
        <f>IF(F273="ABI",0,IF(F273="DSP","DSP",IF(F273="VAL","VAL",(IF(A273="F",VLOOKUP(F273,endurfille,2),VLOOKUP(F273,endurgarçon,2))))))</f>
        <v>11</v>
      </c>
      <c r="H273" s="421">
        <f>IF(G273="VAL","VALIDÉ",G273)</f>
        <v>11</v>
      </c>
      <c r="I273" s="418">
        <v>3.09</v>
      </c>
      <c r="J273" s="420">
        <f>IF(I273="ABI",0,IF(I273="DSP","DSP",IF(I273="VAL","VAL",(IF(A273="F",VLOOKUP(I273,VIT20MF,2),VLOOKUP(I273,Vit20MG,2))))))</f>
        <v>19</v>
      </c>
      <c r="K273" s="418">
        <v>6.76</v>
      </c>
      <c r="L273" s="420">
        <f>IF(K273="ABI",0,IF(K273="DSP","DSP",IF(K273="VAL","VAL",(IF(A273="F",VLOOKUP(K273,vit50mf,2),VLOOKUP(K273,vit50mg,2))))))</f>
        <v>11</v>
      </c>
      <c r="M273" s="421">
        <f>IF(OR(J273="DSP",L273="DSP"),"DSP",IF(L273="VAL","VALIDÉ",(J273+L273)/2))</f>
        <v>15</v>
      </c>
      <c r="N273" s="418">
        <v>46</v>
      </c>
      <c r="O273" s="418">
        <v>69</v>
      </c>
      <c r="P273" s="422">
        <f>IF(OR(N273="DSP",N273="ABI",N273="VAL"),0,N273/O273)</f>
        <v>0.66666666666666663</v>
      </c>
      <c r="Q273" s="420">
        <f>IF(N273="ABI",0,IF(N273="DSP","DSP",IF(N273="VAL","VAL",IF(A273="F",VLOOKUP(P273,forcefille,2),VLOOKUP(P273,forcegarçon,2)))))</f>
        <v>3.5</v>
      </c>
      <c r="R273" s="418">
        <v>42.4</v>
      </c>
      <c r="S273" s="420">
        <f>IF(R273="ABI",0,IF(R273="DSP","DSP",IF(R273="VAL","VAL",IF(A273="F",VLOOKUP(R273,détfille,2),VLOOKUP(R273,détgarçon,2)))))</f>
        <v>3.5</v>
      </c>
      <c r="T273" s="421">
        <f>IF(OR(Q273="VAL",S273="VAL"),"VALIDÉ",IF(AND(Q273="DSP",S273="DSP"),"DSP",IF(Q273="DSP",S273*2,IF(S273="DSP",Q273*2,(Q273+S273)))))</f>
        <v>7</v>
      </c>
      <c r="U273" s="418">
        <v>25.88</v>
      </c>
      <c r="V273" s="420">
        <f>IF(U273="ABI",0,IF(U273="DSP","DSP",IF(U273="VAL","VAL",IF(A273="F",VLOOKUP(U273,coorfille,2),VLOOKUP(U273,coorgarçon,2)))))</f>
        <v>5</v>
      </c>
      <c r="W273" s="418">
        <v>-3</v>
      </c>
      <c r="X273" s="420">
        <f>IF(W273="ABI",0,IF(W273="DSP","DSP",IF(W273="VAL","VAL",IF(A273="F",VLOOKUP(W273,SouplesseFille,2),VLOOKUP(W273,SouplesseGarçon,2)))))</f>
        <v>1.75</v>
      </c>
      <c r="Y273" s="418">
        <v>0</v>
      </c>
      <c r="Z273" s="420">
        <f>IF(Y273="ABI",0,IF(Y273="DSP","DSP",IF(Y273="VAL","VAL",IF(A273="F",VLOOKUP(Y273,eqfille,2),VLOOKUP(Y273,eqgarçon,2)))))</f>
        <v>5</v>
      </c>
      <c r="AA273" s="421">
        <f>IF(AND(V273="DSP",X273="DSP",Z273="DSP"),"DSP",IF(AND(V273="DSP",X273="DSP"),Z273*4,IF(AND(V273="DSP",Z273="DSP"),X273*4,IF(AND(X273="DSP",Z273="DSP"),V273*2,IF(V273="DSP",(X273+Z273)*2,IF(X273="DSP",V273+Z273*2,IF(Z273="DSP",V273+X273*2,IF(Z273="VAL","VALIDÉ",V273+X273+Z273))))))))</f>
        <v>11.75</v>
      </c>
      <c r="AB273" s="418">
        <v>49.79</v>
      </c>
      <c r="AC273" s="420">
        <f>IF(AB273="ABI",0,IF(AB273="DNF",0,IF(AB273="DSP","DSP",IF(AB273="VAL","VAL",(IF(A273="F",VLOOKUP(AB273,nagefille,2),VLOOKUP(AB273,nagegarçon,2)))))))</f>
        <v>5</v>
      </c>
      <c r="AD273" s="423">
        <f>IF(AC273="VAL","VALIDÉ",AC273)</f>
        <v>5</v>
      </c>
      <c r="AE273" s="424">
        <f>IF(AND(H273="DSP",M273="DSP",T273="DSP",AA273="DSP",AD273="DSP"),"DSP",IF(AND(H273="DSP",M273="DSP",T273="DSP",AA273="DSP"),AD273,IF(AND(H273="DSP",M273="DSP",T273="DSP",AD273="DSP"),AA273,IF(AND(H273="DSP",M273="DSP",AA273="DSP",AD273="DSP"),T273,IF(AND(H273="DSP",T273="DSP",AA273="DSP",AD273="DSP"),M273,IF(AND(M273="DSP",T273="DSP",AA273="DSP",AD273="DSP"),H273,IF(AND(T273="DSP",AA273="DSP",AD273="DSP"),(H273+M273)/2,IF(AND(M273="DSP",AA273="DSP",AD273="DSP"),(H273+T273)/2,IF(AND(H273="DSP",AA273="DSP",AD273="DSP"),(M273+T273)/2,IF(AND(M273="DSP",T273="DSP",AD273="DSP"),(H273+AA273)/2,IF(AND(H273="DSP",T273="DSP",AD273="DSP"),(M273+AA273)/2,IF(AND(H273="DSP",M273="DSP",AD273="DSP"),(T273+AA273)/2,IF(AND(M273="DSP",T273="DSP",AA273="DSP"),(H273+AD273)/2,IF(AND(H273="DSP",T273="DSP",AA273="DSP"),(M273+AD273)/2,IF(AND(H273="DSP",M273="DSP",AA273="DSP"),(T273+AD273)/2,IF(AND(H273="DSP",M273="DSP",T273="DSP"),(AA273+AD273)/2,IF(AND(H273="DSP",M273="DSP"),(T273+AA273+AD273)/3,IF(AND(H273="DSP",T273="DSP"),(M273+AA273+AD273)/3,IF(AND(M273="DSP",T273="DSP"),(H273+AA273+AD273)/3,IF(AND(H273="DSP",AA273="DSP"),(M273+T273+AD273)/3,IF(AND(M273="DSP",AA273="DSP"),(H273+T273+AD273)/3,IF(AND(T273="DSP",AA273="DSP"),(H273+M273+AD273)/3,IF(AND(H273="DSP",AD273="DSP"),(M273+T273+AA273)/3,IF(AND(M273="DSP",AD273="DSP"),(H273+T273+AA273)/3,IF(AND(T273="DSP",AD273="DSP"),(H273+M273+AA273)/3,IF(AND(AA273="DSP",AD273="DSP"),(H273+M273+T273)/3,IF(H273="DSP",(M273+T273+AA273+AD273)/4,IF(M273="DSP",(H273+T273+AA273+AD273)/4,IF(T273="DSP",(H273+M273+AA273+AD273)/4,IF(AA273="DSP",(H273+M273+T273+AD273)/4,IF(AD273="DSP",(H273+M273+T273+AA273)/4,SUM(H273+M273+T273+AA273+AD273)/5)))))))))))))))))))))))))))))))</f>
        <v>9.9499999999999993</v>
      </c>
      <c r="AF273" s="425">
        <f>IF(AE273="DSP",0,AE273)</f>
        <v>9.9499999999999993</v>
      </c>
      <c r="AG273" s="484">
        <f>RANK(AF273,$AF$3:$AF$651,0)</f>
        <v>434</v>
      </c>
      <c r="AH273" s="426">
        <f>IF(ISERROR(VLOOKUP(B273,'Notes Ecrit'!$A$2:$B$650,2,FALSE)),"ABI",(VLOOKUP(B273,'Notes Ecrit'!$A$2:$B$650,2,FALSE)))</f>
        <v>3</v>
      </c>
      <c r="AI273" s="425">
        <f>IF(OR(AH273="ABI",AH273="VALIDÉ"),0,AH273)</f>
        <v>3</v>
      </c>
      <c r="AJ273" s="488">
        <f>RANK(AI273,$AI$3:$AI$651,0)</f>
        <v>556</v>
      </c>
      <c r="AK273" s="427">
        <f>IF(AH273="ABI","DEF",IF(AE273="DSP",AH273,(AE273*0.5+AH273*0.5)))</f>
        <v>6.4749999999999996</v>
      </c>
    </row>
    <row r="274" spans="1:37" ht="15.75" customHeight="1" thickBot="1" x14ac:dyDescent="0.35">
      <c r="A274" s="414" t="s">
        <v>1026</v>
      </c>
      <c r="B274" s="415">
        <v>21907124</v>
      </c>
      <c r="C274" s="444" t="s">
        <v>652</v>
      </c>
      <c r="D274" s="445" t="s">
        <v>281</v>
      </c>
      <c r="E274" s="418" t="s">
        <v>329</v>
      </c>
      <c r="F274" s="419" t="str">
        <f>IF(E274="ABI","ABI",IF(E274="DSP","DSP",IF(E274="VAL","VAL",(VLOOKUP(E274,tpstest,2)))))</f>
        <v>ABI</v>
      </c>
      <c r="G274" s="420">
        <f>IF(F274="ABI",0,IF(F274="DSP","DSP",IF(F274="VAL","VAL",(IF(A274="F",VLOOKUP(F274,endurfille,2),VLOOKUP(F274,endurgarçon,2))))))</f>
        <v>0</v>
      </c>
      <c r="H274" s="421">
        <f>IF(G274="VAL","VALIDÉ",G274)</f>
        <v>0</v>
      </c>
      <c r="I274" s="418" t="s">
        <v>329</v>
      </c>
      <c r="J274" s="420">
        <f>IF(I274="ABI",0,IF(I274="DSP","DSP",IF(I274="VAL","VAL",(IF(A274="F",VLOOKUP(I274,VIT20MF,2),VLOOKUP(I274,Vit20MG,2))))))</f>
        <v>0</v>
      </c>
      <c r="K274" s="418" t="s">
        <v>329</v>
      </c>
      <c r="L274" s="420">
        <f>IF(K274="ABI",0,IF(K274="DSP","DSP",IF(K274="VAL","VAL",(IF(A274="F",VLOOKUP(K274,vit50mf,2),VLOOKUP(K274,vit50mg,2))))))</f>
        <v>0</v>
      </c>
      <c r="M274" s="421">
        <f>IF(OR(J274="DSP",L274="DSP"),"DSP",IF(L274="VAL","VALIDÉ",(J274+L274)/2))</f>
        <v>0</v>
      </c>
      <c r="N274" s="418" t="s">
        <v>329</v>
      </c>
      <c r="O274" s="418"/>
      <c r="P274" s="422">
        <f>IF(OR(N274="DSP",N274="ABI",N274="VAL"),0,N274/O274)</f>
        <v>0</v>
      </c>
      <c r="Q274" s="420">
        <f>IF(N274="ABI",0,IF(N274="DSP","DSP",IF(N274="VAL","VAL",IF(A274="F",VLOOKUP(P274,forcefille,2),VLOOKUP(P274,forcegarçon,2)))))</f>
        <v>0</v>
      </c>
      <c r="R274" s="418" t="s">
        <v>329</v>
      </c>
      <c r="S274" s="420">
        <f>IF(R274="ABI",0,IF(R274="DSP","DSP",IF(R274="VAL","VAL",IF(A274="F",VLOOKUP(R274,détfille,2),VLOOKUP(R274,détgarçon,2)))))</f>
        <v>0</v>
      </c>
      <c r="T274" s="421">
        <f>IF(OR(Q274="VAL",S274="VAL"),"VALIDÉ",IF(AND(Q274="DSP",S274="DSP"),"DSP",IF(Q274="DSP",S274*2,IF(S274="DSP",Q274*2,(Q274+S274)))))</f>
        <v>0</v>
      </c>
      <c r="U274" s="418" t="s">
        <v>329</v>
      </c>
      <c r="V274" s="420">
        <f>IF(U274="ABI",0,IF(U274="DSP","DSP",IF(U274="VAL","VAL",IF(A274="F",VLOOKUP(U274,coorfille,2),VLOOKUP(U274,coorgarçon,2)))))</f>
        <v>0</v>
      </c>
      <c r="W274" s="418" t="s">
        <v>329</v>
      </c>
      <c r="X274" s="420">
        <f>IF(W274="ABI",0,IF(W274="DSP","DSP",IF(W274="VAL","VAL",IF(A274="F",VLOOKUP(W274,SouplesseFille,2),VLOOKUP(W274,SouplesseGarçon,2)))))</f>
        <v>0</v>
      </c>
      <c r="Y274" s="418" t="s">
        <v>329</v>
      </c>
      <c r="Z274" s="420">
        <f>IF(Y274="ABI",0,IF(Y274="DSP","DSP",IF(Y274="VAL","VAL",IF(A274="F",VLOOKUP(Y274,eqfille,2),VLOOKUP(Y274,eqgarçon,2)))))</f>
        <v>0</v>
      </c>
      <c r="AA274" s="421">
        <f>IF(AND(V274="DSP",X274="DSP",Z274="DSP"),"DSP",IF(AND(V274="DSP",X274="DSP"),Z274*4,IF(AND(V274="DSP",Z274="DSP"),X274*4,IF(AND(X274="DSP",Z274="DSP"),V274*2,IF(V274="DSP",(X274+Z274)*2,IF(X274="DSP",V274+Z274*2,IF(Z274="DSP",V274+X274*2,IF(Z274="VAL","VALIDÉ",V274+X274+Z274))))))))</f>
        <v>0</v>
      </c>
      <c r="AB274" s="418" t="s">
        <v>329</v>
      </c>
      <c r="AC274" s="420">
        <f>IF(AB274="ABI",0,IF(AB274="DNF",0,IF(AB274="DSP","DSP",IF(AB274="VAL","VAL",(IF(A274="F",VLOOKUP(AB274,nagefille,2),VLOOKUP(AB274,nagegarçon,2)))))))</f>
        <v>0</v>
      </c>
      <c r="AD274" s="423">
        <f>IF(AC274="VAL","VALIDÉ",AC274)</f>
        <v>0</v>
      </c>
      <c r="AE274" s="424">
        <f>IF(AND(H274="DSP",M274="DSP",T274="DSP",AA274="DSP",AD274="DSP"),"DSP",IF(AND(H274="DSP",M274="DSP",T274="DSP",AA274="DSP"),AD274,IF(AND(H274="DSP",M274="DSP",T274="DSP",AD274="DSP"),AA274,IF(AND(H274="DSP",M274="DSP",AA274="DSP",AD274="DSP"),T274,IF(AND(H274="DSP",T274="DSP",AA274="DSP",AD274="DSP"),M274,IF(AND(M274="DSP",T274="DSP",AA274="DSP",AD274="DSP"),H274,IF(AND(T274="DSP",AA274="DSP",AD274="DSP"),(H274+M274)/2,IF(AND(M274="DSP",AA274="DSP",AD274="DSP"),(H274+T274)/2,IF(AND(H274="DSP",AA274="DSP",AD274="DSP"),(M274+T274)/2,IF(AND(M274="DSP",T274="DSP",AD274="DSP"),(H274+AA274)/2,IF(AND(H274="DSP",T274="DSP",AD274="DSP"),(M274+AA274)/2,IF(AND(H274="DSP",M274="DSP",AD274="DSP"),(T274+AA274)/2,IF(AND(M274="DSP",T274="DSP",AA274="DSP"),(H274+AD274)/2,IF(AND(H274="DSP",T274="DSP",AA274="DSP"),(M274+AD274)/2,IF(AND(H274="DSP",M274="DSP",AA274="DSP"),(T274+AD274)/2,IF(AND(H274="DSP",M274="DSP",T274="DSP"),(AA274+AD274)/2,IF(AND(H274="DSP",M274="DSP"),(T274+AA274+AD274)/3,IF(AND(H274="DSP",T274="DSP"),(M274+AA274+AD274)/3,IF(AND(M274="DSP",T274="DSP"),(H274+AA274+AD274)/3,IF(AND(H274="DSP",AA274="DSP"),(M274+T274+AD274)/3,IF(AND(M274="DSP",AA274="DSP"),(H274+T274+AD274)/3,IF(AND(T274="DSP",AA274="DSP"),(H274+M274+AD274)/3,IF(AND(H274="DSP",AD274="DSP"),(M274+T274+AA274)/3,IF(AND(M274="DSP",AD274="DSP"),(H274+T274+AA274)/3,IF(AND(T274="DSP",AD274="DSP"),(H274+M274+AA274)/3,IF(AND(AA274="DSP",AD274="DSP"),(H274+M274+T274)/3,IF(H274="DSP",(M274+T274+AA274+AD274)/4,IF(M274="DSP",(H274+T274+AA274+AD274)/4,IF(T274="DSP",(H274+M274+AA274+AD274)/4,IF(AA274="DSP",(H274+M274+T274+AD274)/4,IF(AD274="DSP",(H274+M274+T274+AA274)/4,SUM(H274+M274+T274+AA274+AD274)/5)))))))))))))))))))))))))))))))</f>
        <v>0</v>
      </c>
      <c r="AF274" s="425">
        <f>IF(AE274="DSP",0,AE274)</f>
        <v>0</v>
      </c>
      <c r="AG274" s="484">
        <f>RANK(AF274,$AF$3:$AF$651,0)</f>
        <v>584</v>
      </c>
      <c r="AH274" s="426" t="str">
        <f>IF(ISERROR(VLOOKUP(B274,'Notes Ecrit'!$A$2:$B$650,2,FALSE)),"ABI",(VLOOKUP(B274,'Notes Ecrit'!$A$2:$B$650,2,FALSE)))</f>
        <v>ABI</v>
      </c>
      <c r="AI274" s="425">
        <f>IF(OR(AH274="ABI",AH274="VALIDÉ"),0,AH274)</f>
        <v>0</v>
      </c>
      <c r="AJ274" s="488">
        <f>RANK(AI274,$AI$3:$AI$651,0)</f>
        <v>592</v>
      </c>
      <c r="AK274" s="427" t="str">
        <f>IF(AH274="ABI","DEF",IF(AE274="DSP",AH274,(AE274*0.5+AH274*0.5)))</f>
        <v>DEF</v>
      </c>
    </row>
    <row r="275" spans="1:37" ht="15.75" customHeight="1" thickBot="1" x14ac:dyDescent="0.35">
      <c r="A275" s="414" t="s">
        <v>74</v>
      </c>
      <c r="B275" s="415">
        <v>21809255</v>
      </c>
      <c r="C275" s="416" t="s">
        <v>653</v>
      </c>
      <c r="D275" s="417" t="s">
        <v>507</v>
      </c>
      <c r="E275" s="418">
        <v>10</v>
      </c>
      <c r="F275" s="419">
        <f>IF(E275="ABI","ABI",IF(E275="DSP","DSP",IF(E275="VAL","VAL",(VLOOKUP(E275,tpstest,2)))))</f>
        <v>14.5</v>
      </c>
      <c r="G275" s="420">
        <f>IF(F275="ABI",0,IF(F275="DSP","DSP",IF(F275="VAL","VAL",(IF(A275="F",VLOOKUP(F275,endurfille,2),VLOOKUP(F275,endurgarçon,2))))))</f>
        <v>10</v>
      </c>
      <c r="H275" s="421">
        <f>IF(G275="VAL","VALIDÉ",G275)</f>
        <v>10</v>
      </c>
      <c r="I275" s="418">
        <v>3.68</v>
      </c>
      <c r="J275" s="420">
        <f>IF(I275="ABI",0,IF(I275="DSP","DSP",IF(I275="VAL","VAL",(IF(A275="F",VLOOKUP(I275,VIT20MF,2),VLOOKUP(I275,Vit20MG,2))))))</f>
        <v>13</v>
      </c>
      <c r="K275" s="418">
        <v>8.26</v>
      </c>
      <c r="L275" s="420">
        <f>IF(K275="ABI",0,IF(K275="DSP","DSP",IF(K275="VAL","VAL",(IF(A275="F",VLOOKUP(K275,vit50mf,2),VLOOKUP(K275,vit50mg,2))))))</f>
        <v>7</v>
      </c>
      <c r="M275" s="421">
        <f>IF(OR(J275="DSP",L275="DSP"),"DSP",IF(L275="VAL","VALIDÉ",(J275+L275)/2))</f>
        <v>10</v>
      </c>
      <c r="N275" s="418">
        <v>34</v>
      </c>
      <c r="O275" s="418">
        <v>61</v>
      </c>
      <c r="P275" s="422">
        <f>IF(OR(N275="DSP",N275="ABI",N275="VAL"),0,N275/O275)</f>
        <v>0.55737704918032782</v>
      </c>
      <c r="Q275" s="420">
        <f>IF(N275="ABI",0,IF(N275="DSP","DSP",IF(N275="VAL","VAL",IF(A275="F",VLOOKUP(P275,forcefille,2),VLOOKUP(P275,forcegarçon,2)))))</f>
        <v>5.5</v>
      </c>
      <c r="R275" s="418">
        <v>25.4</v>
      </c>
      <c r="S275" s="420">
        <f>IF(R275="ABI",0,IF(R275="DSP","DSP",IF(R275="VAL","VAL",IF(A275="F",VLOOKUP(R275,détfille,2),VLOOKUP(R275,détgarçon,2)))))</f>
        <v>3.5</v>
      </c>
      <c r="T275" s="421">
        <f>IF(OR(Q275="VAL",S275="VAL"),"VALIDÉ",IF(AND(Q275="DSP",S275="DSP"),"DSP",IF(Q275="DSP",S275*2,IF(S275="DSP",Q275*2,(Q275+S275)))))</f>
        <v>9</v>
      </c>
      <c r="U275" s="418">
        <v>28.2</v>
      </c>
      <c r="V275" s="420">
        <f>IF(U275="ABI",0,IF(U275="DSP","DSP",IF(U275="VAL","VAL",IF(A275="F",VLOOKUP(U275,coorfille,2),VLOOKUP(U275,coorgarçon,2)))))</f>
        <v>4.75</v>
      </c>
      <c r="W275" s="418">
        <v>4</v>
      </c>
      <c r="X275" s="420">
        <f>IF(W275="ABI",0,IF(W275="DSP","DSP",IF(W275="VAL","VAL",IF(A275="F",VLOOKUP(W275,SouplesseFille,2),VLOOKUP(W275,SouplesseGarçon,2)))))</f>
        <v>3.25</v>
      </c>
      <c r="Y275" s="418">
        <v>1</v>
      </c>
      <c r="Z275" s="420">
        <f>IF(Y275="ABI",0,IF(Y275="DSP","DSP",IF(Y275="VAL","VAL",IF(A275="F",VLOOKUP(Y275,eqfille,2),VLOOKUP(Y275,eqgarçon,2)))))</f>
        <v>4.5</v>
      </c>
      <c r="AA275" s="421">
        <f>IF(AND(V275="DSP",X275="DSP",Z275="DSP"),"DSP",IF(AND(V275="DSP",X275="DSP"),Z275*4,IF(AND(V275="DSP",Z275="DSP"),X275*4,IF(AND(X275="DSP",Z275="DSP"),V275*2,IF(V275="DSP",(X275+Z275)*2,IF(X275="DSP",V275+Z275*2,IF(Z275="DSP",V275+X275*2,IF(Z275="VAL","VALIDÉ",V275+X275+Z275))))))))</f>
        <v>12.5</v>
      </c>
      <c r="AB275" s="418" t="s">
        <v>329</v>
      </c>
      <c r="AC275" s="420">
        <f>IF(AB275="ABI",0,IF(AB275="DNF",0,IF(AB275="DSP","DSP",IF(AB275="VAL","VAL",(IF(A275="F",VLOOKUP(AB275,nagefille,2),VLOOKUP(AB275,nagegarçon,2)))))))</f>
        <v>0</v>
      </c>
      <c r="AD275" s="423">
        <f>IF(AC275="VAL","VALIDÉ",AC275)</f>
        <v>0</v>
      </c>
      <c r="AE275" s="424">
        <f>IF(AND(H275="DSP",M275="DSP",T275="DSP",AA275="DSP",AD275="DSP"),"DSP",IF(AND(H275="DSP",M275="DSP",T275="DSP",AA275="DSP"),AD275,IF(AND(H275="DSP",M275="DSP",T275="DSP",AD275="DSP"),AA275,IF(AND(H275="DSP",M275="DSP",AA275="DSP",AD275="DSP"),T275,IF(AND(H275="DSP",T275="DSP",AA275="DSP",AD275="DSP"),M275,IF(AND(M275="DSP",T275="DSP",AA275="DSP",AD275="DSP"),H275,IF(AND(T275="DSP",AA275="DSP",AD275="DSP"),(H275+M275)/2,IF(AND(M275="DSP",AA275="DSP",AD275="DSP"),(H275+T275)/2,IF(AND(H275="DSP",AA275="DSP",AD275="DSP"),(M275+T275)/2,IF(AND(M275="DSP",T275="DSP",AD275="DSP"),(H275+AA275)/2,IF(AND(H275="DSP",T275="DSP",AD275="DSP"),(M275+AA275)/2,IF(AND(H275="DSP",M275="DSP",AD275="DSP"),(T275+AA275)/2,IF(AND(M275="DSP",T275="DSP",AA275="DSP"),(H275+AD275)/2,IF(AND(H275="DSP",T275="DSP",AA275="DSP"),(M275+AD275)/2,IF(AND(H275="DSP",M275="DSP",AA275="DSP"),(T275+AD275)/2,IF(AND(H275="DSP",M275="DSP",T275="DSP"),(AA275+AD275)/2,IF(AND(H275="DSP",M275="DSP"),(T275+AA275+AD275)/3,IF(AND(H275="DSP",T275="DSP"),(M275+AA275+AD275)/3,IF(AND(M275="DSP",T275="DSP"),(H275+AA275+AD275)/3,IF(AND(H275="DSP",AA275="DSP"),(M275+T275+AD275)/3,IF(AND(M275="DSP",AA275="DSP"),(H275+T275+AD275)/3,IF(AND(T275="DSP",AA275="DSP"),(H275+M275+AD275)/3,IF(AND(H275="DSP",AD275="DSP"),(M275+T275+AA275)/3,IF(AND(M275="DSP",AD275="DSP"),(H275+T275+AA275)/3,IF(AND(T275="DSP",AD275="DSP"),(H275+M275+AA275)/3,IF(AND(AA275="DSP",AD275="DSP"),(H275+M275+T275)/3,IF(H275="DSP",(M275+T275+AA275+AD275)/4,IF(M275="DSP",(H275+T275+AA275+AD275)/4,IF(T275="DSP",(H275+M275+AA275+AD275)/4,IF(AA275="DSP",(H275+M275+T275+AD275)/4,IF(AD275="DSP",(H275+M275+T275+AA275)/4,SUM(H275+M275+T275+AA275+AD275)/5)))))))))))))))))))))))))))))))</f>
        <v>8.3000000000000007</v>
      </c>
      <c r="AF275" s="425">
        <f>IF(AE275="DSP",0,AE275)</f>
        <v>8.3000000000000007</v>
      </c>
      <c r="AG275" s="484">
        <f>RANK(AF275,$AF$3:$AF$651,0)</f>
        <v>543</v>
      </c>
      <c r="AH275" s="426">
        <f>IF(ISERROR(VLOOKUP(B275,'Notes Ecrit'!$A$2:$B$650,2,FALSE)),"ABI",(VLOOKUP(B275,'Notes Ecrit'!$A$2:$B$650,2,FALSE)))</f>
        <v>4</v>
      </c>
      <c r="AI275" s="425">
        <f>IF(OR(AH275="ABI",AH275="VALIDÉ"),0,AH275)</f>
        <v>4</v>
      </c>
      <c r="AJ275" s="488">
        <f>RANK(AI275,$AI$3:$AI$651,0)</f>
        <v>490</v>
      </c>
      <c r="AK275" s="427">
        <f>IF(AH275="ABI","DEF",IF(AE275="DSP",AH275,(AE275*0.5+AH275*0.5)))</f>
        <v>6.15</v>
      </c>
    </row>
    <row r="276" spans="1:37" ht="15.75" customHeight="1" thickBot="1" x14ac:dyDescent="0.35">
      <c r="A276" s="414" t="s">
        <v>1026</v>
      </c>
      <c r="B276" s="415">
        <v>21712856</v>
      </c>
      <c r="C276" s="416" t="s">
        <v>654</v>
      </c>
      <c r="D276" s="417" t="s">
        <v>291</v>
      </c>
      <c r="E276" s="418" t="s">
        <v>329</v>
      </c>
      <c r="F276" s="419" t="str">
        <f>IF(E276="ABI","ABI",IF(E276="DSP","DSP",IF(E276="VAL","VAL",(VLOOKUP(E276,tpstest,2)))))</f>
        <v>ABI</v>
      </c>
      <c r="G276" s="420">
        <f>IF(F276="ABI",0,IF(F276="DSP","DSP",IF(F276="VAL","VAL",(IF(A276="F",VLOOKUP(F276,endurfille,2),VLOOKUP(F276,endurgarçon,2))))))</f>
        <v>0</v>
      </c>
      <c r="H276" s="421">
        <f>IF(G276="VAL","VALIDÉ",G276)</f>
        <v>0</v>
      </c>
      <c r="I276" s="418" t="s">
        <v>329</v>
      </c>
      <c r="J276" s="420">
        <f>IF(I276="ABI",0,IF(I276="DSP","DSP",IF(I276="VAL","VAL",(IF(A276="F",VLOOKUP(I276,VIT20MF,2),VLOOKUP(I276,Vit20MG,2))))))</f>
        <v>0</v>
      </c>
      <c r="K276" s="418" t="s">
        <v>329</v>
      </c>
      <c r="L276" s="420">
        <f>IF(K276="ABI",0,IF(K276="DSP","DSP",IF(K276="VAL","VAL",(IF(A276="F",VLOOKUP(K276,vit50mf,2),VLOOKUP(K276,vit50mg,2))))))</f>
        <v>0</v>
      </c>
      <c r="M276" s="421">
        <f>IF(OR(J276="DSP",L276="DSP"),"DSP",IF(L276="VAL","VALIDÉ",(J276+L276)/2))</f>
        <v>0</v>
      </c>
      <c r="N276" s="418" t="s">
        <v>329</v>
      </c>
      <c r="O276" s="418"/>
      <c r="P276" s="422">
        <f>IF(OR(N276="DSP",N276="ABI",N276="VAL"),0,N276/O276)</f>
        <v>0</v>
      </c>
      <c r="Q276" s="420">
        <f>IF(N276="ABI",0,IF(N276="DSP","DSP",IF(N276="VAL","VAL",IF(A276="F",VLOOKUP(P276,forcefille,2),VLOOKUP(P276,forcegarçon,2)))))</f>
        <v>0</v>
      </c>
      <c r="R276" s="418" t="s">
        <v>329</v>
      </c>
      <c r="S276" s="420">
        <f>IF(R276="ABI",0,IF(R276="DSP","DSP",IF(R276="VAL","VAL",IF(A276="F",VLOOKUP(R276,détfille,2),VLOOKUP(R276,détgarçon,2)))))</f>
        <v>0</v>
      </c>
      <c r="T276" s="421">
        <f>IF(OR(Q276="VAL",S276="VAL"),"VALIDÉ",IF(AND(Q276="DSP",S276="DSP"),"DSP",IF(Q276="DSP",S276*2,IF(S276="DSP",Q276*2,(Q276+S276)))))</f>
        <v>0</v>
      </c>
      <c r="U276" s="418" t="s">
        <v>329</v>
      </c>
      <c r="V276" s="420">
        <f>IF(U276="ABI",0,IF(U276="DSP","DSP",IF(U276="VAL","VAL",IF(A276="F",VLOOKUP(U276,coorfille,2),VLOOKUP(U276,coorgarçon,2)))))</f>
        <v>0</v>
      </c>
      <c r="W276" s="418" t="s">
        <v>329</v>
      </c>
      <c r="X276" s="420">
        <f>IF(W276="ABI",0,IF(W276="DSP","DSP",IF(W276="VAL","VAL",IF(A276="F",VLOOKUP(W276,SouplesseFille,2),VLOOKUP(W276,SouplesseGarçon,2)))))</f>
        <v>0</v>
      </c>
      <c r="Y276" s="418" t="s">
        <v>329</v>
      </c>
      <c r="Z276" s="420">
        <f>IF(Y276="ABI",0,IF(Y276="DSP","DSP",IF(Y276="VAL","VAL",IF(A276="F",VLOOKUP(Y276,eqfille,2),VLOOKUP(Y276,eqgarçon,2)))))</f>
        <v>0</v>
      </c>
      <c r="AA276" s="421">
        <f>IF(AND(V276="DSP",X276="DSP",Z276="DSP"),"DSP",IF(AND(V276="DSP",X276="DSP"),Z276*4,IF(AND(V276="DSP",Z276="DSP"),X276*4,IF(AND(X276="DSP",Z276="DSP"),V276*2,IF(V276="DSP",(X276+Z276)*2,IF(X276="DSP",V276+Z276*2,IF(Z276="DSP",V276+X276*2,IF(Z276="VAL","VALIDÉ",V276+X276+Z276))))))))</f>
        <v>0</v>
      </c>
      <c r="AB276" s="418" t="s">
        <v>329</v>
      </c>
      <c r="AC276" s="420">
        <f>IF(AB276="ABI",0,IF(AB276="DNF",0,IF(AB276="DSP","DSP",IF(AB276="VAL","VAL",(IF(A276="F",VLOOKUP(AB276,nagefille,2),VLOOKUP(AB276,nagegarçon,2)))))))</f>
        <v>0</v>
      </c>
      <c r="AD276" s="423">
        <f>IF(AC276="VAL","VALIDÉ",AC276)</f>
        <v>0</v>
      </c>
      <c r="AE276" s="424">
        <f>IF(AND(H276="DSP",M276="DSP",T276="DSP",AA276="DSP",AD276="DSP"),"DSP",IF(AND(H276="DSP",M276="DSP",T276="DSP",AA276="DSP"),AD276,IF(AND(H276="DSP",M276="DSP",T276="DSP",AD276="DSP"),AA276,IF(AND(H276="DSP",M276="DSP",AA276="DSP",AD276="DSP"),T276,IF(AND(H276="DSP",T276="DSP",AA276="DSP",AD276="DSP"),M276,IF(AND(M276="DSP",T276="DSP",AA276="DSP",AD276="DSP"),H276,IF(AND(T276="DSP",AA276="DSP",AD276="DSP"),(H276+M276)/2,IF(AND(M276="DSP",AA276="DSP",AD276="DSP"),(H276+T276)/2,IF(AND(H276="DSP",AA276="DSP",AD276="DSP"),(M276+T276)/2,IF(AND(M276="DSP",T276="DSP",AD276="DSP"),(H276+AA276)/2,IF(AND(H276="DSP",T276="DSP",AD276="DSP"),(M276+AA276)/2,IF(AND(H276="DSP",M276="DSP",AD276="DSP"),(T276+AA276)/2,IF(AND(M276="DSP",T276="DSP",AA276="DSP"),(H276+AD276)/2,IF(AND(H276="DSP",T276="DSP",AA276="DSP"),(M276+AD276)/2,IF(AND(H276="DSP",M276="DSP",AA276="DSP"),(T276+AD276)/2,IF(AND(H276="DSP",M276="DSP",T276="DSP"),(AA276+AD276)/2,IF(AND(H276="DSP",M276="DSP"),(T276+AA276+AD276)/3,IF(AND(H276="DSP",T276="DSP"),(M276+AA276+AD276)/3,IF(AND(M276="DSP",T276="DSP"),(H276+AA276+AD276)/3,IF(AND(H276="DSP",AA276="DSP"),(M276+T276+AD276)/3,IF(AND(M276="DSP",AA276="DSP"),(H276+T276+AD276)/3,IF(AND(T276="DSP",AA276="DSP"),(H276+M276+AD276)/3,IF(AND(H276="DSP",AD276="DSP"),(M276+T276+AA276)/3,IF(AND(M276="DSP",AD276="DSP"),(H276+T276+AA276)/3,IF(AND(T276="DSP",AD276="DSP"),(H276+M276+AA276)/3,IF(AND(AA276="DSP",AD276="DSP"),(H276+M276+T276)/3,IF(H276="DSP",(M276+T276+AA276+AD276)/4,IF(M276="DSP",(H276+T276+AA276+AD276)/4,IF(T276="DSP",(H276+M276+AA276+AD276)/4,IF(AA276="DSP",(H276+M276+T276+AD276)/4,IF(AD276="DSP",(H276+M276+T276+AA276)/4,SUM(H276+M276+T276+AA276+AD276)/5)))))))))))))))))))))))))))))))</f>
        <v>0</v>
      </c>
      <c r="AF276" s="425">
        <f>IF(AE276="DSP",0,AE276)</f>
        <v>0</v>
      </c>
      <c r="AG276" s="484">
        <f>RANK(AF276,$AF$3:$AF$651,0)</f>
        <v>584</v>
      </c>
      <c r="AH276" s="426">
        <f>IF(ISERROR(VLOOKUP(B276,'Notes Ecrit'!$A$2:$B$650,2,FALSE)),"ABI",(VLOOKUP(B276,'Notes Ecrit'!$A$2:$B$650,2,FALSE)))</f>
        <v>5.5</v>
      </c>
      <c r="AI276" s="425">
        <f>IF(OR(AH276="ABI",AH276="VALIDÉ"),0,AH276)</f>
        <v>5.5</v>
      </c>
      <c r="AJ276" s="488">
        <f>RANK(AI276,$AI$3:$AI$651,0)</f>
        <v>353</v>
      </c>
      <c r="AK276" s="427">
        <f>IF(AH276="ABI","DEF",IF(AE276="DSP",AH276,(AE276*0.5+AH276*0.5)))</f>
        <v>2.75</v>
      </c>
    </row>
    <row r="277" spans="1:37" ht="15.75" customHeight="1" thickBot="1" x14ac:dyDescent="0.35">
      <c r="A277" s="414" t="s">
        <v>1026</v>
      </c>
      <c r="B277" s="415">
        <v>21909868</v>
      </c>
      <c r="C277" s="444" t="s">
        <v>218</v>
      </c>
      <c r="D277" s="445" t="s">
        <v>129</v>
      </c>
      <c r="E277" s="418">
        <v>18</v>
      </c>
      <c r="F277" s="419">
        <f>IF(E277="ABI","ABI",IF(E277="DSP","DSP",IF(E277="VAL","VAL",(VLOOKUP(E277,tpstest,2)))))</f>
        <v>18.5</v>
      </c>
      <c r="G277" s="420">
        <f>IF(F277="ABI",0,IF(F277="DSP","DSP",IF(F277="VAL","VAL",(IF(A277="F",VLOOKUP(F277,endurfille,2),VLOOKUP(F277,endurgarçon,2))))))</f>
        <v>15</v>
      </c>
      <c r="H277" s="421">
        <f>IF(G277="VAL","VALIDÉ",G277)</f>
        <v>15</v>
      </c>
      <c r="I277" s="418">
        <v>2.99</v>
      </c>
      <c r="J277" s="420">
        <f>IF(I277="ABI",0,IF(I277="DSP","DSP",IF(I277="VAL","VAL",(IF(A277="F",VLOOKUP(I277,VIT20MF,2),VLOOKUP(I277,Vit20MG,2))))))</f>
        <v>20</v>
      </c>
      <c r="K277" s="418">
        <v>6.52</v>
      </c>
      <c r="L277" s="420">
        <f>IF(K277="ABI",0,IF(K277="DSP","DSP",IF(K277="VAL","VAL",(IF(A277="F",VLOOKUP(K277,vit50mf,2),VLOOKUP(K277,vit50mg,2))))))</f>
        <v>13</v>
      </c>
      <c r="M277" s="421">
        <f>IF(OR(J277="DSP",L277="DSP"),"DSP",IF(L277="VAL","VALIDÉ",(J277+L277)/2))</f>
        <v>16.5</v>
      </c>
      <c r="N277" s="418">
        <v>46</v>
      </c>
      <c r="O277" s="418">
        <v>59</v>
      </c>
      <c r="P277" s="422">
        <f>IF(OR(N277="DSP",N277="ABI",N277="VAL"),0,N277/O277)</f>
        <v>0.77966101694915257</v>
      </c>
      <c r="Q277" s="420">
        <f>IF(N277="ABI",0,IF(N277="DSP","DSP",IF(N277="VAL","VAL",IF(A277="F",VLOOKUP(P277,forcefille,2),VLOOKUP(P277,forcegarçon,2)))))</f>
        <v>4</v>
      </c>
      <c r="R277" s="418">
        <v>48</v>
      </c>
      <c r="S277" s="420">
        <f>IF(R277="ABI",0,IF(R277="DSP","DSP",IF(R277="VAL","VAL",IF(A277="F",VLOOKUP(R277,détfille,2),VLOOKUP(R277,détgarçon,2)))))</f>
        <v>5</v>
      </c>
      <c r="T277" s="421">
        <f>IF(OR(Q277="VAL",S277="VAL"),"VALIDÉ",IF(AND(Q277="DSP",S277="DSP"),"DSP",IF(Q277="DSP",S277*2,IF(S277="DSP",Q277*2,(Q277+S277)))))</f>
        <v>9</v>
      </c>
      <c r="U277" s="418">
        <v>22.51</v>
      </c>
      <c r="V277" s="420">
        <f>IF(U277="ABI",0,IF(U277="DSP","DSP",IF(U277="VAL","VAL",IF(A277="F",VLOOKUP(U277,coorfille,2),VLOOKUP(U277,coorgarçon,2)))))</f>
        <v>6.5</v>
      </c>
      <c r="W277" s="418">
        <v>1</v>
      </c>
      <c r="X277" s="420">
        <f>IF(W277="ABI",0,IF(W277="DSP","DSP",IF(W277="VAL","VAL",IF(A277="F",VLOOKUP(W277,SouplesseFille,2),VLOOKUP(W277,SouplesseGarçon,2)))))</f>
        <v>2.75</v>
      </c>
      <c r="Y277" s="418">
        <v>4</v>
      </c>
      <c r="Z277" s="420">
        <f>IF(Y277="ABI",0,IF(Y277="DSP","DSP",IF(Y277="VAL","VAL",IF(A277="F",VLOOKUP(Y277,eqfille,2),VLOOKUP(Y277,eqgarçon,2)))))</f>
        <v>3</v>
      </c>
      <c r="AA277" s="421">
        <f>IF(AND(V277="DSP",X277="DSP",Z277="DSP"),"DSP",IF(AND(V277="DSP",X277="DSP"),Z277*4,IF(AND(V277="DSP",Z277="DSP"),X277*4,IF(AND(X277="DSP",Z277="DSP"),V277*2,IF(V277="DSP",(X277+Z277)*2,IF(X277="DSP",V277+Z277*2,IF(Z277="DSP",V277+X277*2,IF(Z277="VAL","VALIDÉ",V277+X277+Z277))))))))</f>
        <v>12.25</v>
      </c>
      <c r="AB277" s="418">
        <v>49.68</v>
      </c>
      <c r="AC277" s="420">
        <f>IF(AB277="ABI",0,IF(AB277="DNF",0,IF(AB277="DSP","DSP",IF(AB277="VAL","VAL",(IF(A277="F",VLOOKUP(AB277,nagefille,2),VLOOKUP(AB277,nagegarçon,2)))))))</f>
        <v>5</v>
      </c>
      <c r="AD277" s="423">
        <f>IF(AC277="VAL","VALIDÉ",AC277)</f>
        <v>5</v>
      </c>
      <c r="AE277" s="424">
        <f>IF(AND(H277="DSP",M277="DSP",T277="DSP",AA277="DSP",AD277="DSP"),"DSP",IF(AND(H277="DSP",M277="DSP",T277="DSP",AA277="DSP"),AD277,IF(AND(H277="DSP",M277="DSP",T277="DSP",AD277="DSP"),AA277,IF(AND(H277="DSP",M277="DSP",AA277="DSP",AD277="DSP"),T277,IF(AND(H277="DSP",T277="DSP",AA277="DSP",AD277="DSP"),M277,IF(AND(M277="DSP",T277="DSP",AA277="DSP",AD277="DSP"),H277,IF(AND(T277="DSP",AA277="DSP",AD277="DSP"),(H277+M277)/2,IF(AND(M277="DSP",AA277="DSP",AD277="DSP"),(H277+T277)/2,IF(AND(H277="DSP",AA277="DSP",AD277="DSP"),(M277+T277)/2,IF(AND(M277="DSP",T277="DSP",AD277="DSP"),(H277+AA277)/2,IF(AND(H277="DSP",T277="DSP",AD277="DSP"),(M277+AA277)/2,IF(AND(H277="DSP",M277="DSP",AD277="DSP"),(T277+AA277)/2,IF(AND(M277="DSP",T277="DSP",AA277="DSP"),(H277+AD277)/2,IF(AND(H277="DSP",T277="DSP",AA277="DSP"),(M277+AD277)/2,IF(AND(H277="DSP",M277="DSP",AA277="DSP"),(T277+AD277)/2,IF(AND(H277="DSP",M277="DSP",T277="DSP"),(AA277+AD277)/2,IF(AND(H277="DSP",M277="DSP"),(T277+AA277+AD277)/3,IF(AND(H277="DSP",T277="DSP"),(M277+AA277+AD277)/3,IF(AND(M277="DSP",T277="DSP"),(H277+AA277+AD277)/3,IF(AND(H277="DSP",AA277="DSP"),(M277+T277+AD277)/3,IF(AND(M277="DSP",AA277="DSP"),(H277+T277+AD277)/3,IF(AND(T277="DSP",AA277="DSP"),(H277+M277+AD277)/3,IF(AND(H277="DSP",AD277="DSP"),(M277+T277+AA277)/3,IF(AND(M277="DSP",AD277="DSP"),(H277+T277+AA277)/3,IF(AND(T277="DSP",AD277="DSP"),(H277+M277+AA277)/3,IF(AND(AA277="DSP",AD277="DSP"),(H277+M277+T277)/3,IF(H277="DSP",(M277+T277+AA277+AD277)/4,IF(M277="DSP",(H277+T277+AA277+AD277)/4,IF(T277="DSP",(H277+M277+AA277+AD277)/4,IF(AA277="DSP",(H277+M277+T277+AD277)/4,IF(AD277="DSP",(H277+M277+T277+AA277)/4,SUM(H277+M277+T277+AA277+AD277)/5)))))))))))))))))))))))))))))))</f>
        <v>11.55</v>
      </c>
      <c r="AF277" s="425">
        <f>IF(AE277="DSP",0,AE277)</f>
        <v>11.55</v>
      </c>
      <c r="AG277" s="484">
        <f>RANK(AF277,$AF$3:$AF$651,0)</f>
        <v>252</v>
      </c>
      <c r="AH277" s="426">
        <f>IF(ISERROR(VLOOKUP(B277,'Notes Ecrit'!$A$2:$B$650,2,FALSE)),"ABI",(VLOOKUP(B277,'Notes Ecrit'!$A$2:$B$650,2,FALSE)))</f>
        <v>6.5</v>
      </c>
      <c r="AI277" s="425">
        <f>IF(OR(AH277="ABI",AH277="VALIDÉ"),0,AH277)</f>
        <v>6.5</v>
      </c>
      <c r="AJ277" s="488">
        <f>RANK(AI277,$AI$3:$AI$651,0)</f>
        <v>238</v>
      </c>
      <c r="AK277" s="427">
        <f>IF(AH277="ABI","DEF",IF(AE277="DSP",AH277,(AE277*0.5+AH277*0.5)))</f>
        <v>9.0250000000000004</v>
      </c>
    </row>
    <row r="278" spans="1:37" ht="15.75" customHeight="1" thickBot="1" x14ac:dyDescent="0.35">
      <c r="A278" s="414" t="s">
        <v>74</v>
      </c>
      <c r="B278" s="415">
        <v>21816459</v>
      </c>
      <c r="C278" s="444" t="s">
        <v>218</v>
      </c>
      <c r="D278" s="445" t="s">
        <v>219</v>
      </c>
      <c r="E278" s="418">
        <v>10</v>
      </c>
      <c r="F278" s="419">
        <f>IF(E278="ABI","ABI",IF(E278="DSP","DSP",IF(E278="VAL","VAL",(VLOOKUP(E278,tpstest,2)))))</f>
        <v>14.5</v>
      </c>
      <c r="G278" s="420">
        <f>IF(F278="ABI",0,IF(F278="DSP","DSP",IF(F278="VAL","VAL",(IF(A278="F",VLOOKUP(F278,endurfille,2),VLOOKUP(F278,endurgarçon,2))))))</f>
        <v>10</v>
      </c>
      <c r="H278" s="421">
        <f>IF(G278="VAL","VALIDÉ",G278)</f>
        <v>10</v>
      </c>
      <c r="I278" s="418">
        <v>3.77</v>
      </c>
      <c r="J278" s="420">
        <f>IF(I278="ABI",0,IF(I278="DSP","DSP",IF(I278="VAL","VAL",(IF(A278="F",VLOOKUP(I278,VIT20MF,2),VLOOKUP(I278,Vit20MG,2))))))</f>
        <v>12</v>
      </c>
      <c r="K278" s="418">
        <v>8.56</v>
      </c>
      <c r="L278" s="420">
        <f>IF(K278="ABI",0,IF(K278="DSP","DSP",IF(K278="VAL","VAL",(IF(A278="F",VLOOKUP(K278,vit50mf,2),VLOOKUP(K278,vit50mg,2))))))</f>
        <v>5</v>
      </c>
      <c r="M278" s="421">
        <f>IF(OR(J278="DSP",L278="DSP"),"DSP",IF(L278="VAL","VALIDÉ",(J278+L278)/2))</f>
        <v>8.5</v>
      </c>
      <c r="N278" s="418">
        <v>33</v>
      </c>
      <c r="O278" s="418">
        <v>64</v>
      </c>
      <c r="P278" s="422">
        <f>IF(OR(N278="DSP",N278="ABI",N278="VAL"),0,N278/O278)</f>
        <v>0.515625</v>
      </c>
      <c r="Q278" s="420">
        <f>IF(N278="ABI",0,IF(N278="DSP","DSP",IF(N278="VAL","VAL",IF(A278="F",VLOOKUP(P278,forcefille,2),VLOOKUP(P278,forcegarçon,2)))))</f>
        <v>5</v>
      </c>
      <c r="R278" s="418">
        <v>26.3</v>
      </c>
      <c r="S278" s="420">
        <f>IF(R278="ABI",0,IF(R278="DSP","DSP",IF(R278="VAL","VAL",IF(A278="F",VLOOKUP(R278,détfille,2),VLOOKUP(R278,détgarçon,2)))))</f>
        <v>4</v>
      </c>
      <c r="T278" s="421">
        <f>IF(OR(Q278="VAL",S278="VAL"),"VALIDÉ",IF(AND(Q278="DSP",S278="DSP"),"DSP",IF(Q278="DSP",S278*2,IF(S278="DSP",Q278*2,(Q278+S278)))))</f>
        <v>9</v>
      </c>
      <c r="U278" s="418">
        <v>30.85</v>
      </c>
      <c r="V278" s="420">
        <f>IF(U278="ABI",0,IF(U278="DSP","DSP",IF(U278="VAL","VAL",IF(A278="F",VLOOKUP(U278,coorfille,2),VLOOKUP(U278,coorgarçon,2)))))</f>
        <v>3.5</v>
      </c>
      <c r="W278" s="418">
        <v>6</v>
      </c>
      <c r="X278" s="420">
        <f>IF(W278="ABI",0,IF(W278="DSP","DSP",IF(W278="VAL","VAL",IF(A278="F",VLOOKUP(W278,SouplesseFille,2),VLOOKUP(W278,SouplesseGarçon,2)))))</f>
        <v>3.5</v>
      </c>
      <c r="Y278" s="418">
        <v>2</v>
      </c>
      <c r="Z278" s="420">
        <f>IF(Y278="ABI",0,IF(Y278="DSP","DSP",IF(Y278="VAL","VAL",IF(A278="F",VLOOKUP(Y278,eqfille,2),VLOOKUP(Y278,eqgarçon,2)))))</f>
        <v>4</v>
      </c>
      <c r="AA278" s="421">
        <f>IF(AND(V278="DSP",X278="DSP",Z278="DSP"),"DSP",IF(AND(V278="DSP",X278="DSP"),Z278*4,IF(AND(V278="DSP",Z278="DSP"),X278*4,IF(AND(X278="DSP",Z278="DSP"),V278*2,IF(V278="DSP",(X278+Z278)*2,IF(X278="DSP",V278+Z278*2,IF(Z278="DSP",V278+X278*2,IF(Z278="VAL","VALIDÉ",V278+X278+Z278))))))))</f>
        <v>11</v>
      </c>
      <c r="AB278" s="418">
        <v>54.88</v>
      </c>
      <c r="AC278" s="420">
        <f>IF(AB278="ABI",0,IF(AB278="DNF",0,IF(AB278="DSP","DSP",IF(AB278="VAL","VAL",(IF(A278="F",VLOOKUP(AB278,nagefille,2),VLOOKUP(AB278,nagegarçon,2)))))))</f>
        <v>7</v>
      </c>
      <c r="AD278" s="423">
        <f>IF(AC278="VAL","VALIDÉ",AC278)</f>
        <v>7</v>
      </c>
      <c r="AE278" s="424">
        <f>IF(AND(H278="DSP",M278="DSP",T278="DSP",AA278="DSP",AD278="DSP"),"DSP",IF(AND(H278="DSP",M278="DSP",T278="DSP",AA278="DSP"),AD278,IF(AND(H278="DSP",M278="DSP",T278="DSP",AD278="DSP"),AA278,IF(AND(H278="DSP",M278="DSP",AA278="DSP",AD278="DSP"),T278,IF(AND(H278="DSP",T278="DSP",AA278="DSP",AD278="DSP"),M278,IF(AND(M278="DSP",T278="DSP",AA278="DSP",AD278="DSP"),H278,IF(AND(T278="DSP",AA278="DSP",AD278="DSP"),(H278+M278)/2,IF(AND(M278="DSP",AA278="DSP",AD278="DSP"),(H278+T278)/2,IF(AND(H278="DSP",AA278="DSP",AD278="DSP"),(M278+T278)/2,IF(AND(M278="DSP",T278="DSP",AD278="DSP"),(H278+AA278)/2,IF(AND(H278="DSP",T278="DSP",AD278="DSP"),(M278+AA278)/2,IF(AND(H278="DSP",M278="DSP",AD278="DSP"),(T278+AA278)/2,IF(AND(M278="DSP",T278="DSP",AA278="DSP"),(H278+AD278)/2,IF(AND(H278="DSP",T278="DSP",AA278="DSP"),(M278+AD278)/2,IF(AND(H278="DSP",M278="DSP",AA278="DSP"),(T278+AD278)/2,IF(AND(H278="DSP",M278="DSP",T278="DSP"),(AA278+AD278)/2,IF(AND(H278="DSP",M278="DSP"),(T278+AA278+AD278)/3,IF(AND(H278="DSP",T278="DSP"),(M278+AA278+AD278)/3,IF(AND(M278="DSP",T278="DSP"),(H278+AA278+AD278)/3,IF(AND(H278="DSP",AA278="DSP"),(M278+T278+AD278)/3,IF(AND(M278="DSP",AA278="DSP"),(H278+T278+AD278)/3,IF(AND(T278="DSP",AA278="DSP"),(H278+M278+AD278)/3,IF(AND(H278="DSP",AD278="DSP"),(M278+T278+AA278)/3,IF(AND(M278="DSP",AD278="DSP"),(H278+T278+AA278)/3,IF(AND(T278="DSP",AD278="DSP"),(H278+M278+AA278)/3,IF(AND(AA278="DSP",AD278="DSP"),(H278+M278+T278)/3,IF(H278="DSP",(M278+T278+AA278+AD278)/4,IF(M278="DSP",(H278+T278+AA278+AD278)/4,IF(T278="DSP",(H278+M278+AA278+AD278)/4,IF(AA278="DSP",(H278+M278+T278+AD278)/4,IF(AD278="DSP",(H278+M278+T278+AA278)/4,SUM(H278+M278+T278+AA278+AD278)/5)))))))))))))))))))))))))))))))</f>
        <v>9.1</v>
      </c>
      <c r="AF278" s="425">
        <f>IF(AE278="DSP",0,AE278)</f>
        <v>9.1</v>
      </c>
      <c r="AG278" s="484">
        <f>RANK(AF278,$AF$3:$AF$651,0)</f>
        <v>495</v>
      </c>
      <c r="AH278" s="426">
        <f>IF(ISERROR(VLOOKUP(B278,'Notes Ecrit'!$A$2:$B$650,2,FALSE)),"ABI",(VLOOKUP(B278,'Notes Ecrit'!$A$2:$B$650,2,FALSE)))</f>
        <v>2.5</v>
      </c>
      <c r="AI278" s="425">
        <f>IF(OR(AH278="ABI",AH278="VALIDÉ"),0,AH278)</f>
        <v>2.5</v>
      </c>
      <c r="AJ278" s="488">
        <f>RANK(AI278,$AI$3:$AI$651,0)</f>
        <v>574</v>
      </c>
      <c r="AK278" s="427">
        <f>IF(AH278="ABI","DEF",IF(AE278="DSP",AH278,(AE278*0.5+AH278*0.5)))</f>
        <v>5.8</v>
      </c>
    </row>
    <row r="279" spans="1:37" ht="15.75" customHeight="1" thickBot="1" x14ac:dyDescent="0.35">
      <c r="A279" s="414" t="s">
        <v>74</v>
      </c>
      <c r="B279" s="415">
        <v>21814677</v>
      </c>
      <c r="C279" s="416" t="s">
        <v>220</v>
      </c>
      <c r="D279" s="417" t="s">
        <v>221</v>
      </c>
      <c r="E279" s="418">
        <v>10</v>
      </c>
      <c r="F279" s="419">
        <f>IF(E279="ABI","ABI",IF(E279="DSP","DSP",IF(E279="VAL","VAL",(VLOOKUP(E279,tpstest,2)))))</f>
        <v>14.5</v>
      </c>
      <c r="G279" s="420">
        <f>IF(F279="ABI",0,IF(F279="DSP","DSP",IF(F279="VAL","VAL",(IF(A279="F",VLOOKUP(F279,endurfille,2),VLOOKUP(F279,endurgarçon,2))))))</f>
        <v>10</v>
      </c>
      <c r="H279" s="421">
        <f>IF(G279="VAL","VALIDÉ",G279)</f>
        <v>10</v>
      </c>
      <c r="I279" s="418">
        <v>3.59</v>
      </c>
      <c r="J279" s="420">
        <f>IF(I279="ABI",0,IF(I279="DSP","DSP",IF(I279="VAL","VAL",(IF(A279="F",VLOOKUP(I279,VIT20MF,2),VLOOKUP(I279,Vit20MG,2))))))</f>
        <v>15</v>
      </c>
      <c r="K279" s="418">
        <v>8.11</v>
      </c>
      <c r="L279" s="420">
        <f>IF(K279="ABI",0,IF(K279="DSP","DSP",IF(K279="VAL","VAL",(IF(A279="F",VLOOKUP(K279,vit50mf,2),VLOOKUP(K279,vit50mg,2))))))</f>
        <v>8</v>
      </c>
      <c r="M279" s="421">
        <f>IF(OR(J279="DSP",L279="DSP"),"DSP",IF(L279="VAL","VALIDÉ",(J279+L279)/2))</f>
        <v>11.5</v>
      </c>
      <c r="N279" s="418">
        <v>41</v>
      </c>
      <c r="O279" s="418">
        <v>83</v>
      </c>
      <c r="P279" s="422">
        <f>IF(OR(N279="DSP",N279="ABI",N279="VAL"),0,N279/O279)</f>
        <v>0.49397590361445781</v>
      </c>
      <c r="Q279" s="420">
        <f>IF(N279="ABI",0,IF(N279="DSP","DSP",IF(N279="VAL","VAL",IF(A279="F",VLOOKUP(P279,forcefille,2),VLOOKUP(P279,forcegarçon,2)))))</f>
        <v>4.5</v>
      </c>
      <c r="R279" s="418">
        <v>34.6</v>
      </c>
      <c r="S279" s="420">
        <f>IF(R279="ABI",0,IF(R279="DSP","DSP",IF(R279="VAL","VAL",IF(A279="F",VLOOKUP(R279,détfille,2),VLOOKUP(R279,détgarçon,2)))))</f>
        <v>6</v>
      </c>
      <c r="T279" s="421">
        <f>IF(OR(Q279="VAL",S279="VAL"),"VALIDÉ",IF(AND(Q279="DSP",S279="DSP"),"DSP",IF(Q279="DSP",S279*2,IF(S279="DSP",Q279*2,(Q279+S279)))))</f>
        <v>10.5</v>
      </c>
      <c r="U279" s="418">
        <v>29.78</v>
      </c>
      <c r="V279" s="420">
        <f>IF(U279="ABI",0,IF(U279="DSP","DSP",IF(U279="VAL","VAL",IF(A279="F",VLOOKUP(U279,coorfille,2),VLOOKUP(U279,coorgarçon,2)))))</f>
        <v>4</v>
      </c>
      <c r="W279" s="418">
        <v>0</v>
      </c>
      <c r="X279" s="420">
        <f>IF(W279="ABI",0,IF(W279="DSP","DSP",IF(W279="VAL","VAL",IF(A279="F",VLOOKUP(W279,SouplesseFille,2),VLOOKUP(W279,SouplesseGarçon,2)))))</f>
        <v>2.5</v>
      </c>
      <c r="Y279" s="418">
        <v>4</v>
      </c>
      <c r="Z279" s="420">
        <f>IF(Y279="ABI",0,IF(Y279="DSP","DSP",IF(Y279="VAL","VAL",IF(A279="F",VLOOKUP(Y279,eqfille,2),VLOOKUP(Y279,eqgarçon,2)))))</f>
        <v>3</v>
      </c>
      <c r="AA279" s="421">
        <f>IF(AND(V279="DSP",X279="DSP",Z279="DSP"),"DSP",IF(AND(V279="DSP",X279="DSP"),Z279*4,IF(AND(V279="DSP",Z279="DSP"),X279*4,IF(AND(X279="DSP",Z279="DSP"),V279*2,IF(V279="DSP",(X279+Z279)*2,IF(X279="DSP",V279+Z279*2,IF(Z279="DSP",V279+X279*2,IF(Z279="VAL","VALIDÉ",V279+X279+Z279))))))))</f>
        <v>9.5</v>
      </c>
      <c r="AB279" s="418" t="s">
        <v>1025</v>
      </c>
      <c r="AC279" s="420" t="str">
        <f>IF(AB279="ABI",0,IF(AB279="DNF",0,IF(AB279="DSP","DSP",IF(AB279="VAL","VAL",(IF(A279="F",VLOOKUP(AB279,nagefille,2),VLOOKUP(AB279,nagegarçon,2)))))))</f>
        <v>DSP</v>
      </c>
      <c r="AD279" s="423" t="str">
        <f>IF(AC279="VAL","VALIDÉ",AC279)</f>
        <v>DSP</v>
      </c>
      <c r="AE279" s="424">
        <f>IF(AND(H279="DSP",M279="DSP",T279="DSP",AA279="DSP",AD279="DSP"),"DSP",IF(AND(H279="DSP",M279="DSP",T279="DSP",AA279="DSP"),AD279,IF(AND(H279="DSP",M279="DSP",T279="DSP",AD279="DSP"),AA279,IF(AND(H279="DSP",M279="DSP",AA279="DSP",AD279="DSP"),T279,IF(AND(H279="DSP",T279="DSP",AA279="DSP",AD279="DSP"),M279,IF(AND(M279="DSP",T279="DSP",AA279="DSP",AD279="DSP"),H279,IF(AND(T279="DSP",AA279="DSP",AD279="DSP"),(H279+M279)/2,IF(AND(M279="DSP",AA279="DSP",AD279="DSP"),(H279+T279)/2,IF(AND(H279="DSP",AA279="DSP",AD279="DSP"),(M279+T279)/2,IF(AND(M279="DSP",T279="DSP",AD279="DSP"),(H279+AA279)/2,IF(AND(H279="DSP",T279="DSP",AD279="DSP"),(M279+AA279)/2,IF(AND(H279="DSP",M279="DSP",AD279="DSP"),(T279+AA279)/2,IF(AND(M279="DSP",T279="DSP",AA279="DSP"),(H279+AD279)/2,IF(AND(H279="DSP",T279="DSP",AA279="DSP"),(M279+AD279)/2,IF(AND(H279="DSP",M279="DSP",AA279="DSP"),(T279+AD279)/2,IF(AND(H279="DSP",M279="DSP",T279="DSP"),(AA279+AD279)/2,IF(AND(H279="DSP",M279="DSP"),(T279+AA279+AD279)/3,IF(AND(H279="DSP",T279="DSP"),(M279+AA279+AD279)/3,IF(AND(M279="DSP",T279="DSP"),(H279+AA279+AD279)/3,IF(AND(H279="DSP",AA279="DSP"),(M279+T279+AD279)/3,IF(AND(M279="DSP",AA279="DSP"),(H279+T279+AD279)/3,IF(AND(T279="DSP",AA279="DSP"),(H279+M279+AD279)/3,IF(AND(H279="DSP",AD279="DSP"),(M279+T279+AA279)/3,IF(AND(M279="DSP",AD279="DSP"),(H279+T279+AA279)/3,IF(AND(T279="DSP",AD279="DSP"),(H279+M279+AA279)/3,IF(AND(AA279="DSP",AD279="DSP"),(H279+M279+T279)/3,IF(H279="DSP",(M279+T279+AA279+AD279)/4,IF(M279="DSP",(H279+T279+AA279+AD279)/4,IF(T279="DSP",(H279+M279+AA279+AD279)/4,IF(AA279="DSP",(H279+M279+T279+AD279)/4,IF(AD279="DSP",(H279+M279+T279+AA279)/4,SUM(H279+M279+T279+AA279+AD279)/5)))))))))))))))))))))))))))))))</f>
        <v>10.375</v>
      </c>
      <c r="AF279" s="425">
        <f>IF(AE279="DSP",0,AE279)</f>
        <v>10.375</v>
      </c>
      <c r="AG279" s="484">
        <f>RANK(AF279,$AF$3:$AF$651,0)</f>
        <v>399</v>
      </c>
      <c r="AH279" s="426">
        <f>IF(ISERROR(VLOOKUP(B279,'Notes Ecrit'!$A$2:$B$650,2,FALSE)),"ABI",(VLOOKUP(B279,'Notes Ecrit'!$A$2:$B$650,2,FALSE)))</f>
        <v>3.5</v>
      </c>
      <c r="AI279" s="425">
        <f>IF(OR(AH279="ABI",AH279="VALIDÉ"),0,AH279)</f>
        <v>3.5</v>
      </c>
      <c r="AJ279" s="488">
        <f>RANK(AI279,$AI$3:$AI$651,0)</f>
        <v>531</v>
      </c>
      <c r="AK279" s="427">
        <f>IF(AH279="ABI","DEF",IF(AE279="DSP",AH279,(AE279*0.5+AH279*0.5)))</f>
        <v>6.9375</v>
      </c>
    </row>
    <row r="280" spans="1:37" ht="15.75" customHeight="1" thickBot="1" x14ac:dyDescent="0.35">
      <c r="A280" s="414" t="s">
        <v>74</v>
      </c>
      <c r="B280" s="415">
        <v>21903271</v>
      </c>
      <c r="C280" s="416" t="s">
        <v>655</v>
      </c>
      <c r="D280" s="417" t="s">
        <v>144</v>
      </c>
      <c r="E280" s="418">
        <v>10</v>
      </c>
      <c r="F280" s="419">
        <f>IF(E280="ABI","ABI",IF(E280="DSP","DSP",IF(E280="VAL","VAL",(VLOOKUP(E280,tpstest,2)))))</f>
        <v>14.5</v>
      </c>
      <c r="G280" s="420">
        <f>IF(F280="ABI",0,IF(F280="DSP","DSP",IF(F280="VAL","VAL",(IF(A280="F",VLOOKUP(F280,endurfille,2),VLOOKUP(F280,endurgarçon,2))))))</f>
        <v>10</v>
      </c>
      <c r="H280" s="421">
        <f>IF(G280="VAL","VALIDÉ",G280)</f>
        <v>10</v>
      </c>
      <c r="I280" s="418">
        <v>3.86</v>
      </c>
      <c r="J280" s="420">
        <f>IF(I280="ABI",0,IF(I280="DSP","DSP",IF(I280="VAL","VAL",(IF(A280="F",VLOOKUP(I280,VIT20MF,2),VLOOKUP(I280,Vit20MG,2))))))</f>
        <v>10</v>
      </c>
      <c r="K280" s="418">
        <v>8.43</v>
      </c>
      <c r="L280" s="420">
        <f>IF(K280="ABI",0,IF(K280="DSP","DSP",IF(K280="VAL","VAL",(IF(A280="F",VLOOKUP(K280,vit50mf,2),VLOOKUP(K280,vit50mg,2))))))</f>
        <v>6</v>
      </c>
      <c r="M280" s="421">
        <f>IF(OR(J280="DSP",L280="DSP"),"DSP",IF(L280="VAL","VALIDÉ",(J280+L280)/2))</f>
        <v>8</v>
      </c>
      <c r="N280" s="418">
        <v>38</v>
      </c>
      <c r="O280" s="418">
        <v>62</v>
      </c>
      <c r="P280" s="422">
        <f>IF(OR(N280="DSP",N280="ABI",N280="VAL"),0,N280/O280)</f>
        <v>0.61290322580645162</v>
      </c>
      <c r="Q280" s="420">
        <f>IF(N280="ABI",0,IF(N280="DSP","DSP",IF(N280="VAL","VAL",IF(A280="F",VLOOKUP(P280,forcefille,2),VLOOKUP(P280,forcegarçon,2)))))</f>
        <v>6</v>
      </c>
      <c r="R280" s="418">
        <v>28.5</v>
      </c>
      <c r="S280" s="420">
        <f>IF(R280="ABI",0,IF(R280="DSP","DSP",IF(R280="VAL","VAL",IF(A280="F",VLOOKUP(R280,détfille,2),VLOOKUP(R280,détgarçon,2)))))</f>
        <v>4.5</v>
      </c>
      <c r="T280" s="421">
        <f>IF(OR(Q280="VAL",S280="VAL"),"VALIDÉ",IF(AND(Q280="DSP",S280="DSP"),"DSP",IF(Q280="DSP",S280*2,IF(S280="DSP",Q280*2,(Q280+S280)))))</f>
        <v>10.5</v>
      </c>
      <c r="U280" s="418">
        <v>28.33</v>
      </c>
      <c r="V280" s="420">
        <f>IF(U280="ABI",0,IF(U280="DSP","DSP",IF(U280="VAL","VAL",IF(A280="F",VLOOKUP(U280,coorfille,2),VLOOKUP(U280,coorgarçon,2)))))</f>
        <v>4.75</v>
      </c>
      <c r="W280" s="418">
        <v>5</v>
      </c>
      <c r="X280" s="420">
        <f>IF(W280="ABI",0,IF(W280="DSP","DSP",IF(W280="VAL","VAL",IF(A280="F",VLOOKUP(W280,SouplesseFille,2),VLOOKUP(W280,SouplesseGarçon,2)))))</f>
        <v>3.5</v>
      </c>
      <c r="Y280" s="418">
        <v>10</v>
      </c>
      <c r="Z280" s="420">
        <f>IF(Y280="ABI",0,IF(Y280="DSP","DSP",IF(Y280="VAL","VAL",IF(A280="F",VLOOKUP(Y280,eqfille,2),VLOOKUP(Y280,eqgarçon,2)))))</f>
        <v>0</v>
      </c>
      <c r="AA280" s="421">
        <f>IF(AND(V280="DSP",X280="DSP",Z280="DSP"),"DSP",IF(AND(V280="DSP",X280="DSP"),Z280*4,IF(AND(V280="DSP",Z280="DSP"),X280*4,IF(AND(X280="DSP",Z280="DSP"),V280*2,IF(V280="DSP",(X280+Z280)*2,IF(X280="DSP",V280+Z280*2,IF(Z280="DSP",V280+X280*2,IF(Z280="VAL","VALIDÉ",V280+X280+Z280))))))))</f>
        <v>8.25</v>
      </c>
      <c r="AB280" s="418">
        <v>29.7</v>
      </c>
      <c r="AC280" s="420">
        <f>IF(AB280="ABI",0,IF(AB280="DNF",0,IF(AB280="DSP","DSP",IF(AB280="VAL","VAL",(IF(A280="F",VLOOKUP(AB280,nagefille,2),VLOOKUP(AB280,nagegarçon,2)))))))</f>
        <v>20</v>
      </c>
      <c r="AD280" s="423">
        <f>IF(AC280="VAL","VALIDÉ",AC280)</f>
        <v>20</v>
      </c>
      <c r="AE280" s="424">
        <f>IF(AND(H280="DSP",M280="DSP",T280="DSP",AA280="DSP",AD280="DSP"),"DSP",IF(AND(H280="DSP",M280="DSP",T280="DSP",AA280="DSP"),AD280,IF(AND(H280="DSP",M280="DSP",T280="DSP",AD280="DSP"),AA280,IF(AND(H280="DSP",M280="DSP",AA280="DSP",AD280="DSP"),T280,IF(AND(H280="DSP",T280="DSP",AA280="DSP",AD280="DSP"),M280,IF(AND(M280="DSP",T280="DSP",AA280="DSP",AD280="DSP"),H280,IF(AND(T280="DSP",AA280="DSP",AD280="DSP"),(H280+M280)/2,IF(AND(M280="DSP",AA280="DSP",AD280="DSP"),(H280+T280)/2,IF(AND(H280="DSP",AA280="DSP",AD280="DSP"),(M280+T280)/2,IF(AND(M280="DSP",T280="DSP",AD280="DSP"),(H280+AA280)/2,IF(AND(H280="DSP",T280="DSP",AD280="DSP"),(M280+AA280)/2,IF(AND(H280="DSP",M280="DSP",AD280="DSP"),(T280+AA280)/2,IF(AND(M280="DSP",T280="DSP",AA280="DSP"),(H280+AD280)/2,IF(AND(H280="DSP",T280="DSP",AA280="DSP"),(M280+AD280)/2,IF(AND(H280="DSP",M280="DSP",AA280="DSP"),(T280+AD280)/2,IF(AND(H280="DSP",M280="DSP",T280="DSP"),(AA280+AD280)/2,IF(AND(H280="DSP",M280="DSP"),(T280+AA280+AD280)/3,IF(AND(H280="DSP",T280="DSP"),(M280+AA280+AD280)/3,IF(AND(M280="DSP",T280="DSP"),(H280+AA280+AD280)/3,IF(AND(H280="DSP",AA280="DSP"),(M280+T280+AD280)/3,IF(AND(M280="DSP",AA280="DSP"),(H280+T280+AD280)/3,IF(AND(T280="DSP",AA280="DSP"),(H280+M280+AD280)/3,IF(AND(H280="DSP",AD280="DSP"),(M280+T280+AA280)/3,IF(AND(M280="DSP",AD280="DSP"),(H280+T280+AA280)/3,IF(AND(T280="DSP",AD280="DSP"),(H280+M280+AA280)/3,IF(AND(AA280="DSP",AD280="DSP"),(H280+M280+T280)/3,IF(H280="DSP",(M280+T280+AA280+AD280)/4,IF(M280="DSP",(H280+T280+AA280+AD280)/4,IF(T280="DSP",(H280+M280+AA280+AD280)/4,IF(AA280="DSP",(H280+M280+T280+AD280)/4,IF(AD280="DSP",(H280+M280+T280+AA280)/4,SUM(H280+M280+T280+AA280+AD280)/5)))))))))))))))))))))))))))))))</f>
        <v>11.35</v>
      </c>
      <c r="AF280" s="425">
        <f>IF(AE280="DSP",0,AE280)</f>
        <v>11.35</v>
      </c>
      <c r="AG280" s="484">
        <f>RANK(AF280,$AF$3:$AF$651,0)</f>
        <v>281</v>
      </c>
      <c r="AH280" s="426">
        <f>IF(ISERROR(VLOOKUP(B280,'Notes Ecrit'!$A$2:$B$650,2,FALSE)),"ABI",(VLOOKUP(B280,'Notes Ecrit'!$A$2:$B$650,2,FALSE)))</f>
        <v>5.5</v>
      </c>
      <c r="AI280" s="425">
        <f>IF(OR(AH280="ABI",AH280="VALIDÉ"),0,AH280)</f>
        <v>5.5</v>
      </c>
      <c r="AJ280" s="488">
        <f>RANK(AI280,$AI$3:$AI$651,0)</f>
        <v>353</v>
      </c>
      <c r="AK280" s="427">
        <f>IF(AH280="ABI","DEF",IF(AE280="DSP",AH280,(AE280*0.5+AH280*0.5)))</f>
        <v>8.4250000000000007</v>
      </c>
    </row>
    <row r="281" spans="1:37" ht="15.75" customHeight="1" thickBot="1" x14ac:dyDescent="0.35">
      <c r="A281" s="414" t="s">
        <v>1026</v>
      </c>
      <c r="B281" s="415">
        <v>21802089</v>
      </c>
      <c r="C281" s="416" t="s">
        <v>222</v>
      </c>
      <c r="D281" s="417" t="s">
        <v>223</v>
      </c>
      <c r="E281" s="418">
        <v>11</v>
      </c>
      <c r="F281" s="419">
        <f>IF(E281="ABI","ABI",IF(E281="DSP","DSP",IF(E281="VAL","VAL",(VLOOKUP(E281,tpstest,2)))))</f>
        <v>15</v>
      </c>
      <c r="G281" s="420">
        <f>IF(F281="ABI",0,IF(F281="DSP","DSP",IF(F281="VAL","VAL",(IF(A281="F",VLOOKUP(F281,endurfille,2),VLOOKUP(F281,endurgarçon,2))))))</f>
        <v>8</v>
      </c>
      <c r="H281" s="421">
        <f>IF(G281="VAL","VALIDÉ",G281)</f>
        <v>8</v>
      </c>
      <c r="I281" s="418">
        <v>3.45</v>
      </c>
      <c r="J281" s="420">
        <f>IF(I281="ABI",0,IF(I281="DSP","DSP",IF(I281="VAL","VAL",(IF(A281="F",VLOOKUP(I281,VIT20MF,2),VLOOKUP(I281,Vit20MG,2))))))</f>
        <v>13</v>
      </c>
      <c r="K281" s="418">
        <v>7.4</v>
      </c>
      <c r="L281" s="420">
        <f>IF(K281="ABI",0,IF(K281="DSP","DSP",IF(K281="VAL","VAL",(IF(A281="F",VLOOKUP(K281,vit50mf,2),VLOOKUP(K281,vit50mg,2))))))</f>
        <v>7</v>
      </c>
      <c r="M281" s="421">
        <f>IF(OR(J281="DSP",L281="DSP"),"DSP",IF(L281="VAL","VALIDÉ",(J281+L281)/2))</f>
        <v>10</v>
      </c>
      <c r="N281" s="418">
        <v>60</v>
      </c>
      <c r="O281" s="418">
        <v>96</v>
      </c>
      <c r="P281" s="422">
        <f>IF(OR(N281="DSP",N281="ABI",N281="VAL"),0,N281/O281)</f>
        <v>0.625</v>
      </c>
      <c r="Q281" s="420">
        <f>IF(N281="ABI",0,IF(N281="DSP","DSP",IF(N281="VAL","VAL",IF(A281="F",VLOOKUP(P281,forcefille,2),VLOOKUP(P281,forcegarçon,2)))))</f>
        <v>3.5</v>
      </c>
      <c r="R281" s="418">
        <v>35.1</v>
      </c>
      <c r="S281" s="420">
        <f>IF(R281="ABI",0,IF(R281="DSP","DSP",IF(R281="VAL","VAL",IF(A281="F",VLOOKUP(R281,détfille,2),VLOOKUP(R281,détgarçon,2)))))</f>
        <v>2</v>
      </c>
      <c r="T281" s="421">
        <f>IF(OR(Q281="VAL",S281="VAL"),"VALIDÉ",IF(AND(Q281="DSP",S281="DSP"),"DSP",IF(Q281="DSP",S281*2,IF(S281="DSP",Q281*2,(Q281+S281)))))</f>
        <v>5.5</v>
      </c>
      <c r="U281" s="418">
        <v>34.93</v>
      </c>
      <c r="V281" s="420">
        <f>IF(U281="ABI",0,IF(U281="DSP","DSP",IF(U281="VAL","VAL",IF(A281="F",VLOOKUP(U281,coorfille,2),VLOOKUP(U281,coorgarçon,2)))))</f>
        <v>0.5</v>
      </c>
      <c r="W281" s="418">
        <v>-20</v>
      </c>
      <c r="X281" s="420">
        <f>IF(W281="ABI",0,IF(W281="DSP","DSP",IF(W281="VAL","VAL",IF(A281="F",VLOOKUP(W281,SouplesseFille,2),VLOOKUP(W281,SouplesseGarçon,2)))))</f>
        <v>0</v>
      </c>
      <c r="Y281" s="418">
        <v>5</v>
      </c>
      <c r="Z281" s="420">
        <f>IF(Y281="ABI",0,IF(Y281="DSP","DSP",IF(Y281="VAL","VAL",IF(A281="F",VLOOKUP(Y281,eqfille,2),VLOOKUP(Y281,eqgarçon,2)))))</f>
        <v>2.5</v>
      </c>
      <c r="AA281" s="421">
        <f>IF(AND(V281="DSP",X281="DSP",Z281="DSP"),"DSP",IF(AND(V281="DSP",X281="DSP"),Z281*4,IF(AND(V281="DSP",Z281="DSP"),X281*4,IF(AND(X281="DSP",Z281="DSP"),V281*2,IF(V281="DSP",(X281+Z281)*2,IF(X281="DSP",V281+Z281*2,IF(Z281="DSP",V281+X281*2,IF(Z281="VAL","VALIDÉ",V281+X281+Z281))))))))</f>
        <v>3</v>
      </c>
      <c r="AB281" s="418">
        <v>43.01</v>
      </c>
      <c r="AC281" s="420">
        <f>IF(AB281="ABI",0,IF(AB281="DNF",0,IF(AB281="DSP","DSP",IF(AB281="VAL","VAL",(IF(A281="F",VLOOKUP(AB281,nagefille,2),VLOOKUP(AB281,nagegarçon,2)))))))</f>
        <v>9</v>
      </c>
      <c r="AD281" s="423">
        <f>IF(AC281="VAL","VALIDÉ",AC281)</f>
        <v>9</v>
      </c>
      <c r="AE281" s="424">
        <f>IF(AND(H281="DSP",M281="DSP",T281="DSP",AA281="DSP",AD281="DSP"),"DSP",IF(AND(H281="DSP",M281="DSP",T281="DSP",AA281="DSP"),AD281,IF(AND(H281="DSP",M281="DSP",T281="DSP",AD281="DSP"),AA281,IF(AND(H281="DSP",M281="DSP",AA281="DSP",AD281="DSP"),T281,IF(AND(H281="DSP",T281="DSP",AA281="DSP",AD281="DSP"),M281,IF(AND(M281="DSP",T281="DSP",AA281="DSP",AD281="DSP"),H281,IF(AND(T281="DSP",AA281="DSP",AD281="DSP"),(H281+M281)/2,IF(AND(M281="DSP",AA281="DSP",AD281="DSP"),(H281+T281)/2,IF(AND(H281="DSP",AA281="DSP",AD281="DSP"),(M281+T281)/2,IF(AND(M281="DSP",T281="DSP",AD281="DSP"),(H281+AA281)/2,IF(AND(H281="DSP",T281="DSP",AD281="DSP"),(M281+AA281)/2,IF(AND(H281="DSP",M281="DSP",AD281="DSP"),(T281+AA281)/2,IF(AND(M281="DSP",T281="DSP",AA281="DSP"),(H281+AD281)/2,IF(AND(H281="DSP",T281="DSP",AA281="DSP"),(M281+AD281)/2,IF(AND(H281="DSP",M281="DSP",AA281="DSP"),(T281+AD281)/2,IF(AND(H281="DSP",M281="DSP",T281="DSP"),(AA281+AD281)/2,IF(AND(H281="DSP",M281="DSP"),(T281+AA281+AD281)/3,IF(AND(H281="DSP",T281="DSP"),(M281+AA281+AD281)/3,IF(AND(M281="DSP",T281="DSP"),(H281+AA281+AD281)/3,IF(AND(H281="DSP",AA281="DSP"),(M281+T281+AD281)/3,IF(AND(M281="DSP",AA281="DSP"),(H281+T281+AD281)/3,IF(AND(T281="DSP",AA281="DSP"),(H281+M281+AD281)/3,IF(AND(H281="DSP",AD281="DSP"),(M281+T281+AA281)/3,IF(AND(M281="DSP",AD281="DSP"),(H281+T281+AA281)/3,IF(AND(T281="DSP",AD281="DSP"),(H281+M281+AA281)/3,IF(AND(AA281="DSP",AD281="DSP"),(H281+M281+T281)/3,IF(H281="DSP",(M281+T281+AA281+AD281)/4,IF(M281="DSP",(H281+T281+AA281+AD281)/4,IF(T281="DSP",(H281+M281+AA281+AD281)/4,IF(AA281="DSP",(H281+M281+T281+AD281)/4,IF(AD281="DSP",(H281+M281+T281+AA281)/4,SUM(H281+M281+T281+AA281+AD281)/5)))))))))))))))))))))))))))))))</f>
        <v>7.1</v>
      </c>
      <c r="AF281" s="425">
        <f>IF(AE281="DSP",0,AE281)</f>
        <v>7.1</v>
      </c>
      <c r="AG281" s="484">
        <f>RANK(AF281,$AF$3:$AF$651,0)</f>
        <v>561</v>
      </c>
      <c r="AH281" s="426">
        <f>IF(ISERROR(VLOOKUP(B281,'Notes Ecrit'!$A$2:$B$650,2,FALSE)),"ABI",(VLOOKUP(B281,'Notes Ecrit'!$A$2:$B$650,2,FALSE)))</f>
        <v>6</v>
      </c>
      <c r="AI281" s="425">
        <f>IF(OR(AH281="ABI",AH281="VALIDÉ"),0,AH281)</f>
        <v>6</v>
      </c>
      <c r="AJ281" s="488">
        <f>RANK(AI281,$AI$3:$AI$651,0)</f>
        <v>288</v>
      </c>
      <c r="AK281" s="427">
        <f>IF(AH281="ABI","DEF",IF(AE281="DSP",AH281,(AE281*0.5+AH281*0.5)))</f>
        <v>6.55</v>
      </c>
    </row>
    <row r="282" spans="1:37" ht="15.75" customHeight="1" thickBot="1" x14ac:dyDescent="0.35">
      <c r="A282" s="414" t="s">
        <v>1026</v>
      </c>
      <c r="B282" s="415">
        <v>21901684</v>
      </c>
      <c r="C282" s="417" t="s">
        <v>656</v>
      </c>
      <c r="D282" s="417" t="s">
        <v>264</v>
      </c>
      <c r="E282" s="418">
        <v>22</v>
      </c>
      <c r="F282" s="419">
        <f>IF(E282="ABI","ABI",IF(E282="DSP","DSP",IF(E282="VAL","VAL",(VLOOKUP(E282,tpstest,2)))))</f>
        <v>20.5</v>
      </c>
      <c r="G282" s="420">
        <f>IF(F282="ABI",0,IF(F282="DSP","DSP",IF(F282="VAL","VAL",(IF(A282="F",VLOOKUP(F282,endurfille,2),VLOOKUP(F282,endurgarçon,2))))))</f>
        <v>19</v>
      </c>
      <c r="H282" s="421">
        <f>IF(G282="VAL","VALIDÉ",G282)</f>
        <v>19</v>
      </c>
      <c r="I282" s="418">
        <v>3.17</v>
      </c>
      <c r="J282" s="420">
        <f>IF(I282="ABI",0,IF(I282="DSP","DSP",IF(I282="VAL","VAL",(IF(A282="F",VLOOKUP(I282,VIT20MF,2),VLOOKUP(I282,Vit20MG,2))))))</f>
        <v>17</v>
      </c>
      <c r="K282" s="418">
        <v>6.63</v>
      </c>
      <c r="L282" s="420">
        <f>IF(K282="ABI",0,IF(K282="DSP","DSP",IF(K282="VAL","VAL",(IF(A282="F",VLOOKUP(K282,vit50mf,2),VLOOKUP(K282,vit50mg,2))))))</f>
        <v>12</v>
      </c>
      <c r="M282" s="421">
        <f>IF(OR(J282="DSP",L282="DSP"),"DSP",IF(L282="VAL","VALIDÉ",(J282+L282)/2))</f>
        <v>14.5</v>
      </c>
      <c r="N282" s="418">
        <v>51</v>
      </c>
      <c r="O282" s="418">
        <v>68</v>
      </c>
      <c r="P282" s="422">
        <f>IF(OR(N282="DSP",N282="ABI",N282="VAL"),0,N282/O282)</f>
        <v>0.75</v>
      </c>
      <c r="Q282" s="420">
        <f>IF(N282="ABI",0,IF(N282="DSP","DSP",IF(N282="VAL","VAL",IF(A282="F",VLOOKUP(P282,forcefille,2),VLOOKUP(P282,forcegarçon,2)))))</f>
        <v>4</v>
      </c>
      <c r="R282" s="418">
        <v>48.5</v>
      </c>
      <c r="S282" s="420">
        <f>IF(R282="ABI",0,IF(R282="DSP","DSP",IF(R282="VAL","VAL",IF(A282="F",VLOOKUP(R282,détfille,2),VLOOKUP(R282,détgarçon,2)))))</f>
        <v>5</v>
      </c>
      <c r="T282" s="421">
        <f>IF(OR(Q282="VAL",S282="VAL"),"VALIDÉ",IF(AND(Q282="DSP",S282="DSP"),"DSP",IF(Q282="DSP",S282*2,IF(S282="DSP",Q282*2,(Q282+S282)))))</f>
        <v>9</v>
      </c>
      <c r="U282" s="418">
        <v>24.47</v>
      </c>
      <c r="V282" s="420">
        <f>IF(U282="ABI",0,IF(U282="DSP","DSP",IF(U282="VAL","VAL",IF(A282="F",VLOOKUP(U282,coorfille,2),VLOOKUP(U282,coorgarçon,2)))))</f>
        <v>5.75</v>
      </c>
      <c r="W282" s="418">
        <v>-20</v>
      </c>
      <c r="X282" s="420">
        <f>IF(W282="ABI",0,IF(W282="DSP","DSP",IF(W282="VAL","VAL",IF(A282="F",VLOOKUP(W282,SouplesseFille,2),VLOOKUP(W282,SouplesseGarçon,2)))))</f>
        <v>0</v>
      </c>
      <c r="Y282" s="418">
        <v>4</v>
      </c>
      <c r="Z282" s="420">
        <f>IF(Y282="ABI",0,IF(Y282="DSP","DSP",IF(Y282="VAL","VAL",IF(A282="F",VLOOKUP(Y282,eqfille,2),VLOOKUP(Y282,eqgarçon,2)))))</f>
        <v>3</v>
      </c>
      <c r="AA282" s="421">
        <f>IF(AND(V282="DSP",X282="DSP",Z282="DSP"),"DSP",IF(AND(V282="DSP",X282="DSP"),Z282*4,IF(AND(V282="DSP",Z282="DSP"),X282*4,IF(AND(X282="DSP",Z282="DSP"),V282*2,IF(V282="DSP",(X282+Z282)*2,IF(X282="DSP",V282+Z282*2,IF(Z282="DSP",V282+X282*2,IF(Z282="VAL","VALIDÉ",V282+X282+Z282))))))))</f>
        <v>8.75</v>
      </c>
      <c r="AB282" s="418">
        <v>42.64</v>
      </c>
      <c r="AC282" s="420">
        <f>IF(AB282="ABI",0,IF(AB282="DNF",0,IF(AB282="DSP","DSP",IF(AB282="VAL","VAL",(IF(A282="F",VLOOKUP(AB282,nagefille,2),VLOOKUP(AB282,nagegarçon,2)))))))</f>
        <v>9</v>
      </c>
      <c r="AD282" s="423">
        <f>IF(AC282="VAL","VALIDÉ",AC282)</f>
        <v>9</v>
      </c>
      <c r="AE282" s="424">
        <f>IF(AND(H282="DSP",M282="DSP",T282="DSP",AA282="DSP",AD282="DSP"),"DSP",IF(AND(H282="DSP",M282="DSP",T282="DSP",AA282="DSP"),AD282,IF(AND(H282="DSP",M282="DSP",T282="DSP",AD282="DSP"),AA282,IF(AND(H282="DSP",M282="DSP",AA282="DSP",AD282="DSP"),T282,IF(AND(H282="DSP",T282="DSP",AA282="DSP",AD282="DSP"),M282,IF(AND(M282="DSP",T282="DSP",AA282="DSP",AD282="DSP"),H282,IF(AND(T282="DSP",AA282="DSP",AD282="DSP"),(H282+M282)/2,IF(AND(M282="DSP",AA282="DSP",AD282="DSP"),(H282+T282)/2,IF(AND(H282="DSP",AA282="DSP",AD282="DSP"),(M282+T282)/2,IF(AND(M282="DSP",T282="DSP",AD282="DSP"),(H282+AA282)/2,IF(AND(H282="DSP",T282="DSP",AD282="DSP"),(M282+AA282)/2,IF(AND(H282="DSP",M282="DSP",AD282="DSP"),(T282+AA282)/2,IF(AND(M282="DSP",T282="DSP",AA282="DSP"),(H282+AD282)/2,IF(AND(H282="DSP",T282="DSP",AA282="DSP"),(M282+AD282)/2,IF(AND(H282="DSP",M282="DSP",AA282="DSP"),(T282+AD282)/2,IF(AND(H282="DSP",M282="DSP",T282="DSP"),(AA282+AD282)/2,IF(AND(H282="DSP",M282="DSP"),(T282+AA282+AD282)/3,IF(AND(H282="DSP",T282="DSP"),(M282+AA282+AD282)/3,IF(AND(M282="DSP",T282="DSP"),(H282+AA282+AD282)/3,IF(AND(H282="DSP",AA282="DSP"),(M282+T282+AD282)/3,IF(AND(M282="DSP",AA282="DSP"),(H282+T282+AD282)/3,IF(AND(T282="DSP",AA282="DSP"),(H282+M282+AD282)/3,IF(AND(H282="DSP",AD282="DSP"),(M282+T282+AA282)/3,IF(AND(M282="DSP",AD282="DSP"),(H282+T282+AA282)/3,IF(AND(T282="DSP",AD282="DSP"),(H282+M282+AA282)/3,IF(AND(AA282="DSP",AD282="DSP"),(H282+M282+T282)/3,IF(H282="DSP",(M282+T282+AA282+AD282)/4,IF(M282="DSP",(H282+T282+AA282+AD282)/4,IF(T282="DSP",(H282+M282+AA282+AD282)/4,IF(AA282="DSP",(H282+M282+T282+AD282)/4,IF(AD282="DSP",(H282+M282+T282+AA282)/4,SUM(H282+M282+T282+AA282+AD282)/5)))))))))))))))))))))))))))))))</f>
        <v>12.05</v>
      </c>
      <c r="AF282" s="425">
        <f>IF(AE282="DSP",0,AE282)</f>
        <v>12.05</v>
      </c>
      <c r="AG282" s="484">
        <f>RANK(AF282,$AF$3:$AF$651,0)</f>
        <v>187</v>
      </c>
      <c r="AH282" s="426">
        <f>IF(ISERROR(VLOOKUP(B282,'Notes Ecrit'!$A$2:$B$650,2,FALSE)),"ABI",(VLOOKUP(B282,'Notes Ecrit'!$A$2:$B$650,2,FALSE)))</f>
        <v>5.5</v>
      </c>
      <c r="AI282" s="425">
        <f>IF(OR(AH282="ABI",AH282="VALIDÉ"),0,AH282)</f>
        <v>5.5</v>
      </c>
      <c r="AJ282" s="488">
        <f>RANK(AI282,$AI$3:$AI$651,0)</f>
        <v>353</v>
      </c>
      <c r="AK282" s="427">
        <f>IF(AH282="ABI","DEF",IF(AE282="DSP",AH282,(AE282*0.5+AH282*0.5)))</f>
        <v>8.7750000000000004</v>
      </c>
    </row>
    <row r="283" spans="1:37" ht="15.75" customHeight="1" thickBot="1" x14ac:dyDescent="0.35">
      <c r="A283" s="414" t="s">
        <v>1026</v>
      </c>
      <c r="B283" s="415">
        <v>21908196</v>
      </c>
      <c r="C283" s="416" t="s">
        <v>657</v>
      </c>
      <c r="D283" s="417" t="s">
        <v>231</v>
      </c>
      <c r="E283" s="418">
        <v>16</v>
      </c>
      <c r="F283" s="419">
        <f>IF(E283="ABI","ABI",IF(E283="DSP","DSP",IF(E283="VAL","VAL",(VLOOKUP(E283,tpstest,2)))))</f>
        <v>17.5</v>
      </c>
      <c r="G283" s="420">
        <f>IF(F283="ABI",0,IF(F283="DSP","DSP",IF(F283="VAL","VAL",(IF(A283="F",VLOOKUP(F283,endurfille,2),VLOOKUP(F283,endurgarçon,2))))))</f>
        <v>13</v>
      </c>
      <c r="H283" s="421">
        <f>IF(G283="VAL","VALIDÉ",G283)</f>
        <v>13</v>
      </c>
      <c r="I283" s="418">
        <v>3.09</v>
      </c>
      <c r="J283" s="420">
        <f>IF(I283="ABI",0,IF(I283="DSP","DSP",IF(I283="VAL","VAL",(IF(A283="F",VLOOKUP(I283,VIT20MF,2),VLOOKUP(I283,Vit20MG,2))))))</f>
        <v>19</v>
      </c>
      <c r="K283" s="418">
        <v>6.5</v>
      </c>
      <c r="L283" s="420">
        <f>IF(K283="ABI",0,IF(K283="DSP","DSP",IF(K283="VAL","VAL",(IF(A283="F",VLOOKUP(K283,vit50mf,2),VLOOKUP(K283,vit50mg,2))))))</f>
        <v>13</v>
      </c>
      <c r="M283" s="421">
        <f>IF(OR(J283="DSP",L283="DSP"),"DSP",IF(L283="VAL","VALIDÉ",(J283+L283)/2))</f>
        <v>16</v>
      </c>
      <c r="N283" s="418">
        <v>64</v>
      </c>
      <c r="O283" s="418">
        <v>68</v>
      </c>
      <c r="P283" s="422">
        <f>IF(OR(N283="DSP",N283="ABI",N283="VAL"),0,N283/O283)</f>
        <v>0.94117647058823528</v>
      </c>
      <c r="Q283" s="420">
        <f>IF(N283="ABI",0,IF(N283="DSP","DSP",IF(N283="VAL","VAL",IF(A283="F",VLOOKUP(P283,forcefille,2),VLOOKUP(P283,forcegarçon,2)))))</f>
        <v>5</v>
      </c>
      <c r="R283" s="418">
        <v>38.9</v>
      </c>
      <c r="S283" s="420">
        <f>IF(R283="ABI",0,IF(R283="DSP","DSP",IF(R283="VAL","VAL",IF(A283="F",VLOOKUP(R283,détfille,2),VLOOKUP(R283,détgarçon,2)))))</f>
        <v>2.5</v>
      </c>
      <c r="T283" s="421">
        <f>IF(OR(Q283="VAL",S283="VAL"),"VALIDÉ",IF(AND(Q283="DSP",S283="DSP"),"DSP",IF(Q283="DSP",S283*2,IF(S283="DSP",Q283*2,(Q283+S283)))))</f>
        <v>7.5</v>
      </c>
      <c r="U283" s="418">
        <v>23.74</v>
      </c>
      <c r="V283" s="420">
        <f>IF(U283="ABI",0,IF(U283="DSP","DSP",IF(U283="VAL","VAL",IF(A283="F",VLOOKUP(U283,coorfille,2),VLOOKUP(U283,coorgarçon,2)))))</f>
        <v>6</v>
      </c>
      <c r="W283" s="418">
        <v>-7</v>
      </c>
      <c r="X283" s="420">
        <f>IF(W283="ABI",0,IF(W283="DSP","DSP",IF(W283="VAL","VAL",IF(A283="F",VLOOKUP(W283,SouplesseFille,2),VLOOKUP(W283,SouplesseGarçon,2)))))</f>
        <v>1.25</v>
      </c>
      <c r="Y283" s="418">
        <v>2</v>
      </c>
      <c r="Z283" s="420">
        <f>IF(Y283="ABI",0,IF(Y283="DSP","DSP",IF(Y283="VAL","VAL",IF(A283="F",VLOOKUP(Y283,eqfille,2),VLOOKUP(Y283,eqgarçon,2)))))</f>
        <v>4</v>
      </c>
      <c r="AA283" s="421">
        <f>IF(AND(V283="DSP",X283="DSP",Z283="DSP"),"DSP",IF(AND(V283="DSP",X283="DSP"),Z283*4,IF(AND(V283="DSP",Z283="DSP"),X283*4,IF(AND(X283="DSP",Z283="DSP"),V283*2,IF(V283="DSP",(X283+Z283)*2,IF(X283="DSP",V283+Z283*2,IF(Z283="DSP",V283+X283*2,IF(Z283="VAL","VALIDÉ",V283+X283+Z283))))))))</f>
        <v>11.25</v>
      </c>
      <c r="AB283" s="418">
        <v>44.36</v>
      </c>
      <c r="AC283" s="420">
        <f>IF(AB283="ABI",0,IF(AB283="DNF",0,IF(AB283="DSP","DSP",IF(AB283="VAL","VAL",(IF(A283="F",VLOOKUP(AB283,nagefille,2),VLOOKUP(AB283,nagegarçon,2)))))))</f>
        <v>8</v>
      </c>
      <c r="AD283" s="423">
        <f>IF(AC283="VAL","VALIDÉ",AC283)</f>
        <v>8</v>
      </c>
      <c r="AE283" s="424">
        <f>IF(AND(H283="DSP",M283="DSP",T283="DSP",AA283="DSP",AD283="DSP"),"DSP",IF(AND(H283="DSP",M283="DSP",T283="DSP",AA283="DSP"),AD283,IF(AND(H283="DSP",M283="DSP",T283="DSP",AD283="DSP"),AA283,IF(AND(H283="DSP",M283="DSP",AA283="DSP",AD283="DSP"),T283,IF(AND(H283="DSP",T283="DSP",AA283="DSP",AD283="DSP"),M283,IF(AND(M283="DSP",T283="DSP",AA283="DSP",AD283="DSP"),H283,IF(AND(T283="DSP",AA283="DSP",AD283="DSP"),(H283+M283)/2,IF(AND(M283="DSP",AA283="DSP",AD283="DSP"),(H283+T283)/2,IF(AND(H283="DSP",AA283="DSP",AD283="DSP"),(M283+T283)/2,IF(AND(M283="DSP",T283="DSP",AD283="DSP"),(H283+AA283)/2,IF(AND(H283="DSP",T283="DSP",AD283="DSP"),(M283+AA283)/2,IF(AND(H283="DSP",M283="DSP",AD283="DSP"),(T283+AA283)/2,IF(AND(M283="DSP",T283="DSP",AA283="DSP"),(H283+AD283)/2,IF(AND(H283="DSP",T283="DSP",AA283="DSP"),(M283+AD283)/2,IF(AND(H283="DSP",M283="DSP",AA283="DSP"),(T283+AD283)/2,IF(AND(H283="DSP",M283="DSP",T283="DSP"),(AA283+AD283)/2,IF(AND(H283="DSP",M283="DSP"),(T283+AA283+AD283)/3,IF(AND(H283="DSP",T283="DSP"),(M283+AA283+AD283)/3,IF(AND(M283="DSP",T283="DSP"),(H283+AA283+AD283)/3,IF(AND(H283="DSP",AA283="DSP"),(M283+T283+AD283)/3,IF(AND(M283="DSP",AA283="DSP"),(H283+T283+AD283)/3,IF(AND(T283="DSP",AA283="DSP"),(H283+M283+AD283)/3,IF(AND(H283="DSP",AD283="DSP"),(M283+T283+AA283)/3,IF(AND(M283="DSP",AD283="DSP"),(H283+T283+AA283)/3,IF(AND(T283="DSP",AD283="DSP"),(H283+M283+AA283)/3,IF(AND(AA283="DSP",AD283="DSP"),(H283+M283+T283)/3,IF(H283="DSP",(M283+T283+AA283+AD283)/4,IF(M283="DSP",(H283+T283+AA283+AD283)/4,IF(T283="DSP",(H283+M283+AA283+AD283)/4,IF(AA283="DSP",(H283+M283+T283+AD283)/4,IF(AD283="DSP",(H283+M283+T283+AA283)/4,SUM(H283+M283+T283+AA283+AD283)/5)))))))))))))))))))))))))))))))</f>
        <v>11.15</v>
      </c>
      <c r="AF283" s="425">
        <f>IF(AE283="DSP",0,AE283)</f>
        <v>11.15</v>
      </c>
      <c r="AG283" s="484">
        <f>RANK(AF283,$AF$3:$AF$651,0)</f>
        <v>307</v>
      </c>
      <c r="AH283" s="426">
        <f>IF(ISERROR(VLOOKUP(B283,'Notes Ecrit'!$A$2:$B$650,2,FALSE)),"ABI",(VLOOKUP(B283,'Notes Ecrit'!$A$2:$B$650,2,FALSE)))</f>
        <v>5</v>
      </c>
      <c r="AI283" s="425">
        <f>IF(OR(AH283="ABI",AH283="VALIDÉ"),0,AH283)</f>
        <v>5</v>
      </c>
      <c r="AJ283" s="488">
        <f>RANK(AI283,$AI$3:$AI$651,0)</f>
        <v>416</v>
      </c>
      <c r="AK283" s="427">
        <f>IF(AH283="ABI","DEF",IF(AE283="DSP",AH283,(AE283*0.5+AH283*0.5)))</f>
        <v>8.0749999999999993</v>
      </c>
    </row>
    <row r="284" spans="1:37" ht="15.75" customHeight="1" thickBot="1" x14ac:dyDescent="0.35">
      <c r="A284" s="414" t="s">
        <v>1026</v>
      </c>
      <c r="B284" s="415">
        <v>21910038</v>
      </c>
      <c r="C284" s="416" t="s">
        <v>658</v>
      </c>
      <c r="D284" s="417" t="s">
        <v>659</v>
      </c>
      <c r="E284" s="418" t="s">
        <v>329</v>
      </c>
      <c r="F284" s="419" t="str">
        <f>IF(E284="ABI","ABI",IF(E284="DSP","DSP",IF(E284="VAL","VAL",(VLOOKUP(E284,tpstest,2)))))</f>
        <v>ABI</v>
      </c>
      <c r="G284" s="420">
        <f>IF(F284="ABI",0,IF(F284="DSP","DSP",IF(F284="VAL","VAL",(IF(A284="F",VLOOKUP(F284,endurfille,2),VLOOKUP(F284,endurgarçon,2))))))</f>
        <v>0</v>
      </c>
      <c r="H284" s="421">
        <f>IF(G284="VAL","VALIDÉ",G284)</f>
        <v>0</v>
      </c>
      <c r="I284" s="418">
        <v>3.02</v>
      </c>
      <c r="J284" s="420">
        <f>IF(I284="ABI",0,IF(I284="DSP","DSP",IF(I284="VAL","VAL",(IF(A284="F",VLOOKUP(I284,VIT20MF,2),VLOOKUP(I284,Vit20MG,2))))))</f>
        <v>20</v>
      </c>
      <c r="K284" s="418">
        <v>6.43</v>
      </c>
      <c r="L284" s="420">
        <f>IF(K284="ABI",0,IF(K284="DSP","DSP",IF(K284="VAL","VAL",(IF(A284="F",VLOOKUP(K284,vit50mf,2),VLOOKUP(K284,vit50mg,2))))))</f>
        <v>14</v>
      </c>
      <c r="M284" s="421">
        <f>IF(OR(J284="DSP",L284="DSP"),"DSP",IF(L284="VAL","VALIDÉ",(J284+L284)/2))</f>
        <v>17</v>
      </c>
      <c r="N284" s="418" t="s">
        <v>329</v>
      </c>
      <c r="O284" s="418"/>
      <c r="P284" s="422">
        <f>IF(OR(N284="DSP",N284="ABI",N284="VAL"),0,N284/O284)</f>
        <v>0</v>
      </c>
      <c r="Q284" s="420">
        <f>IF(N284="ABI",0,IF(N284="DSP","DSP",IF(N284="VAL","VAL",IF(A284="F",VLOOKUP(P284,forcefille,2),VLOOKUP(P284,forcegarçon,2)))))</f>
        <v>0</v>
      </c>
      <c r="R284" s="418" t="s">
        <v>329</v>
      </c>
      <c r="S284" s="420">
        <f>IF(R284="ABI",0,IF(R284="DSP","DSP",IF(R284="VAL","VAL",IF(A284="F",VLOOKUP(R284,détfille,2),VLOOKUP(R284,détgarçon,2)))))</f>
        <v>0</v>
      </c>
      <c r="T284" s="421">
        <f>IF(OR(Q284="VAL",S284="VAL"),"VALIDÉ",IF(AND(Q284="DSP",S284="DSP"),"DSP",IF(Q284="DSP",S284*2,IF(S284="DSP",Q284*2,(Q284+S284)))))</f>
        <v>0</v>
      </c>
      <c r="U284" s="418">
        <v>24.44</v>
      </c>
      <c r="V284" s="420">
        <f>IF(U284="ABI",0,IF(U284="DSP","DSP",IF(U284="VAL","VAL",IF(A284="F",VLOOKUP(U284,coorfille,2),VLOOKUP(U284,coorgarçon,2)))))</f>
        <v>5.75</v>
      </c>
      <c r="W284" s="418">
        <v>-12</v>
      </c>
      <c r="X284" s="420">
        <f>IF(W284="ABI",0,IF(W284="DSP","DSP",IF(W284="VAL","VAL",IF(A284="F",VLOOKUP(W284,SouplesseFille,2),VLOOKUP(W284,SouplesseGarçon,2)))))</f>
        <v>0.5</v>
      </c>
      <c r="Y284" s="418">
        <v>6</v>
      </c>
      <c r="Z284" s="420">
        <f>IF(Y284="ABI",0,IF(Y284="DSP","DSP",IF(Y284="VAL","VAL",IF(A284="F",VLOOKUP(Y284,eqfille,2),VLOOKUP(Y284,eqgarçon,2)))))</f>
        <v>2</v>
      </c>
      <c r="AA284" s="421">
        <f>IF(AND(V284="DSP",X284="DSP",Z284="DSP"),"DSP",IF(AND(V284="DSP",X284="DSP"),Z284*4,IF(AND(V284="DSP",Z284="DSP"),X284*4,IF(AND(X284="DSP",Z284="DSP"),V284*2,IF(V284="DSP",(X284+Z284)*2,IF(X284="DSP",V284+Z284*2,IF(Z284="DSP",V284+X284*2,IF(Z284="VAL","VALIDÉ",V284+X284+Z284))))))))</f>
        <v>8.25</v>
      </c>
      <c r="AB284" s="418">
        <v>46.86</v>
      </c>
      <c r="AC284" s="420">
        <f>IF(AB284="ABI",0,IF(AB284="DNF",0,IF(AB284="DSP","DSP",IF(AB284="VAL","VAL",(IF(A284="F",VLOOKUP(AB284,nagefille,2),VLOOKUP(AB284,nagegarçon,2)))))))</f>
        <v>7</v>
      </c>
      <c r="AD284" s="423">
        <f>IF(AC284="VAL","VALIDÉ",AC284)</f>
        <v>7</v>
      </c>
      <c r="AE284" s="424">
        <f>IF(AND(H284="DSP",M284="DSP",T284="DSP",AA284="DSP",AD284="DSP"),"DSP",IF(AND(H284="DSP",M284="DSP",T284="DSP",AA284="DSP"),AD284,IF(AND(H284="DSP",M284="DSP",T284="DSP",AD284="DSP"),AA284,IF(AND(H284="DSP",M284="DSP",AA284="DSP",AD284="DSP"),T284,IF(AND(H284="DSP",T284="DSP",AA284="DSP",AD284="DSP"),M284,IF(AND(M284="DSP",T284="DSP",AA284="DSP",AD284="DSP"),H284,IF(AND(T284="DSP",AA284="DSP",AD284="DSP"),(H284+M284)/2,IF(AND(M284="DSP",AA284="DSP",AD284="DSP"),(H284+T284)/2,IF(AND(H284="DSP",AA284="DSP",AD284="DSP"),(M284+T284)/2,IF(AND(M284="DSP",T284="DSP",AD284="DSP"),(H284+AA284)/2,IF(AND(H284="DSP",T284="DSP",AD284="DSP"),(M284+AA284)/2,IF(AND(H284="DSP",M284="DSP",AD284="DSP"),(T284+AA284)/2,IF(AND(M284="DSP",T284="DSP",AA284="DSP"),(H284+AD284)/2,IF(AND(H284="DSP",T284="DSP",AA284="DSP"),(M284+AD284)/2,IF(AND(H284="DSP",M284="DSP",AA284="DSP"),(T284+AD284)/2,IF(AND(H284="DSP",M284="DSP",T284="DSP"),(AA284+AD284)/2,IF(AND(H284="DSP",M284="DSP"),(T284+AA284+AD284)/3,IF(AND(H284="DSP",T284="DSP"),(M284+AA284+AD284)/3,IF(AND(M284="DSP",T284="DSP"),(H284+AA284+AD284)/3,IF(AND(H284="DSP",AA284="DSP"),(M284+T284+AD284)/3,IF(AND(M284="DSP",AA284="DSP"),(H284+T284+AD284)/3,IF(AND(T284="DSP",AA284="DSP"),(H284+M284+AD284)/3,IF(AND(H284="DSP",AD284="DSP"),(M284+T284+AA284)/3,IF(AND(M284="DSP",AD284="DSP"),(H284+T284+AA284)/3,IF(AND(T284="DSP",AD284="DSP"),(H284+M284+AA284)/3,IF(AND(AA284="DSP",AD284="DSP"),(H284+M284+T284)/3,IF(H284="DSP",(M284+T284+AA284+AD284)/4,IF(M284="DSP",(H284+T284+AA284+AD284)/4,IF(T284="DSP",(H284+M284+AA284+AD284)/4,IF(AA284="DSP",(H284+M284+T284+AD284)/4,IF(AD284="DSP",(H284+M284+T284+AA284)/4,SUM(H284+M284+T284+AA284+AD284)/5)))))))))))))))))))))))))))))))</f>
        <v>6.45</v>
      </c>
      <c r="AF284" s="425">
        <f>IF(AE284="DSP",0,AE284)</f>
        <v>6.45</v>
      </c>
      <c r="AG284" s="484">
        <f>RANK(AF284,$AF$3:$AF$651,0)</f>
        <v>570</v>
      </c>
      <c r="AH284" s="426">
        <f>IF(ISERROR(VLOOKUP(B284,'Notes Ecrit'!$A$2:$B$650,2,FALSE)),"ABI",(VLOOKUP(B284,'Notes Ecrit'!$A$2:$B$650,2,FALSE)))</f>
        <v>3.5</v>
      </c>
      <c r="AI284" s="425">
        <f>IF(OR(AH284="ABI",AH284="VALIDÉ"),0,AH284)</f>
        <v>3.5</v>
      </c>
      <c r="AJ284" s="488">
        <f>RANK(AI284,$AI$3:$AI$651,0)</f>
        <v>531</v>
      </c>
      <c r="AK284" s="427">
        <f>IF(AH284="ABI","DEF",IF(AE284="DSP",AH284,(AE284*0.5+AH284*0.5)))</f>
        <v>4.9749999999999996</v>
      </c>
    </row>
    <row r="285" spans="1:37" ht="15.75" customHeight="1" thickBot="1" x14ac:dyDescent="0.35">
      <c r="A285" s="414" t="s">
        <v>1026</v>
      </c>
      <c r="B285" s="415">
        <v>21907871</v>
      </c>
      <c r="C285" s="444" t="s">
        <v>660</v>
      </c>
      <c r="D285" s="445" t="s">
        <v>120</v>
      </c>
      <c r="E285" s="418">
        <v>16</v>
      </c>
      <c r="F285" s="419">
        <f>IF(E285="ABI","ABI",IF(E285="DSP","DSP",IF(E285="VAL","VAL",(VLOOKUP(E285,tpstest,2)))))</f>
        <v>17.5</v>
      </c>
      <c r="G285" s="420">
        <f>IF(F285="ABI",0,IF(F285="DSP","DSP",IF(F285="VAL","VAL",(IF(A285="F",VLOOKUP(F285,endurfille,2),VLOOKUP(F285,endurgarçon,2))))))</f>
        <v>13</v>
      </c>
      <c r="H285" s="421">
        <f>IF(G285="VAL","VALIDÉ",G285)</f>
        <v>13</v>
      </c>
      <c r="I285" s="418">
        <v>3.23</v>
      </c>
      <c r="J285" s="420">
        <f>IF(I285="ABI",0,IF(I285="DSP","DSP",IF(I285="VAL","VAL",(IF(A285="F",VLOOKUP(I285,VIT20MF,2),VLOOKUP(I285,Vit20MG,2))))))</f>
        <v>16</v>
      </c>
      <c r="K285" s="418">
        <v>6.98</v>
      </c>
      <c r="L285" s="420">
        <f>IF(K285="ABI",0,IF(K285="DSP","DSP",IF(K285="VAL","VAL",(IF(A285="F",VLOOKUP(K285,vit50mf,2),VLOOKUP(K285,vit50mg,2))))))</f>
        <v>10</v>
      </c>
      <c r="M285" s="421">
        <f>IF(OR(J285="DSP",L285="DSP"),"DSP",IF(L285="VAL","VALIDÉ",(J285+L285)/2))</f>
        <v>13</v>
      </c>
      <c r="N285" s="418">
        <v>44</v>
      </c>
      <c r="O285" s="418">
        <v>62</v>
      </c>
      <c r="P285" s="422">
        <f>IF(OR(N285="DSP",N285="ABI",N285="VAL"),0,N285/O285)</f>
        <v>0.70967741935483875</v>
      </c>
      <c r="Q285" s="420">
        <f>IF(N285="ABI",0,IF(N285="DSP","DSP",IF(N285="VAL","VAL",IF(A285="F",VLOOKUP(P285,forcefille,2),VLOOKUP(P285,forcegarçon,2)))))</f>
        <v>4</v>
      </c>
      <c r="R285" s="418">
        <v>35.700000000000003</v>
      </c>
      <c r="S285" s="420">
        <f>IF(R285="ABI",0,IF(R285="DSP","DSP",IF(R285="VAL","VAL",IF(A285="F",VLOOKUP(R285,détfille,2),VLOOKUP(R285,détgarçon,2)))))</f>
        <v>2</v>
      </c>
      <c r="T285" s="421">
        <f>IF(OR(Q285="VAL",S285="VAL"),"VALIDÉ",IF(AND(Q285="DSP",S285="DSP"),"DSP",IF(Q285="DSP",S285*2,IF(S285="DSP",Q285*2,(Q285+S285)))))</f>
        <v>6</v>
      </c>
      <c r="U285" s="418">
        <v>24.75</v>
      </c>
      <c r="V285" s="420">
        <f>IF(U285="ABI",0,IF(U285="DSP","DSP",IF(U285="VAL","VAL",IF(A285="F",VLOOKUP(U285,coorfille,2),VLOOKUP(U285,coorgarçon,2)))))</f>
        <v>5.5</v>
      </c>
      <c r="W285" s="418">
        <v>0</v>
      </c>
      <c r="X285" s="420">
        <f>IF(W285="ABI",0,IF(W285="DSP","DSP",IF(W285="VAL","VAL",IF(A285="F",VLOOKUP(W285,SouplesseFille,2),VLOOKUP(W285,SouplesseGarçon,2)))))</f>
        <v>2.5</v>
      </c>
      <c r="Y285" s="418">
        <v>7</v>
      </c>
      <c r="Z285" s="420">
        <f>IF(Y285="ABI",0,IF(Y285="DSP","DSP",IF(Y285="VAL","VAL",IF(A285="F",VLOOKUP(Y285,eqfille,2),VLOOKUP(Y285,eqgarçon,2)))))</f>
        <v>1.5</v>
      </c>
      <c r="AA285" s="421">
        <f>IF(AND(V285="DSP",X285="DSP",Z285="DSP"),"DSP",IF(AND(V285="DSP",X285="DSP"),Z285*4,IF(AND(V285="DSP",Z285="DSP"),X285*4,IF(AND(X285="DSP",Z285="DSP"),V285*2,IF(V285="DSP",(X285+Z285)*2,IF(X285="DSP",V285+Z285*2,IF(Z285="DSP",V285+X285*2,IF(Z285="VAL","VALIDÉ",V285+X285+Z285))))))))</f>
        <v>9.5</v>
      </c>
      <c r="AB285" s="418">
        <v>44.5</v>
      </c>
      <c r="AC285" s="420">
        <f>IF(AB285="ABI",0,IF(AB285="DNF",0,IF(AB285="DSP","DSP",IF(AB285="VAL","VAL",(IF(A285="F",VLOOKUP(AB285,nagefille,2),VLOOKUP(AB285,nagegarçon,2)))))))</f>
        <v>8</v>
      </c>
      <c r="AD285" s="423">
        <f>IF(AC285="VAL","VALIDÉ",AC285)</f>
        <v>8</v>
      </c>
      <c r="AE285" s="424">
        <f>IF(AND(H285="DSP",M285="DSP",T285="DSP",AA285="DSP",AD285="DSP"),"DSP",IF(AND(H285="DSP",M285="DSP",T285="DSP",AA285="DSP"),AD285,IF(AND(H285="DSP",M285="DSP",T285="DSP",AD285="DSP"),AA285,IF(AND(H285="DSP",M285="DSP",AA285="DSP",AD285="DSP"),T285,IF(AND(H285="DSP",T285="DSP",AA285="DSP",AD285="DSP"),M285,IF(AND(M285="DSP",T285="DSP",AA285="DSP",AD285="DSP"),H285,IF(AND(T285="DSP",AA285="DSP",AD285="DSP"),(H285+M285)/2,IF(AND(M285="DSP",AA285="DSP",AD285="DSP"),(H285+T285)/2,IF(AND(H285="DSP",AA285="DSP",AD285="DSP"),(M285+T285)/2,IF(AND(M285="DSP",T285="DSP",AD285="DSP"),(H285+AA285)/2,IF(AND(H285="DSP",T285="DSP",AD285="DSP"),(M285+AA285)/2,IF(AND(H285="DSP",M285="DSP",AD285="DSP"),(T285+AA285)/2,IF(AND(M285="DSP",T285="DSP",AA285="DSP"),(H285+AD285)/2,IF(AND(H285="DSP",T285="DSP",AA285="DSP"),(M285+AD285)/2,IF(AND(H285="DSP",M285="DSP",AA285="DSP"),(T285+AD285)/2,IF(AND(H285="DSP",M285="DSP",T285="DSP"),(AA285+AD285)/2,IF(AND(H285="DSP",M285="DSP"),(T285+AA285+AD285)/3,IF(AND(H285="DSP",T285="DSP"),(M285+AA285+AD285)/3,IF(AND(M285="DSP",T285="DSP"),(H285+AA285+AD285)/3,IF(AND(H285="DSP",AA285="DSP"),(M285+T285+AD285)/3,IF(AND(M285="DSP",AA285="DSP"),(H285+T285+AD285)/3,IF(AND(T285="DSP",AA285="DSP"),(H285+M285+AD285)/3,IF(AND(H285="DSP",AD285="DSP"),(M285+T285+AA285)/3,IF(AND(M285="DSP",AD285="DSP"),(H285+T285+AA285)/3,IF(AND(T285="DSP",AD285="DSP"),(H285+M285+AA285)/3,IF(AND(AA285="DSP",AD285="DSP"),(H285+M285+T285)/3,IF(H285="DSP",(M285+T285+AA285+AD285)/4,IF(M285="DSP",(H285+T285+AA285+AD285)/4,IF(T285="DSP",(H285+M285+AA285+AD285)/4,IF(AA285="DSP",(H285+M285+T285+AD285)/4,IF(AD285="DSP",(H285+M285+T285+AA285)/4,SUM(H285+M285+T285+AA285+AD285)/5)))))))))))))))))))))))))))))))</f>
        <v>9.9</v>
      </c>
      <c r="AF285" s="425">
        <f>IF(AE285="DSP",0,AE285)</f>
        <v>9.9</v>
      </c>
      <c r="AG285" s="484">
        <f>RANK(AF285,$AF$3:$AF$651,0)</f>
        <v>438</v>
      </c>
      <c r="AH285" s="426">
        <f>IF(ISERROR(VLOOKUP(B285,'Notes Ecrit'!$A$2:$B$650,2,FALSE)),"ABI",(VLOOKUP(B285,'Notes Ecrit'!$A$2:$B$650,2,FALSE)))</f>
        <v>7</v>
      </c>
      <c r="AI285" s="425">
        <f>IF(OR(AH285="ABI",AH285="VALIDÉ"),0,AH285)</f>
        <v>7</v>
      </c>
      <c r="AJ285" s="488">
        <f>RANK(AI285,$AI$3:$AI$651,0)</f>
        <v>183</v>
      </c>
      <c r="AK285" s="427">
        <f>IF(AH285="ABI","DEF",IF(AE285="DSP",AH285,(AE285*0.5+AH285*0.5)))</f>
        <v>8.4499999999999993</v>
      </c>
    </row>
    <row r="286" spans="1:37" ht="15.75" customHeight="1" thickBot="1" x14ac:dyDescent="0.35">
      <c r="A286" s="414" t="s">
        <v>1026</v>
      </c>
      <c r="B286" s="415">
        <v>21901472</v>
      </c>
      <c r="C286" s="444" t="s">
        <v>661</v>
      </c>
      <c r="D286" s="445" t="s">
        <v>311</v>
      </c>
      <c r="E286" s="418">
        <v>18</v>
      </c>
      <c r="F286" s="419">
        <f>IF(E286="ABI","ABI",IF(E286="DSP","DSP",IF(E286="VAL","VAL",(VLOOKUP(E286,tpstest,2)))))</f>
        <v>18.5</v>
      </c>
      <c r="G286" s="420">
        <f>IF(F286="ABI",0,IF(F286="DSP","DSP",IF(F286="VAL","VAL",(IF(A286="F",VLOOKUP(F286,endurfille,2),VLOOKUP(F286,endurgarçon,2))))))</f>
        <v>15</v>
      </c>
      <c r="H286" s="421">
        <f>IF(G286="VAL","VALIDÉ",G286)</f>
        <v>15</v>
      </c>
      <c r="I286" s="418">
        <v>3.18</v>
      </c>
      <c r="J286" s="420">
        <f>IF(I286="ABI",0,IF(I286="DSP","DSP",IF(I286="VAL","VAL",(IF(A286="F",VLOOKUP(I286,VIT20MF,2),VLOOKUP(I286,Vit20MG,2))))))</f>
        <v>17</v>
      </c>
      <c r="K286" s="418">
        <v>6.94</v>
      </c>
      <c r="L286" s="420">
        <f>IF(K286="ABI",0,IF(K286="DSP","DSP",IF(K286="VAL","VAL",(IF(A286="F",VLOOKUP(K286,vit50mf,2),VLOOKUP(K286,vit50mg,2))))))</f>
        <v>10</v>
      </c>
      <c r="M286" s="421">
        <f>IF(OR(J286="DSP",L286="DSP"),"DSP",IF(L286="VAL","VALIDÉ",(J286+L286)/2))</f>
        <v>13.5</v>
      </c>
      <c r="N286" s="418">
        <v>53</v>
      </c>
      <c r="O286" s="418">
        <v>67</v>
      </c>
      <c r="P286" s="422">
        <f>IF(OR(N286="DSP",N286="ABI",N286="VAL"),0,N286/O286)</f>
        <v>0.79104477611940294</v>
      </c>
      <c r="Q286" s="420">
        <f>IF(N286="ABI",0,IF(N286="DSP","DSP",IF(N286="VAL","VAL",IF(A286="F",VLOOKUP(P286,forcefille,2),VLOOKUP(P286,forcegarçon,2)))))</f>
        <v>4</v>
      </c>
      <c r="R286" s="418">
        <v>43.1</v>
      </c>
      <c r="S286" s="420">
        <f>IF(R286="ABI",0,IF(R286="DSP","DSP",IF(R286="VAL","VAL",IF(A286="F",VLOOKUP(R286,détfille,2),VLOOKUP(R286,détgarçon,2)))))</f>
        <v>4</v>
      </c>
      <c r="T286" s="421">
        <f>IF(OR(Q286="VAL",S286="VAL"),"VALIDÉ",IF(AND(Q286="DSP",S286="DSP"),"DSP",IF(Q286="DSP",S286*2,IF(S286="DSP",Q286*2,(Q286+S286)))))</f>
        <v>8</v>
      </c>
      <c r="U286" s="418">
        <v>23.93</v>
      </c>
      <c r="V286" s="420">
        <f>IF(U286="ABI",0,IF(U286="DSP","DSP",IF(U286="VAL","VAL",IF(A286="F",VLOOKUP(U286,coorfille,2),VLOOKUP(U286,coorgarçon,2)))))</f>
        <v>6</v>
      </c>
      <c r="W286" s="418">
        <v>5</v>
      </c>
      <c r="X286" s="420">
        <f>IF(W286="ABI",0,IF(W286="DSP","DSP",IF(W286="VAL","VAL",IF(A286="F",VLOOKUP(W286,SouplesseFille,2),VLOOKUP(W286,SouplesseGarçon,2)))))</f>
        <v>3.5</v>
      </c>
      <c r="Y286" s="418">
        <v>3</v>
      </c>
      <c r="Z286" s="420">
        <f>IF(Y286="ABI",0,IF(Y286="DSP","DSP",IF(Y286="VAL","VAL",IF(A286="F",VLOOKUP(Y286,eqfille,2),VLOOKUP(Y286,eqgarçon,2)))))</f>
        <v>3.5</v>
      </c>
      <c r="AA286" s="421">
        <f>IF(AND(V286="DSP",X286="DSP",Z286="DSP"),"DSP",IF(AND(V286="DSP",X286="DSP"),Z286*4,IF(AND(V286="DSP",Z286="DSP"),X286*4,IF(AND(X286="DSP",Z286="DSP"),V286*2,IF(V286="DSP",(X286+Z286)*2,IF(X286="DSP",V286+Z286*2,IF(Z286="DSP",V286+X286*2,IF(Z286="VAL","VALIDÉ",V286+X286+Z286))))))))</f>
        <v>13</v>
      </c>
      <c r="AB286" s="418">
        <v>40.07</v>
      </c>
      <c r="AC286" s="420">
        <f>IF(AB286="ABI",0,IF(AB286="DNF",0,IF(AB286="DSP","DSP",IF(AB286="VAL","VAL",(IF(A286="F",VLOOKUP(AB286,nagefille,2),VLOOKUP(AB286,nagegarçon,2)))))))</f>
        <v>10</v>
      </c>
      <c r="AD286" s="423">
        <f>IF(AC286="VAL","VALIDÉ",AC286)</f>
        <v>10</v>
      </c>
      <c r="AE286" s="424">
        <f>IF(AND(H286="DSP",M286="DSP",T286="DSP",AA286="DSP",AD286="DSP"),"DSP",IF(AND(H286="DSP",M286="DSP",T286="DSP",AA286="DSP"),AD286,IF(AND(H286="DSP",M286="DSP",T286="DSP",AD286="DSP"),AA286,IF(AND(H286="DSP",M286="DSP",AA286="DSP",AD286="DSP"),T286,IF(AND(H286="DSP",T286="DSP",AA286="DSP",AD286="DSP"),M286,IF(AND(M286="DSP",T286="DSP",AA286="DSP",AD286="DSP"),H286,IF(AND(T286="DSP",AA286="DSP",AD286="DSP"),(H286+M286)/2,IF(AND(M286="DSP",AA286="DSP",AD286="DSP"),(H286+T286)/2,IF(AND(H286="DSP",AA286="DSP",AD286="DSP"),(M286+T286)/2,IF(AND(M286="DSP",T286="DSP",AD286="DSP"),(H286+AA286)/2,IF(AND(H286="DSP",T286="DSP",AD286="DSP"),(M286+AA286)/2,IF(AND(H286="DSP",M286="DSP",AD286="DSP"),(T286+AA286)/2,IF(AND(M286="DSP",T286="DSP",AA286="DSP"),(H286+AD286)/2,IF(AND(H286="DSP",T286="DSP",AA286="DSP"),(M286+AD286)/2,IF(AND(H286="DSP",M286="DSP",AA286="DSP"),(T286+AD286)/2,IF(AND(H286="DSP",M286="DSP",T286="DSP"),(AA286+AD286)/2,IF(AND(H286="DSP",M286="DSP"),(T286+AA286+AD286)/3,IF(AND(H286="DSP",T286="DSP"),(M286+AA286+AD286)/3,IF(AND(M286="DSP",T286="DSP"),(H286+AA286+AD286)/3,IF(AND(H286="DSP",AA286="DSP"),(M286+T286+AD286)/3,IF(AND(M286="DSP",AA286="DSP"),(H286+T286+AD286)/3,IF(AND(T286="DSP",AA286="DSP"),(H286+M286+AD286)/3,IF(AND(H286="DSP",AD286="DSP"),(M286+T286+AA286)/3,IF(AND(M286="DSP",AD286="DSP"),(H286+T286+AA286)/3,IF(AND(T286="DSP",AD286="DSP"),(H286+M286+AA286)/3,IF(AND(AA286="DSP",AD286="DSP"),(H286+M286+T286)/3,IF(H286="DSP",(M286+T286+AA286+AD286)/4,IF(M286="DSP",(H286+T286+AA286+AD286)/4,IF(T286="DSP",(H286+M286+AA286+AD286)/4,IF(AA286="DSP",(H286+M286+T286+AD286)/4,IF(AD286="DSP",(H286+M286+T286+AA286)/4,SUM(H286+M286+T286+AA286+AD286)/5)))))))))))))))))))))))))))))))</f>
        <v>11.9</v>
      </c>
      <c r="AF286" s="425">
        <f>IF(AE286="DSP",0,AE286)</f>
        <v>11.9</v>
      </c>
      <c r="AG286" s="484">
        <f>RANK(AF286,$AF$3:$AF$651,0)</f>
        <v>208</v>
      </c>
      <c r="AH286" s="426">
        <f>IF(ISERROR(VLOOKUP(B286,'Notes Ecrit'!$A$2:$B$650,2,FALSE)),"ABI",(VLOOKUP(B286,'Notes Ecrit'!$A$2:$B$650,2,FALSE)))</f>
        <v>12</v>
      </c>
      <c r="AI286" s="425">
        <f>IF(OR(AH286="ABI",AH286="VALIDÉ"),0,AH286)</f>
        <v>12</v>
      </c>
      <c r="AJ286" s="488">
        <f>RANK(AI286,$AI$3:$AI$651,0)</f>
        <v>6</v>
      </c>
      <c r="AK286" s="427">
        <f>IF(AH286="ABI","DEF",IF(AE286="DSP",AH286,(AE286*0.5+AH286*0.5)))</f>
        <v>11.95</v>
      </c>
    </row>
    <row r="287" spans="1:37" ht="15.75" customHeight="1" thickBot="1" x14ac:dyDescent="0.35">
      <c r="A287" s="414" t="s">
        <v>1026</v>
      </c>
      <c r="B287" s="415">
        <v>21906324</v>
      </c>
      <c r="C287" s="417" t="s">
        <v>662</v>
      </c>
      <c r="D287" s="417" t="s">
        <v>210</v>
      </c>
      <c r="E287" s="418">
        <v>14</v>
      </c>
      <c r="F287" s="419">
        <f>IF(E287="ABI","ABI",IF(E287="DSP","DSP",IF(E287="VAL","VAL",(VLOOKUP(E287,tpstest,2)))))</f>
        <v>16.5</v>
      </c>
      <c r="G287" s="420">
        <f>IF(F287="ABI",0,IF(F287="DSP","DSP",IF(F287="VAL","VAL",(IF(A287="F",VLOOKUP(F287,endurfille,2),VLOOKUP(F287,endurgarçon,2))))))</f>
        <v>11</v>
      </c>
      <c r="H287" s="421">
        <f>IF(G287="VAL","VALIDÉ",G287)</f>
        <v>11</v>
      </c>
      <c r="I287" s="418">
        <v>3.14</v>
      </c>
      <c r="J287" s="420">
        <f>IF(I287="ABI",0,IF(I287="DSP","DSP",IF(I287="VAL","VAL",(IF(A287="F",VLOOKUP(I287,VIT20MF,2),VLOOKUP(I287,Vit20MG,2))))))</f>
        <v>18</v>
      </c>
      <c r="K287" s="418">
        <v>6.73</v>
      </c>
      <c r="L287" s="420">
        <f>IF(K287="ABI",0,IF(K287="DSP","DSP",IF(K287="VAL","VAL",(IF(A287="F",VLOOKUP(K287,vit50mf,2),VLOOKUP(K287,vit50mg,2))))))</f>
        <v>12</v>
      </c>
      <c r="M287" s="421">
        <f>IF(OR(J287="DSP",L287="DSP"),"DSP",IF(L287="VAL","VALIDÉ",(J287+L287)/2))</f>
        <v>15</v>
      </c>
      <c r="N287" s="418">
        <v>35</v>
      </c>
      <c r="O287" s="418">
        <v>63</v>
      </c>
      <c r="P287" s="422">
        <f>IF(OR(N287="DSP",N287="ABI",N287="VAL"),0,N287/O287)</f>
        <v>0.55555555555555558</v>
      </c>
      <c r="Q287" s="420">
        <f>IF(N287="ABI",0,IF(N287="DSP","DSP",IF(N287="VAL","VAL",IF(A287="F",VLOOKUP(P287,forcefille,2),VLOOKUP(P287,forcegarçon,2)))))</f>
        <v>3</v>
      </c>
      <c r="R287" s="418">
        <v>35.9</v>
      </c>
      <c r="S287" s="420">
        <f>IF(R287="ABI",0,IF(R287="DSP","DSP",IF(R287="VAL","VAL",IF(A287="F",VLOOKUP(R287,détfille,2),VLOOKUP(R287,détgarçon,2)))))</f>
        <v>2</v>
      </c>
      <c r="T287" s="421">
        <f>IF(OR(Q287="VAL",S287="VAL"),"VALIDÉ",IF(AND(Q287="DSP",S287="DSP"),"DSP",IF(Q287="DSP",S287*2,IF(S287="DSP",Q287*2,(Q287+S287)))))</f>
        <v>5</v>
      </c>
      <c r="U287" s="418">
        <v>27.65</v>
      </c>
      <c r="V287" s="420">
        <f>IF(U287="ABI",0,IF(U287="DSP","DSP",IF(U287="VAL","VAL",IF(A287="F",VLOOKUP(U287,coorfille,2),VLOOKUP(U287,coorgarçon,2)))))</f>
        <v>4</v>
      </c>
      <c r="W287" s="418">
        <v>0</v>
      </c>
      <c r="X287" s="420">
        <f>IF(W287="ABI",0,IF(W287="DSP","DSP",IF(W287="VAL","VAL",IF(A287="F",VLOOKUP(W287,SouplesseFille,2),VLOOKUP(W287,SouplesseGarçon,2)))))</f>
        <v>2.5</v>
      </c>
      <c r="Y287" s="418">
        <v>5</v>
      </c>
      <c r="Z287" s="420">
        <f>IF(Y287="ABI",0,IF(Y287="DSP","DSP",IF(Y287="VAL","VAL",IF(A287="F",VLOOKUP(Y287,eqfille,2),VLOOKUP(Y287,eqgarçon,2)))))</f>
        <v>2.5</v>
      </c>
      <c r="AA287" s="421">
        <f>IF(AND(V287="DSP",X287="DSP",Z287="DSP"),"DSP",IF(AND(V287="DSP",X287="DSP"),Z287*4,IF(AND(V287="DSP",Z287="DSP"),X287*4,IF(AND(X287="DSP",Z287="DSP"),V287*2,IF(V287="DSP",(X287+Z287)*2,IF(X287="DSP",V287+Z287*2,IF(Z287="DSP",V287+X287*2,IF(Z287="VAL","VALIDÉ",V287+X287+Z287))))))))</f>
        <v>9</v>
      </c>
      <c r="AB287" s="418">
        <v>54.83</v>
      </c>
      <c r="AC287" s="420">
        <f>IF(AB287="ABI",0,IF(AB287="DNF",0,IF(AB287="DSP","DSP",IF(AB287="VAL","VAL",(IF(A287="F",VLOOKUP(AB287,nagefille,2),VLOOKUP(AB287,nagegarçon,2)))))))</f>
        <v>3</v>
      </c>
      <c r="AD287" s="423">
        <f>IF(AC287="VAL","VALIDÉ",AC287)</f>
        <v>3</v>
      </c>
      <c r="AE287" s="424">
        <f>IF(AND(H287="DSP",M287="DSP",T287="DSP",AA287="DSP",AD287="DSP"),"DSP",IF(AND(H287="DSP",M287="DSP",T287="DSP",AA287="DSP"),AD287,IF(AND(H287="DSP",M287="DSP",T287="DSP",AD287="DSP"),AA287,IF(AND(H287="DSP",M287="DSP",AA287="DSP",AD287="DSP"),T287,IF(AND(H287="DSP",T287="DSP",AA287="DSP",AD287="DSP"),M287,IF(AND(M287="DSP",T287="DSP",AA287="DSP",AD287="DSP"),H287,IF(AND(T287="DSP",AA287="DSP",AD287="DSP"),(H287+M287)/2,IF(AND(M287="DSP",AA287="DSP",AD287="DSP"),(H287+T287)/2,IF(AND(H287="DSP",AA287="DSP",AD287="DSP"),(M287+T287)/2,IF(AND(M287="DSP",T287="DSP",AD287="DSP"),(H287+AA287)/2,IF(AND(H287="DSP",T287="DSP",AD287="DSP"),(M287+AA287)/2,IF(AND(H287="DSP",M287="DSP",AD287="DSP"),(T287+AA287)/2,IF(AND(M287="DSP",T287="DSP",AA287="DSP"),(H287+AD287)/2,IF(AND(H287="DSP",T287="DSP",AA287="DSP"),(M287+AD287)/2,IF(AND(H287="DSP",M287="DSP",AA287="DSP"),(T287+AD287)/2,IF(AND(H287="DSP",M287="DSP",T287="DSP"),(AA287+AD287)/2,IF(AND(H287="DSP",M287="DSP"),(T287+AA287+AD287)/3,IF(AND(H287="DSP",T287="DSP"),(M287+AA287+AD287)/3,IF(AND(M287="DSP",T287="DSP"),(H287+AA287+AD287)/3,IF(AND(H287="DSP",AA287="DSP"),(M287+T287+AD287)/3,IF(AND(M287="DSP",AA287="DSP"),(H287+T287+AD287)/3,IF(AND(T287="DSP",AA287="DSP"),(H287+M287+AD287)/3,IF(AND(H287="DSP",AD287="DSP"),(M287+T287+AA287)/3,IF(AND(M287="DSP",AD287="DSP"),(H287+T287+AA287)/3,IF(AND(T287="DSP",AD287="DSP"),(H287+M287+AA287)/3,IF(AND(AA287="DSP",AD287="DSP"),(H287+M287+T287)/3,IF(H287="DSP",(M287+T287+AA287+AD287)/4,IF(M287="DSP",(H287+T287+AA287+AD287)/4,IF(T287="DSP",(H287+M287+AA287+AD287)/4,IF(AA287="DSP",(H287+M287+T287+AD287)/4,IF(AD287="DSP",(H287+M287+T287+AA287)/4,SUM(H287+M287+T287+AA287+AD287)/5)))))))))))))))))))))))))))))))</f>
        <v>8.6</v>
      </c>
      <c r="AF287" s="425">
        <f>IF(AE287="DSP",0,AE287)</f>
        <v>8.6</v>
      </c>
      <c r="AG287" s="484">
        <f>RANK(AF287,$AF$3:$AF$651,0)</f>
        <v>530</v>
      </c>
      <c r="AH287" s="426">
        <f>IF(ISERROR(VLOOKUP(B287,'Notes Ecrit'!$A$2:$B$650,2,FALSE)),"ABI",(VLOOKUP(B287,'Notes Ecrit'!$A$2:$B$650,2,FALSE)))</f>
        <v>6</v>
      </c>
      <c r="AI287" s="425">
        <f>IF(OR(AH287="ABI",AH287="VALIDÉ"),0,AH287)</f>
        <v>6</v>
      </c>
      <c r="AJ287" s="488">
        <f>RANK(AI287,$AI$3:$AI$651,0)</f>
        <v>288</v>
      </c>
      <c r="AK287" s="427">
        <f>IF(AH287="ABI","DEF",IF(AE287="DSP",AH287,(AE287*0.5+AH287*0.5)))</f>
        <v>7.3</v>
      </c>
    </row>
    <row r="288" spans="1:37" ht="15.75" customHeight="1" thickBot="1" x14ac:dyDescent="0.35">
      <c r="A288" s="414" t="s">
        <v>74</v>
      </c>
      <c r="B288" s="415">
        <v>21803932</v>
      </c>
      <c r="C288" s="417" t="s">
        <v>225</v>
      </c>
      <c r="D288" s="417" t="s">
        <v>226</v>
      </c>
      <c r="E288" s="418" t="s">
        <v>329</v>
      </c>
      <c r="F288" s="419" t="str">
        <f>IF(E288="ABI","ABI",IF(E288="DSP","DSP",IF(E288="VAL","VAL",(VLOOKUP(E288,tpstest,2)))))</f>
        <v>ABI</v>
      </c>
      <c r="G288" s="420">
        <f>IF(F288="ABI",0,IF(F288="DSP","DSP",IF(F288="VAL","VAL",(IF(A288="F",VLOOKUP(F288,endurfille,2),VLOOKUP(F288,endurgarçon,2))))))</f>
        <v>0</v>
      </c>
      <c r="H288" s="421">
        <f>IF(G288="VAL","VALIDÉ",G288)</f>
        <v>0</v>
      </c>
      <c r="I288" s="418" t="s">
        <v>329</v>
      </c>
      <c r="J288" s="420">
        <f>IF(I288="ABI",0,IF(I288="DSP","DSP",IF(I288="VAL","VAL",(IF(A288="F",VLOOKUP(I288,VIT20MF,2),VLOOKUP(I288,Vit20MG,2))))))</f>
        <v>0</v>
      </c>
      <c r="K288" s="418" t="s">
        <v>329</v>
      </c>
      <c r="L288" s="420">
        <f>IF(K288="ABI",0,IF(K288="DSP","DSP",IF(K288="VAL","VAL",(IF(A288="F",VLOOKUP(K288,vit50mf,2),VLOOKUP(K288,vit50mg,2))))))</f>
        <v>0</v>
      </c>
      <c r="M288" s="421">
        <f>IF(OR(J288="DSP",L288="DSP"),"DSP",IF(L288="VAL","VALIDÉ",(J288+L288)/2))</f>
        <v>0</v>
      </c>
      <c r="N288" s="418" t="s">
        <v>329</v>
      </c>
      <c r="O288" s="418"/>
      <c r="P288" s="422">
        <f>IF(OR(N288="DSP",N288="ABI",N288="VAL"),0,N288/O288)</f>
        <v>0</v>
      </c>
      <c r="Q288" s="420">
        <f>IF(N288="ABI",0,IF(N288="DSP","DSP",IF(N288="VAL","VAL",IF(A288="F",VLOOKUP(P288,forcefille,2),VLOOKUP(P288,forcegarçon,2)))))</f>
        <v>0</v>
      </c>
      <c r="R288" s="418" t="s">
        <v>329</v>
      </c>
      <c r="S288" s="420">
        <f>IF(R288="ABI",0,IF(R288="DSP","DSP",IF(R288="VAL","VAL",IF(A288="F",VLOOKUP(R288,détfille,2),VLOOKUP(R288,détgarçon,2)))))</f>
        <v>0</v>
      </c>
      <c r="T288" s="421">
        <f>IF(OR(Q288="VAL",S288="VAL"),"VALIDÉ",IF(AND(Q288="DSP",S288="DSP"),"DSP",IF(Q288="DSP",S288*2,IF(S288="DSP",Q288*2,(Q288+S288)))))</f>
        <v>0</v>
      </c>
      <c r="U288" s="418" t="s">
        <v>329</v>
      </c>
      <c r="V288" s="420">
        <f>IF(U288="ABI",0,IF(U288="DSP","DSP",IF(U288="VAL","VAL",IF(A288="F",VLOOKUP(U288,coorfille,2),VLOOKUP(U288,coorgarçon,2)))))</f>
        <v>0</v>
      </c>
      <c r="W288" s="418" t="s">
        <v>329</v>
      </c>
      <c r="X288" s="420">
        <f>IF(W288="ABI",0,IF(W288="DSP","DSP",IF(W288="VAL","VAL",IF(A288="F",VLOOKUP(W288,SouplesseFille,2),VLOOKUP(W288,SouplesseGarçon,2)))))</f>
        <v>0</v>
      </c>
      <c r="Y288" s="418" t="s">
        <v>329</v>
      </c>
      <c r="Z288" s="420">
        <f>IF(Y288="ABI",0,IF(Y288="DSP","DSP",IF(Y288="VAL","VAL",IF(A288="F",VLOOKUP(Y288,eqfille,2),VLOOKUP(Y288,eqgarçon,2)))))</f>
        <v>0</v>
      </c>
      <c r="AA288" s="421">
        <f>IF(AND(V288="DSP",X288="DSP",Z288="DSP"),"DSP",IF(AND(V288="DSP",X288="DSP"),Z288*4,IF(AND(V288="DSP",Z288="DSP"),X288*4,IF(AND(X288="DSP",Z288="DSP"),V288*2,IF(V288="DSP",(X288+Z288)*2,IF(X288="DSP",V288+Z288*2,IF(Z288="DSP",V288+X288*2,IF(Z288="VAL","VALIDÉ",V288+X288+Z288))))))))</f>
        <v>0</v>
      </c>
      <c r="AB288" s="418" t="s">
        <v>329</v>
      </c>
      <c r="AC288" s="420">
        <f>IF(AB288="ABI",0,IF(AB288="DNF",0,IF(AB288="DSP","DSP",IF(AB288="VAL","VAL",(IF(A288="F",VLOOKUP(AB288,nagefille,2),VLOOKUP(AB288,nagegarçon,2)))))))</f>
        <v>0</v>
      </c>
      <c r="AD288" s="423">
        <f>IF(AC288="VAL","VALIDÉ",AC288)</f>
        <v>0</v>
      </c>
      <c r="AE288" s="424">
        <f>IF(AND(H288="DSP",M288="DSP",T288="DSP",AA288="DSP",AD288="DSP"),"DSP",IF(AND(H288="DSP",M288="DSP",T288="DSP",AA288="DSP"),AD288,IF(AND(H288="DSP",M288="DSP",T288="DSP",AD288="DSP"),AA288,IF(AND(H288="DSP",M288="DSP",AA288="DSP",AD288="DSP"),T288,IF(AND(H288="DSP",T288="DSP",AA288="DSP",AD288="DSP"),M288,IF(AND(M288="DSP",T288="DSP",AA288="DSP",AD288="DSP"),H288,IF(AND(T288="DSP",AA288="DSP",AD288="DSP"),(H288+M288)/2,IF(AND(M288="DSP",AA288="DSP",AD288="DSP"),(H288+T288)/2,IF(AND(H288="DSP",AA288="DSP",AD288="DSP"),(M288+T288)/2,IF(AND(M288="DSP",T288="DSP",AD288="DSP"),(H288+AA288)/2,IF(AND(H288="DSP",T288="DSP",AD288="DSP"),(M288+AA288)/2,IF(AND(H288="DSP",M288="DSP",AD288="DSP"),(T288+AA288)/2,IF(AND(M288="DSP",T288="DSP",AA288="DSP"),(H288+AD288)/2,IF(AND(H288="DSP",T288="DSP",AA288="DSP"),(M288+AD288)/2,IF(AND(H288="DSP",M288="DSP",AA288="DSP"),(T288+AD288)/2,IF(AND(H288="DSP",M288="DSP",T288="DSP"),(AA288+AD288)/2,IF(AND(H288="DSP",M288="DSP"),(T288+AA288+AD288)/3,IF(AND(H288="DSP",T288="DSP"),(M288+AA288+AD288)/3,IF(AND(M288="DSP",T288="DSP"),(H288+AA288+AD288)/3,IF(AND(H288="DSP",AA288="DSP"),(M288+T288+AD288)/3,IF(AND(M288="DSP",AA288="DSP"),(H288+T288+AD288)/3,IF(AND(T288="DSP",AA288="DSP"),(H288+M288+AD288)/3,IF(AND(H288="DSP",AD288="DSP"),(M288+T288+AA288)/3,IF(AND(M288="DSP",AD288="DSP"),(H288+T288+AA288)/3,IF(AND(T288="DSP",AD288="DSP"),(H288+M288+AA288)/3,IF(AND(AA288="DSP",AD288="DSP"),(H288+M288+T288)/3,IF(H288="DSP",(M288+T288+AA288+AD288)/4,IF(M288="DSP",(H288+T288+AA288+AD288)/4,IF(T288="DSP",(H288+M288+AA288+AD288)/4,IF(AA288="DSP",(H288+M288+T288+AD288)/4,IF(AD288="DSP",(H288+M288+T288+AA288)/4,SUM(H288+M288+T288+AA288+AD288)/5)))))))))))))))))))))))))))))))</f>
        <v>0</v>
      </c>
      <c r="AF288" s="425">
        <f>IF(AE288="DSP",0,AE288)</f>
        <v>0</v>
      </c>
      <c r="AG288" s="484">
        <f>RANK(AF288,$AF$3:$AF$651,0)</f>
        <v>584</v>
      </c>
      <c r="AH288" s="426">
        <f>IF(ISERROR(VLOOKUP(B288,'Notes Ecrit'!$A$2:$B$650,2,FALSE)),"ABI",(VLOOKUP(B288,'Notes Ecrit'!$A$2:$B$650,2,FALSE)))</f>
        <v>5.5</v>
      </c>
      <c r="AI288" s="425">
        <f>IF(OR(AH288="ABI",AH288="VALIDÉ"),0,AH288)</f>
        <v>5.5</v>
      </c>
      <c r="AJ288" s="488">
        <f>RANK(AI288,$AI$3:$AI$651,0)</f>
        <v>353</v>
      </c>
      <c r="AK288" s="427">
        <f>IF(AH288="ABI","DEF",IF(AE288="DSP",AH288,(AE288*0.5+AH288*0.5)))</f>
        <v>2.75</v>
      </c>
    </row>
    <row r="289" spans="1:37" ht="15.75" customHeight="1" thickBot="1" x14ac:dyDescent="0.35">
      <c r="A289" s="414" t="s">
        <v>74</v>
      </c>
      <c r="B289" s="415">
        <v>21908125</v>
      </c>
      <c r="C289" s="416" t="s">
        <v>663</v>
      </c>
      <c r="D289" s="417" t="s">
        <v>664</v>
      </c>
      <c r="E289" s="418">
        <v>11</v>
      </c>
      <c r="F289" s="419">
        <f>IF(E289="ABI","ABI",IF(E289="DSP","DSP",IF(E289="VAL","VAL",(VLOOKUP(E289,tpstest,2)))))</f>
        <v>15</v>
      </c>
      <c r="G289" s="420">
        <f>IF(F289="ABI",0,IF(F289="DSP","DSP",IF(F289="VAL","VAL",(IF(A289="F",VLOOKUP(F289,endurfille,2),VLOOKUP(F289,endurgarçon,2))))))</f>
        <v>11</v>
      </c>
      <c r="H289" s="421">
        <f>IF(G289="VAL","VALIDÉ",G289)</f>
        <v>11</v>
      </c>
      <c r="I289" s="418">
        <v>3.42</v>
      </c>
      <c r="J289" s="420">
        <f>IF(I289="ABI",0,IF(I289="DSP","DSP",IF(I289="VAL","VAL",(IF(A289="F",VLOOKUP(I289,VIT20MF,2),VLOOKUP(I289,Vit20MG,2))))))</f>
        <v>18</v>
      </c>
      <c r="K289" s="418">
        <v>7.5</v>
      </c>
      <c r="L289" s="420">
        <f>IF(K289="ABI",0,IF(K289="DSP","DSP",IF(K289="VAL","VAL",(IF(A289="F",VLOOKUP(K289,vit50mf,2),VLOOKUP(K289,vit50mg,2))))))</f>
        <v>12</v>
      </c>
      <c r="M289" s="421">
        <f>IF(OR(J289="DSP",L289="DSP"),"DSP",IF(L289="VAL","VALIDÉ",(J289+L289)/2))</f>
        <v>15</v>
      </c>
      <c r="N289" s="418">
        <v>29</v>
      </c>
      <c r="O289" s="418">
        <v>62</v>
      </c>
      <c r="P289" s="422">
        <f>IF(OR(N289="DSP",N289="ABI",N289="VAL"),0,N289/O289)</f>
        <v>0.46774193548387094</v>
      </c>
      <c r="Q289" s="420">
        <f>IF(N289="ABI",0,IF(N289="DSP","DSP",IF(N289="VAL","VAL",IF(A289="F",VLOOKUP(P289,forcefille,2),VLOOKUP(P289,forcegarçon,2)))))</f>
        <v>4.5</v>
      </c>
      <c r="R289" s="418">
        <v>28.7</v>
      </c>
      <c r="S289" s="420">
        <f>IF(R289="ABI",0,IF(R289="DSP","DSP",IF(R289="VAL","VAL",IF(A289="F",VLOOKUP(R289,détfille,2),VLOOKUP(R289,détgarçon,2)))))</f>
        <v>4.5</v>
      </c>
      <c r="T289" s="421">
        <f>IF(OR(Q289="VAL",S289="VAL"),"VALIDÉ",IF(AND(Q289="DSP",S289="DSP"),"DSP",IF(Q289="DSP",S289*2,IF(S289="DSP",Q289*2,(Q289+S289)))))</f>
        <v>9</v>
      </c>
      <c r="U289" s="418">
        <v>25.97</v>
      </c>
      <c r="V289" s="420">
        <f>IF(U289="ABI",0,IF(U289="DSP","DSP",IF(U289="VAL","VAL",IF(A289="F",VLOOKUP(U289,coorfille,2),VLOOKUP(U289,coorgarçon,2)))))</f>
        <v>6</v>
      </c>
      <c r="W289" s="418">
        <v>5</v>
      </c>
      <c r="X289" s="420">
        <f>IF(W289="ABI",0,IF(W289="DSP","DSP",IF(W289="VAL","VAL",IF(A289="F",VLOOKUP(W289,SouplesseFille,2),VLOOKUP(W289,SouplesseGarçon,2)))))</f>
        <v>3.5</v>
      </c>
      <c r="Y289" s="418">
        <v>5</v>
      </c>
      <c r="Z289" s="420">
        <f>IF(Y289="ABI",0,IF(Y289="DSP","DSP",IF(Y289="VAL","VAL",IF(A289="F",VLOOKUP(Y289,eqfille,2),VLOOKUP(Y289,eqgarçon,2)))))</f>
        <v>2.5</v>
      </c>
      <c r="AA289" s="421">
        <f>IF(AND(V289="DSP",X289="DSP",Z289="DSP"),"DSP",IF(AND(V289="DSP",X289="DSP"),Z289*4,IF(AND(V289="DSP",Z289="DSP"),X289*4,IF(AND(X289="DSP",Z289="DSP"),V289*2,IF(V289="DSP",(X289+Z289)*2,IF(X289="DSP",V289+Z289*2,IF(Z289="DSP",V289+X289*2,IF(Z289="VAL","VALIDÉ",V289+X289+Z289))))))))</f>
        <v>12</v>
      </c>
      <c r="AB289" s="418">
        <v>48.17</v>
      </c>
      <c r="AC289" s="420">
        <f>IF(AB289="ABI",0,IF(AB289="DNF",0,IF(AB289="DSP","DSP",IF(AB289="VAL","VAL",(IF(A289="F",VLOOKUP(AB289,nagefille,2),VLOOKUP(AB289,nagegarçon,2)))))))</f>
        <v>9</v>
      </c>
      <c r="AD289" s="423">
        <f>IF(AC289="VAL","VALIDÉ",AC289)</f>
        <v>9</v>
      </c>
      <c r="AE289" s="424">
        <f>IF(AND(H289="DSP",M289="DSP",T289="DSP",AA289="DSP",AD289="DSP"),"DSP",IF(AND(H289="DSP",M289="DSP",T289="DSP",AA289="DSP"),AD289,IF(AND(H289="DSP",M289="DSP",T289="DSP",AD289="DSP"),AA289,IF(AND(H289="DSP",M289="DSP",AA289="DSP",AD289="DSP"),T289,IF(AND(H289="DSP",T289="DSP",AA289="DSP",AD289="DSP"),M289,IF(AND(M289="DSP",T289="DSP",AA289="DSP",AD289="DSP"),H289,IF(AND(T289="DSP",AA289="DSP",AD289="DSP"),(H289+M289)/2,IF(AND(M289="DSP",AA289="DSP",AD289="DSP"),(H289+T289)/2,IF(AND(H289="DSP",AA289="DSP",AD289="DSP"),(M289+T289)/2,IF(AND(M289="DSP",T289="DSP",AD289="DSP"),(H289+AA289)/2,IF(AND(H289="DSP",T289="DSP",AD289="DSP"),(M289+AA289)/2,IF(AND(H289="DSP",M289="DSP",AD289="DSP"),(T289+AA289)/2,IF(AND(M289="DSP",T289="DSP",AA289="DSP"),(H289+AD289)/2,IF(AND(H289="DSP",T289="DSP",AA289="DSP"),(M289+AD289)/2,IF(AND(H289="DSP",M289="DSP",AA289="DSP"),(T289+AD289)/2,IF(AND(H289="DSP",M289="DSP",T289="DSP"),(AA289+AD289)/2,IF(AND(H289="DSP",M289="DSP"),(T289+AA289+AD289)/3,IF(AND(H289="DSP",T289="DSP"),(M289+AA289+AD289)/3,IF(AND(M289="DSP",T289="DSP"),(H289+AA289+AD289)/3,IF(AND(H289="DSP",AA289="DSP"),(M289+T289+AD289)/3,IF(AND(M289="DSP",AA289="DSP"),(H289+T289+AD289)/3,IF(AND(T289="DSP",AA289="DSP"),(H289+M289+AD289)/3,IF(AND(H289="DSP",AD289="DSP"),(M289+T289+AA289)/3,IF(AND(M289="DSP",AD289="DSP"),(H289+T289+AA289)/3,IF(AND(T289="DSP",AD289="DSP"),(H289+M289+AA289)/3,IF(AND(AA289="DSP",AD289="DSP"),(H289+M289+T289)/3,IF(H289="DSP",(M289+T289+AA289+AD289)/4,IF(M289="DSP",(H289+T289+AA289+AD289)/4,IF(T289="DSP",(H289+M289+AA289+AD289)/4,IF(AA289="DSP",(H289+M289+T289+AD289)/4,IF(AD289="DSP",(H289+M289+T289+AA289)/4,SUM(H289+M289+T289+AA289+AD289)/5)))))))))))))))))))))))))))))))</f>
        <v>11.2</v>
      </c>
      <c r="AF289" s="425">
        <f>IF(AE289="DSP",0,AE289)</f>
        <v>11.2</v>
      </c>
      <c r="AG289" s="484">
        <f>RANK(AF289,$AF$3:$AF$651,0)</f>
        <v>303</v>
      </c>
      <c r="AH289" s="426">
        <f>IF(ISERROR(VLOOKUP(B289,'Notes Ecrit'!$A$2:$B$650,2,FALSE)),"ABI",(VLOOKUP(B289,'Notes Ecrit'!$A$2:$B$650,2,FALSE)))</f>
        <v>6.5</v>
      </c>
      <c r="AI289" s="425">
        <f>IF(OR(AH289="ABI",AH289="VALIDÉ"),0,AH289)</f>
        <v>6.5</v>
      </c>
      <c r="AJ289" s="488">
        <f>RANK(AI289,$AI$3:$AI$651,0)</f>
        <v>238</v>
      </c>
      <c r="AK289" s="427">
        <f>IF(AH289="ABI","DEF",IF(AE289="DSP",AH289,(AE289*0.5+AH289*0.5)))</f>
        <v>8.85</v>
      </c>
    </row>
    <row r="290" spans="1:37" ht="15.75" customHeight="1" thickBot="1" x14ac:dyDescent="0.35">
      <c r="A290" s="414" t="s">
        <v>1026</v>
      </c>
      <c r="B290" s="415">
        <v>21807076</v>
      </c>
      <c r="C290" s="416" t="s">
        <v>227</v>
      </c>
      <c r="D290" s="417" t="s">
        <v>228</v>
      </c>
      <c r="E290" s="418">
        <v>17</v>
      </c>
      <c r="F290" s="419">
        <f>IF(E290="ABI","ABI",IF(E290="DSP","DSP",IF(E290="VAL","VAL",(VLOOKUP(E290,tpstest,2)))))</f>
        <v>18</v>
      </c>
      <c r="G290" s="420">
        <f>IF(F290="ABI",0,IF(F290="DSP","DSP",IF(F290="VAL","VAL",(IF(A290="F",VLOOKUP(F290,endurfille,2),VLOOKUP(F290,endurgarçon,2))))))</f>
        <v>14</v>
      </c>
      <c r="H290" s="421">
        <f>IF(G290="VAL","VALIDÉ",G290)</f>
        <v>14</v>
      </c>
      <c r="I290" s="418">
        <v>2.98</v>
      </c>
      <c r="J290" s="420">
        <f>IF(I290="ABI",0,IF(I290="DSP","DSP",IF(I290="VAL","VAL",(IF(A290="F",VLOOKUP(I290,VIT20MF,2),VLOOKUP(I290,Vit20MG,2))))))</f>
        <v>20</v>
      </c>
      <c r="K290" s="418">
        <v>6.55</v>
      </c>
      <c r="L290" s="420">
        <f>IF(K290="ABI",0,IF(K290="DSP","DSP",IF(K290="VAL","VAL",(IF(A290="F",VLOOKUP(K290,vit50mf,2),VLOOKUP(K290,vit50mg,2))))))</f>
        <v>13</v>
      </c>
      <c r="M290" s="421">
        <f>IF(OR(J290="DSP",L290="DSP"),"DSP",IF(L290="VAL","VALIDÉ",(J290+L290)/2))</f>
        <v>16.5</v>
      </c>
      <c r="N290" s="418">
        <v>64</v>
      </c>
      <c r="O290" s="418">
        <v>70</v>
      </c>
      <c r="P290" s="422">
        <f>IF(OR(N290="DSP",N290="ABI",N290="VAL"),0,N290/O290)</f>
        <v>0.91428571428571426</v>
      </c>
      <c r="Q290" s="420">
        <f>IF(N290="ABI",0,IF(N290="DSP","DSP",IF(N290="VAL","VAL",IF(A290="F",VLOOKUP(P290,forcefille,2),VLOOKUP(P290,forcegarçon,2)))))</f>
        <v>5</v>
      </c>
      <c r="R290" s="418">
        <v>48.5</v>
      </c>
      <c r="S290" s="420">
        <f>IF(R290="ABI",0,IF(R290="DSP","DSP",IF(R290="VAL","VAL",IF(A290="F",VLOOKUP(R290,détfille,2),VLOOKUP(R290,détgarçon,2)))))</f>
        <v>5</v>
      </c>
      <c r="T290" s="421">
        <f>IF(OR(Q290="VAL",S290="VAL"),"VALIDÉ",IF(AND(Q290="DSP",S290="DSP"),"DSP",IF(Q290="DSP",S290*2,IF(S290="DSP",Q290*2,(Q290+S290)))))</f>
        <v>10</v>
      </c>
      <c r="U290" s="418">
        <v>27.75</v>
      </c>
      <c r="V290" s="420">
        <f>IF(U290="ABI",0,IF(U290="DSP","DSP",IF(U290="VAL","VAL",IF(A290="F",VLOOKUP(U290,coorfille,2),VLOOKUP(U290,coorgarçon,2)))))</f>
        <v>4</v>
      </c>
      <c r="W290" s="418">
        <v>-30</v>
      </c>
      <c r="X290" s="420">
        <f>IF(W290="ABI",0,IF(W290="DSP","DSP",IF(W290="VAL","VAL",IF(A290="F",VLOOKUP(W290,SouplesseFille,2),VLOOKUP(W290,SouplesseGarçon,2)))))</f>
        <v>0</v>
      </c>
      <c r="Y290" s="418">
        <v>2</v>
      </c>
      <c r="Z290" s="420">
        <f>IF(Y290="ABI",0,IF(Y290="DSP","DSP",IF(Y290="VAL","VAL",IF(A290="F",VLOOKUP(Y290,eqfille,2),VLOOKUP(Y290,eqgarçon,2)))))</f>
        <v>4</v>
      </c>
      <c r="AA290" s="421">
        <f>IF(AND(V290="DSP",X290="DSP",Z290="DSP"),"DSP",IF(AND(V290="DSP",X290="DSP"),Z290*4,IF(AND(V290="DSP",Z290="DSP"),X290*4,IF(AND(X290="DSP",Z290="DSP"),V290*2,IF(V290="DSP",(X290+Z290)*2,IF(X290="DSP",V290+Z290*2,IF(Z290="DSP",V290+X290*2,IF(Z290="VAL","VALIDÉ",V290+X290+Z290))))))))</f>
        <v>8</v>
      </c>
      <c r="AB290" s="418">
        <v>52.7</v>
      </c>
      <c r="AC290" s="420">
        <f>IF(AB290="ABI",0,IF(AB290="DNF",0,IF(AB290="DSP","DSP",IF(AB290="VAL","VAL",(IF(A290="F",VLOOKUP(AB290,nagefille,2),VLOOKUP(AB290,nagegarçon,2)))))))</f>
        <v>4</v>
      </c>
      <c r="AD290" s="423">
        <f>IF(AC290="VAL","VALIDÉ",AC290)</f>
        <v>4</v>
      </c>
      <c r="AE290" s="424">
        <f>IF(AND(H290="DSP",M290="DSP",T290="DSP",AA290="DSP",AD290="DSP"),"DSP",IF(AND(H290="DSP",M290="DSP",T290="DSP",AA290="DSP"),AD290,IF(AND(H290="DSP",M290="DSP",T290="DSP",AD290="DSP"),AA290,IF(AND(H290="DSP",M290="DSP",AA290="DSP",AD290="DSP"),T290,IF(AND(H290="DSP",T290="DSP",AA290="DSP",AD290="DSP"),M290,IF(AND(M290="DSP",T290="DSP",AA290="DSP",AD290="DSP"),H290,IF(AND(T290="DSP",AA290="DSP",AD290="DSP"),(H290+M290)/2,IF(AND(M290="DSP",AA290="DSP",AD290="DSP"),(H290+T290)/2,IF(AND(H290="DSP",AA290="DSP",AD290="DSP"),(M290+T290)/2,IF(AND(M290="DSP",T290="DSP",AD290="DSP"),(H290+AA290)/2,IF(AND(H290="DSP",T290="DSP",AD290="DSP"),(M290+AA290)/2,IF(AND(H290="DSP",M290="DSP",AD290="DSP"),(T290+AA290)/2,IF(AND(M290="DSP",T290="DSP",AA290="DSP"),(H290+AD290)/2,IF(AND(H290="DSP",T290="DSP",AA290="DSP"),(M290+AD290)/2,IF(AND(H290="DSP",M290="DSP",AA290="DSP"),(T290+AD290)/2,IF(AND(H290="DSP",M290="DSP",T290="DSP"),(AA290+AD290)/2,IF(AND(H290="DSP",M290="DSP"),(T290+AA290+AD290)/3,IF(AND(H290="DSP",T290="DSP"),(M290+AA290+AD290)/3,IF(AND(M290="DSP",T290="DSP"),(H290+AA290+AD290)/3,IF(AND(H290="DSP",AA290="DSP"),(M290+T290+AD290)/3,IF(AND(M290="DSP",AA290="DSP"),(H290+T290+AD290)/3,IF(AND(T290="DSP",AA290="DSP"),(H290+M290+AD290)/3,IF(AND(H290="DSP",AD290="DSP"),(M290+T290+AA290)/3,IF(AND(M290="DSP",AD290="DSP"),(H290+T290+AA290)/3,IF(AND(T290="DSP",AD290="DSP"),(H290+M290+AA290)/3,IF(AND(AA290="DSP",AD290="DSP"),(H290+M290+T290)/3,IF(H290="DSP",(M290+T290+AA290+AD290)/4,IF(M290="DSP",(H290+T290+AA290+AD290)/4,IF(T290="DSP",(H290+M290+AA290+AD290)/4,IF(AA290="DSP",(H290+M290+T290+AD290)/4,IF(AD290="DSP",(H290+M290+T290+AA290)/4,SUM(H290+M290+T290+AA290+AD290)/5)))))))))))))))))))))))))))))))</f>
        <v>10.5</v>
      </c>
      <c r="AF290" s="425">
        <f>IF(AE290="DSP",0,AE290)</f>
        <v>10.5</v>
      </c>
      <c r="AG290" s="484">
        <f>RANK(AF290,$AF$3:$AF$651,0)</f>
        <v>388</v>
      </c>
      <c r="AH290" s="426">
        <f>IF(ISERROR(VLOOKUP(B290,'Notes Ecrit'!$A$2:$B$650,2,FALSE)),"ABI",(VLOOKUP(B290,'Notes Ecrit'!$A$2:$B$650,2,FALSE)))</f>
        <v>4</v>
      </c>
      <c r="AI290" s="425">
        <f>IF(OR(AH290="ABI",AH290="VALIDÉ"),0,AH290)</f>
        <v>4</v>
      </c>
      <c r="AJ290" s="488">
        <f>RANK(AI290,$AI$3:$AI$651,0)</f>
        <v>490</v>
      </c>
      <c r="AK290" s="427">
        <f>IF(AH290="ABI","DEF",IF(AE290="DSP",AH290,(AE290*0.5+AH290*0.5)))</f>
        <v>7.25</v>
      </c>
    </row>
    <row r="291" spans="1:37" ht="15.75" customHeight="1" thickBot="1" x14ac:dyDescent="0.35">
      <c r="A291" s="414" t="s">
        <v>1026</v>
      </c>
      <c r="B291" s="415">
        <v>21903072</v>
      </c>
      <c r="C291" s="416" t="s">
        <v>665</v>
      </c>
      <c r="D291" s="417" t="s">
        <v>224</v>
      </c>
      <c r="E291" s="418">
        <v>21</v>
      </c>
      <c r="F291" s="419">
        <f>IF(E291="ABI","ABI",IF(E291="DSP","DSP",IF(E291="VAL","VAL",(VLOOKUP(E291,tpstest,2)))))</f>
        <v>20</v>
      </c>
      <c r="G291" s="420">
        <f>IF(F291="ABI",0,IF(F291="DSP","DSP",IF(F291="VAL","VAL",(IF(A291="F",VLOOKUP(F291,endurfille,2),VLOOKUP(F291,endurgarçon,2))))))</f>
        <v>18</v>
      </c>
      <c r="H291" s="421">
        <f>IF(G291="VAL","VALIDÉ",G291)</f>
        <v>18</v>
      </c>
      <c r="I291" s="418">
        <v>2.93</v>
      </c>
      <c r="J291" s="420">
        <f>IF(I291="ABI",0,IF(I291="DSP","DSP",IF(I291="VAL","VAL",(IF(A291="F",VLOOKUP(I291,VIT20MF,2),VLOOKUP(I291,Vit20MG,2))))))</f>
        <v>20</v>
      </c>
      <c r="K291" s="418">
        <v>6.33</v>
      </c>
      <c r="L291" s="420">
        <f>IF(K291="ABI",0,IF(K291="DSP","DSP",IF(K291="VAL","VAL",(IF(A291="F",VLOOKUP(K291,vit50mf,2),VLOOKUP(K291,vit50mg,2))))))</f>
        <v>15</v>
      </c>
      <c r="M291" s="421">
        <f>IF(OR(J291="DSP",L291="DSP"),"DSP",IF(L291="VAL","VALIDÉ",(J291+L291)/2))</f>
        <v>17.5</v>
      </c>
      <c r="N291" s="418" t="s">
        <v>1025</v>
      </c>
      <c r="O291" s="418">
        <v>70</v>
      </c>
      <c r="P291" s="422">
        <f>IF(OR(N291="DSP",N291="ABI",N291="VAL"),0,N291/O291)</f>
        <v>0</v>
      </c>
      <c r="Q291" s="420" t="str">
        <f>IF(N291="ABI",0,IF(N291="DSP","DSP",IF(N291="VAL","VAL",IF(A291="F",VLOOKUP(P291,forcefille,2),VLOOKUP(P291,forcegarçon,2)))))</f>
        <v>DSP</v>
      </c>
      <c r="R291" s="418">
        <v>49.1</v>
      </c>
      <c r="S291" s="420">
        <f>IF(R291="ABI",0,IF(R291="DSP","DSP",IF(R291="VAL","VAL",IF(A291="F",VLOOKUP(R291,détfille,2),VLOOKUP(R291,détgarçon,2)))))</f>
        <v>5.5</v>
      </c>
      <c r="T291" s="421">
        <f>IF(OR(Q291="VAL",S291="VAL"),"VALIDÉ",IF(AND(Q291="DSP",S291="DSP"),"DSP",IF(Q291="DSP",S291*2,IF(S291="DSP",Q291*2,(Q291+S291)))))</f>
        <v>11</v>
      </c>
      <c r="U291" s="418">
        <v>24.58</v>
      </c>
      <c r="V291" s="420">
        <f>IF(U291="ABI",0,IF(U291="DSP","DSP",IF(U291="VAL","VAL",IF(A291="F",VLOOKUP(U291,coorfille,2),VLOOKUP(U291,coorgarçon,2)))))</f>
        <v>5.5</v>
      </c>
      <c r="W291" s="418">
        <v>-7</v>
      </c>
      <c r="X291" s="420">
        <f>IF(W291="ABI",0,IF(W291="DSP","DSP",IF(W291="VAL","VAL",IF(A291="F",VLOOKUP(W291,SouplesseFille,2),VLOOKUP(W291,SouplesseGarçon,2)))))</f>
        <v>1.25</v>
      </c>
      <c r="Y291" s="418">
        <v>4</v>
      </c>
      <c r="Z291" s="420">
        <f>IF(Y291="ABI",0,IF(Y291="DSP","DSP",IF(Y291="VAL","VAL",IF(A291="F",VLOOKUP(Y291,eqfille,2),VLOOKUP(Y291,eqgarçon,2)))))</f>
        <v>3</v>
      </c>
      <c r="AA291" s="421">
        <f>IF(AND(V291="DSP",X291="DSP",Z291="DSP"),"DSP",IF(AND(V291="DSP",X291="DSP"),Z291*4,IF(AND(V291="DSP",Z291="DSP"),X291*4,IF(AND(X291="DSP",Z291="DSP"),V291*2,IF(V291="DSP",(X291+Z291)*2,IF(X291="DSP",V291+Z291*2,IF(Z291="DSP",V291+X291*2,IF(Z291="VAL","VALIDÉ",V291+X291+Z291))))))))</f>
        <v>9.75</v>
      </c>
      <c r="AB291" s="418" t="s">
        <v>1025</v>
      </c>
      <c r="AC291" s="420" t="str">
        <f>IF(AB291="ABI",0,IF(AB291="DNF",0,IF(AB291="DSP","DSP",IF(AB291="VAL","VAL",(IF(A291="F",VLOOKUP(AB291,nagefille,2),VLOOKUP(AB291,nagegarçon,2)))))))</f>
        <v>DSP</v>
      </c>
      <c r="AD291" s="423" t="str">
        <f>IF(AC291="VAL","VALIDÉ",AC291)</f>
        <v>DSP</v>
      </c>
      <c r="AE291" s="424">
        <f>IF(AND(H291="DSP",M291="DSP",T291="DSP",AA291="DSP",AD291="DSP"),"DSP",IF(AND(H291="DSP",M291="DSP",T291="DSP",AA291="DSP"),AD291,IF(AND(H291="DSP",M291="DSP",T291="DSP",AD291="DSP"),AA291,IF(AND(H291="DSP",M291="DSP",AA291="DSP",AD291="DSP"),T291,IF(AND(H291="DSP",T291="DSP",AA291="DSP",AD291="DSP"),M291,IF(AND(M291="DSP",T291="DSP",AA291="DSP",AD291="DSP"),H291,IF(AND(T291="DSP",AA291="DSP",AD291="DSP"),(H291+M291)/2,IF(AND(M291="DSP",AA291="DSP",AD291="DSP"),(H291+T291)/2,IF(AND(H291="DSP",AA291="DSP",AD291="DSP"),(M291+T291)/2,IF(AND(M291="DSP",T291="DSP",AD291="DSP"),(H291+AA291)/2,IF(AND(H291="DSP",T291="DSP",AD291="DSP"),(M291+AA291)/2,IF(AND(H291="DSP",M291="DSP",AD291="DSP"),(T291+AA291)/2,IF(AND(M291="DSP",T291="DSP",AA291="DSP"),(H291+AD291)/2,IF(AND(H291="DSP",T291="DSP",AA291="DSP"),(M291+AD291)/2,IF(AND(H291="DSP",M291="DSP",AA291="DSP"),(T291+AD291)/2,IF(AND(H291="DSP",M291="DSP",T291="DSP"),(AA291+AD291)/2,IF(AND(H291="DSP",M291="DSP"),(T291+AA291+AD291)/3,IF(AND(H291="DSP",T291="DSP"),(M291+AA291+AD291)/3,IF(AND(M291="DSP",T291="DSP"),(H291+AA291+AD291)/3,IF(AND(H291="DSP",AA291="DSP"),(M291+T291+AD291)/3,IF(AND(M291="DSP",AA291="DSP"),(H291+T291+AD291)/3,IF(AND(T291="DSP",AA291="DSP"),(H291+M291+AD291)/3,IF(AND(H291="DSP",AD291="DSP"),(M291+T291+AA291)/3,IF(AND(M291="DSP",AD291="DSP"),(H291+T291+AA291)/3,IF(AND(T291="DSP",AD291="DSP"),(H291+M291+AA291)/3,IF(AND(AA291="DSP",AD291="DSP"),(H291+M291+T291)/3,IF(H291="DSP",(M291+T291+AA291+AD291)/4,IF(M291="DSP",(H291+T291+AA291+AD291)/4,IF(T291="DSP",(H291+M291+AA291+AD291)/4,IF(AA291="DSP",(H291+M291+T291+AD291)/4,IF(AD291="DSP",(H291+M291+T291+AA291)/4,SUM(H291+M291+T291+AA291+AD291)/5)))))))))))))))))))))))))))))))</f>
        <v>14.0625</v>
      </c>
      <c r="AF291" s="425">
        <f>IF(AE291="DSP",0,AE291)</f>
        <v>14.0625</v>
      </c>
      <c r="AG291" s="484">
        <f>RANK(AF291,$AF$3:$AF$651,0)</f>
        <v>17</v>
      </c>
      <c r="AH291" s="426">
        <f>IF(ISERROR(VLOOKUP(B291,'Notes Ecrit'!$A$2:$B$650,2,FALSE)),"ABI",(VLOOKUP(B291,'Notes Ecrit'!$A$2:$B$650,2,FALSE)))</f>
        <v>7.5</v>
      </c>
      <c r="AI291" s="425">
        <f>IF(OR(AH291="ABI",AH291="VALIDÉ"),0,AH291)</f>
        <v>7.5</v>
      </c>
      <c r="AJ291" s="488">
        <f>RANK(AI291,$AI$3:$AI$651,0)</f>
        <v>137</v>
      </c>
      <c r="AK291" s="427">
        <f>IF(AH291="ABI","DEF",IF(AE291="DSP",AH291,(AE291*0.5+AH291*0.5)))</f>
        <v>10.78125</v>
      </c>
    </row>
    <row r="292" spans="1:37" ht="15.75" customHeight="1" thickBot="1" x14ac:dyDescent="0.35">
      <c r="A292" s="414" t="s">
        <v>74</v>
      </c>
      <c r="B292" s="415">
        <v>21906657</v>
      </c>
      <c r="C292" s="417" t="s">
        <v>666</v>
      </c>
      <c r="D292" s="417" t="s">
        <v>144</v>
      </c>
      <c r="E292" s="418">
        <v>13</v>
      </c>
      <c r="F292" s="419">
        <f>IF(E292="ABI","ABI",IF(E292="DSP","DSP",IF(E292="VAL","VAL",(VLOOKUP(E292,tpstest,2)))))</f>
        <v>16</v>
      </c>
      <c r="G292" s="420">
        <f>IF(F292="ABI",0,IF(F292="DSP","DSP",IF(F292="VAL","VAL",(IF(A292="F",VLOOKUP(F292,endurfille,2),VLOOKUP(F292,endurgarçon,2))))))</f>
        <v>13</v>
      </c>
      <c r="H292" s="421">
        <f>IF(G292="VAL","VALIDÉ",G292)</f>
        <v>13</v>
      </c>
      <c r="I292" s="418">
        <v>3.5</v>
      </c>
      <c r="J292" s="420">
        <f>IF(I292="ABI",0,IF(I292="DSP","DSP",IF(I292="VAL","VAL",(IF(A292="F",VLOOKUP(I292,VIT20MF,2),VLOOKUP(I292,Vit20MG,2))))))</f>
        <v>16</v>
      </c>
      <c r="K292" s="418">
        <v>7.72</v>
      </c>
      <c r="L292" s="420">
        <f>IF(K292="ABI",0,IF(K292="DSP","DSP",IF(K292="VAL","VAL",(IF(A292="F",VLOOKUP(K292,vit50mf,2),VLOOKUP(K292,vit50mg,2))))))</f>
        <v>11</v>
      </c>
      <c r="M292" s="421">
        <f>IF(OR(J292="DSP",L292="DSP"),"DSP",IF(L292="VAL","VALIDÉ",(J292+L292)/2))</f>
        <v>13.5</v>
      </c>
      <c r="N292" s="418">
        <v>35</v>
      </c>
      <c r="O292" s="418">
        <v>58</v>
      </c>
      <c r="P292" s="422">
        <f>IF(OR(N292="DSP",N292="ABI",N292="VAL"),0,N292/O292)</f>
        <v>0.60344827586206895</v>
      </c>
      <c r="Q292" s="420">
        <f>IF(N292="ABI",0,IF(N292="DSP","DSP",IF(N292="VAL","VAL",IF(A292="F",VLOOKUP(P292,forcefille,2),VLOOKUP(P292,forcegarçon,2)))))</f>
        <v>6</v>
      </c>
      <c r="R292" s="418">
        <v>35.299999999999997</v>
      </c>
      <c r="S292" s="420">
        <f>IF(R292="ABI",0,IF(R292="DSP","DSP",IF(R292="VAL","VAL",IF(A292="F",VLOOKUP(R292,détfille,2),VLOOKUP(R292,détgarçon,2)))))</f>
        <v>6</v>
      </c>
      <c r="T292" s="421">
        <f>IF(OR(Q292="VAL",S292="VAL"),"VALIDÉ",IF(AND(Q292="DSP",S292="DSP"),"DSP",IF(Q292="DSP",S292*2,IF(S292="DSP",Q292*2,(Q292+S292)))))</f>
        <v>12</v>
      </c>
      <c r="U292" s="418">
        <v>29.71</v>
      </c>
      <c r="V292" s="420">
        <f>IF(U292="ABI",0,IF(U292="DSP","DSP",IF(U292="VAL","VAL",IF(A292="F",VLOOKUP(U292,coorfille,2),VLOOKUP(U292,coorgarçon,2)))))</f>
        <v>4</v>
      </c>
      <c r="W292" s="418">
        <v>12</v>
      </c>
      <c r="X292" s="420">
        <f>IF(W292="ABI",0,IF(W292="DSP","DSP",IF(W292="VAL","VAL",IF(A292="F",VLOOKUP(W292,SouplesseFille,2),VLOOKUP(W292,SouplesseGarçon,2)))))</f>
        <v>4.25</v>
      </c>
      <c r="Y292" s="418">
        <v>1</v>
      </c>
      <c r="Z292" s="420">
        <f>IF(Y292="ABI",0,IF(Y292="DSP","DSP",IF(Y292="VAL","VAL",IF(A292="F",VLOOKUP(Y292,eqfille,2),VLOOKUP(Y292,eqgarçon,2)))))</f>
        <v>4.5</v>
      </c>
      <c r="AA292" s="421">
        <f>IF(AND(V292="DSP",X292="DSP",Z292="DSP"),"DSP",IF(AND(V292="DSP",X292="DSP"),Z292*4,IF(AND(V292="DSP",Z292="DSP"),X292*4,IF(AND(X292="DSP",Z292="DSP"),V292*2,IF(V292="DSP",(X292+Z292)*2,IF(X292="DSP",V292+Z292*2,IF(Z292="DSP",V292+X292*2,IF(Z292="VAL","VALIDÉ",V292+X292+Z292))))))))</f>
        <v>12.75</v>
      </c>
      <c r="AB292" s="418">
        <v>34.450000000000003</v>
      </c>
      <c r="AC292" s="420">
        <f>IF(AB292="ABI",0,IF(AB292="DNF",0,IF(AB292="DSP","DSP",IF(AB292="VAL","VAL",(IF(A292="F",VLOOKUP(AB292,nagefille,2),VLOOKUP(AB292,nagegarçon,2)))))))</f>
        <v>17</v>
      </c>
      <c r="AD292" s="423">
        <f>IF(AC292="VAL","VALIDÉ",AC292)</f>
        <v>17</v>
      </c>
      <c r="AE292" s="424">
        <f>IF(AND(H292="DSP",M292="DSP",T292="DSP",AA292="DSP",AD292="DSP"),"DSP",IF(AND(H292="DSP",M292="DSP",T292="DSP",AA292="DSP"),AD292,IF(AND(H292="DSP",M292="DSP",T292="DSP",AD292="DSP"),AA292,IF(AND(H292="DSP",M292="DSP",AA292="DSP",AD292="DSP"),T292,IF(AND(H292="DSP",T292="DSP",AA292="DSP",AD292="DSP"),M292,IF(AND(M292="DSP",T292="DSP",AA292="DSP",AD292="DSP"),H292,IF(AND(T292="DSP",AA292="DSP",AD292="DSP"),(H292+M292)/2,IF(AND(M292="DSP",AA292="DSP",AD292="DSP"),(H292+T292)/2,IF(AND(H292="DSP",AA292="DSP",AD292="DSP"),(M292+T292)/2,IF(AND(M292="DSP",T292="DSP",AD292="DSP"),(H292+AA292)/2,IF(AND(H292="DSP",T292="DSP",AD292="DSP"),(M292+AA292)/2,IF(AND(H292="DSP",M292="DSP",AD292="DSP"),(T292+AA292)/2,IF(AND(M292="DSP",T292="DSP",AA292="DSP"),(H292+AD292)/2,IF(AND(H292="DSP",T292="DSP",AA292="DSP"),(M292+AD292)/2,IF(AND(H292="DSP",M292="DSP",AA292="DSP"),(T292+AD292)/2,IF(AND(H292="DSP",M292="DSP",T292="DSP"),(AA292+AD292)/2,IF(AND(H292="DSP",M292="DSP"),(T292+AA292+AD292)/3,IF(AND(H292="DSP",T292="DSP"),(M292+AA292+AD292)/3,IF(AND(M292="DSP",T292="DSP"),(H292+AA292+AD292)/3,IF(AND(H292="DSP",AA292="DSP"),(M292+T292+AD292)/3,IF(AND(M292="DSP",AA292="DSP"),(H292+T292+AD292)/3,IF(AND(T292="DSP",AA292="DSP"),(H292+M292+AD292)/3,IF(AND(H292="DSP",AD292="DSP"),(M292+T292+AA292)/3,IF(AND(M292="DSP",AD292="DSP"),(H292+T292+AA292)/3,IF(AND(T292="DSP",AD292="DSP"),(H292+M292+AA292)/3,IF(AND(AA292="DSP",AD292="DSP"),(H292+M292+T292)/3,IF(H292="DSP",(M292+T292+AA292+AD292)/4,IF(M292="DSP",(H292+T292+AA292+AD292)/4,IF(T292="DSP",(H292+M292+AA292+AD292)/4,IF(AA292="DSP",(H292+M292+T292+AD292)/4,IF(AD292="DSP",(H292+M292+T292+AA292)/4,SUM(H292+M292+T292+AA292+AD292)/5)))))))))))))))))))))))))))))))</f>
        <v>13.65</v>
      </c>
      <c r="AF292" s="425">
        <f>IF(AE292="DSP",0,AE292)</f>
        <v>13.65</v>
      </c>
      <c r="AG292" s="484">
        <f>RANK(AF292,$AF$3:$AF$651,0)</f>
        <v>38</v>
      </c>
      <c r="AH292" s="426">
        <f>IF(ISERROR(VLOOKUP(B292,'Notes Ecrit'!$A$2:$B$650,2,FALSE)),"ABI",(VLOOKUP(B292,'Notes Ecrit'!$A$2:$B$650,2,FALSE)))</f>
        <v>5.5</v>
      </c>
      <c r="AI292" s="425">
        <f>IF(OR(AH292="ABI",AH292="VALIDÉ"),0,AH292)</f>
        <v>5.5</v>
      </c>
      <c r="AJ292" s="488">
        <f>RANK(AI292,$AI$3:$AI$651,0)</f>
        <v>353</v>
      </c>
      <c r="AK292" s="427">
        <f>IF(AH292="ABI","DEF",IF(AE292="DSP",AH292,(AE292*0.5+AH292*0.5)))</f>
        <v>9.5749999999999993</v>
      </c>
    </row>
    <row r="293" spans="1:37" ht="15.75" customHeight="1" thickBot="1" x14ac:dyDescent="0.35">
      <c r="A293" s="414" t="s">
        <v>1026</v>
      </c>
      <c r="B293" s="415">
        <v>21901792</v>
      </c>
      <c r="C293" s="416" t="s">
        <v>667</v>
      </c>
      <c r="D293" s="417" t="s">
        <v>216</v>
      </c>
      <c r="E293" s="418">
        <v>19</v>
      </c>
      <c r="F293" s="419">
        <f>IF(E293="ABI","ABI",IF(E293="DSP","DSP",IF(E293="VAL","VAL",(VLOOKUP(E293,tpstest,2)))))</f>
        <v>19</v>
      </c>
      <c r="G293" s="420">
        <f>IF(F293="ABI",0,IF(F293="DSP","DSP",IF(F293="VAL","VAL",(IF(A293="F",VLOOKUP(F293,endurfille,2),VLOOKUP(F293,endurgarçon,2))))))</f>
        <v>16</v>
      </c>
      <c r="H293" s="421">
        <f>IF(G293="VAL","VALIDÉ",G293)</f>
        <v>16</v>
      </c>
      <c r="I293" s="418">
        <v>3.3</v>
      </c>
      <c r="J293" s="420">
        <f>IF(I293="ABI",0,IF(I293="DSP","DSP",IF(I293="VAL","VAL",(IF(A293="F",VLOOKUP(I293,VIT20MF,2),VLOOKUP(I293,Vit20MG,2))))))</f>
        <v>15</v>
      </c>
      <c r="K293" s="418">
        <v>7.06</v>
      </c>
      <c r="L293" s="420">
        <f>IF(K293="ABI",0,IF(K293="DSP","DSP",IF(K293="VAL","VAL",(IF(A293="F",VLOOKUP(K293,vit50mf,2),VLOOKUP(K293,vit50mg,2))))))</f>
        <v>9</v>
      </c>
      <c r="M293" s="421">
        <f>IF(OR(J293="DSP",L293="DSP"),"DSP",IF(L293="VAL","VALIDÉ",(J293+L293)/2))</f>
        <v>12</v>
      </c>
      <c r="N293" s="418">
        <v>38</v>
      </c>
      <c r="O293" s="418">
        <v>66</v>
      </c>
      <c r="P293" s="422">
        <f>IF(OR(N293="DSP",N293="ABI",N293="VAL"),0,N293/O293)</f>
        <v>0.5757575757575758</v>
      </c>
      <c r="Q293" s="420">
        <f>IF(N293="ABI",0,IF(N293="DSP","DSP",IF(N293="VAL","VAL",IF(A293="F",VLOOKUP(P293,forcefille,2),VLOOKUP(P293,forcegarçon,2)))))</f>
        <v>3</v>
      </c>
      <c r="R293" s="418">
        <v>34.200000000000003</v>
      </c>
      <c r="S293" s="420">
        <f>IF(R293="ABI",0,IF(R293="DSP","DSP",IF(R293="VAL","VAL",IF(A293="F",VLOOKUP(R293,détfille,2),VLOOKUP(R293,détgarçon,2)))))</f>
        <v>1.5</v>
      </c>
      <c r="T293" s="421">
        <f>IF(OR(Q293="VAL",S293="VAL"),"VALIDÉ",IF(AND(Q293="DSP",S293="DSP"),"DSP",IF(Q293="DSP",S293*2,IF(S293="DSP",Q293*2,(Q293+S293)))))</f>
        <v>4.5</v>
      </c>
      <c r="U293" s="418">
        <v>31.31</v>
      </c>
      <c r="V293" s="420">
        <f>IF(U293="ABI",0,IF(U293="DSP","DSP",IF(U293="VAL","VAL",IF(A293="F",VLOOKUP(U293,coorfille,2),VLOOKUP(U293,coorgarçon,2)))))</f>
        <v>2.25</v>
      </c>
      <c r="W293" s="418">
        <v>-30</v>
      </c>
      <c r="X293" s="420">
        <f>IF(W293="ABI",0,IF(W293="DSP","DSP",IF(W293="VAL","VAL",IF(A293="F",VLOOKUP(W293,SouplesseFille,2),VLOOKUP(W293,SouplesseGarçon,2)))))</f>
        <v>0</v>
      </c>
      <c r="Y293" s="418">
        <v>5</v>
      </c>
      <c r="Z293" s="420">
        <f>IF(Y293="ABI",0,IF(Y293="DSP","DSP",IF(Y293="VAL","VAL",IF(A293="F",VLOOKUP(Y293,eqfille,2),VLOOKUP(Y293,eqgarçon,2)))))</f>
        <v>2.5</v>
      </c>
      <c r="AA293" s="421">
        <f>IF(AND(V293="DSP",X293="DSP",Z293="DSP"),"DSP",IF(AND(V293="DSP",X293="DSP"),Z293*4,IF(AND(V293="DSP",Z293="DSP"),X293*4,IF(AND(X293="DSP",Z293="DSP"),V293*2,IF(V293="DSP",(X293+Z293)*2,IF(X293="DSP",V293+Z293*2,IF(Z293="DSP",V293+X293*2,IF(Z293="VAL","VALIDÉ",V293+X293+Z293))))))))</f>
        <v>4.75</v>
      </c>
      <c r="AB293" s="418">
        <v>38.380000000000003</v>
      </c>
      <c r="AC293" s="420">
        <f>IF(AB293="ABI",0,IF(AB293="DNF",0,IF(AB293="DSP","DSP",IF(AB293="VAL","VAL",(IF(A293="F",VLOOKUP(AB293,nagefille,2),VLOOKUP(AB293,nagegarçon,2)))))))</f>
        <v>11</v>
      </c>
      <c r="AD293" s="423">
        <f>IF(AC293="VAL","VALIDÉ",AC293)</f>
        <v>11</v>
      </c>
      <c r="AE293" s="424">
        <f>IF(AND(H293="DSP",M293="DSP",T293="DSP",AA293="DSP",AD293="DSP"),"DSP",IF(AND(H293="DSP",M293="DSP",T293="DSP",AA293="DSP"),AD293,IF(AND(H293="DSP",M293="DSP",T293="DSP",AD293="DSP"),AA293,IF(AND(H293="DSP",M293="DSP",AA293="DSP",AD293="DSP"),T293,IF(AND(H293="DSP",T293="DSP",AA293="DSP",AD293="DSP"),M293,IF(AND(M293="DSP",T293="DSP",AA293="DSP",AD293="DSP"),H293,IF(AND(T293="DSP",AA293="DSP",AD293="DSP"),(H293+M293)/2,IF(AND(M293="DSP",AA293="DSP",AD293="DSP"),(H293+T293)/2,IF(AND(H293="DSP",AA293="DSP",AD293="DSP"),(M293+T293)/2,IF(AND(M293="DSP",T293="DSP",AD293="DSP"),(H293+AA293)/2,IF(AND(H293="DSP",T293="DSP",AD293="DSP"),(M293+AA293)/2,IF(AND(H293="DSP",M293="DSP",AD293="DSP"),(T293+AA293)/2,IF(AND(M293="DSP",T293="DSP",AA293="DSP"),(H293+AD293)/2,IF(AND(H293="DSP",T293="DSP",AA293="DSP"),(M293+AD293)/2,IF(AND(H293="DSP",M293="DSP",AA293="DSP"),(T293+AD293)/2,IF(AND(H293="DSP",M293="DSP",T293="DSP"),(AA293+AD293)/2,IF(AND(H293="DSP",M293="DSP"),(T293+AA293+AD293)/3,IF(AND(H293="DSP",T293="DSP"),(M293+AA293+AD293)/3,IF(AND(M293="DSP",T293="DSP"),(H293+AA293+AD293)/3,IF(AND(H293="DSP",AA293="DSP"),(M293+T293+AD293)/3,IF(AND(M293="DSP",AA293="DSP"),(H293+T293+AD293)/3,IF(AND(T293="DSP",AA293="DSP"),(H293+M293+AD293)/3,IF(AND(H293="DSP",AD293="DSP"),(M293+T293+AA293)/3,IF(AND(M293="DSP",AD293="DSP"),(H293+T293+AA293)/3,IF(AND(T293="DSP",AD293="DSP"),(H293+M293+AA293)/3,IF(AND(AA293="DSP",AD293="DSP"),(H293+M293+T293)/3,IF(H293="DSP",(M293+T293+AA293+AD293)/4,IF(M293="DSP",(H293+T293+AA293+AD293)/4,IF(T293="DSP",(H293+M293+AA293+AD293)/4,IF(AA293="DSP",(H293+M293+T293+AD293)/4,IF(AD293="DSP",(H293+M293+T293+AA293)/4,SUM(H293+M293+T293+AA293+AD293)/5)))))))))))))))))))))))))))))))</f>
        <v>9.65</v>
      </c>
      <c r="AF293" s="425">
        <f>IF(AE293="DSP",0,AE293)</f>
        <v>9.65</v>
      </c>
      <c r="AG293" s="484">
        <f>RANK(AF293,$AF$3:$AF$651,0)</f>
        <v>457</v>
      </c>
      <c r="AH293" s="426">
        <f>IF(ISERROR(VLOOKUP(B293,'Notes Ecrit'!$A$2:$B$650,2,FALSE)),"ABI",(VLOOKUP(B293,'Notes Ecrit'!$A$2:$B$650,2,FALSE)))</f>
        <v>7.5</v>
      </c>
      <c r="AI293" s="425">
        <f>IF(OR(AH293="ABI",AH293="VALIDÉ"),0,AH293)</f>
        <v>7.5</v>
      </c>
      <c r="AJ293" s="488">
        <f>RANK(AI293,$AI$3:$AI$651,0)</f>
        <v>137</v>
      </c>
      <c r="AK293" s="427">
        <f>IF(AH293="ABI","DEF",IF(AE293="DSP",AH293,(AE293*0.5+AH293*0.5)))</f>
        <v>8.5749999999999993</v>
      </c>
    </row>
    <row r="294" spans="1:37" ht="15.75" customHeight="1" thickBot="1" x14ac:dyDescent="0.35">
      <c r="A294" s="414" t="s">
        <v>74</v>
      </c>
      <c r="B294" s="415">
        <v>21910789</v>
      </c>
      <c r="C294" s="416" t="s">
        <v>668</v>
      </c>
      <c r="D294" s="417" t="s">
        <v>106</v>
      </c>
      <c r="E294" s="418">
        <v>10</v>
      </c>
      <c r="F294" s="419">
        <f>IF(E294="ABI","ABI",IF(E294="DSP","DSP",IF(E294="VAL","VAL",(VLOOKUP(E294,tpstest,2)))))</f>
        <v>14.5</v>
      </c>
      <c r="G294" s="420">
        <f>IF(F294="ABI",0,IF(F294="DSP","DSP",IF(F294="VAL","VAL",(IF(A294="F",VLOOKUP(F294,endurfille,2),VLOOKUP(F294,endurgarçon,2))))))</f>
        <v>10</v>
      </c>
      <c r="H294" s="421">
        <f>IF(G294="VAL","VALIDÉ",G294)</f>
        <v>10</v>
      </c>
      <c r="I294" s="418">
        <v>3.56</v>
      </c>
      <c r="J294" s="420">
        <f>IF(I294="ABI",0,IF(I294="DSP","DSP",IF(I294="VAL","VAL",(IF(A294="F",VLOOKUP(I294,VIT20MF,2),VLOOKUP(I294,Vit20MG,2))))))</f>
        <v>15</v>
      </c>
      <c r="K294" s="418">
        <v>7.69</v>
      </c>
      <c r="L294" s="420">
        <f>IF(K294="ABI",0,IF(K294="DSP","DSP",IF(K294="VAL","VAL",(IF(A294="F",VLOOKUP(K294,vit50mf,2),VLOOKUP(K294,vit50mg,2))))))</f>
        <v>11</v>
      </c>
      <c r="M294" s="421">
        <f>IF(OR(J294="DSP",L294="DSP"),"DSP",IF(L294="VAL","VALIDÉ",(J294+L294)/2))</f>
        <v>13</v>
      </c>
      <c r="N294" s="418">
        <v>41</v>
      </c>
      <c r="O294" s="418">
        <v>61</v>
      </c>
      <c r="P294" s="422">
        <f>IF(OR(N294="DSP",N294="ABI",N294="VAL"),0,N294/O294)</f>
        <v>0.67213114754098358</v>
      </c>
      <c r="Q294" s="420">
        <f>IF(N294="ABI",0,IF(N294="DSP","DSP",IF(N294="VAL","VAL",IF(A294="F",VLOOKUP(P294,forcefille,2),VLOOKUP(P294,forcegarçon,2)))))</f>
        <v>6</v>
      </c>
      <c r="R294" s="418">
        <v>34</v>
      </c>
      <c r="S294" s="420">
        <f>IF(R294="ABI",0,IF(R294="DSP","DSP",IF(R294="VAL","VAL",IF(A294="F",VLOOKUP(R294,détfille,2),VLOOKUP(R294,détgarçon,2)))))</f>
        <v>6</v>
      </c>
      <c r="T294" s="421">
        <f>IF(OR(Q294="VAL",S294="VAL"),"VALIDÉ",IF(AND(Q294="DSP",S294="DSP"),"DSP",IF(Q294="DSP",S294*2,IF(S294="DSP",Q294*2,(Q294+S294)))))</f>
        <v>12</v>
      </c>
      <c r="U294" s="418">
        <v>27.27</v>
      </c>
      <c r="V294" s="420">
        <f>IF(U294="ABI",0,IF(U294="DSP","DSP",IF(U294="VAL","VAL",IF(A294="F",VLOOKUP(U294,coorfille,2),VLOOKUP(U294,coorgarçon,2)))))</f>
        <v>5.25</v>
      </c>
      <c r="W294" s="418">
        <v>8</v>
      </c>
      <c r="X294" s="420">
        <f>IF(W294="ABI",0,IF(W294="DSP","DSP",IF(W294="VAL","VAL",IF(A294="F",VLOOKUP(W294,SouplesseFille,2),VLOOKUP(W294,SouplesseGarçon,2)))))</f>
        <v>3.75</v>
      </c>
      <c r="Y294" s="418">
        <v>0</v>
      </c>
      <c r="Z294" s="420">
        <f>IF(Y294="ABI",0,IF(Y294="DSP","DSP",IF(Y294="VAL","VAL",IF(A294="F",VLOOKUP(Y294,eqfille,2),VLOOKUP(Y294,eqgarçon,2)))))</f>
        <v>5</v>
      </c>
      <c r="AA294" s="421">
        <f>IF(AND(V294="DSP",X294="DSP",Z294="DSP"),"DSP",IF(AND(V294="DSP",X294="DSP"),Z294*4,IF(AND(V294="DSP",Z294="DSP"),X294*4,IF(AND(X294="DSP",Z294="DSP"),V294*2,IF(V294="DSP",(X294+Z294)*2,IF(X294="DSP",V294+Z294*2,IF(Z294="DSP",V294+X294*2,IF(Z294="VAL","VALIDÉ",V294+X294+Z294))))))))</f>
        <v>14</v>
      </c>
      <c r="AB294" s="418">
        <v>45.26</v>
      </c>
      <c r="AC294" s="420">
        <f>IF(AB294="ABI",0,IF(AB294="DNF",0,IF(AB294="DSP","DSP",IF(AB294="VAL","VAL",(IF(A294="F",VLOOKUP(AB294,nagefille,2),VLOOKUP(AB294,nagegarçon,2)))))))</f>
        <v>11</v>
      </c>
      <c r="AD294" s="423">
        <f>IF(AC294="VAL","VALIDÉ",AC294)</f>
        <v>11</v>
      </c>
      <c r="AE294" s="424">
        <f>IF(AND(H294="DSP",M294="DSP",T294="DSP",AA294="DSP",AD294="DSP"),"DSP",IF(AND(H294="DSP",M294="DSP",T294="DSP",AA294="DSP"),AD294,IF(AND(H294="DSP",M294="DSP",T294="DSP",AD294="DSP"),AA294,IF(AND(H294="DSP",M294="DSP",AA294="DSP",AD294="DSP"),T294,IF(AND(H294="DSP",T294="DSP",AA294="DSP",AD294="DSP"),M294,IF(AND(M294="DSP",T294="DSP",AA294="DSP",AD294="DSP"),H294,IF(AND(T294="DSP",AA294="DSP",AD294="DSP"),(H294+M294)/2,IF(AND(M294="DSP",AA294="DSP",AD294="DSP"),(H294+T294)/2,IF(AND(H294="DSP",AA294="DSP",AD294="DSP"),(M294+T294)/2,IF(AND(M294="DSP",T294="DSP",AD294="DSP"),(H294+AA294)/2,IF(AND(H294="DSP",T294="DSP",AD294="DSP"),(M294+AA294)/2,IF(AND(H294="DSP",M294="DSP",AD294="DSP"),(T294+AA294)/2,IF(AND(M294="DSP",T294="DSP",AA294="DSP"),(H294+AD294)/2,IF(AND(H294="DSP",T294="DSP",AA294="DSP"),(M294+AD294)/2,IF(AND(H294="DSP",M294="DSP",AA294="DSP"),(T294+AD294)/2,IF(AND(H294="DSP",M294="DSP",T294="DSP"),(AA294+AD294)/2,IF(AND(H294="DSP",M294="DSP"),(T294+AA294+AD294)/3,IF(AND(H294="DSP",T294="DSP"),(M294+AA294+AD294)/3,IF(AND(M294="DSP",T294="DSP"),(H294+AA294+AD294)/3,IF(AND(H294="DSP",AA294="DSP"),(M294+T294+AD294)/3,IF(AND(M294="DSP",AA294="DSP"),(H294+T294+AD294)/3,IF(AND(T294="DSP",AA294="DSP"),(H294+M294+AD294)/3,IF(AND(H294="DSP",AD294="DSP"),(M294+T294+AA294)/3,IF(AND(M294="DSP",AD294="DSP"),(H294+T294+AA294)/3,IF(AND(T294="DSP",AD294="DSP"),(H294+M294+AA294)/3,IF(AND(AA294="DSP",AD294="DSP"),(H294+M294+T294)/3,IF(H294="DSP",(M294+T294+AA294+AD294)/4,IF(M294="DSP",(H294+T294+AA294+AD294)/4,IF(T294="DSP",(H294+M294+AA294+AD294)/4,IF(AA294="DSP",(H294+M294+T294+AD294)/4,IF(AD294="DSP",(H294+M294+T294+AA294)/4,SUM(H294+M294+T294+AA294+AD294)/5)))))))))))))))))))))))))))))))</f>
        <v>12</v>
      </c>
      <c r="AF294" s="425">
        <f>IF(AE294="DSP",0,AE294)</f>
        <v>12</v>
      </c>
      <c r="AG294" s="484">
        <f>RANK(AF294,$AF$3:$AF$651,0)</f>
        <v>194</v>
      </c>
      <c r="AH294" s="426">
        <f>IF(ISERROR(VLOOKUP(B294,'Notes Ecrit'!$A$2:$B$650,2,FALSE)),"ABI",(VLOOKUP(B294,'Notes Ecrit'!$A$2:$B$650,2,FALSE)))</f>
        <v>3.5</v>
      </c>
      <c r="AI294" s="425">
        <f>IF(OR(AH294="ABI",AH294="VALIDÉ"),0,AH294)</f>
        <v>3.5</v>
      </c>
      <c r="AJ294" s="488">
        <f>RANK(AI294,$AI$3:$AI$651,0)</f>
        <v>531</v>
      </c>
      <c r="AK294" s="427">
        <f>IF(AH294="ABI","DEF",IF(AE294="DSP",AH294,(AE294*0.5+AH294*0.5)))</f>
        <v>7.75</v>
      </c>
    </row>
    <row r="295" spans="1:37" ht="15.75" customHeight="1" thickBot="1" x14ac:dyDescent="0.35">
      <c r="A295" s="414" t="s">
        <v>74</v>
      </c>
      <c r="B295" s="415">
        <v>21605925</v>
      </c>
      <c r="C295" s="432" t="s">
        <v>1442</v>
      </c>
      <c r="D295" s="433" t="s">
        <v>1443</v>
      </c>
      <c r="E295" s="418"/>
      <c r="F295" s="419"/>
      <c r="G295" s="420"/>
      <c r="H295" s="421"/>
      <c r="I295" s="418"/>
      <c r="J295" s="420"/>
      <c r="K295" s="418"/>
      <c r="L295" s="420"/>
      <c r="M295" s="421"/>
      <c r="N295" s="418"/>
      <c r="O295" s="418"/>
      <c r="P295" s="422"/>
      <c r="Q295" s="420"/>
      <c r="R295" s="418"/>
      <c r="S295" s="420"/>
      <c r="T295" s="421"/>
      <c r="U295" s="418"/>
      <c r="V295" s="420"/>
      <c r="W295" s="418"/>
      <c r="X295" s="420"/>
      <c r="Y295" s="418"/>
      <c r="Z295" s="420"/>
      <c r="AA295" s="421"/>
      <c r="AB295" s="418"/>
      <c r="AC295" s="420"/>
      <c r="AD295" s="423"/>
      <c r="AE295" s="424">
        <v>10</v>
      </c>
      <c r="AF295" s="425">
        <f>IF(AE295="DSP",0,AE295)</f>
        <v>10</v>
      </c>
      <c r="AG295" s="484">
        <f>RANK(AF295,$AF$3:$AF$651,0)</f>
        <v>427</v>
      </c>
      <c r="AH295" s="426">
        <f>IF(ISERROR(VLOOKUP(B295,'Notes Ecrit'!$A$2:$B$650,2,FALSE)),"ABI",(VLOOKUP(B295,'Notes Ecrit'!$A$2:$B$650,2,FALSE)))</f>
        <v>6.5</v>
      </c>
      <c r="AI295" s="425">
        <f>IF(OR(AH295="ABI",AH295="VALIDÉ"),0,AH295)</f>
        <v>6.5</v>
      </c>
      <c r="AJ295" s="488">
        <f>RANK(AI295,$AI$3:$AI$651,0)</f>
        <v>238</v>
      </c>
      <c r="AK295" s="427">
        <f>IF(AH295="ABI","DEF",IF(AE295="DSP",AH295,(AE295*0.5+AH295*0.5)))</f>
        <v>8.25</v>
      </c>
    </row>
    <row r="296" spans="1:37" ht="15.75" customHeight="1" thickBot="1" x14ac:dyDescent="0.35">
      <c r="A296" s="414" t="s">
        <v>74</v>
      </c>
      <c r="B296" s="415">
        <v>21906254</v>
      </c>
      <c r="C296" s="444" t="s">
        <v>669</v>
      </c>
      <c r="D296" s="445" t="s">
        <v>163</v>
      </c>
      <c r="E296" s="418">
        <v>10</v>
      </c>
      <c r="F296" s="419">
        <f>IF(E296="ABI","ABI",IF(E296="DSP","DSP",IF(E296="VAL","VAL",(VLOOKUP(E296,tpstest,2)))))</f>
        <v>14.5</v>
      </c>
      <c r="G296" s="420">
        <f>IF(F296="ABI",0,IF(F296="DSP","DSP",IF(F296="VAL","VAL",(IF(A296="F",VLOOKUP(F296,endurfille,2),VLOOKUP(F296,endurgarçon,2))))))</f>
        <v>10</v>
      </c>
      <c r="H296" s="421">
        <f>IF(G296="VAL","VALIDÉ",G296)</f>
        <v>10</v>
      </c>
      <c r="I296" s="418">
        <v>3.68</v>
      </c>
      <c r="J296" s="420">
        <f>IF(I296="ABI",0,IF(I296="DSP","DSP",IF(I296="VAL","VAL",(IF(A296="F",VLOOKUP(I296,VIT20MF,2),VLOOKUP(I296,Vit20MG,2))))))</f>
        <v>13</v>
      </c>
      <c r="K296" s="418">
        <v>8.27</v>
      </c>
      <c r="L296" s="420">
        <f>IF(K296="ABI",0,IF(K296="DSP","DSP",IF(K296="VAL","VAL",(IF(A296="F",VLOOKUP(K296,vit50mf,2),VLOOKUP(K296,vit50mg,2))))))</f>
        <v>7</v>
      </c>
      <c r="M296" s="421">
        <f>IF(OR(J296="DSP",L296="DSP"),"DSP",IF(L296="VAL","VALIDÉ",(J296+L296)/2))</f>
        <v>10</v>
      </c>
      <c r="N296" s="418">
        <v>29</v>
      </c>
      <c r="O296" s="418">
        <v>49</v>
      </c>
      <c r="P296" s="422">
        <f>IF(OR(N296="DSP",N296="ABI",N296="VAL"),0,N296/O296)</f>
        <v>0.59183673469387754</v>
      </c>
      <c r="Q296" s="420">
        <f>IF(N296="ABI",0,IF(N296="DSP","DSP",IF(N296="VAL","VAL",IF(A296="F",VLOOKUP(P296,forcefille,2),VLOOKUP(P296,forcegarçon,2)))))</f>
        <v>5.5</v>
      </c>
      <c r="R296" s="418">
        <v>28.7</v>
      </c>
      <c r="S296" s="420">
        <f>IF(R296="ABI",0,IF(R296="DSP","DSP",IF(R296="VAL","VAL",IF(A296="F",VLOOKUP(R296,détfille,2),VLOOKUP(R296,détgarçon,2)))))</f>
        <v>4.5</v>
      </c>
      <c r="T296" s="421">
        <f>IF(OR(Q296="VAL",S296="VAL"),"VALIDÉ",IF(AND(Q296="DSP",S296="DSP"),"DSP",IF(Q296="DSP",S296*2,IF(S296="DSP",Q296*2,(Q296+S296)))))</f>
        <v>10</v>
      </c>
      <c r="U296" s="418">
        <v>33.07</v>
      </c>
      <c r="V296" s="420">
        <f>IF(U296="ABI",0,IF(U296="DSP","DSP",IF(U296="VAL","VAL",IF(A296="F",VLOOKUP(U296,coorfille,2),VLOOKUP(U296,coorgarçon,2)))))</f>
        <v>2.25</v>
      </c>
      <c r="W296" s="418">
        <v>-15</v>
      </c>
      <c r="X296" s="420">
        <f>IF(W296="ABI",0,IF(W296="DSP","DSP",IF(W296="VAL","VAL",IF(A296="F",VLOOKUP(W296,SouplesseFille,2),VLOOKUP(W296,SouplesseGarçon,2)))))</f>
        <v>0.25</v>
      </c>
      <c r="Y296" s="418">
        <v>1</v>
      </c>
      <c r="Z296" s="420">
        <f>IF(Y296="ABI",0,IF(Y296="DSP","DSP",IF(Y296="VAL","VAL",IF(A296="F",VLOOKUP(Y296,eqfille,2),VLOOKUP(Y296,eqgarçon,2)))))</f>
        <v>4.5</v>
      </c>
      <c r="AA296" s="421">
        <f>IF(AND(V296="DSP",X296="DSP",Z296="DSP"),"DSP",IF(AND(V296="DSP",X296="DSP"),Z296*4,IF(AND(V296="DSP",Z296="DSP"),X296*4,IF(AND(X296="DSP",Z296="DSP"),V296*2,IF(V296="DSP",(X296+Z296)*2,IF(X296="DSP",V296+Z296*2,IF(Z296="DSP",V296+X296*2,IF(Z296="VAL","VALIDÉ",V296+X296+Z296))))))))</f>
        <v>7</v>
      </c>
      <c r="AB296" s="418">
        <v>47.32</v>
      </c>
      <c r="AC296" s="420">
        <f>IF(AB296="ABI",0,IF(AB296="DNF",0,IF(AB296="DSP","DSP",IF(AB296="VAL","VAL",(IF(A296="F",VLOOKUP(AB296,nagefille,2),VLOOKUP(AB296,nagegarçon,2)))))))</f>
        <v>10</v>
      </c>
      <c r="AD296" s="423">
        <f>IF(AC296="VAL","VALIDÉ",AC296)</f>
        <v>10</v>
      </c>
      <c r="AE296" s="424">
        <f>IF(AND(H296="DSP",M296="DSP",T296="DSP",AA296="DSP",AD296="DSP"),"DSP",IF(AND(H296="DSP",M296="DSP",T296="DSP",AA296="DSP"),AD296,IF(AND(H296="DSP",M296="DSP",T296="DSP",AD296="DSP"),AA296,IF(AND(H296="DSP",M296="DSP",AA296="DSP",AD296="DSP"),T296,IF(AND(H296="DSP",T296="DSP",AA296="DSP",AD296="DSP"),M296,IF(AND(M296="DSP",T296="DSP",AA296="DSP",AD296="DSP"),H296,IF(AND(T296="DSP",AA296="DSP",AD296="DSP"),(H296+M296)/2,IF(AND(M296="DSP",AA296="DSP",AD296="DSP"),(H296+T296)/2,IF(AND(H296="DSP",AA296="DSP",AD296="DSP"),(M296+T296)/2,IF(AND(M296="DSP",T296="DSP",AD296="DSP"),(H296+AA296)/2,IF(AND(H296="DSP",T296="DSP",AD296="DSP"),(M296+AA296)/2,IF(AND(H296="DSP",M296="DSP",AD296="DSP"),(T296+AA296)/2,IF(AND(M296="DSP",T296="DSP",AA296="DSP"),(H296+AD296)/2,IF(AND(H296="DSP",T296="DSP",AA296="DSP"),(M296+AD296)/2,IF(AND(H296="DSP",M296="DSP",AA296="DSP"),(T296+AD296)/2,IF(AND(H296="DSP",M296="DSP",T296="DSP"),(AA296+AD296)/2,IF(AND(H296="DSP",M296="DSP"),(T296+AA296+AD296)/3,IF(AND(H296="DSP",T296="DSP"),(M296+AA296+AD296)/3,IF(AND(M296="DSP",T296="DSP"),(H296+AA296+AD296)/3,IF(AND(H296="DSP",AA296="DSP"),(M296+T296+AD296)/3,IF(AND(M296="DSP",AA296="DSP"),(H296+T296+AD296)/3,IF(AND(T296="DSP",AA296="DSP"),(H296+M296+AD296)/3,IF(AND(H296="DSP",AD296="DSP"),(M296+T296+AA296)/3,IF(AND(M296="DSP",AD296="DSP"),(H296+T296+AA296)/3,IF(AND(T296="DSP",AD296="DSP"),(H296+M296+AA296)/3,IF(AND(AA296="DSP",AD296="DSP"),(H296+M296+T296)/3,IF(H296="DSP",(M296+T296+AA296+AD296)/4,IF(M296="DSP",(H296+T296+AA296+AD296)/4,IF(T296="DSP",(H296+M296+AA296+AD296)/4,IF(AA296="DSP",(H296+M296+T296+AD296)/4,IF(AD296="DSP",(H296+M296+T296+AA296)/4,SUM(H296+M296+T296+AA296+AD296)/5)))))))))))))))))))))))))))))))</f>
        <v>9.4</v>
      </c>
      <c r="AF296" s="425">
        <f>IF(AE296="DSP",0,AE296)</f>
        <v>9.4</v>
      </c>
      <c r="AG296" s="484">
        <f>RANK(AF296,$AF$3:$AF$651,0)</f>
        <v>473</v>
      </c>
      <c r="AH296" s="426">
        <f>IF(ISERROR(VLOOKUP(B296,'Notes Ecrit'!$A$2:$B$650,2,FALSE)),"ABI",(VLOOKUP(B296,'Notes Ecrit'!$A$2:$B$650,2,FALSE)))</f>
        <v>7</v>
      </c>
      <c r="AI296" s="425">
        <f>IF(OR(AH296="ABI",AH296="VALIDÉ"),0,AH296)</f>
        <v>7</v>
      </c>
      <c r="AJ296" s="488">
        <f>RANK(AI296,$AI$3:$AI$651,0)</f>
        <v>183</v>
      </c>
      <c r="AK296" s="427">
        <f>IF(AH296="ABI","DEF",IF(AE296="DSP",AH296,(AE296*0.5+AH296*0.5)))</f>
        <v>8.1999999999999993</v>
      </c>
    </row>
    <row r="297" spans="1:37" ht="15.75" customHeight="1" thickBot="1" x14ac:dyDescent="0.35">
      <c r="A297" s="414" t="s">
        <v>1026</v>
      </c>
      <c r="B297" s="415">
        <v>21907110</v>
      </c>
      <c r="C297" s="416" t="s">
        <v>670</v>
      </c>
      <c r="D297" s="417" t="s">
        <v>43</v>
      </c>
      <c r="E297" s="418">
        <v>20</v>
      </c>
      <c r="F297" s="419">
        <f>IF(E297="ABI","ABI",IF(E297="DSP","DSP",IF(E297="VAL","VAL",(VLOOKUP(E297,tpstest,2)))))</f>
        <v>19.5</v>
      </c>
      <c r="G297" s="420">
        <f>IF(F297="ABI",0,IF(F297="DSP","DSP",IF(F297="VAL","VAL",(IF(A297="F",VLOOKUP(F297,endurfille,2),VLOOKUP(F297,endurgarçon,2))))))</f>
        <v>17</v>
      </c>
      <c r="H297" s="421">
        <f>IF(G297="VAL","VALIDÉ",G297)</f>
        <v>17</v>
      </c>
      <c r="I297" s="418">
        <v>3.12</v>
      </c>
      <c r="J297" s="420">
        <f>IF(I297="ABI",0,IF(I297="DSP","DSP",IF(I297="VAL","VAL",(IF(A297="F",VLOOKUP(I297,VIT20MF,2),VLOOKUP(I297,Vit20MG,2))))))</f>
        <v>18</v>
      </c>
      <c r="K297" s="418">
        <v>6.57</v>
      </c>
      <c r="L297" s="420">
        <f>IF(K297="ABI",0,IF(K297="DSP","DSP",IF(K297="VAL","VAL",(IF(A297="F",VLOOKUP(K297,vit50mf,2),VLOOKUP(K297,vit50mg,2))))))</f>
        <v>13</v>
      </c>
      <c r="M297" s="421">
        <f>IF(OR(J297="DSP",L297="DSP"),"DSP",IF(L297="VAL","VALIDÉ",(J297+L297)/2))</f>
        <v>15.5</v>
      </c>
      <c r="N297" s="418">
        <v>56</v>
      </c>
      <c r="O297" s="418">
        <v>65</v>
      </c>
      <c r="P297" s="422">
        <f>IF(OR(N297="DSP",N297="ABI",N297="VAL"),0,N297/O297)</f>
        <v>0.86153846153846159</v>
      </c>
      <c r="Q297" s="420">
        <f>IF(N297="ABI",0,IF(N297="DSP","DSP",IF(N297="VAL","VAL",IF(A297="F",VLOOKUP(P297,forcefille,2),VLOOKUP(P297,forcegarçon,2)))))</f>
        <v>4.5</v>
      </c>
      <c r="R297" s="418">
        <v>45.6</v>
      </c>
      <c r="S297" s="420">
        <f>IF(R297="ABI",0,IF(R297="DSP","DSP",IF(R297="VAL","VAL",IF(A297="F",VLOOKUP(R297,détfille,2),VLOOKUP(R297,détgarçon,2)))))</f>
        <v>4.5</v>
      </c>
      <c r="T297" s="421">
        <f>IF(OR(Q297="VAL",S297="VAL"),"VALIDÉ",IF(AND(Q297="DSP",S297="DSP"),"DSP",IF(Q297="DSP",S297*2,IF(S297="DSP",Q297*2,(Q297+S297)))))</f>
        <v>9</v>
      </c>
      <c r="U297" s="418">
        <v>23.03</v>
      </c>
      <c r="V297" s="420">
        <f>IF(U297="ABI",0,IF(U297="DSP","DSP",IF(U297="VAL","VAL",IF(A297="F",VLOOKUP(U297,coorfille,2),VLOOKUP(U297,coorgarçon,2)))))</f>
        <v>6.25</v>
      </c>
      <c r="W297" s="418">
        <v>-19</v>
      </c>
      <c r="X297" s="420">
        <f>IF(W297="ABI",0,IF(W297="DSP","DSP",IF(W297="VAL","VAL",IF(A297="F",VLOOKUP(W297,SouplesseFille,2),VLOOKUP(W297,SouplesseGarçon,2)))))</f>
        <v>0</v>
      </c>
      <c r="Y297" s="418">
        <v>3</v>
      </c>
      <c r="Z297" s="420">
        <f>IF(Y297="ABI",0,IF(Y297="DSP","DSP",IF(Y297="VAL","VAL",IF(A297="F",VLOOKUP(Y297,eqfille,2),VLOOKUP(Y297,eqgarçon,2)))))</f>
        <v>3.5</v>
      </c>
      <c r="AA297" s="421">
        <f>IF(AND(V297="DSP",X297="DSP",Z297="DSP"),"DSP",IF(AND(V297="DSP",X297="DSP"),Z297*4,IF(AND(V297="DSP",Z297="DSP"),X297*4,IF(AND(X297="DSP",Z297="DSP"),V297*2,IF(V297="DSP",(X297+Z297)*2,IF(X297="DSP",V297+Z297*2,IF(Z297="DSP",V297+X297*2,IF(Z297="VAL","VALIDÉ",V297+X297+Z297))))))))</f>
        <v>9.75</v>
      </c>
      <c r="AB297" s="418">
        <v>32.01</v>
      </c>
      <c r="AC297" s="420">
        <f>IF(AB297="ABI",0,IF(AB297="DNF",0,IF(AB297="DSP","DSP",IF(AB297="VAL","VAL",(IF(A297="F",VLOOKUP(AB297,nagefille,2),VLOOKUP(AB297,nagegarçon,2)))))))</f>
        <v>15</v>
      </c>
      <c r="AD297" s="423">
        <f>IF(AC297="VAL","VALIDÉ",AC297)</f>
        <v>15</v>
      </c>
      <c r="AE297" s="424">
        <f>IF(AND(H297="DSP",M297="DSP",T297="DSP",AA297="DSP",AD297="DSP"),"DSP",IF(AND(H297="DSP",M297="DSP",T297="DSP",AA297="DSP"),AD297,IF(AND(H297="DSP",M297="DSP",T297="DSP",AD297="DSP"),AA297,IF(AND(H297="DSP",M297="DSP",AA297="DSP",AD297="DSP"),T297,IF(AND(H297="DSP",T297="DSP",AA297="DSP",AD297="DSP"),M297,IF(AND(M297="DSP",T297="DSP",AA297="DSP",AD297="DSP"),H297,IF(AND(T297="DSP",AA297="DSP",AD297="DSP"),(H297+M297)/2,IF(AND(M297="DSP",AA297="DSP",AD297="DSP"),(H297+T297)/2,IF(AND(H297="DSP",AA297="DSP",AD297="DSP"),(M297+T297)/2,IF(AND(M297="DSP",T297="DSP",AD297="DSP"),(H297+AA297)/2,IF(AND(H297="DSP",T297="DSP",AD297="DSP"),(M297+AA297)/2,IF(AND(H297="DSP",M297="DSP",AD297="DSP"),(T297+AA297)/2,IF(AND(M297="DSP",T297="DSP",AA297="DSP"),(H297+AD297)/2,IF(AND(H297="DSP",T297="DSP",AA297="DSP"),(M297+AD297)/2,IF(AND(H297="DSP",M297="DSP",AA297="DSP"),(T297+AD297)/2,IF(AND(H297="DSP",M297="DSP",T297="DSP"),(AA297+AD297)/2,IF(AND(H297="DSP",M297="DSP"),(T297+AA297+AD297)/3,IF(AND(H297="DSP",T297="DSP"),(M297+AA297+AD297)/3,IF(AND(M297="DSP",T297="DSP"),(H297+AA297+AD297)/3,IF(AND(H297="DSP",AA297="DSP"),(M297+T297+AD297)/3,IF(AND(M297="DSP",AA297="DSP"),(H297+T297+AD297)/3,IF(AND(T297="DSP",AA297="DSP"),(H297+M297+AD297)/3,IF(AND(H297="DSP",AD297="DSP"),(M297+T297+AA297)/3,IF(AND(M297="DSP",AD297="DSP"),(H297+T297+AA297)/3,IF(AND(T297="DSP",AD297="DSP"),(H297+M297+AA297)/3,IF(AND(AA297="DSP",AD297="DSP"),(H297+M297+T297)/3,IF(H297="DSP",(M297+T297+AA297+AD297)/4,IF(M297="DSP",(H297+T297+AA297+AD297)/4,IF(T297="DSP",(H297+M297+AA297+AD297)/4,IF(AA297="DSP",(H297+M297+T297+AD297)/4,IF(AD297="DSP",(H297+M297+T297+AA297)/4,SUM(H297+M297+T297+AA297+AD297)/5)))))))))))))))))))))))))))))))</f>
        <v>13.25</v>
      </c>
      <c r="AF297" s="425">
        <f>IF(AE297="DSP",0,AE297)</f>
        <v>13.25</v>
      </c>
      <c r="AG297" s="484">
        <f>RANK(AF297,$AF$3:$AF$651,0)</f>
        <v>61</v>
      </c>
      <c r="AH297" s="426">
        <f>IF(ISERROR(VLOOKUP(B297,'Notes Ecrit'!$A$2:$B$650,2,FALSE)),"ABI",(VLOOKUP(B297,'Notes Ecrit'!$A$2:$B$650,2,FALSE)))</f>
        <v>2</v>
      </c>
      <c r="AI297" s="425">
        <f>IF(OR(AH297="ABI",AH297="VALIDÉ"),0,AH297)</f>
        <v>2</v>
      </c>
      <c r="AJ297" s="488">
        <f>RANK(AI297,$AI$3:$AI$651,0)</f>
        <v>585</v>
      </c>
      <c r="AK297" s="427">
        <f>IF(AH297="ABI","DEF",IF(AE297="DSP",AH297,(AE297*0.5+AH297*0.5)))</f>
        <v>7.625</v>
      </c>
    </row>
    <row r="298" spans="1:37" ht="15.75" customHeight="1" thickBot="1" x14ac:dyDescent="0.35">
      <c r="A298" s="414" t="s">
        <v>74</v>
      </c>
      <c r="B298" s="415">
        <v>21812490</v>
      </c>
      <c r="C298" s="416" t="s">
        <v>671</v>
      </c>
      <c r="D298" s="417" t="s">
        <v>672</v>
      </c>
      <c r="E298" s="418" t="s">
        <v>1025</v>
      </c>
      <c r="F298" s="419" t="str">
        <f>IF(E298="ABI","ABI",IF(E298="DSP","DSP",IF(E298="VAL","VAL",(VLOOKUP(E298,tpstest,2)))))</f>
        <v>DSP</v>
      </c>
      <c r="G298" s="420" t="str">
        <f>IF(F298="ABI",0,IF(F298="DSP","DSP",IF(F298="VAL","VAL",(IF(A298="F",VLOOKUP(F298,endurfille,2),VLOOKUP(F298,endurgarçon,2))))))</f>
        <v>DSP</v>
      </c>
      <c r="H298" s="421" t="str">
        <f>IF(G298="VAL","VALIDÉ",G298)</f>
        <v>DSP</v>
      </c>
      <c r="I298" s="418" t="s">
        <v>1025</v>
      </c>
      <c r="J298" s="420" t="str">
        <f>IF(I298="ABI",0,IF(I298="DSP","DSP",IF(I298="VAL","VAL",(IF(A298="F",VLOOKUP(I298,VIT20MF,2),VLOOKUP(I298,Vit20MG,2))))))</f>
        <v>DSP</v>
      </c>
      <c r="K298" s="418" t="s">
        <v>1025</v>
      </c>
      <c r="L298" s="420" t="str">
        <f>IF(K298="ABI",0,IF(K298="DSP","DSP",IF(K298="VAL","VAL",(IF(A298="F",VLOOKUP(K298,vit50mf,2),VLOOKUP(K298,vit50mg,2))))))</f>
        <v>DSP</v>
      </c>
      <c r="M298" s="421" t="str">
        <f>IF(OR(J298="DSP",L298="DSP"),"DSP",IF(L298="VAL","VALIDÉ",(J298+L298)/2))</f>
        <v>DSP</v>
      </c>
      <c r="N298" s="418">
        <v>37</v>
      </c>
      <c r="O298" s="418">
        <v>66</v>
      </c>
      <c r="P298" s="422">
        <f>IF(OR(N298="DSP",N298="ABI",N298="VAL"),0,N298/O298)</f>
        <v>0.56060606060606055</v>
      </c>
      <c r="Q298" s="420">
        <f>IF(N298="ABI",0,IF(N298="DSP","DSP",IF(N298="VAL","VAL",IF(A298="F",VLOOKUP(P298,forcefille,2),VLOOKUP(P298,forcegarçon,2)))))</f>
        <v>5.5</v>
      </c>
      <c r="R298" s="418" t="s">
        <v>1025</v>
      </c>
      <c r="S298" s="420" t="str">
        <f>IF(R298="ABI",0,IF(R298="DSP","DSP",IF(R298="VAL","VAL",IF(A298="F",VLOOKUP(R298,détfille,2),VLOOKUP(R298,détgarçon,2)))))</f>
        <v>DSP</v>
      </c>
      <c r="T298" s="421">
        <f>IF(OR(Q298="VAL",S298="VAL"),"VALIDÉ",IF(AND(Q298="DSP",S298="DSP"),"DSP",IF(Q298="DSP",S298*2,IF(S298="DSP",Q298*2,(Q298+S298)))))</f>
        <v>11</v>
      </c>
      <c r="U298" s="418" t="s">
        <v>1025</v>
      </c>
      <c r="V298" s="420" t="str">
        <f>IF(U298="ABI",0,IF(U298="DSP","DSP",IF(U298="VAL","VAL",IF(A298="F",VLOOKUP(U298,coorfille,2),VLOOKUP(U298,coorgarçon,2)))))</f>
        <v>DSP</v>
      </c>
      <c r="W298" s="418">
        <v>-5</v>
      </c>
      <c r="X298" s="420">
        <f>IF(W298="ABI",0,IF(W298="DSP","DSP",IF(W298="VAL","VAL",IF(A298="F",VLOOKUP(W298,SouplesseFille,2),VLOOKUP(W298,SouplesseGarçon,2)))))</f>
        <v>1.5</v>
      </c>
      <c r="Y298" s="418">
        <v>2</v>
      </c>
      <c r="Z298" s="420">
        <f>IF(Y298="ABI",0,IF(Y298="DSP","DSP",IF(Y298="VAL","VAL",IF(A298="F",VLOOKUP(Y298,eqfille,2),VLOOKUP(Y298,eqgarçon,2)))))</f>
        <v>4</v>
      </c>
      <c r="AA298" s="421">
        <f>IF(AND(V298="DSP",X298="DSP",Z298="DSP"),"DSP",IF(AND(V298="DSP",X298="DSP"),Z298*4,IF(AND(V298="DSP",Z298="DSP"),X298*4,IF(AND(X298="DSP",Z298="DSP"),V298*2,IF(V298="DSP",(X298+Z298)*2,IF(X298="DSP",V298+Z298*2,IF(Z298="DSP",V298+X298*2,IF(Z298="VAL","VALIDÉ",V298+X298+Z298))))))))</f>
        <v>11</v>
      </c>
      <c r="AB298" s="418" t="s">
        <v>329</v>
      </c>
      <c r="AC298" s="420">
        <f>IF(AB298="ABI",0,IF(AB298="DNF",0,IF(AB298="DSP","DSP",IF(AB298="VAL","VAL",(IF(A298="F",VLOOKUP(AB298,nagefille,2),VLOOKUP(AB298,nagegarçon,2)))))))</f>
        <v>0</v>
      </c>
      <c r="AD298" s="423">
        <f>IF(AC298="VAL","VALIDÉ",AC298)</f>
        <v>0</v>
      </c>
      <c r="AE298" s="424">
        <f>IF(AND(H298="DSP",M298="DSP",T298="DSP",AA298="DSP",AD298="DSP"),"DSP",IF(AND(H298="DSP",M298="DSP",T298="DSP",AA298="DSP"),AD298,IF(AND(H298="DSP",M298="DSP",T298="DSP",AD298="DSP"),AA298,IF(AND(H298="DSP",M298="DSP",AA298="DSP",AD298="DSP"),T298,IF(AND(H298="DSP",T298="DSP",AA298="DSP",AD298="DSP"),M298,IF(AND(M298="DSP",T298="DSP",AA298="DSP",AD298="DSP"),H298,IF(AND(T298="DSP",AA298="DSP",AD298="DSP"),(H298+M298)/2,IF(AND(M298="DSP",AA298="DSP",AD298="DSP"),(H298+T298)/2,IF(AND(H298="DSP",AA298="DSP",AD298="DSP"),(M298+T298)/2,IF(AND(M298="DSP",T298="DSP",AD298="DSP"),(H298+AA298)/2,IF(AND(H298="DSP",T298="DSP",AD298="DSP"),(M298+AA298)/2,IF(AND(H298="DSP",M298="DSP",AD298="DSP"),(T298+AA298)/2,IF(AND(M298="DSP",T298="DSP",AA298="DSP"),(H298+AD298)/2,IF(AND(H298="DSP",T298="DSP",AA298="DSP"),(M298+AD298)/2,IF(AND(H298="DSP",M298="DSP",AA298="DSP"),(T298+AD298)/2,IF(AND(H298="DSP",M298="DSP",T298="DSP"),(AA298+AD298)/2,IF(AND(H298="DSP",M298="DSP"),(T298+AA298+AD298)/3,IF(AND(H298="DSP",T298="DSP"),(M298+AA298+AD298)/3,IF(AND(M298="DSP",T298="DSP"),(H298+AA298+AD298)/3,IF(AND(H298="DSP",AA298="DSP"),(M298+T298+AD298)/3,IF(AND(M298="DSP",AA298="DSP"),(H298+T298+AD298)/3,IF(AND(T298="DSP",AA298="DSP"),(H298+M298+AD298)/3,IF(AND(H298="DSP",AD298="DSP"),(M298+T298+AA298)/3,IF(AND(M298="DSP",AD298="DSP"),(H298+T298+AA298)/3,IF(AND(T298="DSP",AD298="DSP"),(H298+M298+AA298)/3,IF(AND(AA298="DSP",AD298="DSP"),(H298+M298+T298)/3,IF(H298="DSP",(M298+T298+AA298+AD298)/4,IF(M298="DSP",(H298+T298+AA298+AD298)/4,IF(T298="DSP",(H298+M298+AA298+AD298)/4,IF(AA298="DSP",(H298+M298+T298+AD298)/4,IF(AD298="DSP",(H298+M298+T298+AA298)/4,SUM(H298+M298+T298+AA298+AD298)/5)))))))))))))))))))))))))))))))</f>
        <v>7.333333333333333</v>
      </c>
      <c r="AF298" s="425">
        <f>IF(AE298="DSP",0,AE298)</f>
        <v>7.333333333333333</v>
      </c>
      <c r="AG298" s="484">
        <f>RANK(AF298,$AF$3:$AF$651,0)</f>
        <v>560</v>
      </c>
      <c r="AH298" s="426">
        <f>IF(ISERROR(VLOOKUP(B298,'Notes Ecrit'!$A$2:$B$650,2,FALSE)),"ABI",(VLOOKUP(B298,'Notes Ecrit'!$A$2:$B$650,2,FALSE)))</f>
        <v>1.5</v>
      </c>
      <c r="AI298" s="425">
        <f>IF(OR(AH298="ABI",AH298="VALIDÉ"),0,AH298)</f>
        <v>1.5</v>
      </c>
      <c r="AJ298" s="488">
        <f>RANK(AI298,$AI$3:$AI$651,0)</f>
        <v>589</v>
      </c>
      <c r="AK298" s="427">
        <f>IF(AH298="ABI","DEF",IF(AE298="DSP",AH298,(AE298*0.5+AH298*0.5)))</f>
        <v>4.4166666666666661</v>
      </c>
    </row>
    <row r="299" spans="1:37" ht="15.75" customHeight="1" thickBot="1" x14ac:dyDescent="0.35">
      <c r="A299" s="414" t="s">
        <v>74</v>
      </c>
      <c r="B299" s="415">
        <v>21908495</v>
      </c>
      <c r="C299" s="416" t="s">
        <v>673</v>
      </c>
      <c r="D299" s="417" t="s">
        <v>285</v>
      </c>
      <c r="E299" s="418">
        <v>9</v>
      </c>
      <c r="F299" s="419">
        <f>IF(E299="ABI","ABI",IF(E299="DSP","DSP",IF(E299="VAL","VAL",(VLOOKUP(E299,tpstest,2)))))</f>
        <v>14</v>
      </c>
      <c r="G299" s="420">
        <f>IF(F299="ABI",0,IF(F299="DSP","DSP",IF(F299="VAL","VAL",(IF(A299="F",VLOOKUP(F299,endurfille,2),VLOOKUP(F299,endurgarçon,2))))))</f>
        <v>9</v>
      </c>
      <c r="H299" s="421">
        <f>IF(G299="VAL","VALIDÉ",G299)</f>
        <v>9</v>
      </c>
      <c r="I299" s="418" t="s">
        <v>1025</v>
      </c>
      <c r="J299" s="420" t="str">
        <f>IF(I299="ABI",0,IF(I299="DSP","DSP",IF(I299="VAL","VAL",(IF(A299="F",VLOOKUP(I299,VIT20MF,2),VLOOKUP(I299,Vit20MG,2))))))</f>
        <v>DSP</v>
      </c>
      <c r="K299" s="418" t="s">
        <v>1025</v>
      </c>
      <c r="L299" s="420" t="str">
        <f>IF(K299="ABI",0,IF(K299="DSP","DSP",IF(K299="VAL","VAL",(IF(A299="F",VLOOKUP(K299,vit50mf,2),VLOOKUP(K299,vit50mg,2))))))</f>
        <v>DSP</v>
      </c>
      <c r="M299" s="421" t="str">
        <f>IF(OR(J299="DSP",L299="DSP"),"DSP",IF(L299="VAL","VALIDÉ",(J299+L299)/2))</f>
        <v>DSP</v>
      </c>
      <c r="N299" s="418">
        <v>29</v>
      </c>
      <c r="O299" s="418">
        <v>44</v>
      </c>
      <c r="P299" s="422">
        <f>IF(OR(N299="DSP",N299="ABI",N299="VAL"),0,N299/O299)</f>
        <v>0.65909090909090906</v>
      </c>
      <c r="Q299" s="420">
        <f>IF(N299="ABI",0,IF(N299="DSP","DSP",IF(N299="VAL","VAL",IF(A299="F",VLOOKUP(P299,forcefille,2),VLOOKUP(P299,forcegarçon,2)))))</f>
        <v>6</v>
      </c>
      <c r="R299" s="418">
        <v>29.1</v>
      </c>
      <c r="S299" s="420">
        <f>IF(R299="ABI",0,IF(R299="DSP","DSP",IF(R299="VAL","VAL",IF(A299="F",VLOOKUP(R299,détfille,2),VLOOKUP(R299,détgarçon,2)))))</f>
        <v>4.5</v>
      </c>
      <c r="T299" s="421">
        <f>IF(OR(Q299="VAL",S299="VAL"),"VALIDÉ",IF(AND(Q299="DSP",S299="DSP"),"DSP",IF(Q299="DSP",S299*2,IF(S299="DSP",Q299*2,(Q299+S299)))))</f>
        <v>10.5</v>
      </c>
      <c r="U299" s="418" t="s">
        <v>1025</v>
      </c>
      <c r="V299" s="420" t="str">
        <f>IF(U299="ABI",0,IF(U299="DSP","DSP",IF(U299="VAL","VAL",IF(A299="F",VLOOKUP(U299,coorfille,2),VLOOKUP(U299,coorgarçon,2)))))</f>
        <v>DSP</v>
      </c>
      <c r="W299" s="418">
        <v>10</v>
      </c>
      <c r="X299" s="420">
        <f>IF(W299="ABI",0,IF(W299="DSP","DSP",IF(W299="VAL","VAL",IF(A299="F",VLOOKUP(W299,SouplesseFille,2),VLOOKUP(W299,SouplesseGarçon,2)))))</f>
        <v>4</v>
      </c>
      <c r="Y299" s="418">
        <v>0</v>
      </c>
      <c r="Z299" s="420">
        <f>IF(Y299="ABI",0,IF(Y299="DSP","DSP",IF(Y299="VAL","VAL",IF(A299="F",VLOOKUP(Y299,eqfille,2),VLOOKUP(Y299,eqgarçon,2)))))</f>
        <v>5</v>
      </c>
      <c r="AA299" s="421">
        <f>IF(AND(V299="DSP",X299="DSP",Z299="DSP"),"DSP",IF(AND(V299="DSP",X299="DSP"),Z299*4,IF(AND(V299="DSP",Z299="DSP"),X299*4,IF(AND(X299="DSP",Z299="DSP"),V299*2,IF(V299="DSP",(X299+Z299)*2,IF(X299="DSP",V299+Z299*2,IF(Z299="DSP",V299+X299*2,IF(Z299="VAL","VALIDÉ",V299+X299+Z299))))))))</f>
        <v>18</v>
      </c>
      <c r="AB299" s="418">
        <v>38.35</v>
      </c>
      <c r="AC299" s="420">
        <f>IF(AB299="ABI",0,IF(AB299="DNF",0,IF(AB299="DSP","DSP",IF(AB299="VAL","VAL",(IF(A299="F",VLOOKUP(AB299,nagefille,2),VLOOKUP(AB299,nagegarçon,2)))))))</f>
        <v>14</v>
      </c>
      <c r="AD299" s="423">
        <f>IF(AC299="VAL","VALIDÉ",AC299)</f>
        <v>14</v>
      </c>
      <c r="AE299" s="424">
        <f>IF(AND(H299="DSP",M299="DSP",T299="DSP",AA299="DSP",AD299="DSP"),"DSP",IF(AND(H299="DSP",M299="DSP",T299="DSP",AA299="DSP"),AD299,IF(AND(H299="DSP",M299="DSP",T299="DSP",AD299="DSP"),AA299,IF(AND(H299="DSP",M299="DSP",AA299="DSP",AD299="DSP"),T299,IF(AND(H299="DSP",T299="DSP",AA299="DSP",AD299="DSP"),M299,IF(AND(M299="DSP",T299="DSP",AA299="DSP",AD299="DSP"),H299,IF(AND(T299="DSP",AA299="DSP",AD299="DSP"),(H299+M299)/2,IF(AND(M299="DSP",AA299="DSP",AD299="DSP"),(H299+T299)/2,IF(AND(H299="DSP",AA299="DSP",AD299="DSP"),(M299+T299)/2,IF(AND(M299="DSP",T299="DSP",AD299="DSP"),(H299+AA299)/2,IF(AND(H299="DSP",T299="DSP",AD299="DSP"),(M299+AA299)/2,IF(AND(H299="DSP",M299="DSP",AD299="DSP"),(T299+AA299)/2,IF(AND(M299="DSP",T299="DSP",AA299="DSP"),(H299+AD299)/2,IF(AND(H299="DSP",T299="DSP",AA299="DSP"),(M299+AD299)/2,IF(AND(H299="DSP",M299="DSP",AA299="DSP"),(T299+AD299)/2,IF(AND(H299="DSP",M299="DSP",T299="DSP"),(AA299+AD299)/2,IF(AND(H299="DSP",M299="DSP"),(T299+AA299+AD299)/3,IF(AND(H299="DSP",T299="DSP"),(M299+AA299+AD299)/3,IF(AND(M299="DSP",T299="DSP"),(H299+AA299+AD299)/3,IF(AND(H299="DSP",AA299="DSP"),(M299+T299+AD299)/3,IF(AND(M299="DSP",AA299="DSP"),(H299+T299+AD299)/3,IF(AND(T299="DSP",AA299="DSP"),(H299+M299+AD299)/3,IF(AND(H299="DSP",AD299="DSP"),(M299+T299+AA299)/3,IF(AND(M299="DSP",AD299="DSP"),(H299+T299+AA299)/3,IF(AND(T299="DSP",AD299="DSP"),(H299+M299+AA299)/3,IF(AND(AA299="DSP",AD299="DSP"),(H299+M299+T299)/3,IF(H299="DSP",(M299+T299+AA299+AD299)/4,IF(M299="DSP",(H299+T299+AA299+AD299)/4,IF(T299="DSP",(H299+M299+AA299+AD299)/4,IF(AA299="DSP",(H299+M299+T299+AD299)/4,IF(AD299="DSP",(H299+M299+T299+AA299)/4,SUM(H299+M299+T299+AA299+AD299)/5)))))))))))))))))))))))))))))))</f>
        <v>12.875</v>
      </c>
      <c r="AF299" s="425">
        <f>IF(AE299="DSP",0,AE299)</f>
        <v>12.875</v>
      </c>
      <c r="AG299" s="484">
        <f>RANK(AF299,$AF$3:$AF$651,0)</f>
        <v>102</v>
      </c>
      <c r="AH299" s="426">
        <f>IF(ISERROR(VLOOKUP(B299,'Notes Ecrit'!$A$2:$B$650,2,FALSE)),"ABI",(VLOOKUP(B299,'Notes Ecrit'!$A$2:$B$650,2,FALSE)))</f>
        <v>6.5</v>
      </c>
      <c r="AI299" s="425">
        <f>IF(OR(AH299="ABI",AH299="VALIDÉ"),0,AH299)</f>
        <v>6.5</v>
      </c>
      <c r="AJ299" s="488">
        <f>RANK(AI299,$AI$3:$AI$651,0)</f>
        <v>238</v>
      </c>
      <c r="AK299" s="427">
        <f>IF(AH299="ABI","DEF",IF(AE299="DSP",AH299,(AE299*0.5+AH299*0.5)))</f>
        <v>9.6875</v>
      </c>
    </row>
    <row r="300" spans="1:37" ht="15.75" customHeight="1" thickBot="1" x14ac:dyDescent="0.35">
      <c r="A300" s="414" t="s">
        <v>1026</v>
      </c>
      <c r="B300" s="415">
        <v>21910514</v>
      </c>
      <c r="C300" s="416" t="s">
        <v>674</v>
      </c>
      <c r="D300" s="417" t="s">
        <v>130</v>
      </c>
      <c r="E300" s="418">
        <v>18</v>
      </c>
      <c r="F300" s="419">
        <f>IF(E300="ABI","ABI",IF(E300="DSP","DSP",IF(E300="VAL","VAL",(VLOOKUP(E300,tpstest,2)))))</f>
        <v>18.5</v>
      </c>
      <c r="G300" s="420">
        <f>IF(F300="ABI",0,IF(F300="DSP","DSP",IF(F300="VAL","VAL",(IF(A300="F",VLOOKUP(F300,endurfille,2),VLOOKUP(F300,endurgarçon,2))))))</f>
        <v>15</v>
      </c>
      <c r="H300" s="421">
        <f>IF(G300="VAL","VALIDÉ",G300)</f>
        <v>15</v>
      </c>
      <c r="I300" s="418">
        <v>3.11</v>
      </c>
      <c r="J300" s="420">
        <f>IF(I300="ABI",0,IF(I300="DSP","DSP",IF(I300="VAL","VAL",(IF(A300="F",VLOOKUP(I300,VIT20MF,2),VLOOKUP(I300,Vit20MG,2))))))</f>
        <v>18</v>
      </c>
      <c r="K300" s="418">
        <v>6.63</v>
      </c>
      <c r="L300" s="420">
        <f>IF(K300="ABI",0,IF(K300="DSP","DSP",IF(K300="VAL","VAL",(IF(A300="F",VLOOKUP(K300,vit50mf,2),VLOOKUP(K300,vit50mg,2))))))</f>
        <v>12</v>
      </c>
      <c r="M300" s="421">
        <f>IF(OR(J300="DSP",L300="DSP"),"DSP",IF(L300="VAL","VALIDÉ",(J300+L300)/2))</f>
        <v>15</v>
      </c>
      <c r="N300" s="418">
        <v>42</v>
      </c>
      <c r="O300" s="418">
        <v>54</v>
      </c>
      <c r="P300" s="422">
        <f>IF(OR(N300="DSP",N300="ABI",N300="VAL"),0,N300/O300)</f>
        <v>0.77777777777777779</v>
      </c>
      <c r="Q300" s="420">
        <f>IF(N300="ABI",0,IF(N300="DSP","DSP",IF(N300="VAL","VAL",IF(A300="F",VLOOKUP(P300,forcefille,2),VLOOKUP(P300,forcegarçon,2)))))</f>
        <v>4</v>
      </c>
      <c r="R300" s="418">
        <v>43.8</v>
      </c>
      <c r="S300" s="420">
        <f>IF(R300="ABI",0,IF(R300="DSP","DSP",IF(R300="VAL","VAL",IF(A300="F",VLOOKUP(R300,détfille,2),VLOOKUP(R300,détgarçon,2)))))</f>
        <v>4</v>
      </c>
      <c r="T300" s="421">
        <f>IF(OR(Q300="VAL",S300="VAL"),"VALIDÉ",IF(AND(Q300="DSP",S300="DSP"),"DSP",IF(Q300="DSP",S300*2,IF(S300="DSP",Q300*2,(Q300+S300)))))</f>
        <v>8</v>
      </c>
      <c r="U300" s="418">
        <v>23.03</v>
      </c>
      <c r="V300" s="420">
        <f>IF(U300="ABI",0,IF(U300="DSP","DSP",IF(U300="VAL","VAL",IF(A300="F",VLOOKUP(U300,coorfille,2),VLOOKUP(U300,coorgarçon,2)))))</f>
        <v>6.25</v>
      </c>
      <c r="W300" s="418">
        <v>0</v>
      </c>
      <c r="X300" s="420">
        <f>IF(W300="ABI",0,IF(W300="DSP","DSP",IF(W300="VAL","VAL",IF(A300="F",VLOOKUP(W300,SouplesseFille,2),VLOOKUP(W300,SouplesseGarçon,2)))))</f>
        <v>2.5</v>
      </c>
      <c r="Y300" s="418">
        <v>3</v>
      </c>
      <c r="Z300" s="420">
        <f>IF(Y300="ABI",0,IF(Y300="DSP","DSP",IF(Y300="VAL","VAL",IF(A300="F",VLOOKUP(Y300,eqfille,2),VLOOKUP(Y300,eqgarçon,2)))))</f>
        <v>3.5</v>
      </c>
      <c r="AA300" s="421">
        <f>IF(AND(V300="DSP",X300="DSP",Z300="DSP"),"DSP",IF(AND(V300="DSP",X300="DSP"),Z300*4,IF(AND(V300="DSP",Z300="DSP"),X300*4,IF(AND(X300="DSP",Z300="DSP"),V300*2,IF(V300="DSP",(X300+Z300)*2,IF(X300="DSP",V300+Z300*2,IF(Z300="DSP",V300+X300*2,IF(Z300="VAL","VALIDÉ",V300+X300+Z300))))))))</f>
        <v>12.25</v>
      </c>
      <c r="AB300" s="418">
        <v>30.6</v>
      </c>
      <c r="AC300" s="420">
        <f>IF(AB300="ABI",0,IF(AB300="DNF",0,IF(AB300="DSP","DSP",IF(AB300="VAL","VAL",(IF(A300="F",VLOOKUP(AB300,nagefille,2),VLOOKUP(AB300,nagegarçon,2)))))))</f>
        <v>16</v>
      </c>
      <c r="AD300" s="423">
        <f>IF(AC300="VAL","VALIDÉ",AC300)</f>
        <v>16</v>
      </c>
      <c r="AE300" s="424">
        <f>IF(AND(H300="DSP",M300="DSP",T300="DSP",AA300="DSP",AD300="DSP"),"DSP",IF(AND(H300="DSP",M300="DSP",T300="DSP",AA300="DSP"),AD300,IF(AND(H300="DSP",M300="DSP",T300="DSP",AD300="DSP"),AA300,IF(AND(H300="DSP",M300="DSP",AA300="DSP",AD300="DSP"),T300,IF(AND(H300="DSP",T300="DSP",AA300="DSP",AD300="DSP"),M300,IF(AND(M300="DSP",T300="DSP",AA300="DSP",AD300="DSP"),H300,IF(AND(T300="DSP",AA300="DSP",AD300="DSP"),(H300+M300)/2,IF(AND(M300="DSP",AA300="DSP",AD300="DSP"),(H300+T300)/2,IF(AND(H300="DSP",AA300="DSP",AD300="DSP"),(M300+T300)/2,IF(AND(M300="DSP",T300="DSP",AD300="DSP"),(H300+AA300)/2,IF(AND(H300="DSP",T300="DSP",AD300="DSP"),(M300+AA300)/2,IF(AND(H300="DSP",M300="DSP",AD300="DSP"),(T300+AA300)/2,IF(AND(M300="DSP",T300="DSP",AA300="DSP"),(H300+AD300)/2,IF(AND(H300="DSP",T300="DSP",AA300="DSP"),(M300+AD300)/2,IF(AND(H300="DSP",M300="DSP",AA300="DSP"),(T300+AD300)/2,IF(AND(H300="DSP",M300="DSP",T300="DSP"),(AA300+AD300)/2,IF(AND(H300="DSP",M300="DSP"),(T300+AA300+AD300)/3,IF(AND(H300="DSP",T300="DSP"),(M300+AA300+AD300)/3,IF(AND(M300="DSP",T300="DSP"),(H300+AA300+AD300)/3,IF(AND(H300="DSP",AA300="DSP"),(M300+T300+AD300)/3,IF(AND(M300="DSP",AA300="DSP"),(H300+T300+AD300)/3,IF(AND(T300="DSP",AA300="DSP"),(H300+M300+AD300)/3,IF(AND(H300="DSP",AD300="DSP"),(M300+T300+AA300)/3,IF(AND(M300="DSP",AD300="DSP"),(H300+T300+AA300)/3,IF(AND(T300="DSP",AD300="DSP"),(H300+M300+AA300)/3,IF(AND(AA300="DSP",AD300="DSP"),(H300+M300+T300)/3,IF(H300="DSP",(M300+T300+AA300+AD300)/4,IF(M300="DSP",(H300+T300+AA300+AD300)/4,IF(T300="DSP",(H300+M300+AA300+AD300)/4,IF(AA300="DSP",(H300+M300+T300+AD300)/4,IF(AD300="DSP",(H300+M300+T300+AA300)/4,SUM(H300+M300+T300+AA300+AD300)/5)))))))))))))))))))))))))))))))</f>
        <v>13.25</v>
      </c>
      <c r="AF300" s="425">
        <f>IF(AE300="DSP",0,AE300)</f>
        <v>13.25</v>
      </c>
      <c r="AG300" s="484">
        <f>RANK(AF300,$AF$3:$AF$651,0)</f>
        <v>61</v>
      </c>
      <c r="AH300" s="426">
        <f>IF(ISERROR(VLOOKUP(B300,'Notes Ecrit'!$A$2:$B$650,2,FALSE)),"ABI",(VLOOKUP(B300,'Notes Ecrit'!$A$2:$B$650,2,FALSE)))</f>
        <v>3</v>
      </c>
      <c r="AI300" s="425">
        <f>IF(OR(AH300="ABI",AH300="VALIDÉ"),0,AH300)</f>
        <v>3</v>
      </c>
      <c r="AJ300" s="488">
        <f>RANK(AI300,$AI$3:$AI$651,0)</f>
        <v>556</v>
      </c>
      <c r="AK300" s="427">
        <f>IF(AH300="ABI","DEF",IF(AE300="DSP",AH300,(AE300*0.5+AH300*0.5)))</f>
        <v>8.125</v>
      </c>
    </row>
    <row r="301" spans="1:37" ht="15.75" customHeight="1" thickBot="1" x14ac:dyDescent="0.35">
      <c r="A301" s="414" t="s">
        <v>74</v>
      </c>
      <c r="B301" s="415">
        <v>21902503</v>
      </c>
      <c r="C301" s="416" t="s">
        <v>675</v>
      </c>
      <c r="D301" s="417" t="s">
        <v>114</v>
      </c>
      <c r="E301" s="418">
        <v>14</v>
      </c>
      <c r="F301" s="419">
        <f>IF(E301="ABI","ABI",IF(E301="DSP","DSP",IF(E301="VAL","VAL",(VLOOKUP(E301,tpstest,2)))))</f>
        <v>16.5</v>
      </c>
      <c r="G301" s="420">
        <f>IF(F301="ABI",0,IF(F301="DSP","DSP",IF(F301="VAL","VAL",(IF(A301="F",VLOOKUP(F301,endurfille,2),VLOOKUP(F301,endurgarçon,2))))))</f>
        <v>14</v>
      </c>
      <c r="H301" s="421">
        <f>IF(G301="VAL","VALIDÉ",G301)</f>
        <v>14</v>
      </c>
      <c r="I301" s="418">
        <v>3.51</v>
      </c>
      <c r="J301" s="420">
        <f>IF(I301="ABI",0,IF(I301="DSP","DSP",IF(I301="VAL","VAL",(IF(A301="F",VLOOKUP(I301,VIT20MF,2),VLOOKUP(I301,Vit20MG,2))))))</f>
        <v>16</v>
      </c>
      <c r="K301" s="418">
        <v>7.52</v>
      </c>
      <c r="L301" s="420">
        <f>IF(K301="ABI",0,IF(K301="DSP","DSP",IF(K301="VAL","VAL",(IF(A301="F",VLOOKUP(K301,vit50mf,2),VLOOKUP(K301,vit50mg,2))))))</f>
        <v>12</v>
      </c>
      <c r="M301" s="421">
        <f>IF(OR(J301="DSP",L301="DSP"),"DSP",IF(L301="VAL","VALIDÉ",(J301+L301)/2))</f>
        <v>14</v>
      </c>
      <c r="N301" s="418">
        <v>58</v>
      </c>
      <c r="O301" s="418">
        <v>70</v>
      </c>
      <c r="P301" s="422">
        <f>IF(OR(N301="DSP",N301="ABI",N301="VAL"),0,N301/O301)</f>
        <v>0.82857142857142863</v>
      </c>
      <c r="Q301" s="420">
        <f>IF(N301="ABI",0,IF(N301="DSP","DSP",IF(N301="VAL","VAL",IF(A301="F",VLOOKUP(P301,forcefille,2),VLOOKUP(P301,forcegarçon,2)))))</f>
        <v>7</v>
      </c>
      <c r="R301" s="418">
        <v>38.6</v>
      </c>
      <c r="S301" s="420">
        <f>IF(R301="ABI",0,IF(R301="DSP","DSP",IF(R301="VAL","VAL",IF(A301="F",VLOOKUP(R301,détfille,2),VLOOKUP(R301,détgarçon,2)))))</f>
        <v>7</v>
      </c>
      <c r="T301" s="421">
        <f>IF(OR(Q301="VAL",S301="VAL"),"VALIDÉ",IF(AND(Q301="DSP",S301="DSP"),"DSP",IF(Q301="DSP",S301*2,IF(S301="DSP",Q301*2,(Q301+S301)))))</f>
        <v>14</v>
      </c>
      <c r="U301" s="418">
        <v>27.8</v>
      </c>
      <c r="V301" s="420">
        <f>IF(U301="ABI",0,IF(U301="DSP","DSP",IF(U301="VAL","VAL",IF(A301="F",VLOOKUP(U301,coorfille,2),VLOOKUP(U301,coorgarçon,2)))))</f>
        <v>5</v>
      </c>
      <c r="W301" s="418">
        <v>3</v>
      </c>
      <c r="X301" s="420">
        <f>IF(W301="ABI",0,IF(W301="DSP","DSP",IF(W301="VAL","VAL",IF(A301="F",VLOOKUP(W301,SouplesseFille,2),VLOOKUP(W301,SouplesseGarçon,2)))))</f>
        <v>3.25</v>
      </c>
      <c r="Y301" s="418">
        <v>5</v>
      </c>
      <c r="Z301" s="420">
        <f>IF(Y301="ABI",0,IF(Y301="DSP","DSP",IF(Y301="VAL","VAL",IF(A301="F",VLOOKUP(Y301,eqfille,2),VLOOKUP(Y301,eqgarçon,2)))))</f>
        <v>2.5</v>
      </c>
      <c r="AA301" s="421">
        <f>IF(AND(V301="DSP",X301="DSP",Z301="DSP"),"DSP",IF(AND(V301="DSP",X301="DSP"),Z301*4,IF(AND(V301="DSP",Z301="DSP"),X301*4,IF(AND(X301="DSP",Z301="DSP"),V301*2,IF(V301="DSP",(X301+Z301)*2,IF(X301="DSP",V301+Z301*2,IF(Z301="DSP",V301+X301*2,IF(Z301="VAL","VALIDÉ",V301+X301+Z301))))))))</f>
        <v>10.75</v>
      </c>
      <c r="AB301" s="418">
        <v>39.74</v>
      </c>
      <c r="AC301" s="420">
        <f>IF(AB301="ABI",0,IF(AB301="DNF",0,IF(AB301="DSP","DSP",IF(AB301="VAL","VAL",(IF(A301="F",VLOOKUP(AB301,nagefille,2),VLOOKUP(AB301,nagegarçon,2)))))))</f>
        <v>14</v>
      </c>
      <c r="AD301" s="423">
        <f>IF(AC301="VAL","VALIDÉ",AC301)</f>
        <v>14</v>
      </c>
      <c r="AE301" s="424">
        <f>IF(AND(H301="DSP",M301="DSP",T301="DSP",AA301="DSP",AD301="DSP"),"DSP",IF(AND(H301="DSP",M301="DSP",T301="DSP",AA301="DSP"),AD301,IF(AND(H301="DSP",M301="DSP",T301="DSP",AD301="DSP"),AA301,IF(AND(H301="DSP",M301="DSP",AA301="DSP",AD301="DSP"),T301,IF(AND(H301="DSP",T301="DSP",AA301="DSP",AD301="DSP"),M301,IF(AND(M301="DSP",T301="DSP",AA301="DSP",AD301="DSP"),H301,IF(AND(T301="DSP",AA301="DSP",AD301="DSP"),(H301+M301)/2,IF(AND(M301="DSP",AA301="DSP",AD301="DSP"),(H301+T301)/2,IF(AND(H301="DSP",AA301="DSP",AD301="DSP"),(M301+T301)/2,IF(AND(M301="DSP",T301="DSP",AD301="DSP"),(H301+AA301)/2,IF(AND(H301="DSP",T301="DSP",AD301="DSP"),(M301+AA301)/2,IF(AND(H301="DSP",M301="DSP",AD301="DSP"),(T301+AA301)/2,IF(AND(M301="DSP",T301="DSP",AA301="DSP"),(H301+AD301)/2,IF(AND(H301="DSP",T301="DSP",AA301="DSP"),(M301+AD301)/2,IF(AND(H301="DSP",M301="DSP",AA301="DSP"),(T301+AD301)/2,IF(AND(H301="DSP",M301="DSP",T301="DSP"),(AA301+AD301)/2,IF(AND(H301="DSP",M301="DSP"),(T301+AA301+AD301)/3,IF(AND(H301="DSP",T301="DSP"),(M301+AA301+AD301)/3,IF(AND(M301="DSP",T301="DSP"),(H301+AA301+AD301)/3,IF(AND(H301="DSP",AA301="DSP"),(M301+T301+AD301)/3,IF(AND(M301="DSP",AA301="DSP"),(H301+T301+AD301)/3,IF(AND(T301="DSP",AA301="DSP"),(H301+M301+AD301)/3,IF(AND(H301="DSP",AD301="DSP"),(M301+T301+AA301)/3,IF(AND(M301="DSP",AD301="DSP"),(H301+T301+AA301)/3,IF(AND(T301="DSP",AD301="DSP"),(H301+M301+AA301)/3,IF(AND(AA301="DSP",AD301="DSP"),(H301+M301+T301)/3,IF(H301="DSP",(M301+T301+AA301+AD301)/4,IF(M301="DSP",(H301+T301+AA301+AD301)/4,IF(T301="DSP",(H301+M301+AA301+AD301)/4,IF(AA301="DSP",(H301+M301+T301+AD301)/4,IF(AD301="DSP",(H301+M301+T301+AA301)/4,SUM(H301+M301+T301+AA301+AD301)/5)))))))))))))))))))))))))))))))</f>
        <v>13.35</v>
      </c>
      <c r="AF301" s="425">
        <f>IF(AE301="DSP",0,AE301)</f>
        <v>13.35</v>
      </c>
      <c r="AG301" s="484">
        <f>RANK(AF301,$AF$3:$AF$651,0)</f>
        <v>52</v>
      </c>
      <c r="AH301" s="426">
        <f>IF(ISERROR(VLOOKUP(B301,'Notes Ecrit'!$A$2:$B$650,2,FALSE)),"ABI",(VLOOKUP(B301,'Notes Ecrit'!$A$2:$B$650,2,FALSE)))</f>
        <v>7.5</v>
      </c>
      <c r="AI301" s="425">
        <f>IF(OR(AH301="ABI",AH301="VALIDÉ"),0,AH301)</f>
        <v>7.5</v>
      </c>
      <c r="AJ301" s="488">
        <f>RANK(AI301,$AI$3:$AI$651,0)</f>
        <v>137</v>
      </c>
      <c r="AK301" s="427">
        <f>IF(AH301="ABI","DEF",IF(AE301="DSP",AH301,(AE301*0.5+AH301*0.5)))</f>
        <v>10.425000000000001</v>
      </c>
    </row>
    <row r="302" spans="1:37" ht="15.75" customHeight="1" thickBot="1" x14ac:dyDescent="0.35">
      <c r="A302" s="414" t="s">
        <v>74</v>
      </c>
      <c r="B302" s="415">
        <v>21905686</v>
      </c>
      <c r="C302" s="416" t="s">
        <v>676</v>
      </c>
      <c r="D302" s="417" t="s">
        <v>677</v>
      </c>
      <c r="E302" s="418">
        <v>12</v>
      </c>
      <c r="F302" s="419">
        <f>IF(E302="ABI","ABI",IF(E302="DSP","DSP",IF(E302="VAL","VAL",(VLOOKUP(E302,tpstest,2)))))</f>
        <v>15.5</v>
      </c>
      <c r="G302" s="420">
        <f>IF(F302="ABI",0,IF(F302="DSP","DSP",IF(F302="VAL","VAL",(IF(A302="F",VLOOKUP(F302,endurfille,2),VLOOKUP(F302,endurgarçon,2))))))</f>
        <v>12</v>
      </c>
      <c r="H302" s="421">
        <f>IF(G302="VAL","VALIDÉ",G302)</f>
        <v>12</v>
      </c>
      <c r="I302" s="418">
        <v>3.49</v>
      </c>
      <c r="J302" s="420">
        <f>IF(I302="ABI",0,IF(I302="DSP","DSP",IF(I302="VAL","VAL",(IF(A302="F",VLOOKUP(I302,VIT20MF,2),VLOOKUP(I302,Vit20MG,2))))))</f>
        <v>17</v>
      </c>
      <c r="K302" s="418">
        <v>7.48</v>
      </c>
      <c r="L302" s="420">
        <f>IF(K302="ABI",0,IF(K302="DSP","DSP",IF(K302="VAL","VAL",(IF(A302="F",VLOOKUP(K302,vit50mf,2),VLOOKUP(K302,vit50mg,2))))))</f>
        <v>13</v>
      </c>
      <c r="M302" s="421">
        <f>IF(OR(J302="DSP",L302="DSP"),"DSP",IF(L302="VAL","VALIDÉ",(J302+L302)/2))</f>
        <v>15</v>
      </c>
      <c r="N302" s="418">
        <v>44</v>
      </c>
      <c r="O302" s="418">
        <v>58</v>
      </c>
      <c r="P302" s="422">
        <f>IF(OR(N302="DSP",N302="ABI",N302="VAL"),0,N302/O302)</f>
        <v>0.75862068965517238</v>
      </c>
      <c r="Q302" s="420">
        <f>IF(N302="ABI",0,IF(N302="DSP","DSP",IF(N302="VAL","VAL",IF(A302="F",VLOOKUP(P302,forcefille,2),VLOOKUP(P302,forcegarçon,2)))))</f>
        <v>6.5</v>
      </c>
      <c r="R302" s="418">
        <v>33.299999999999997</v>
      </c>
      <c r="S302" s="420">
        <f>IF(R302="ABI",0,IF(R302="DSP","DSP",IF(R302="VAL","VAL",IF(A302="F",VLOOKUP(R302,détfille,2),VLOOKUP(R302,détgarçon,2)))))</f>
        <v>5.5</v>
      </c>
      <c r="T302" s="421">
        <f>IF(OR(Q302="VAL",S302="VAL"),"VALIDÉ",IF(AND(Q302="DSP",S302="DSP"),"DSP",IF(Q302="DSP",S302*2,IF(S302="DSP",Q302*2,(Q302+S302)))))</f>
        <v>12</v>
      </c>
      <c r="U302" s="418">
        <v>26.65</v>
      </c>
      <c r="V302" s="420">
        <f>IF(U302="ABI",0,IF(U302="DSP","DSP",IF(U302="VAL","VAL",IF(A302="F",VLOOKUP(U302,coorfille,2),VLOOKUP(U302,coorgarçon,2)))))</f>
        <v>5.5</v>
      </c>
      <c r="W302" s="418">
        <v>6</v>
      </c>
      <c r="X302" s="420">
        <f>IF(W302="ABI",0,IF(W302="DSP","DSP",IF(W302="VAL","VAL",IF(A302="F",VLOOKUP(W302,SouplesseFille,2),VLOOKUP(W302,SouplesseGarçon,2)))))</f>
        <v>3.5</v>
      </c>
      <c r="Y302" s="418">
        <v>2</v>
      </c>
      <c r="Z302" s="420">
        <f>IF(Y302="ABI",0,IF(Y302="DSP","DSP",IF(Y302="VAL","VAL",IF(A302="F",VLOOKUP(Y302,eqfille,2),VLOOKUP(Y302,eqgarçon,2)))))</f>
        <v>4</v>
      </c>
      <c r="AA302" s="421">
        <f>IF(AND(V302="DSP",X302="DSP",Z302="DSP"),"DSP",IF(AND(V302="DSP",X302="DSP"),Z302*4,IF(AND(V302="DSP",Z302="DSP"),X302*4,IF(AND(X302="DSP",Z302="DSP"),V302*2,IF(V302="DSP",(X302+Z302)*2,IF(X302="DSP",V302+Z302*2,IF(Z302="DSP",V302+X302*2,IF(Z302="VAL","VALIDÉ",V302+X302+Z302))))))))</f>
        <v>13</v>
      </c>
      <c r="AB302" s="418">
        <v>46.64</v>
      </c>
      <c r="AC302" s="420">
        <f>IF(AB302="ABI",0,IF(AB302="DNF",0,IF(AB302="DSP","DSP",IF(AB302="VAL","VAL",(IF(A302="F",VLOOKUP(AB302,nagefille,2),VLOOKUP(AB302,nagegarçon,2)))))))</f>
        <v>10</v>
      </c>
      <c r="AD302" s="423">
        <f>IF(AC302="VAL","VALIDÉ",AC302)</f>
        <v>10</v>
      </c>
      <c r="AE302" s="424">
        <f>IF(AND(H302="DSP",M302="DSP",T302="DSP",AA302="DSP",AD302="DSP"),"DSP",IF(AND(H302="DSP",M302="DSP",T302="DSP",AA302="DSP"),AD302,IF(AND(H302="DSP",M302="DSP",T302="DSP",AD302="DSP"),AA302,IF(AND(H302="DSP",M302="DSP",AA302="DSP",AD302="DSP"),T302,IF(AND(H302="DSP",T302="DSP",AA302="DSP",AD302="DSP"),M302,IF(AND(M302="DSP",T302="DSP",AA302="DSP",AD302="DSP"),H302,IF(AND(T302="DSP",AA302="DSP",AD302="DSP"),(H302+M302)/2,IF(AND(M302="DSP",AA302="DSP",AD302="DSP"),(H302+T302)/2,IF(AND(H302="DSP",AA302="DSP",AD302="DSP"),(M302+T302)/2,IF(AND(M302="DSP",T302="DSP",AD302="DSP"),(H302+AA302)/2,IF(AND(H302="DSP",T302="DSP",AD302="DSP"),(M302+AA302)/2,IF(AND(H302="DSP",M302="DSP",AD302="DSP"),(T302+AA302)/2,IF(AND(M302="DSP",T302="DSP",AA302="DSP"),(H302+AD302)/2,IF(AND(H302="DSP",T302="DSP",AA302="DSP"),(M302+AD302)/2,IF(AND(H302="DSP",M302="DSP",AA302="DSP"),(T302+AD302)/2,IF(AND(H302="DSP",M302="DSP",T302="DSP"),(AA302+AD302)/2,IF(AND(H302="DSP",M302="DSP"),(T302+AA302+AD302)/3,IF(AND(H302="DSP",T302="DSP"),(M302+AA302+AD302)/3,IF(AND(M302="DSP",T302="DSP"),(H302+AA302+AD302)/3,IF(AND(H302="DSP",AA302="DSP"),(M302+T302+AD302)/3,IF(AND(M302="DSP",AA302="DSP"),(H302+T302+AD302)/3,IF(AND(T302="DSP",AA302="DSP"),(H302+M302+AD302)/3,IF(AND(H302="DSP",AD302="DSP"),(M302+T302+AA302)/3,IF(AND(M302="DSP",AD302="DSP"),(H302+T302+AA302)/3,IF(AND(T302="DSP",AD302="DSP"),(H302+M302+AA302)/3,IF(AND(AA302="DSP",AD302="DSP"),(H302+M302+T302)/3,IF(H302="DSP",(M302+T302+AA302+AD302)/4,IF(M302="DSP",(H302+T302+AA302+AD302)/4,IF(T302="DSP",(H302+M302+AA302+AD302)/4,IF(AA302="DSP",(H302+M302+T302+AD302)/4,IF(AD302="DSP",(H302+M302+T302+AA302)/4,SUM(H302+M302+T302+AA302+AD302)/5)))))))))))))))))))))))))))))))</f>
        <v>12.4</v>
      </c>
      <c r="AF302" s="425">
        <f>IF(AE302="DSP",0,AE302)</f>
        <v>12.4</v>
      </c>
      <c r="AG302" s="484">
        <f>RANK(AF302,$AF$3:$AF$651,0)</f>
        <v>147</v>
      </c>
      <c r="AH302" s="426">
        <f>IF(ISERROR(VLOOKUP(B302,'Notes Ecrit'!$A$2:$B$650,2,FALSE)),"ABI",(VLOOKUP(B302,'Notes Ecrit'!$A$2:$B$650,2,FALSE)))</f>
        <v>9.5</v>
      </c>
      <c r="AI302" s="425">
        <f>IF(OR(AH302="ABI",AH302="VALIDÉ"),0,AH302)</f>
        <v>9.5</v>
      </c>
      <c r="AJ302" s="488">
        <f>RANK(AI302,$AI$3:$AI$651,0)</f>
        <v>38</v>
      </c>
      <c r="AK302" s="427">
        <f>IF(AH302="ABI","DEF",IF(AE302="DSP",AH302,(AE302*0.5+AH302*0.5)))</f>
        <v>10.95</v>
      </c>
    </row>
    <row r="303" spans="1:37" ht="15.75" customHeight="1" thickBot="1" x14ac:dyDescent="0.35">
      <c r="A303" s="414" t="s">
        <v>1026</v>
      </c>
      <c r="B303" s="415">
        <v>21901845</v>
      </c>
      <c r="C303" s="416" t="s">
        <v>678</v>
      </c>
      <c r="D303" s="417" t="s">
        <v>95</v>
      </c>
      <c r="E303" s="450">
        <v>19</v>
      </c>
      <c r="F303" s="419">
        <f>IF(E303="ABI","ABI",IF(E303="DSP","DSP",IF(E303="VAL","VAL",(VLOOKUP(E303,tpstest,2)))))</f>
        <v>19</v>
      </c>
      <c r="G303" s="420">
        <f>IF(F303="ABI",0,IF(F303="DSP","DSP",IF(F303="VAL","VAL",(IF(A303="F",VLOOKUP(F303,endurfille,2),VLOOKUP(F303,endurgarçon,2))))))</f>
        <v>16</v>
      </c>
      <c r="H303" s="421">
        <f>IF(G303="VAL","VALIDÉ",G303)</f>
        <v>16</v>
      </c>
      <c r="I303" s="450">
        <v>3.2</v>
      </c>
      <c r="J303" s="420">
        <f>IF(I303="ABI",0,IF(I303="DSP","DSP",IF(I303="VAL","VAL",(IF(A303="F",VLOOKUP(I303,VIT20MF,2),VLOOKUP(I303,Vit20MG,2))))))</f>
        <v>17</v>
      </c>
      <c r="K303" s="450">
        <v>6.68</v>
      </c>
      <c r="L303" s="420">
        <f>IF(K303="ABI",0,IF(K303="DSP","DSP",IF(K303="VAL","VAL",(IF(A303="F",VLOOKUP(K303,vit50mf,2),VLOOKUP(K303,vit50mg,2))))))</f>
        <v>12</v>
      </c>
      <c r="M303" s="421">
        <f>IF(OR(J303="DSP",L303="DSP"),"DSP",IF(L303="VAL","VALIDÉ",(J303+L303)/2))</f>
        <v>14.5</v>
      </c>
      <c r="N303" s="450">
        <v>70</v>
      </c>
      <c r="O303" s="418">
        <v>73</v>
      </c>
      <c r="P303" s="422">
        <f>IF(OR(N303="DSP",N303="ABI",N303="VAL"),0,N303/O303)</f>
        <v>0.95890410958904104</v>
      </c>
      <c r="Q303" s="420">
        <f>IF(N303="ABI",0,IF(N303="DSP","DSP",IF(N303="VAL","VAL",IF(A303="F",VLOOKUP(P303,forcefille,2),VLOOKUP(P303,forcegarçon,2)))))</f>
        <v>5</v>
      </c>
      <c r="R303" s="450">
        <v>48</v>
      </c>
      <c r="S303" s="420">
        <f>IF(R303="ABI",0,IF(R303="DSP","DSP",IF(R303="VAL","VAL",IF(A303="F",VLOOKUP(R303,détfille,2),VLOOKUP(R303,détgarçon,2)))))</f>
        <v>5</v>
      </c>
      <c r="T303" s="421">
        <f>IF(OR(Q303="VAL",S303="VAL"),"VALIDÉ",IF(AND(Q303="DSP",S303="DSP"),"DSP",IF(Q303="DSP",S303*2,IF(S303="DSP",Q303*2,(Q303+S303)))))</f>
        <v>10</v>
      </c>
      <c r="U303" s="450">
        <v>25.34</v>
      </c>
      <c r="V303" s="420">
        <f>IF(U303="ABI",0,IF(U303="DSP","DSP",IF(U303="VAL","VAL",IF(A303="F",VLOOKUP(U303,coorfille,2),VLOOKUP(U303,coorgarçon,2)))))</f>
        <v>5.25</v>
      </c>
      <c r="W303" s="450">
        <v>1</v>
      </c>
      <c r="X303" s="420">
        <f>IF(W303="ABI",0,IF(W303="DSP","DSP",IF(W303="VAL","VAL",IF(A303="F",VLOOKUP(W303,SouplesseFille,2),VLOOKUP(W303,SouplesseGarçon,2)))))</f>
        <v>2.75</v>
      </c>
      <c r="Y303" s="450">
        <v>2</v>
      </c>
      <c r="Z303" s="420">
        <f>IF(Y303="ABI",0,IF(Y303="DSP","DSP",IF(Y303="VAL","VAL",IF(A303="F",VLOOKUP(Y303,eqfille,2),VLOOKUP(Y303,eqgarçon,2)))))</f>
        <v>4</v>
      </c>
      <c r="AA303" s="421">
        <f>IF(AND(V303="DSP",X303="DSP",Z303="DSP"),"DSP",IF(AND(V303="DSP",X303="DSP"),Z303*4,IF(AND(V303="DSP",Z303="DSP"),X303*4,IF(AND(X303="DSP",Z303="DSP"),V303*2,IF(V303="DSP",(X303+Z303)*2,IF(X303="DSP",V303+Z303*2,IF(Z303="DSP",V303+X303*2,IF(Z303="VAL","VALIDÉ",V303+X303+Z303))))))))</f>
        <v>12</v>
      </c>
      <c r="AB303" s="450">
        <v>35.28</v>
      </c>
      <c r="AC303" s="420">
        <f>IF(AB303="ABI",0,IF(AB303="DNF",0,IF(AB303="DSP","DSP",IF(AB303="VAL","VAL",(IF(A303="F",VLOOKUP(AB303,nagefille,2),VLOOKUP(AB303,nagegarçon,2)))))))</f>
        <v>13</v>
      </c>
      <c r="AD303" s="423">
        <f>IF(AC303="VAL","VALIDÉ",AC303)</f>
        <v>13</v>
      </c>
      <c r="AE303" s="424">
        <f>IF(AND(H303="DSP",M303="DSP",T303="DSP",AA303="DSP",AD303="DSP"),"DSP",IF(AND(H303="DSP",M303="DSP",T303="DSP",AA303="DSP"),AD303,IF(AND(H303="DSP",M303="DSP",T303="DSP",AD303="DSP"),AA303,IF(AND(H303="DSP",M303="DSP",AA303="DSP",AD303="DSP"),T303,IF(AND(H303="DSP",T303="DSP",AA303="DSP",AD303="DSP"),M303,IF(AND(M303="DSP",T303="DSP",AA303="DSP",AD303="DSP"),H303,IF(AND(T303="DSP",AA303="DSP",AD303="DSP"),(H303+M303)/2,IF(AND(M303="DSP",AA303="DSP",AD303="DSP"),(H303+T303)/2,IF(AND(H303="DSP",AA303="DSP",AD303="DSP"),(M303+T303)/2,IF(AND(M303="DSP",T303="DSP",AD303="DSP"),(H303+AA303)/2,IF(AND(H303="DSP",T303="DSP",AD303="DSP"),(M303+AA303)/2,IF(AND(H303="DSP",M303="DSP",AD303="DSP"),(T303+AA303)/2,IF(AND(M303="DSP",T303="DSP",AA303="DSP"),(H303+AD303)/2,IF(AND(H303="DSP",T303="DSP",AA303="DSP"),(M303+AD303)/2,IF(AND(H303="DSP",M303="DSP",AA303="DSP"),(T303+AD303)/2,IF(AND(H303="DSP",M303="DSP",T303="DSP"),(AA303+AD303)/2,IF(AND(H303="DSP",M303="DSP"),(T303+AA303+AD303)/3,IF(AND(H303="DSP",T303="DSP"),(M303+AA303+AD303)/3,IF(AND(M303="DSP",T303="DSP"),(H303+AA303+AD303)/3,IF(AND(H303="DSP",AA303="DSP"),(M303+T303+AD303)/3,IF(AND(M303="DSP",AA303="DSP"),(H303+T303+AD303)/3,IF(AND(T303="DSP",AA303="DSP"),(H303+M303+AD303)/3,IF(AND(H303="DSP",AD303="DSP"),(M303+T303+AA303)/3,IF(AND(M303="DSP",AD303="DSP"),(H303+T303+AA303)/3,IF(AND(T303="DSP",AD303="DSP"),(H303+M303+AA303)/3,IF(AND(AA303="DSP",AD303="DSP"),(H303+M303+T303)/3,IF(H303="DSP",(M303+T303+AA303+AD303)/4,IF(M303="DSP",(H303+T303+AA303+AD303)/4,IF(T303="DSP",(H303+M303+AA303+AD303)/4,IF(AA303="DSP",(H303+M303+T303+AD303)/4,IF(AD303="DSP",(H303+M303+T303+AA303)/4,SUM(H303+M303+T303+AA303+AD303)/5)))))))))))))))))))))))))))))))</f>
        <v>13.1</v>
      </c>
      <c r="AF303" s="425">
        <f>IF(AE303="DSP",0,AE303)</f>
        <v>13.1</v>
      </c>
      <c r="AG303" s="484">
        <f>RANK(AF303,$AF$3:$AF$651,0)</f>
        <v>80</v>
      </c>
      <c r="AH303" s="426">
        <f>IF(ISERROR(VLOOKUP(B303,'Notes Ecrit'!$A$2:$B$650,2,FALSE)),"ABI",(VLOOKUP(B303,'Notes Ecrit'!$A$2:$B$650,2,FALSE)))</f>
        <v>6</v>
      </c>
      <c r="AI303" s="425">
        <f>IF(OR(AH303="ABI",AH303="VALIDÉ"),0,AH303)</f>
        <v>6</v>
      </c>
      <c r="AJ303" s="488">
        <f>RANK(AI303,$AI$3:$AI$651,0)</f>
        <v>288</v>
      </c>
      <c r="AK303" s="427">
        <f>IF(AH303="ABI","DEF",IF(AE303="DSP",AH303,(AE303*0.5+AH303*0.5)))</f>
        <v>9.5500000000000007</v>
      </c>
    </row>
    <row r="304" spans="1:37" ht="15.75" customHeight="1" thickBot="1" x14ac:dyDescent="0.35">
      <c r="A304" s="414" t="s">
        <v>1026</v>
      </c>
      <c r="B304" s="415">
        <v>21801285</v>
      </c>
      <c r="C304" s="416" t="s">
        <v>679</v>
      </c>
      <c r="D304" s="417" t="s">
        <v>473</v>
      </c>
      <c r="E304" s="418">
        <v>14</v>
      </c>
      <c r="F304" s="419">
        <f>IF(E304="ABI","ABI",IF(E304="DSP","DSP",IF(E304="VAL","VAL",(VLOOKUP(E304,tpstest,2)))))</f>
        <v>16.5</v>
      </c>
      <c r="G304" s="420">
        <f>IF(F304="ABI",0,IF(F304="DSP","DSP",IF(F304="VAL","VAL",(IF(A304="F",VLOOKUP(F304,endurfille,2),VLOOKUP(F304,endurgarçon,2))))))</f>
        <v>11</v>
      </c>
      <c r="H304" s="421">
        <f>IF(G304="VAL","VALIDÉ",G304)</f>
        <v>11</v>
      </c>
      <c r="I304" s="418">
        <v>3.32</v>
      </c>
      <c r="J304" s="420">
        <f>IF(I304="ABI",0,IF(I304="DSP","DSP",IF(I304="VAL","VAL",(IF(A304="F",VLOOKUP(I304,VIT20MF,2),VLOOKUP(I304,Vit20MG,2))))))</f>
        <v>15</v>
      </c>
      <c r="K304" s="418">
        <v>7.11</v>
      </c>
      <c r="L304" s="420">
        <f>IF(K304="ABI",0,IF(K304="DSP","DSP",IF(K304="VAL","VAL",(IF(A304="F",VLOOKUP(K304,vit50mf,2),VLOOKUP(K304,vit50mg,2))))))</f>
        <v>9</v>
      </c>
      <c r="M304" s="421">
        <f>IF(OR(J304="DSP",L304="DSP"),"DSP",IF(L304="VAL","VALIDÉ",(J304+L304)/2))</f>
        <v>12</v>
      </c>
      <c r="N304" s="418">
        <v>46</v>
      </c>
      <c r="O304" s="418">
        <v>72</v>
      </c>
      <c r="P304" s="422">
        <f>IF(OR(N304="DSP",N304="ABI",N304="VAL"),0,N304/O304)</f>
        <v>0.63888888888888884</v>
      </c>
      <c r="Q304" s="420">
        <f>IF(N304="ABI",0,IF(N304="DSP","DSP",IF(N304="VAL","VAL",IF(A304="F",VLOOKUP(P304,forcefille,2),VLOOKUP(P304,forcegarçon,2)))))</f>
        <v>3.5</v>
      </c>
      <c r="R304" s="418">
        <v>36.5</v>
      </c>
      <c r="S304" s="420">
        <f>IF(R304="ABI",0,IF(R304="DSP","DSP",IF(R304="VAL","VAL",IF(A304="F",VLOOKUP(R304,détfille,2),VLOOKUP(R304,détgarçon,2)))))</f>
        <v>2</v>
      </c>
      <c r="T304" s="421">
        <f>IF(OR(Q304="VAL",S304="VAL"),"VALIDÉ",IF(AND(Q304="DSP",S304="DSP"),"DSP",IF(Q304="DSP",S304*2,IF(S304="DSP",Q304*2,(Q304+S304)))))</f>
        <v>5.5</v>
      </c>
      <c r="U304" s="418">
        <v>30.44</v>
      </c>
      <c r="V304" s="420">
        <f>IF(U304="ABI",0,IF(U304="DSP","DSP",IF(U304="VAL","VAL",IF(A304="F",VLOOKUP(U304,coorfille,2),VLOOKUP(U304,coorgarçon,2)))))</f>
        <v>2.75</v>
      </c>
      <c r="W304" s="418">
        <v>0</v>
      </c>
      <c r="X304" s="420">
        <f>IF(W304="ABI",0,IF(W304="DSP","DSP",IF(W304="VAL","VAL",IF(A304="F",VLOOKUP(W304,SouplesseFille,2),VLOOKUP(W304,SouplesseGarçon,2)))))</f>
        <v>2.5</v>
      </c>
      <c r="Y304" s="418">
        <v>5</v>
      </c>
      <c r="Z304" s="420">
        <f>IF(Y304="ABI",0,IF(Y304="DSP","DSP",IF(Y304="VAL","VAL",IF(A304="F",VLOOKUP(Y304,eqfille,2),VLOOKUP(Y304,eqgarçon,2)))))</f>
        <v>2.5</v>
      </c>
      <c r="AA304" s="421">
        <f>IF(AND(V304="DSP",X304="DSP",Z304="DSP"),"DSP",IF(AND(V304="DSP",X304="DSP"),Z304*4,IF(AND(V304="DSP",Z304="DSP"),X304*4,IF(AND(X304="DSP",Z304="DSP"),V304*2,IF(V304="DSP",(X304+Z304)*2,IF(X304="DSP",V304+Z304*2,IF(Z304="DSP",V304+X304*2,IF(Z304="VAL","VALIDÉ",V304+X304+Z304))))))))</f>
        <v>7.75</v>
      </c>
      <c r="AB304" s="418">
        <v>37.76</v>
      </c>
      <c r="AC304" s="420">
        <f>IF(AB304="ABI",0,IF(AB304="DNF",0,IF(AB304="DSP","DSP",IF(AB304="VAL","VAL",(IF(A304="F",VLOOKUP(AB304,nagefille,2),VLOOKUP(AB304,nagegarçon,2)))))))</f>
        <v>12</v>
      </c>
      <c r="AD304" s="423">
        <f>IF(AC304="VAL","VALIDÉ",AC304)</f>
        <v>12</v>
      </c>
      <c r="AE304" s="424">
        <f>IF(AND(H304="DSP",M304="DSP",T304="DSP",AA304="DSP",AD304="DSP"),"DSP",IF(AND(H304="DSP",M304="DSP",T304="DSP",AA304="DSP"),AD304,IF(AND(H304="DSP",M304="DSP",T304="DSP",AD304="DSP"),AA304,IF(AND(H304="DSP",M304="DSP",AA304="DSP",AD304="DSP"),T304,IF(AND(H304="DSP",T304="DSP",AA304="DSP",AD304="DSP"),M304,IF(AND(M304="DSP",T304="DSP",AA304="DSP",AD304="DSP"),H304,IF(AND(T304="DSP",AA304="DSP",AD304="DSP"),(H304+M304)/2,IF(AND(M304="DSP",AA304="DSP",AD304="DSP"),(H304+T304)/2,IF(AND(H304="DSP",AA304="DSP",AD304="DSP"),(M304+T304)/2,IF(AND(M304="DSP",T304="DSP",AD304="DSP"),(H304+AA304)/2,IF(AND(H304="DSP",T304="DSP",AD304="DSP"),(M304+AA304)/2,IF(AND(H304="DSP",M304="DSP",AD304="DSP"),(T304+AA304)/2,IF(AND(M304="DSP",T304="DSP",AA304="DSP"),(H304+AD304)/2,IF(AND(H304="DSP",T304="DSP",AA304="DSP"),(M304+AD304)/2,IF(AND(H304="DSP",M304="DSP",AA304="DSP"),(T304+AD304)/2,IF(AND(H304="DSP",M304="DSP",T304="DSP"),(AA304+AD304)/2,IF(AND(H304="DSP",M304="DSP"),(T304+AA304+AD304)/3,IF(AND(H304="DSP",T304="DSP"),(M304+AA304+AD304)/3,IF(AND(M304="DSP",T304="DSP"),(H304+AA304+AD304)/3,IF(AND(H304="DSP",AA304="DSP"),(M304+T304+AD304)/3,IF(AND(M304="DSP",AA304="DSP"),(H304+T304+AD304)/3,IF(AND(T304="DSP",AA304="DSP"),(H304+M304+AD304)/3,IF(AND(H304="DSP",AD304="DSP"),(M304+T304+AA304)/3,IF(AND(M304="DSP",AD304="DSP"),(H304+T304+AA304)/3,IF(AND(T304="DSP",AD304="DSP"),(H304+M304+AA304)/3,IF(AND(AA304="DSP",AD304="DSP"),(H304+M304+T304)/3,IF(H304="DSP",(M304+T304+AA304+AD304)/4,IF(M304="DSP",(H304+T304+AA304+AD304)/4,IF(T304="DSP",(H304+M304+AA304+AD304)/4,IF(AA304="DSP",(H304+M304+T304+AD304)/4,IF(AD304="DSP",(H304+M304+T304+AA304)/4,SUM(H304+M304+T304+AA304+AD304)/5)))))))))))))))))))))))))))))))</f>
        <v>9.65</v>
      </c>
      <c r="AF304" s="425">
        <f>IF(AE304="DSP",0,AE304)</f>
        <v>9.65</v>
      </c>
      <c r="AG304" s="484">
        <f>RANK(AF304,$AF$3:$AF$651,0)</f>
        <v>457</v>
      </c>
      <c r="AH304" s="426">
        <f>IF(ISERROR(VLOOKUP(B304,'Notes Ecrit'!$A$2:$B$650,2,FALSE)),"ABI",(VLOOKUP(B304,'Notes Ecrit'!$A$2:$B$650,2,FALSE)))</f>
        <v>5.5</v>
      </c>
      <c r="AI304" s="425">
        <f>IF(OR(AH304="ABI",AH304="VALIDÉ"),0,AH304)</f>
        <v>5.5</v>
      </c>
      <c r="AJ304" s="488">
        <f>RANK(AI304,$AI$3:$AI$651,0)</f>
        <v>353</v>
      </c>
      <c r="AK304" s="427">
        <f>IF(AH304="ABI","DEF",IF(AE304="DSP",AH304,(AE304*0.5+AH304*0.5)))</f>
        <v>7.5750000000000002</v>
      </c>
    </row>
    <row r="305" spans="1:37" ht="15.75" customHeight="1" thickBot="1" x14ac:dyDescent="0.35">
      <c r="A305" s="414" t="s">
        <v>1026</v>
      </c>
      <c r="B305" s="415">
        <v>21906317</v>
      </c>
      <c r="C305" s="416" t="s">
        <v>234</v>
      </c>
      <c r="D305" s="417" t="s">
        <v>95</v>
      </c>
      <c r="E305" s="418">
        <v>16</v>
      </c>
      <c r="F305" s="419">
        <f>IF(E305="ABI","ABI",IF(E305="DSP","DSP",IF(E305="VAL","VAL",(VLOOKUP(E305,tpstest,2)))))</f>
        <v>17.5</v>
      </c>
      <c r="G305" s="420">
        <f>IF(F305="ABI",0,IF(F305="DSP","DSP",IF(F305="VAL","VAL",(IF(A305="F",VLOOKUP(F305,endurfille,2),VLOOKUP(F305,endurgarçon,2))))))</f>
        <v>13</v>
      </c>
      <c r="H305" s="421">
        <f>IF(G305="VAL","VALIDÉ",G305)</f>
        <v>13</v>
      </c>
      <c r="I305" s="418">
        <v>3.1</v>
      </c>
      <c r="J305" s="420">
        <f>IF(I305="ABI",0,IF(I305="DSP","DSP",IF(I305="VAL","VAL",(IF(A305="F",VLOOKUP(I305,VIT20MF,2),VLOOKUP(I305,Vit20MG,2))))))</f>
        <v>19</v>
      </c>
      <c r="K305" s="418">
        <v>6.68</v>
      </c>
      <c r="L305" s="420">
        <f>IF(K305="ABI",0,IF(K305="DSP","DSP",IF(K305="VAL","VAL",(IF(A305="F",VLOOKUP(K305,vit50mf,2),VLOOKUP(K305,vit50mg,2))))))</f>
        <v>12</v>
      </c>
      <c r="M305" s="421">
        <f>IF(OR(J305="DSP",L305="DSP"),"DSP",IF(L305="VAL","VALIDÉ",(J305+L305)/2))</f>
        <v>15.5</v>
      </c>
      <c r="N305" s="418">
        <v>50</v>
      </c>
      <c r="O305" s="418">
        <v>68</v>
      </c>
      <c r="P305" s="422">
        <f>IF(OR(N305="DSP",N305="ABI",N305="VAL"),0,N305/O305)</f>
        <v>0.73529411764705888</v>
      </c>
      <c r="Q305" s="420">
        <f>IF(N305="ABI",0,IF(N305="DSP","DSP",IF(N305="VAL","VAL",IF(A305="F",VLOOKUP(P305,forcefille,2),VLOOKUP(P305,forcegarçon,2)))))</f>
        <v>4</v>
      </c>
      <c r="R305" s="418">
        <v>44.1</v>
      </c>
      <c r="S305" s="420">
        <f>IF(R305="ABI",0,IF(R305="DSP","DSP",IF(R305="VAL","VAL",IF(A305="F",VLOOKUP(R305,détfille,2),VLOOKUP(R305,détgarçon,2)))))</f>
        <v>4</v>
      </c>
      <c r="T305" s="421">
        <f>IF(OR(Q305="VAL",S305="VAL"),"VALIDÉ",IF(AND(Q305="DSP",S305="DSP"),"DSP",IF(Q305="DSP",S305*2,IF(S305="DSP",Q305*2,(Q305+S305)))))</f>
        <v>8</v>
      </c>
      <c r="U305" s="418">
        <v>25.03</v>
      </c>
      <c r="V305" s="420">
        <f>IF(U305="ABI",0,IF(U305="DSP","DSP",IF(U305="VAL","VAL",IF(A305="F",VLOOKUP(U305,coorfille,2),VLOOKUP(U305,coorgarçon,2)))))</f>
        <v>5.25</v>
      </c>
      <c r="W305" s="418">
        <v>-9</v>
      </c>
      <c r="X305" s="420">
        <f>IF(W305="ABI",0,IF(W305="DSP","DSP",IF(W305="VAL","VAL",IF(A305="F",VLOOKUP(W305,SouplesseFille,2),VLOOKUP(W305,SouplesseGarçon,2)))))</f>
        <v>1</v>
      </c>
      <c r="Y305" s="418">
        <v>4</v>
      </c>
      <c r="Z305" s="420">
        <f>IF(Y305="ABI",0,IF(Y305="DSP","DSP",IF(Y305="VAL","VAL",IF(A305="F",VLOOKUP(Y305,eqfille,2),VLOOKUP(Y305,eqgarçon,2)))))</f>
        <v>3</v>
      </c>
      <c r="AA305" s="421">
        <f>IF(AND(V305="DSP",X305="DSP",Z305="DSP"),"DSP",IF(AND(V305="DSP",X305="DSP"),Z305*4,IF(AND(V305="DSP",Z305="DSP"),X305*4,IF(AND(X305="DSP",Z305="DSP"),V305*2,IF(V305="DSP",(X305+Z305)*2,IF(X305="DSP",V305+Z305*2,IF(Z305="DSP",V305+X305*2,IF(Z305="VAL","VALIDÉ",V305+X305+Z305))))))))</f>
        <v>9.25</v>
      </c>
      <c r="AB305" s="418">
        <v>44.95</v>
      </c>
      <c r="AC305" s="420">
        <f>IF(AB305="ABI",0,IF(AB305="DNF",0,IF(AB305="DSP","DSP",IF(AB305="VAL","VAL",(IF(A305="F",VLOOKUP(AB305,nagefille,2),VLOOKUP(AB305,nagegarçon,2)))))))</f>
        <v>8</v>
      </c>
      <c r="AD305" s="423">
        <f>IF(AC305="VAL","VALIDÉ",AC305)</f>
        <v>8</v>
      </c>
      <c r="AE305" s="424">
        <f>IF(AND(H305="DSP",M305="DSP",T305="DSP",AA305="DSP",AD305="DSP"),"DSP",IF(AND(H305="DSP",M305="DSP",T305="DSP",AA305="DSP"),AD305,IF(AND(H305="DSP",M305="DSP",T305="DSP",AD305="DSP"),AA305,IF(AND(H305="DSP",M305="DSP",AA305="DSP",AD305="DSP"),T305,IF(AND(H305="DSP",T305="DSP",AA305="DSP",AD305="DSP"),M305,IF(AND(M305="DSP",T305="DSP",AA305="DSP",AD305="DSP"),H305,IF(AND(T305="DSP",AA305="DSP",AD305="DSP"),(H305+M305)/2,IF(AND(M305="DSP",AA305="DSP",AD305="DSP"),(H305+T305)/2,IF(AND(H305="DSP",AA305="DSP",AD305="DSP"),(M305+T305)/2,IF(AND(M305="DSP",T305="DSP",AD305="DSP"),(H305+AA305)/2,IF(AND(H305="DSP",T305="DSP",AD305="DSP"),(M305+AA305)/2,IF(AND(H305="DSP",M305="DSP",AD305="DSP"),(T305+AA305)/2,IF(AND(M305="DSP",T305="DSP",AA305="DSP"),(H305+AD305)/2,IF(AND(H305="DSP",T305="DSP",AA305="DSP"),(M305+AD305)/2,IF(AND(H305="DSP",M305="DSP",AA305="DSP"),(T305+AD305)/2,IF(AND(H305="DSP",M305="DSP",T305="DSP"),(AA305+AD305)/2,IF(AND(H305="DSP",M305="DSP"),(T305+AA305+AD305)/3,IF(AND(H305="DSP",T305="DSP"),(M305+AA305+AD305)/3,IF(AND(M305="DSP",T305="DSP"),(H305+AA305+AD305)/3,IF(AND(H305="DSP",AA305="DSP"),(M305+T305+AD305)/3,IF(AND(M305="DSP",AA305="DSP"),(H305+T305+AD305)/3,IF(AND(T305="DSP",AA305="DSP"),(H305+M305+AD305)/3,IF(AND(H305="DSP",AD305="DSP"),(M305+T305+AA305)/3,IF(AND(M305="DSP",AD305="DSP"),(H305+T305+AA305)/3,IF(AND(T305="DSP",AD305="DSP"),(H305+M305+AA305)/3,IF(AND(AA305="DSP",AD305="DSP"),(H305+M305+T305)/3,IF(H305="DSP",(M305+T305+AA305+AD305)/4,IF(M305="DSP",(H305+T305+AA305+AD305)/4,IF(T305="DSP",(H305+M305+AA305+AD305)/4,IF(AA305="DSP",(H305+M305+T305+AD305)/4,IF(AD305="DSP",(H305+M305+T305+AA305)/4,SUM(H305+M305+T305+AA305+AD305)/5)))))))))))))))))))))))))))))))</f>
        <v>10.75</v>
      </c>
      <c r="AF305" s="425">
        <f>IF(AE305="DSP",0,AE305)</f>
        <v>10.75</v>
      </c>
      <c r="AG305" s="484">
        <f>RANK(AF305,$AF$3:$AF$651,0)</f>
        <v>355</v>
      </c>
      <c r="AH305" s="426">
        <f>IF(ISERROR(VLOOKUP(B305,'Notes Ecrit'!$A$2:$B$650,2,FALSE)),"ABI",(VLOOKUP(B305,'Notes Ecrit'!$A$2:$B$650,2,FALSE)))</f>
        <v>7</v>
      </c>
      <c r="AI305" s="425">
        <f>IF(OR(AH305="ABI",AH305="VALIDÉ"),0,AH305)</f>
        <v>7</v>
      </c>
      <c r="AJ305" s="488">
        <f>RANK(AI305,$AI$3:$AI$651,0)</f>
        <v>183</v>
      </c>
      <c r="AK305" s="427">
        <f>IF(AH305="ABI","DEF",IF(AE305="DSP",AH305,(AE305*0.5+AH305*0.5)))</f>
        <v>8.875</v>
      </c>
    </row>
    <row r="306" spans="1:37" ht="15.75" customHeight="1" thickBot="1" x14ac:dyDescent="0.35">
      <c r="A306" s="414" t="s">
        <v>1026</v>
      </c>
      <c r="B306" s="415">
        <v>21910923</v>
      </c>
      <c r="C306" s="416" t="s">
        <v>680</v>
      </c>
      <c r="D306" s="417" t="s">
        <v>681</v>
      </c>
      <c r="E306" s="418">
        <v>17</v>
      </c>
      <c r="F306" s="419">
        <f>IF(E306="ABI","ABI",IF(E306="DSP","DSP",IF(E306="VAL","VAL",(VLOOKUP(E306,tpstest,2)))))</f>
        <v>18</v>
      </c>
      <c r="G306" s="420">
        <f>IF(F306="ABI",0,IF(F306="DSP","DSP",IF(F306="VAL","VAL",(IF(A306="F",VLOOKUP(F306,endurfille,2),VLOOKUP(F306,endurgarçon,2))))))</f>
        <v>14</v>
      </c>
      <c r="H306" s="421">
        <f>IF(G306="VAL","VALIDÉ",G306)</f>
        <v>14</v>
      </c>
      <c r="I306" s="418">
        <v>3.22</v>
      </c>
      <c r="J306" s="420">
        <f>IF(I306="ABI",0,IF(I306="DSP","DSP",IF(I306="VAL","VAL",(IF(A306="F",VLOOKUP(I306,VIT20MF,2),VLOOKUP(I306,Vit20MG,2))))))</f>
        <v>17</v>
      </c>
      <c r="K306" s="418">
        <v>6.9</v>
      </c>
      <c r="L306" s="420">
        <f>IF(K306="ABI",0,IF(K306="DSP","DSP",IF(K306="VAL","VAL",(IF(A306="F",VLOOKUP(K306,vit50mf,2),VLOOKUP(K306,vit50mg,2))))))</f>
        <v>10</v>
      </c>
      <c r="M306" s="421">
        <f>IF(OR(J306="DSP",L306="DSP"),"DSP",IF(L306="VAL","VALIDÉ",(J306+L306)/2))</f>
        <v>13.5</v>
      </c>
      <c r="N306" s="418">
        <v>74</v>
      </c>
      <c r="O306" s="418">
        <v>82</v>
      </c>
      <c r="P306" s="422">
        <f>IF(OR(N306="DSP",N306="ABI",N306="VAL"),0,N306/O306)</f>
        <v>0.90243902439024393</v>
      </c>
      <c r="Q306" s="420">
        <f>IF(N306="ABI",0,IF(N306="DSP","DSP",IF(N306="VAL","VAL",IF(A306="F",VLOOKUP(P306,forcefille,2),VLOOKUP(P306,forcegarçon,2)))))</f>
        <v>5</v>
      </c>
      <c r="R306" s="418">
        <v>45.6</v>
      </c>
      <c r="S306" s="420">
        <f>IF(R306="ABI",0,IF(R306="DSP","DSP",IF(R306="VAL","VAL",IF(A306="F",VLOOKUP(R306,détfille,2),VLOOKUP(R306,détgarçon,2)))))</f>
        <v>4.5</v>
      </c>
      <c r="T306" s="421">
        <f>IF(OR(Q306="VAL",S306="VAL"),"VALIDÉ",IF(AND(Q306="DSP",S306="DSP"),"DSP",IF(Q306="DSP",S306*2,IF(S306="DSP",Q306*2,(Q306+S306)))))</f>
        <v>9.5</v>
      </c>
      <c r="U306" s="418">
        <v>28.85</v>
      </c>
      <c r="V306" s="420">
        <f>IF(U306="ABI",0,IF(U306="DSP","DSP",IF(U306="VAL","VAL",IF(A306="F",VLOOKUP(U306,coorfille,2),VLOOKUP(U306,coorgarçon,2)))))</f>
        <v>3.5</v>
      </c>
      <c r="W306" s="418">
        <v>-2</v>
      </c>
      <c r="X306" s="420">
        <f>IF(W306="ABI",0,IF(W306="DSP","DSP",IF(W306="VAL","VAL",IF(A306="F",VLOOKUP(W306,SouplesseFille,2),VLOOKUP(W306,SouplesseGarçon,2)))))</f>
        <v>2</v>
      </c>
      <c r="Y306" s="418">
        <v>2</v>
      </c>
      <c r="Z306" s="420">
        <f>IF(Y306="ABI",0,IF(Y306="DSP","DSP",IF(Y306="VAL","VAL",IF(A306="F",VLOOKUP(Y306,eqfille,2),VLOOKUP(Y306,eqgarçon,2)))))</f>
        <v>4</v>
      </c>
      <c r="AA306" s="421">
        <f>IF(AND(V306="DSP",X306="DSP",Z306="DSP"),"DSP",IF(AND(V306="DSP",X306="DSP"),Z306*4,IF(AND(V306="DSP",Z306="DSP"),X306*4,IF(AND(X306="DSP",Z306="DSP"),V306*2,IF(V306="DSP",(X306+Z306)*2,IF(X306="DSP",V306+Z306*2,IF(Z306="DSP",V306+X306*2,IF(Z306="VAL","VALIDÉ",V306+X306+Z306))))))))</f>
        <v>9.5</v>
      </c>
      <c r="AB306" s="418">
        <v>46.5</v>
      </c>
      <c r="AC306" s="420">
        <f>IF(AB306="ABI",0,IF(AB306="DNF",0,IF(AB306="DSP","DSP",IF(AB306="VAL","VAL",(IF(A306="F",VLOOKUP(AB306,nagefille,2),VLOOKUP(AB306,nagegarçon,2)))))))</f>
        <v>7</v>
      </c>
      <c r="AD306" s="423">
        <f>IF(AC306="VAL","VALIDÉ",AC306)</f>
        <v>7</v>
      </c>
      <c r="AE306" s="424">
        <f>IF(AND(H306="DSP",M306="DSP",T306="DSP",AA306="DSP",AD306="DSP"),"DSP",IF(AND(H306="DSP",M306="DSP",T306="DSP",AA306="DSP"),AD306,IF(AND(H306="DSP",M306="DSP",T306="DSP",AD306="DSP"),AA306,IF(AND(H306="DSP",M306="DSP",AA306="DSP",AD306="DSP"),T306,IF(AND(H306="DSP",T306="DSP",AA306="DSP",AD306="DSP"),M306,IF(AND(M306="DSP",T306="DSP",AA306="DSP",AD306="DSP"),H306,IF(AND(T306="DSP",AA306="DSP",AD306="DSP"),(H306+M306)/2,IF(AND(M306="DSP",AA306="DSP",AD306="DSP"),(H306+T306)/2,IF(AND(H306="DSP",AA306="DSP",AD306="DSP"),(M306+T306)/2,IF(AND(M306="DSP",T306="DSP",AD306="DSP"),(H306+AA306)/2,IF(AND(H306="DSP",T306="DSP",AD306="DSP"),(M306+AA306)/2,IF(AND(H306="DSP",M306="DSP",AD306="DSP"),(T306+AA306)/2,IF(AND(M306="DSP",T306="DSP",AA306="DSP"),(H306+AD306)/2,IF(AND(H306="DSP",T306="DSP",AA306="DSP"),(M306+AD306)/2,IF(AND(H306="DSP",M306="DSP",AA306="DSP"),(T306+AD306)/2,IF(AND(H306="DSP",M306="DSP",T306="DSP"),(AA306+AD306)/2,IF(AND(H306="DSP",M306="DSP"),(T306+AA306+AD306)/3,IF(AND(H306="DSP",T306="DSP"),(M306+AA306+AD306)/3,IF(AND(M306="DSP",T306="DSP"),(H306+AA306+AD306)/3,IF(AND(H306="DSP",AA306="DSP"),(M306+T306+AD306)/3,IF(AND(M306="DSP",AA306="DSP"),(H306+T306+AD306)/3,IF(AND(T306="DSP",AA306="DSP"),(H306+M306+AD306)/3,IF(AND(H306="DSP",AD306="DSP"),(M306+T306+AA306)/3,IF(AND(M306="DSP",AD306="DSP"),(H306+T306+AA306)/3,IF(AND(T306="DSP",AD306="DSP"),(H306+M306+AA306)/3,IF(AND(AA306="DSP",AD306="DSP"),(H306+M306+T306)/3,IF(H306="DSP",(M306+T306+AA306+AD306)/4,IF(M306="DSP",(H306+T306+AA306+AD306)/4,IF(T306="DSP",(H306+M306+AA306+AD306)/4,IF(AA306="DSP",(H306+M306+T306+AD306)/4,IF(AD306="DSP",(H306+M306+T306+AA306)/4,SUM(H306+M306+T306+AA306+AD306)/5)))))))))))))))))))))))))))))))</f>
        <v>10.7</v>
      </c>
      <c r="AF306" s="425">
        <f>IF(AE306="DSP",0,AE306)</f>
        <v>10.7</v>
      </c>
      <c r="AG306" s="484">
        <f>RANK(AF306,$AF$3:$AF$651,0)</f>
        <v>363</v>
      </c>
      <c r="AH306" s="426">
        <f>IF(ISERROR(VLOOKUP(B306,'Notes Ecrit'!$A$2:$B$650,2,FALSE)),"ABI",(VLOOKUP(B306,'Notes Ecrit'!$A$2:$B$650,2,FALSE)))</f>
        <v>5</v>
      </c>
      <c r="AI306" s="425">
        <f>IF(OR(AH306="ABI",AH306="VALIDÉ"),0,AH306)</f>
        <v>5</v>
      </c>
      <c r="AJ306" s="488">
        <f>RANK(AI306,$AI$3:$AI$651,0)</f>
        <v>416</v>
      </c>
      <c r="AK306" s="427">
        <f>IF(AH306="ABI","DEF",IF(AE306="DSP",AH306,(AE306*0.5+AH306*0.5)))</f>
        <v>7.85</v>
      </c>
    </row>
    <row r="307" spans="1:37" ht="15.75" customHeight="1" thickBot="1" x14ac:dyDescent="0.35">
      <c r="A307" s="414" t="s">
        <v>1026</v>
      </c>
      <c r="B307" s="415">
        <v>21809736</v>
      </c>
      <c r="C307" s="416" t="s">
        <v>235</v>
      </c>
      <c r="D307" s="417" t="s">
        <v>185</v>
      </c>
      <c r="E307" s="418">
        <v>18</v>
      </c>
      <c r="F307" s="419">
        <f>IF(E307="ABI","ABI",IF(E307="DSP","DSP",IF(E307="VAL","VAL",(VLOOKUP(E307,tpstest,2)))))</f>
        <v>18.5</v>
      </c>
      <c r="G307" s="420">
        <f>IF(F307="ABI",0,IF(F307="DSP","DSP",IF(F307="VAL","VAL",(IF(A307="F",VLOOKUP(F307,endurfille,2),VLOOKUP(F307,endurgarçon,2))))))</f>
        <v>15</v>
      </c>
      <c r="H307" s="421">
        <f>IF(G307="VAL","VALIDÉ",G307)</f>
        <v>15</v>
      </c>
      <c r="I307" s="418">
        <v>3.07</v>
      </c>
      <c r="J307" s="420">
        <f>IF(I307="ABI",0,IF(I307="DSP","DSP",IF(I307="VAL","VAL",(IF(A307="F",VLOOKUP(I307,VIT20MF,2),VLOOKUP(I307,Vit20MG,2))))))</f>
        <v>19</v>
      </c>
      <c r="K307" s="418">
        <v>6.49</v>
      </c>
      <c r="L307" s="420">
        <f>IF(K307="ABI",0,IF(K307="DSP","DSP",IF(K307="VAL","VAL",(IF(A307="F",VLOOKUP(K307,vit50mf,2),VLOOKUP(K307,vit50mg,2))))))</f>
        <v>13</v>
      </c>
      <c r="M307" s="421">
        <f>IF(OR(J307="DSP",L307="DSP"),"DSP",IF(L307="VAL","VALIDÉ",(J307+L307)/2))</f>
        <v>16</v>
      </c>
      <c r="N307" s="418">
        <v>70</v>
      </c>
      <c r="O307" s="418">
        <v>68</v>
      </c>
      <c r="P307" s="422">
        <f>IF(OR(N307="DSP",N307="ABI",N307="VAL"),0,N307/O307)</f>
        <v>1.0294117647058822</v>
      </c>
      <c r="Q307" s="420">
        <f>IF(N307="ABI",0,IF(N307="DSP","DSP",IF(N307="VAL","VAL",IF(A307="F",VLOOKUP(P307,forcefille,2),VLOOKUP(P307,forcegarçon,2)))))</f>
        <v>5.5</v>
      </c>
      <c r="R307" s="418">
        <v>44.3</v>
      </c>
      <c r="S307" s="420">
        <f>IF(R307="ABI",0,IF(R307="DSP","DSP",IF(R307="VAL","VAL",IF(A307="F",VLOOKUP(R307,détfille,2),VLOOKUP(R307,détgarçon,2)))))</f>
        <v>4</v>
      </c>
      <c r="T307" s="421">
        <f>IF(OR(Q307="VAL",S307="VAL"),"VALIDÉ",IF(AND(Q307="DSP",S307="DSP"),"DSP",IF(Q307="DSP",S307*2,IF(S307="DSP",Q307*2,(Q307+S307)))))</f>
        <v>9.5</v>
      </c>
      <c r="U307" s="418">
        <v>26.54</v>
      </c>
      <c r="V307" s="420">
        <f>IF(U307="ABI",0,IF(U307="DSP","DSP",IF(U307="VAL","VAL",IF(A307="F",VLOOKUP(U307,coorfille,2),VLOOKUP(U307,coorgarçon,2)))))</f>
        <v>4.5</v>
      </c>
      <c r="W307" s="418">
        <v>-12</v>
      </c>
      <c r="X307" s="420">
        <f>IF(W307="ABI",0,IF(W307="DSP","DSP",IF(W307="VAL","VAL",IF(A307="F",VLOOKUP(W307,SouplesseFille,2),VLOOKUP(W307,SouplesseGarçon,2)))))</f>
        <v>0.5</v>
      </c>
      <c r="Y307" s="418">
        <v>7</v>
      </c>
      <c r="Z307" s="420">
        <f>IF(Y307="ABI",0,IF(Y307="DSP","DSP",IF(Y307="VAL","VAL",IF(A307="F",VLOOKUP(Y307,eqfille,2),VLOOKUP(Y307,eqgarçon,2)))))</f>
        <v>1.5</v>
      </c>
      <c r="AA307" s="421">
        <f>IF(AND(V307="DSP",X307="DSP",Z307="DSP"),"DSP",IF(AND(V307="DSP",X307="DSP"),Z307*4,IF(AND(V307="DSP",Z307="DSP"),X307*4,IF(AND(X307="DSP",Z307="DSP"),V307*2,IF(V307="DSP",(X307+Z307)*2,IF(X307="DSP",V307+Z307*2,IF(Z307="DSP",V307+X307*2,IF(Z307="VAL","VALIDÉ",V307+X307+Z307))))))))</f>
        <v>6.5</v>
      </c>
      <c r="AB307" s="418">
        <v>39.590000000000003</v>
      </c>
      <c r="AC307" s="420">
        <f>IF(AB307="ABI",0,IF(AB307="DNF",0,IF(AB307="DSP","DSP",IF(AB307="VAL","VAL",(IF(A307="F",VLOOKUP(AB307,nagefille,2),VLOOKUP(AB307,nagegarçon,2)))))))</f>
        <v>10</v>
      </c>
      <c r="AD307" s="423">
        <f>IF(AC307="VAL","VALIDÉ",AC307)</f>
        <v>10</v>
      </c>
      <c r="AE307" s="424">
        <f>IF(AND(H307="DSP",M307="DSP",T307="DSP",AA307="DSP",AD307="DSP"),"DSP",IF(AND(H307="DSP",M307="DSP",T307="DSP",AA307="DSP"),AD307,IF(AND(H307="DSP",M307="DSP",T307="DSP",AD307="DSP"),AA307,IF(AND(H307="DSP",M307="DSP",AA307="DSP",AD307="DSP"),T307,IF(AND(H307="DSP",T307="DSP",AA307="DSP",AD307="DSP"),M307,IF(AND(M307="DSP",T307="DSP",AA307="DSP",AD307="DSP"),H307,IF(AND(T307="DSP",AA307="DSP",AD307="DSP"),(H307+M307)/2,IF(AND(M307="DSP",AA307="DSP",AD307="DSP"),(H307+T307)/2,IF(AND(H307="DSP",AA307="DSP",AD307="DSP"),(M307+T307)/2,IF(AND(M307="DSP",T307="DSP",AD307="DSP"),(H307+AA307)/2,IF(AND(H307="DSP",T307="DSP",AD307="DSP"),(M307+AA307)/2,IF(AND(H307="DSP",M307="DSP",AD307="DSP"),(T307+AA307)/2,IF(AND(M307="DSP",T307="DSP",AA307="DSP"),(H307+AD307)/2,IF(AND(H307="DSP",T307="DSP",AA307="DSP"),(M307+AD307)/2,IF(AND(H307="DSP",M307="DSP",AA307="DSP"),(T307+AD307)/2,IF(AND(H307="DSP",M307="DSP",T307="DSP"),(AA307+AD307)/2,IF(AND(H307="DSP",M307="DSP"),(T307+AA307+AD307)/3,IF(AND(H307="DSP",T307="DSP"),(M307+AA307+AD307)/3,IF(AND(M307="DSP",T307="DSP"),(H307+AA307+AD307)/3,IF(AND(H307="DSP",AA307="DSP"),(M307+T307+AD307)/3,IF(AND(M307="DSP",AA307="DSP"),(H307+T307+AD307)/3,IF(AND(T307="DSP",AA307="DSP"),(H307+M307+AD307)/3,IF(AND(H307="DSP",AD307="DSP"),(M307+T307+AA307)/3,IF(AND(M307="DSP",AD307="DSP"),(H307+T307+AA307)/3,IF(AND(T307="DSP",AD307="DSP"),(H307+M307+AA307)/3,IF(AND(AA307="DSP",AD307="DSP"),(H307+M307+T307)/3,IF(H307="DSP",(M307+T307+AA307+AD307)/4,IF(M307="DSP",(H307+T307+AA307+AD307)/4,IF(T307="DSP",(H307+M307+AA307+AD307)/4,IF(AA307="DSP",(H307+M307+T307+AD307)/4,IF(AD307="DSP",(H307+M307+T307+AA307)/4,SUM(H307+M307+T307+AA307+AD307)/5)))))))))))))))))))))))))))))))</f>
        <v>11.4</v>
      </c>
      <c r="AF307" s="425">
        <f>IF(AE307="DSP",0,AE307)</f>
        <v>11.4</v>
      </c>
      <c r="AG307" s="484">
        <f>RANK(AF307,$AF$3:$AF$651,0)</f>
        <v>273</v>
      </c>
      <c r="AH307" s="426">
        <f>IF(ISERROR(VLOOKUP(B307,'Notes Ecrit'!$A$2:$B$650,2,FALSE)),"ABI",(VLOOKUP(B307,'Notes Ecrit'!$A$2:$B$650,2,FALSE)))</f>
        <v>4.5</v>
      </c>
      <c r="AI307" s="425">
        <f>IF(OR(AH307="ABI",AH307="VALIDÉ"),0,AH307)</f>
        <v>4.5</v>
      </c>
      <c r="AJ307" s="488">
        <f>RANK(AI307,$AI$3:$AI$651,0)</f>
        <v>464</v>
      </c>
      <c r="AK307" s="427">
        <f>IF(AH307="ABI","DEF",IF(AE307="DSP",AH307,(AE307*0.5+AH307*0.5)))</f>
        <v>7.95</v>
      </c>
    </row>
    <row r="308" spans="1:37" ht="15.75" customHeight="1" thickBot="1" x14ac:dyDescent="0.35">
      <c r="A308" s="414" t="s">
        <v>1026</v>
      </c>
      <c r="B308" s="415">
        <v>21902205</v>
      </c>
      <c r="C308" s="416" t="s">
        <v>682</v>
      </c>
      <c r="D308" s="417" t="s">
        <v>138</v>
      </c>
      <c r="E308" s="418">
        <v>19</v>
      </c>
      <c r="F308" s="419">
        <f>IF(E308="ABI","ABI",IF(E308="DSP","DSP",IF(E308="VAL","VAL",(VLOOKUP(E308,tpstest,2)))))</f>
        <v>19</v>
      </c>
      <c r="G308" s="420">
        <f>IF(F308="ABI",0,IF(F308="DSP","DSP",IF(F308="VAL","VAL",(IF(A308="F",VLOOKUP(F308,endurfille,2),VLOOKUP(F308,endurgarçon,2))))))</f>
        <v>16</v>
      </c>
      <c r="H308" s="421">
        <f>IF(G308="VAL","VALIDÉ",G308)</f>
        <v>16</v>
      </c>
      <c r="I308" s="418">
        <v>3.16</v>
      </c>
      <c r="J308" s="420">
        <f>IF(I308="ABI",0,IF(I308="DSP","DSP",IF(I308="VAL","VAL",(IF(A308="F",VLOOKUP(I308,VIT20MF,2),VLOOKUP(I308,Vit20MG,2))))))</f>
        <v>18</v>
      </c>
      <c r="K308" s="418">
        <v>6.69</v>
      </c>
      <c r="L308" s="420">
        <f>IF(K308="ABI",0,IF(K308="DSP","DSP",IF(K308="VAL","VAL",(IF(A308="F",VLOOKUP(K308,vit50mf,2),VLOOKUP(K308,vit50mg,2))))))</f>
        <v>12</v>
      </c>
      <c r="M308" s="421">
        <f>IF(OR(J308="DSP",L308="DSP"),"DSP",IF(L308="VAL","VALIDÉ",(J308+L308)/2))</f>
        <v>15</v>
      </c>
      <c r="N308" s="418">
        <v>79</v>
      </c>
      <c r="O308" s="418">
        <v>74</v>
      </c>
      <c r="P308" s="422">
        <f>IF(OR(N308="DSP",N308="ABI",N308="VAL"),0,N308/O308)</f>
        <v>1.0675675675675675</v>
      </c>
      <c r="Q308" s="420">
        <f>IF(N308="ABI",0,IF(N308="DSP","DSP",IF(N308="VAL","VAL",IF(A308="F",VLOOKUP(P308,forcefille,2),VLOOKUP(P308,forcegarçon,2)))))</f>
        <v>5.5</v>
      </c>
      <c r="R308" s="418">
        <v>50.8</v>
      </c>
      <c r="S308" s="420">
        <f>IF(R308="ABI",0,IF(R308="DSP","DSP",IF(R308="VAL","VAL",IF(A308="F",VLOOKUP(R308,détfille,2),VLOOKUP(R308,détgarçon,2)))))</f>
        <v>5.5</v>
      </c>
      <c r="T308" s="421">
        <f>IF(OR(Q308="VAL",S308="VAL"),"VALIDÉ",IF(AND(Q308="DSP",S308="DSP"),"DSP",IF(Q308="DSP",S308*2,IF(S308="DSP",Q308*2,(Q308+S308)))))</f>
        <v>11</v>
      </c>
      <c r="U308" s="418">
        <v>27.35</v>
      </c>
      <c r="V308" s="420">
        <f>IF(U308="ABI",0,IF(U308="DSP","DSP",IF(U308="VAL","VAL",IF(A308="F",VLOOKUP(U308,coorfille,2),VLOOKUP(U308,coorgarçon,2)))))</f>
        <v>4.25</v>
      </c>
      <c r="W308" s="418">
        <v>6</v>
      </c>
      <c r="X308" s="420">
        <f>IF(W308="ABI",0,IF(W308="DSP","DSP",IF(W308="VAL","VAL",IF(A308="F",VLOOKUP(W308,SouplesseFille,2),VLOOKUP(W308,SouplesseGarçon,2)))))</f>
        <v>3.5</v>
      </c>
      <c r="Y308" s="418">
        <v>0</v>
      </c>
      <c r="Z308" s="420">
        <f>IF(Y308="ABI",0,IF(Y308="DSP","DSP",IF(Y308="VAL","VAL",IF(A308="F",VLOOKUP(Y308,eqfille,2),VLOOKUP(Y308,eqgarçon,2)))))</f>
        <v>5</v>
      </c>
      <c r="AA308" s="421">
        <f>IF(AND(V308="DSP",X308="DSP",Z308="DSP"),"DSP",IF(AND(V308="DSP",X308="DSP"),Z308*4,IF(AND(V308="DSP",Z308="DSP"),X308*4,IF(AND(X308="DSP",Z308="DSP"),V308*2,IF(V308="DSP",(X308+Z308)*2,IF(X308="DSP",V308+Z308*2,IF(Z308="DSP",V308+X308*2,IF(Z308="VAL","VALIDÉ",V308+X308+Z308))))))))</f>
        <v>12.75</v>
      </c>
      <c r="AB308" s="418">
        <v>38.03</v>
      </c>
      <c r="AC308" s="420">
        <f>IF(AB308="ABI",0,IF(AB308="DNF",0,IF(AB308="DSP","DSP",IF(AB308="VAL","VAL",(IF(A308="F",VLOOKUP(AB308,nagefille,2),VLOOKUP(AB308,nagegarçon,2)))))))</f>
        <v>11</v>
      </c>
      <c r="AD308" s="423">
        <f>IF(AC308="VAL","VALIDÉ",AC308)</f>
        <v>11</v>
      </c>
      <c r="AE308" s="424">
        <f>IF(AND(H308="DSP",M308="DSP",T308="DSP",AA308="DSP",AD308="DSP"),"DSP",IF(AND(H308="DSP",M308="DSP",T308="DSP",AA308="DSP"),AD308,IF(AND(H308="DSP",M308="DSP",T308="DSP",AD308="DSP"),AA308,IF(AND(H308="DSP",M308="DSP",AA308="DSP",AD308="DSP"),T308,IF(AND(H308="DSP",T308="DSP",AA308="DSP",AD308="DSP"),M308,IF(AND(M308="DSP",T308="DSP",AA308="DSP",AD308="DSP"),H308,IF(AND(T308="DSP",AA308="DSP",AD308="DSP"),(H308+M308)/2,IF(AND(M308="DSP",AA308="DSP",AD308="DSP"),(H308+T308)/2,IF(AND(H308="DSP",AA308="DSP",AD308="DSP"),(M308+T308)/2,IF(AND(M308="DSP",T308="DSP",AD308="DSP"),(H308+AA308)/2,IF(AND(H308="DSP",T308="DSP",AD308="DSP"),(M308+AA308)/2,IF(AND(H308="DSP",M308="DSP",AD308="DSP"),(T308+AA308)/2,IF(AND(M308="DSP",T308="DSP",AA308="DSP"),(H308+AD308)/2,IF(AND(H308="DSP",T308="DSP",AA308="DSP"),(M308+AD308)/2,IF(AND(H308="DSP",M308="DSP",AA308="DSP"),(T308+AD308)/2,IF(AND(H308="DSP",M308="DSP",T308="DSP"),(AA308+AD308)/2,IF(AND(H308="DSP",M308="DSP"),(T308+AA308+AD308)/3,IF(AND(H308="DSP",T308="DSP"),(M308+AA308+AD308)/3,IF(AND(M308="DSP",T308="DSP"),(H308+AA308+AD308)/3,IF(AND(H308="DSP",AA308="DSP"),(M308+T308+AD308)/3,IF(AND(M308="DSP",AA308="DSP"),(H308+T308+AD308)/3,IF(AND(T308="DSP",AA308="DSP"),(H308+M308+AD308)/3,IF(AND(H308="DSP",AD308="DSP"),(M308+T308+AA308)/3,IF(AND(M308="DSP",AD308="DSP"),(H308+T308+AA308)/3,IF(AND(T308="DSP",AD308="DSP"),(H308+M308+AA308)/3,IF(AND(AA308="DSP",AD308="DSP"),(H308+M308+T308)/3,IF(H308="DSP",(M308+T308+AA308+AD308)/4,IF(M308="DSP",(H308+T308+AA308+AD308)/4,IF(T308="DSP",(H308+M308+AA308+AD308)/4,IF(AA308="DSP",(H308+M308+T308+AD308)/4,IF(AD308="DSP",(H308+M308+T308+AA308)/4,SUM(H308+M308+T308+AA308+AD308)/5)))))))))))))))))))))))))))))))</f>
        <v>13.15</v>
      </c>
      <c r="AF308" s="425">
        <f>IF(AE308="DSP",0,AE308)</f>
        <v>13.15</v>
      </c>
      <c r="AG308" s="484">
        <f>RANK(AF308,$AF$3:$AF$651,0)</f>
        <v>72</v>
      </c>
      <c r="AH308" s="426">
        <f>IF(ISERROR(VLOOKUP(B308,'Notes Ecrit'!$A$2:$B$650,2,FALSE)),"ABI",(VLOOKUP(B308,'Notes Ecrit'!$A$2:$B$650,2,FALSE)))</f>
        <v>6.5</v>
      </c>
      <c r="AI308" s="425">
        <f>IF(OR(AH308="ABI",AH308="VALIDÉ"),0,AH308)</f>
        <v>6.5</v>
      </c>
      <c r="AJ308" s="488">
        <f>RANK(AI308,$AI$3:$AI$651,0)</f>
        <v>238</v>
      </c>
      <c r="AK308" s="427">
        <f>IF(AH308="ABI","DEF",IF(AE308="DSP",AH308,(AE308*0.5+AH308*0.5)))</f>
        <v>9.8249999999999993</v>
      </c>
    </row>
    <row r="309" spans="1:37" ht="15.75" customHeight="1" thickBot="1" x14ac:dyDescent="0.35">
      <c r="A309" s="414" t="s">
        <v>1026</v>
      </c>
      <c r="B309" s="415">
        <v>21915275</v>
      </c>
      <c r="C309" s="416" t="s">
        <v>683</v>
      </c>
      <c r="D309" s="417" t="s">
        <v>143</v>
      </c>
      <c r="E309" s="418">
        <v>13</v>
      </c>
      <c r="F309" s="419">
        <f>IF(E309="ABI","ABI",IF(E309="DSP","DSP",IF(E309="VAL","VAL",(VLOOKUP(E309,tpstest,2)))))</f>
        <v>16</v>
      </c>
      <c r="G309" s="420">
        <f>IF(F309="ABI",0,IF(F309="DSP","DSP",IF(F309="VAL","VAL",(IF(A309="F",VLOOKUP(F309,endurfille,2),VLOOKUP(F309,endurgarçon,2))))))</f>
        <v>10</v>
      </c>
      <c r="H309" s="421">
        <f>IF(G309="VAL","VALIDÉ",G309)</f>
        <v>10</v>
      </c>
      <c r="I309" s="418">
        <v>3.09</v>
      </c>
      <c r="J309" s="420">
        <f>IF(I309="ABI",0,IF(I309="DSP","DSP",IF(I309="VAL","VAL",(IF(A309="F",VLOOKUP(I309,VIT20MF,2),VLOOKUP(I309,Vit20MG,2))))))</f>
        <v>19</v>
      </c>
      <c r="K309" s="418">
        <v>6.77</v>
      </c>
      <c r="L309" s="420">
        <f>IF(K309="ABI",0,IF(K309="DSP","DSP",IF(K309="VAL","VAL",(IF(A309="F",VLOOKUP(K309,vit50mf,2),VLOOKUP(K309,vit50mg,2))))))</f>
        <v>11</v>
      </c>
      <c r="M309" s="421">
        <f>IF(OR(J309="DSP",L309="DSP"),"DSP",IF(L309="VAL","VALIDÉ",(J309+L309)/2))</f>
        <v>15</v>
      </c>
      <c r="N309" s="418">
        <v>35</v>
      </c>
      <c r="O309" s="418">
        <v>54</v>
      </c>
      <c r="P309" s="422">
        <f>IF(OR(N309="DSP",N309="ABI",N309="VAL"),0,N309/O309)</f>
        <v>0.64814814814814814</v>
      </c>
      <c r="Q309" s="420">
        <f>IF(N309="ABI",0,IF(N309="DSP","DSP",IF(N309="VAL","VAL",IF(A309="F",VLOOKUP(P309,forcefille,2),VLOOKUP(P309,forcegarçon,2)))))</f>
        <v>3.5</v>
      </c>
      <c r="R309" s="418">
        <v>42.2</v>
      </c>
      <c r="S309" s="420">
        <f>IF(R309="ABI",0,IF(R309="DSP","DSP",IF(R309="VAL","VAL",IF(A309="F",VLOOKUP(R309,détfille,2),VLOOKUP(R309,détgarçon,2)))))</f>
        <v>3.5</v>
      </c>
      <c r="T309" s="421">
        <f>IF(OR(Q309="VAL",S309="VAL"),"VALIDÉ",IF(AND(Q309="DSP",S309="DSP"),"DSP",IF(Q309="DSP",S309*2,IF(S309="DSP",Q309*2,(Q309+S309)))))</f>
        <v>7</v>
      </c>
      <c r="U309" s="418">
        <v>25.44</v>
      </c>
      <c r="V309" s="420">
        <f>IF(U309="ABI",0,IF(U309="DSP","DSP",IF(U309="VAL","VAL",IF(A309="F",VLOOKUP(U309,coorfille,2),VLOOKUP(U309,coorgarçon,2)))))</f>
        <v>5.25</v>
      </c>
      <c r="W309" s="418">
        <v>-12</v>
      </c>
      <c r="X309" s="420">
        <f>IF(W309="ABI",0,IF(W309="DSP","DSP",IF(W309="VAL","VAL",IF(A309="F",VLOOKUP(W309,SouplesseFille,2),VLOOKUP(W309,SouplesseGarçon,2)))))</f>
        <v>0.5</v>
      </c>
      <c r="Y309" s="418">
        <v>4</v>
      </c>
      <c r="Z309" s="420">
        <f>IF(Y309="ABI",0,IF(Y309="DSP","DSP",IF(Y309="VAL","VAL",IF(A309="F",VLOOKUP(Y309,eqfille,2),VLOOKUP(Y309,eqgarçon,2)))))</f>
        <v>3</v>
      </c>
      <c r="AA309" s="421">
        <f>IF(AND(V309="DSP",X309="DSP",Z309="DSP"),"DSP",IF(AND(V309="DSP",X309="DSP"),Z309*4,IF(AND(V309="DSP",Z309="DSP"),X309*4,IF(AND(X309="DSP",Z309="DSP"),V309*2,IF(V309="DSP",(X309+Z309)*2,IF(X309="DSP",V309+Z309*2,IF(Z309="DSP",V309+X309*2,IF(Z309="VAL","VALIDÉ",V309+X309+Z309))))))))</f>
        <v>8.75</v>
      </c>
      <c r="AB309" s="418">
        <v>44.36</v>
      </c>
      <c r="AC309" s="420">
        <f>IF(AB309="ABI",0,IF(AB309="DNF",0,IF(AB309="DSP","DSP",IF(AB309="VAL","VAL",(IF(A309="F",VLOOKUP(AB309,nagefille,2),VLOOKUP(AB309,nagegarçon,2)))))))</f>
        <v>8</v>
      </c>
      <c r="AD309" s="423">
        <f>IF(AC309="VAL","VALIDÉ",AC309)</f>
        <v>8</v>
      </c>
      <c r="AE309" s="424">
        <f>IF(AND(H309="DSP",M309="DSP",T309="DSP",AA309="DSP",AD309="DSP"),"DSP",IF(AND(H309="DSP",M309="DSP",T309="DSP",AA309="DSP"),AD309,IF(AND(H309="DSP",M309="DSP",T309="DSP",AD309="DSP"),AA309,IF(AND(H309="DSP",M309="DSP",AA309="DSP",AD309="DSP"),T309,IF(AND(H309="DSP",T309="DSP",AA309="DSP",AD309="DSP"),M309,IF(AND(M309="DSP",T309="DSP",AA309="DSP",AD309="DSP"),H309,IF(AND(T309="DSP",AA309="DSP",AD309="DSP"),(H309+M309)/2,IF(AND(M309="DSP",AA309="DSP",AD309="DSP"),(H309+T309)/2,IF(AND(H309="DSP",AA309="DSP",AD309="DSP"),(M309+T309)/2,IF(AND(M309="DSP",T309="DSP",AD309="DSP"),(H309+AA309)/2,IF(AND(H309="DSP",T309="DSP",AD309="DSP"),(M309+AA309)/2,IF(AND(H309="DSP",M309="DSP",AD309="DSP"),(T309+AA309)/2,IF(AND(M309="DSP",T309="DSP",AA309="DSP"),(H309+AD309)/2,IF(AND(H309="DSP",T309="DSP",AA309="DSP"),(M309+AD309)/2,IF(AND(H309="DSP",M309="DSP",AA309="DSP"),(T309+AD309)/2,IF(AND(H309="DSP",M309="DSP",T309="DSP"),(AA309+AD309)/2,IF(AND(H309="DSP",M309="DSP"),(T309+AA309+AD309)/3,IF(AND(H309="DSP",T309="DSP"),(M309+AA309+AD309)/3,IF(AND(M309="DSP",T309="DSP"),(H309+AA309+AD309)/3,IF(AND(H309="DSP",AA309="DSP"),(M309+T309+AD309)/3,IF(AND(M309="DSP",AA309="DSP"),(H309+T309+AD309)/3,IF(AND(T309="DSP",AA309="DSP"),(H309+M309+AD309)/3,IF(AND(H309="DSP",AD309="DSP"),(M309+T309+AA309)/3,IF(AND(M309="DSP",AD309="DSP"),(H309+T309+AA309)/3,IF(AND(T309="DSP",AD309="DSP"),(H309+M309+AA309)/3,IF(AND(AA309="DSP",AD309="DSP"),(H309+M309+T309)/3,IF(H309="DSP",(M309+T309+AA309+AD309)/4,IF(M309="DSP",(H309+T309+AA309+AD309)/4,IF(T309="DSP",(H309+M309+AA309+AD309)/4,IF(AA309="DSP",(H309+M309+T309+AD309)/4,IF(AD309="DSP",(H309+M309+T309+AA309)/4,SUM(H309+M309+T309+AA309+AD309)/5)))))))))))))))))))))))))))))))</f>
        <v>9.75</v>
      </c>
      <c r="AF309" s="425">
        <f>IF(AE309="DSP",0,AE309)</f>
        <v>9.75</v>
      </c>
      <c r="AG309" s="484">
        <f>RANK(AF309,$AF$3:$AF$651,0)</f>
        <v>451</v>
      </c>
      <c r="AH309" s="426">
        <f>IF(ISERROR(VLOOKUP(B309,'Notes Ecrit'!$A$2:$B$650,2,FALSE)),"ABI",(VLOOKUP(B309,'Notes Ecrit'!$A$2:$B$650,2,FALSE)))</f>
        <v>4</v>
      </c>
      <c r="AI309" s="425">
        <f>IF(OR(AH309="ABI",AH309="VALIDÉ"),0,AH309)</f>
        <v>4</v>
      </c>
      <c r="AJ309" s="488">
        <f>RANK(AI309,$AI$3:$AI$651,0)</f>
        <v>490</v>
      </c>
      <c r="AK309" s="427">
        <f>IF(AH309="ABI","DEF",IF(AE309="DSP",AH309,(AE309*0.5+AH309*0.5)))</f>
        <v>6.875</v>
      </c>
    </row>
    <row r="310" spans="1:37" ht="15.75" customHeight="1" thickBot="1" x14ac:dyDescent="0.35">
      <c r="A310" s="414" t="s">
        <v>1026</v>
      </c>
      <c r="B310" s="415">
        <v>21911757</v>
      </c>
      <c r="C310" s="416" t="s">
        <v>684</v>
      </c>
      <c r="D310" s="417" t="s">
        <v>685</v>
      </c>
      <c r="E310" s="418">
        <v>19</v>
      </c>
      <c r="F310" s="419">
        <f>IF(E310="ABI","ABI",IF(E310="DSP","DSP",IF(E310="VAL","VAL",(VLOOKUP(E310,tpstest,2)))))</f>
        <v>19</v>
      </c>
      <c r="G310" s="420">
        <f>IF(F310="ABI",0,IF(F310="DSP","DSP",IF(F310="VAL","VAL",(IF(A310="F",VLOOKUP(F310,endurfille,2),VLOOKUP(F310,endurgarçon,2))))))</f>
        <v>16</v>
      </c>
      <c r="H310" s="421">
        <f>IF(G310="VAL","VALIDÉ",G310)</f>
        <v>16</v>
      </c>
      <c r="I310" s="418">
        <v>3.18</v>
      </c>
      <c r="J310" s="420">
        <f>IF(I310="ABI",0,IF(I310="DSP","DSP",IF(I310="VAL","VAL",(IF(A310="F",VLOOKUP(I310,VIT20MF,2),VLOOKUP(I310,Vit20MG,2))))))</f>
        <v>17</v>
      </c>
      <c r="K310" s="418">
        <v>6.48</v>
      </c>
      <c r="L310" s="420">
        <f>IF(K310="ABI",0,IF(K310="DSP","DSP",IF(K310="VAL","VAL",(IF(A310="F",VLOOKUP(K310,vit50mf,2),VLOOKUP(K310,vit50mg,2))))))</f>
        <v>13</v>
      </c>
      <c r="M310" s="421">
        <f>IF(OR(J310="DSP",L310="DSP"),"DSP",IF(L310="VAL","VALIDÉ",(J310+L310)/2))</f>
        <v>15</v>
      </c>
      <c r="N310" s="418">
        <v>70</v>
      </c>
      <c r="O310" s="418">
        <v>74</v>
      </c>
      <c r="P310" s="422">
        <f>IF(OR(N310="DSP",N310="ABI",N310="VAL"),0,N310/O310)</f>
        <v>0.94594594594594594</v>
      </c>
      <c r="Q310" s="420">
        <f>IF(N310="ABI",0,IF(N310="DSP","DSP",IF(N310="VAL","VAL",IF(A310="F",VLOOKUP(P310,forcefille,2),VLOOKUP(P310,forcegarçon,2)))))</f>
        <v>5</v>
      </c>
      <c r="R310" s="418">
        <v>47</v>
      </c>
      <c r="S310" s="420">
        <f>IF(R310="ABI",0,IF(R310="DSP","DSP",IF(R310="VAL","VAL",IF(A310="F",VLOOKUP(R310,détfille,2),VLOOKUP(R310,détgarçon,2)))))</f>
        <v>5</v>
      </c>
      <c r="T310" s="421">
        <f>IF(OR(Q310="VAL",S310="VAL"),"VALIDÉ",IF(AND(Q310="DSP",S310="DSP"),"DSP",IF(Q310="DSP",S310*2,IF(S310="DSP",Q310*2,(Q310+S310)))))</f>
        <v>10</v>
      </c>
      <c r="U310" s="418">
        <v>25.3</v>
      </c>
      <c r="V310" s="420">
        <f>IF(U310="ABI",0,IF(U310="DSP","DSP",IF(U310="VAL","VAL",IF(A310="F",VLOOKUP(U310,coorfille,2),VLOOKUP(U310,coorgarçon,2)))))</f>
        <v>5.25</v>
      </c>
      <c r="W310" s="418">
        <v>2</v>
      </c>
      <c r="X310" s="420">
        <f>IF(W310="ABI",0,IF(W310="DSP","DSP",IF(W310="VAL","VAL",IF(A310="F",VLOOKUP(W310,SouplesseFille,2),VLOOKUP(W310,SouplesseGarçon,2)))))</f>
        <v>3</v>
      </c>
      <c r="Y310" s="418">
        <v>3</v>
      </c>
      <c r="Z310" s="420">
        <f>IF(Y310="ABI",0,IF(Y310="DSP","DSP",IF(Y310="VAL","VAL",IF(A310="F",VLOOKUP(Y310,eqfille,2),VLOOKUP(Y310,eqgarçon,2)))))</f>
        <v>3.5</v>
      </c>
      <c r="AA310" s="421">
        <f>IF(AND(V310="DSP",X310="DSP",Z310="DSP"),"DSP",IF(AND(V310="DSP",X310="DSP"),Z310*4,IF(AND(V310="DSP",Z310="DSP"),X310*4,IF(AND(X310="DSP",Z310="DSP"),V310*2,IF(V310="DSP",(X310+Z310)*2,IF(X310="DSP",V310+Z310*2,IF(Z310="DSP",V310+X310*2,IF(Z310="VAL","VALIDÉ",V310+X310+Z310))))))))</f>
        <v>11.75</v>
      </c>
      <c r="AB310" s="418">
        <v>37.42</v>
      </c>
      <c r="AC310" s="420">
        <f>IF(AB310="ABI",0,IF(AB310="DNF",0,IF(AB310="DSP","DSP",IF(AB310="VAL","VAL",(IF(A310="F",VLOOKUP(AB310,nagefille,2),VLOOKUP(AB310,nagegarçon,2)))))))</f>
        <v>12</v>
      </c>
      <c r="AD310" s="423">
        <f>IF(AC310="VAL","VALIDÉ",AC310)</f>
        <v>12</v>
      </c>
      <c r="AE310" s="424">
        <f>IF(AND(H310="DSP",M310="DSP",T310="DSP",AA310="DSP",AD310="DSP"),"DSP",IF(AND(H310="DSP",M310="DSP",T310="DSP",AA310="DSP"),AD310,IF(AND(H310="DSP",M310="DSP",T310="DSP",AD310="DSP"),AA310,IF(AND(H310="DSP",M310="DSP",AA310="DSP",AD310="DSP"),T310,IF(AND(H310="DSP",T310="DSP",AA310="DSP",AD310="DSP"),M310,IF(AND(M310="DSP",T310="DSP",AA310="DSP",AD310="DSP"),H310,IF(AND(T310="DSP",AA310="DSP",AD310="DSP"),(H310+M310)/2,IF(AND(M310="DSP",AA310="DSP",AD310="DSP"),(H310+T310)/2,IF(AND(H310="DSP",AA310="DSP",AD310="DSP"),(M310+T310)/2,IF(AND(M310="DSP",T310="DSP",AD310="DSP"),(H310+AA310)/2,IF(AND(H310="DSP",T310="DSP",AD310="DSP"),(M310+AA310)/2,IF(AND(H310="DSP",M310="DSP",AD310="DSP"),(T310+AA310)/2,IF(AND(M310="DSP",T310="DSP",AA310="DSP"),(H310+AD310)/2,IF(AND(H310="DSP",T310="DSP",AA310="DSP"),(M310+AD310)/2,IF(AND(H310="DSP",M310="DSP",AA310="DSP"),(T310+AD310)/2,IF(AND(H310="DSP",M310="DSP",T310="DSP"),(AA310+AD310)/2,IF(AND(H310="DSP",M310="DSP"),(T310+AA310+AD310)/3,IF(AND(H310="DSP",T310="DSP"),(M310+AA310+AD310)/3,IF(AND(M310="DSP",T310="DSP"),(H310+AA310+AD310)/3,IF(AND(H310="DSP",AA310="DSP"),(M310+T310+AD310)/3,IF(AND(M310="DSP",AA310="DSP"),(H310+T310+AD310)/3,IF(AND(T310="DSP",AA310="DSP"),(H310+M310+AD310)/3,IF(AND(H310="DSP",AD310="DSP"),(M310+T310+AA310)/3,IF(AND(M310="DSP",AD310="DSP"),(H310+T310+AA310)/3,IF(AND(T310="DSP",AD310="DSP"),(H310+M310+AA310)/3,IF(AND(AA310="DSP",AD310="DSP"),(H310+M310+T310)/3,IF(H310="DSP",(M310+T310+AA310+AD310)/4,IF(M310="DSP",(H310+T310+AA310+AD310)/4,IF(T310="DSP",(H310+M310+AA310+AD310)/4,IF(AA310="DSP",(H310+M310+T310+AD310)/4,IF(AD310="DSP",(H310+M310+T310+AA310)/4,SUM(H310+M310+T310+AA310+AD310)/5)))))))))))))))))))))))))))))))</f>
        <v>12.95</v>
      </c>
      <c r="AF310" s="425">
        <f>IF(AE310="DSP",0,AE310)</f>
        <v>12.95</v>
      </c>
      <c r="AG310" s="484">
        <f>RANK(AF310,$AF$3:$AF$651,0)</f>
        <v>94</v>
      </c>
      <c r="AH310" s="426">
        <f>IF(ISERROR(VLOOKUP(B310,'Notes Ecrit'!$A$2:$B$650,2,FALSE)),"ABI",(VLOOKUP(B310,'Notes Ecrit'!$A$2:$B$650,2,FALSE)))</f>
        <v>8.5</v>
      </c>
      <c r="AI310" s="425">
        <f>IF(OR(AH310="ABI",AH310="VALIDÉ"),0,AH310)</f>
        <v>8.5</v>
      </c>
      <c r="AJ310" s="488">
        <f>RANK(AI310,$AI$3:$AI$651,0)</f>
        <v>83</v>
      </c>
      <c r="AK310" s="427">
        <f>IF(AH310="ABI","DEF",IF(AE310="DSP",AH310,(AE310*0.5+AH310*0.5)))</f>
        <v>10.725</v>
      </c>
    </row>
    <row r="311" spans="1:37" ht="15.75" customHeight="1" thickBot="1" x14ac:dyDescent="0.35">
      <c r="A311" s="414" t="s">
        <v>1026</v>
      </c>
      <c r="B311" s="415">
        <v>21910608</v>
      </c>
      <c r="C311" s="416" t="s">
        <v>686</v>
      </c>
      <c r="D311" s="417" t="s">
        <v>687</v>
      </c>
      <c r="E311" s="418">
        <v>17</v>
      </c>
      <c r="F311" s="419">
        <f>IF(E311="ABI","ABI",IF(E311="DSP","DSP",IF(E311="VAL","VAL",(VLOOKUP(E311,tpstest,2)))))</f>
        <v>18</v>
      </c>
      <c r="G311" s="420">
        <f>IF(F311="ABI",0,IF(F311="DSP","DSP",IF(F311="VAL","VAL",(IF(A311="F",VLOOKUP(F311,endurfille,2),VLOOKUP(F311,endurgarçon,2))))))</f>
        <v>14</v>
      </c>
      <c r="H311" s="421">
        <f>IF(G311="VAL","VALIDÉ",G311)</f>
        <v>14</v>
      </c>
      <c r="I311" s="418">
        <v>3.14</v>
      </c>
      <c r="J311" s="420">
        <f>IF(I311="ABI",0,IF(I311="DSP","DSP",IF(I311="VAL","VAL",(IF(A311="F",VLOOKUP(I311,VIT20MF,2),VLOOKUP(I311,Vit20MG,2))))))</f>
        <v>18</v>
      </c>
      <c r="K311" s="418">
        <v>6.74</v>
      </c>
      <c r="L311" s="420">
        <f>IF(K311="ABI",0,IF(K311="DSP","DSP",IF(K311="VAL","VAL",(IF(A311="F",VLOOKUP(K311,vit50mf,2),VLOOKUP(K311,vit50mg,2))))))</f>
        <v>12</v>
      </c>
      <c r="M311" s="421">
        <f>IF(OR(J311="DSP",L311="DSP"),"DSP",IF(L311="VAL","VALIDÉ",(J311+L311)/2))</f>
        <v>15</v>
      </c>
      <c r="N311" s="418">
        <v>74</v>
      </c>
      <c r="O311" s="418">
        <v>74</v>
      </c>
      <c r="P311" s="422">
        <f>IF(OR(N311="DSP",N311="ABI",N311="VAL"),0,N311/O311)</f>
        <v>1</v>
      </c>
      <c r="Q311" s="420">
        <f>IF(N311="ABI",0,IF(N311="DSP","DSP",IF(N311="VAL","VAL",IF(A311="F",VLOOKUP(P311,forcefille,2),VLOOKUP(P311,forcegarçon,2)))))</f>
        <v>5.5</v>
      </c>
      <c r="R311" s="418">
        <v>29.6</v>
      </c>
      <c r="S311" s="420">
        <f>IF(R311="ABI",0,IF(R311="DSP","DSP",IF(R311="VAL","VAL",IF(A311="F",VLOOKUP(R311,détfille,2),VLOOKUP(R311,détgarçon,2)))))</f>
        <v>0.5</v>
      </c>
      <c r="T311" s="421">
        <f>IF(OR(Q311="VAL",S311="VAL"),"VALIDÉ",IF(AND(Q311="DSP",S311="DSP"),"DSP",IF(Q311="DSP",S311*2,IF(S311="DSP",Q311*2,(Q311+S311)))))</f>
        <v>6</v>
      </c>
      <c r="U311" s="418">
        <v>29.54</v>
      </c>
      <c r="V311" s="420">
        <f>IF(U311="ABI",0,IF(U311="DSP","DSP",IF(U311="VAL","VAL",IF(A311="F",VLOOKUP(U311,coorfille,2),VLOOKUP(U311,coorgarçon,2)))))</f>
        <v>3</v>
      </c>
      <c r="W311" s="418">
        <v>-15</v>
      </c>
      <c r="X311" s="420">
        <f>IF(W311="ABI",0,IF(W311="DSP","DSP",IF(W311="VAL","VAL",IF(A311="F",VLOOKUP(W311,SouplesseFille,2),VLOOKUP(W311,SouplesseGarçon,2)))))</f>
        <v>0.25</v>
      </c>
      <c r="Y311" s="418">
        <v>7</v>
      </c>
      <c r="Z311" s="420">
        <f>IF(Y311="ABI",0,IF(Y311="DSP","DSP",IF(Y311="VAL","VAL",IF(A311="F",VLOOKUP(Y311,eqfille,2),VLOOKUP(Y311,eqgarçon,2)))))</f>
        <v>1.5</v>
      </c>
      <c r="AA311" s="421">
        <f>IF(AND(V311="DSP",X311="DSP",Z311="DSP"),"DSP",IF(AND(V311="DSP",X311="DSP"),Z311*4,IF(AND(V311="DSP",Z311="DSP"),X311*4,IF(AND(X311="DSP",Z311="DSP"),V311*2,IF(V311="DSP",(X311+Z311)*2,IF(X311="DSP",V311+Z311*2,IF(Z311="DSP",V311+X311*2,IF(Z311="VAL","VALIDÉ",V311+X311+Z311))))))))</f>
        <v>4.75</v>
      </c>
      <c r="AB311" s="418">
        <v>49.04</v>
      </c>
      <c r="AC311" s="420">
        <f>IF(AB311="ABI",0,IF(AB311="DNF",0,IF(AB311="DSP","DSP",IF(AB311="VAL","VAL",(IF(A311="F",VLOOKUP(AB311,nagefille,2),VLOOKUP(AB311,nagegarçon,2)))))))</f>
        <v>6</v>
      </c>
      <c r="AD311" s="423">
        <f>IF(AC311="VAL","VALIDÉ",AC311)</f>
        <v>6</v>
      </c>
      <c r="AE311" s="424">
        <f>IF(AND(H311="DSP",M311="DSP",T311="DSP",AA311="DSP",AD311="DSP"),"DSP",IF(AND(H311="DSP",M311="DSP",T311="DSP",AA311="DSP"),AD311,IF(AND(H311="DSP",M311="DSP",T311="DSP",AD311="DSP"),AA311,IF(AND(H311="DSP",M311="DSP",AA311="DSP",AD311="DSP"),T311,IF(AND(H311="DSP",T311="DSP",AA311="DSP",AD311="DSP"),M311,IF(AND(M311="DSP",T311="DSP",AA311="DSP",AD311="DSP"),H311,IF(AND(T311="DSP",AA311="DSP",AD311="DSP"),(H311+M311)/2,IF(AND(M311="DSP",AA311="DSP",AD311="DSP"),(H311+T311)/2,IF(AND(H311="DSP",AA311="DSP",AD311="DSP"),(M311+T311)/2,IF(AND(M311="DSP",T311="DSP",AD311="DSP"),(H311+AA311)/2,IF(AND(H311="DSP",T311="DSP",AD311="DSP"),(M311+AA311)/2,IF(AND(H311="DSP",M311="DSP",AD311="DSP"),(T311+AA311)/2,IF(AND(M311="DSP",T311="DSP",AA311="DSP"),(H311+AD311)/2,IF(AND(H311="DSP",T311="DSP",AA311="DSP"),(M311+AD311)/2,IF(AND(H311="DSP",M311="DSP",AA311="DSP"),(T311+AD311)/2,IF(AND(H311="DSP",M311="DSP",T311="DSP"),(AA311+AD311)/2,IF(AND(H311="DSP",M311="DSP"),(T311+AA311+AD311)/3,IF(AND(H311="DSP",T311="DSP"),(M311+AA311+AD311)/3,IF(AND(M311="DSP",T311="DSP"),(H311+AA311+AD311)/3,IF(AND(H311="DSP",AA311="DSP"),(M311+T311+AD311)/3,IF(AND(M311="DSP",AA311="DSP"),(H311+T311+AD311)/3,IF(AND(T311="DSP",AA311="DSP"),(H311+M311+AD311)/3,IF(AND(H311="DSP",AD311="DSP"),(M311+T311+AA311)/3,IF(AND(M311="DSP",AD311="DSP"),(H311+T311+AA311)/3,IF(AND(T311="DSP",AD311="DSP"),(H311+M311+AA311)/3,IF(AND(AA311="DSP",AD311="DSP"),(H311+M311+T311)/3,IF(H311="DSP",(M311+T311+AA311+AD311)/4,IF(M311="DSP",(H311+T311+AA311+AD311)/4,IF(T311="DSP",(H311+M311+AA311+AD311)/4,IF(AA311="DSP",(H311+M311+T311+AD311)/4,IF(AD311="DSP",(H311+M311+T311+AA311)/4,SUM(H311+M311+T311+AA311+AD311)/5)))))))))))))))))))))))))))))))</f>
        <v>9.15</v>
      </c>
      <c r="AF311" s="425">
        <f>IF(AE311="DSP",0,AE311)</f>
        <v>9.15</v>
      </c>
      <c r="AG311" s="484">
        <f>RANK(AF311,$AF$3:$AF$651,0)</f>
        <v>492</v>
      </c>
      <c r="AH311" s="426">
        <f>IF(ISERROR(VLOOKUP(B311,'Notes Ecrit'!$A$2:$B$650,2,FALSE)),"ABI",(VLOOKUP(B311,'Notes Ecrit'!$A$2:$B$650,2,FALSE)))</f>
        <v>2.5</v>
      </c>
      <c r="AI311" s="425">
        <f>IF(OR(AH311="ABI",AH311="VALIDÉ"),0,AH311)</f>
        <v>2.5</v>
      </c>
      <c r="AJ311" s="488">
        <f>RANK(AI311,$AI$3:$AI$651,0)</f>
        <v>574</v>
      </c>
      <c r="AK311" s="427">
        <f>IF(AH311="ABI","DEF",IF(AE311="DSP",AH311,(AE311*0.5+AH311*0.5)))</f>
        <v>5.8250000000000002</v>
      </c>
    </row>
    <row r="312" spans="1:37" ht="15.75" customHeight="1" thickBot="1" x14ac:dyDescent="0.35">
      <c r="A312" s="414" t="s">
        <v>1026</v>
      </c>
      <c r="B312" s="415">
        <v>21803177</v>
      </c>
      <c r="C312" s="416" t="s">
        <v>236</v>
      </c>
      <c r="D312" s="417" t="s">
        <v>237</v>
      </c>
      <c r="E312" s="418" t="s">
        <v>329</v>
      </c>
      <c r="F312" s="419" t="str">
        <f>IF(E312="ABI","ABI",IF(E312="DSP","DSP",IF(E312="VAL","VAL",(VLOOKUP(E312,tpstest,2)))))</f>
        <v>ABI</v>
      </c>
      <c r="G312" s="420">
        <f>IF(F312="ABI",0,IF(F312="DSP","DSP",IF(F312="VAL","VAL",(IF(A312="F",VLOOKUP(F312,endurfille,2),VLOOKUP(F312,endurgarçon,2))))))</f>
        <v>0</v>
      </c>
      <c r="H312" s="421">
        <f>IF(G312="VAL","VALIDÉ",G312)</f>
        <v>0</v>
      </c>
      <c r="I312" s="418" t="s">
        <v>329</v>
      </c>
      <c r="J312" s="420">
        <f>IF(I312="ABI",0,IF(I312="DSP","DSP",IF(I312="VAL","VAL",(IF(A312="F",VLOOKUP(I312,VIT20MF,2),VLOOKUP(I312,Vit20MG,2))))))</f>
        <v>0</v>
      </c>
      <c r="K312" s="418" t="s">
        <v>329</v>
      </c>
      <c r="L312" s="420">
        <f>IF(K312="ABI",0,IF(K312="DSP","DSP",IF(K312="VAL","VAL",(IF(A312="F",VLOOKUP(K312,vit50mf,2),VLOOKUP(K312,vit50mg,2))))))</f>
        <v>0</v>
      </c>
      <c r="M312" s="421">
        <f>IF(OR(J312="DSP",L312="DSP"),"DSP",IF(L312="VAL","VALIDÉ",(J312+L312)/2))</f>
        <v>0</v>
      </c>
      <c r="N312" s="418">
        <v>64</v>
      </c>
      <c r="O312" s="418" t="s">
        <v>1145</v>
      </c>
      <c r="P312" s="422">
        <v>0</v>
      </c>
      <c r="Q312" s="420">
        <f>IF(N312="ABI",0,IF(N312="DSP","DSP",IF(N312="VAL","VAL",IF(A312="F",VLOOKUP(P312,forcefille,2),VLOOKUP(P312,forcegarçon,2)))))</f>
        <v>0</v>
      </c>
      <c r="R312" s="418">
        <v>29.3</v>
      </c>
      <c r="S312" s="420">
        <f>IF(R312="ABI",0,IF(R312="DSP","DSP",IF(R312="VAL","VAL",IF(A312="F",VLOOKUP(R312,détfille,2),VLOOKUP(R312,détgarçon,2)))))</f>
        <v>0.5</v>
      </c>
      <c r="T312" s="421">
        <f>IF(OR(Q312="VAL",S312="VAL"),"VALIDÉ",IF(AND(Q312="DSP",S312="DSP"),"DSP",IF(Q312="DSP",S312*2,IF(S312="DSP",Q312*2,(Q312+S312)))))</f>
        <v>0.5</v>
      </c>
      <c r="U312" s="418" t="s">
        <v>329</v>
      </c>
      <c r="V312" s="420">
        <f>IF(U312="ABI",0,IF(U312="DSP","DSP",IF(U312="VAL","VAL",IF(A312="F",VLOOKUP(U312,coorfille,2),VLOOKUP(U312,coorgarçon,2)))))</f>
        <v>0</v>
      </c>
      <c r="W312" s="418" t="s">
        <v>329</v>
      </c>
      <c r="X312" s="420">
        <f>IF(W312="ABI",0,IF(W312="DSP","DSP",IF(W312="VAL","VAL",IF(A312="F",VLOOKUP(W312,SouplesseFille,2),VLOOKUP(W312,SouplesseGarçon,2)))))</f>
        <v>0</v>
      </c>
      <c r="Y312" s="418" t="s">
        <v>329</v>
      </c>
      <c r="Z312" s="420">
        <f>IF(Y312="ABI",0,IF(Y312="DSP","DSP",IF(Y312="VAL","VAL",IF(A312="F",VLOOKUP(Y312,eqfille,2),VLOOKUP(Y312,eqgarçon,2)))))</f>
        <v>0</v>
      </c>
      <c r="AA312" s="421">
        <f>IF(AND(V312="DSP",X312="DSP",Z312="DSP"),"DSP",IF(AND(V312="DSP",X312="DSP"),Z312*4,IF(AND(V312="DSP",Z312="DSP"),X312*4,IF(AND(X312="DSP",Z312="DSP"),V312*2,IF(V312="DSP",(X312+Z312)*2,IF(X312="DSP",V312+Z312*2,IF(Z312="DSP",V312+X312*2,IF(Z312="VAL","VALIDÉ",V312+X312+Z312))))))))</f>
        <v>0</v>
      </c>
      <c r="AB312" s="418" t="s">
        <v>329</v>
      </c>
      <c r="AC312" s="420">
        <f>IF(AB312="ABI",0,IF(AB312="DNF",0,IF(AB312="DSP","DSP",IF(AB312="VAL","VAL",(IF(A312="F",VLOOKUP(AB312,nagefille,2),VLOOKUP(AB312,nagegarçon,2)))))))</f>
        <v>0</v>
      </c>
      <c r="AD312" s="423">
        <f>IF(AC312="VAL","VALIDÉ",AC312)</f>
        <v>0</v>
      </c>
      <c r="AE312" s="424">
        <f>IF(AND(H312="DSP",M312="DSP",T312="DSP",AA312="DSP",AD312="DSP"),"DSP",IF(AND(H312="DSP",M312="DSP",T312="DSP",AA312="DSP"),AD312,IF(AND(H312="DSP",M312="DSP",T312="DSP",AD312="DSP"),AA312,IF(AND(H312="DSP",M312="DSP",AA312="DSP",AD312="DSP"),T312,IF(AND(H312="DSP",T312="DSP",AA312="DSP",AD312="DSP"),M312,IF(AND(M312="DSP",T312="DSP",AA312="DSP",AD312="DSP"),H312,IF(AND(T312="DSP",AA312="DSP",AD312="DSP"),(H312+M312)/2,IF(AND(M312="DSP",AA312="DSP",AD312="DSP"),(H312+T312)/2,IF(AND(H312="DSP",AA312="DSP",AD312="DSP"),(M312+T312)/2,IF(AND(M312="DSP",T312="DSP",AD312="DSP"),(H312+AA312)/2,IF(AND(H312="DSP",T312="DSP",AD312="DSP"),(M312+AA312)/2,IF(AND(H312="DSP",M312="DSP",AD312="DSP"),(T312+AA312)/2,IF(AND(M312="DSP",T312="DSP",AA312="DSP"),(H312+AD312)/2,IF(AND(H312="DSP",T312="DSP",AA312="DSP"),(M312+AD312)/2,IF(AND(H312="DSP",M312="DSP",AA312="DSP"),(T312+AD312)/2,IF(AND(H312="DSP",M312="DSP",T312="DSP"),(AA312+AD312)/2,IF(AND(H312="DSP",M312="DSP"),(T312+AA312+AD312)/3,IF(AND(H312="DSP",T312="DSP"),(M312+AA312+AD312)/3,IF(AND(M312="DSP",T312="DSP"),(H312+AA312+AD312)/3,IF(AND(H312="DSP",AA312="DSP"),(M312+T312+AD312)/3,IF(AND(M312="DSP",AA312="DSP"),(H312+T312+AD312)/3,IF(AND(T312="DSP",AA312="DSP"),(H312+M312+AD312)/3,IF(AND(H312="DSP",AD312="DSP"),(M312+T312+AA312)/3,IF(AND(M312="DSP",AD312="DSP"),(H312+T312+AA312)/3,IF(AND(T312="DSP",AD312="DSP"),(H312+M312+AA312)/3,IF(AND(AA312="DSP",AD312="DSP"),(H312+M312+T312)/3,IF(H312="DSP",(M312+T312+AA312+AD312)/4,IF(M312="DSP",(H312+T312+AA312+AD312)/4,IF(T312="DSP",(H312+M312+AA312+AD312)/4,IF(AA312="DSP",(H312+M312+T312+AD312)/4,IF(AD312="DSP",(H312+M312+T312+AA312)/4,SUM(H312+M312+T312+AA312+AD312)/5)))))))))))))))))))))))))))))))</f>
        <v>0.1</v>
      </c>
      <c r="AF312" s="425">
        <f>IF(AE312="DSP",0,AE312)</f>
        <v>0.1</v>
      </c>
      <c r="AG312" s="484">
        <f>RANK(AF312,$AF$3:$AF$651,0)</f>
        <v>583</v>
      </c>
      <c r="AH312" s="426">
        <f>IF(ISERROR(VLOOKUP(B312,'Notes Ecrit'!$A$2:$B$650,2,FALSE)),"ABI",(VLOOKUP(B312,'Notes Ecrit'!$A$2:$B$650,2,FALSE)))</f>
        <v>1.5</v>
      </c>
      <c r="AI312" s="425">
        <f>IF(OR(AH312="ABI",AH312="VALIDÉ"),0,AH312)</f>
        <v>1.5</v>
      </c>
      <c r="AJ312" s="488">
        <f>RANK(AI312,$AI$3:$AI$651,0)</f>
        <v>589</v>
      </c>
      <c r="AK312" s="427">
        <f>IF(AH312="ABI","DEF",IF(AE312="DSP",AH312,(AE312*0.5+AH312*0.5)))</f>
        <v>0.8</v>
      </c>
    </row>
    <row r="313" spans="1:37" ht="15.75" customHeight="1" thickBot="1" x14ac:dyDescent="0.35">
      <c r="A313" s="414" t="s">
        <v>1026</v>
      </c>
      <c r="B313" s="415">
        <v>21805462</v>
      </c>
      <c r="C313" s="416" t="s">
        <v>238</v>
      </c>
      <c r="D313" s="417" t="s">
        <v>36</v>
      </c>
      <c r="E313" s="418">
        <v>11</v>
      </c>
      <c r="F313" s="419">
        <f>IF(E313="ABI","ABI",IF(E313="DSP","DSP",IF(E313="VAL","VAL",(VLOOKUP(E313,tpstest,2)))))</f>
        <v>15</v>
      </c>
      <c r="G313" s="420">
        <f>IF(F313="ABI",0,IF(F313="DSP","DSP",IF(F313="VAL","VAL",(IF(A313="F",VLOOKUP(F313,endurfille,2),VLOOKUP(F313,endurgarçon,2))))))</f>
        <v>8</v>
      </c>
      <c r="H313" s="421">
        <f>IF(G313="VAL","VALIDÉ",G313)</f>
        <v>8</v>
      </c>
      <c r="I313" s="418">
        <v>3.31</v>
      </c>
      <c r="J313" s="420">
        <f>IF(I313="ABI",0,IF(I313="DSP","DSP",IF(I313="VAL","VAL",(IF(A313="F",VLOOKUP(I313,VIT20MF,2),VLOOKUP(I313,Vit20MG,2))))))</f>
        <v>15</v>
      </c>
      <c r="K313" s="418">
        <v>6.92</v>
      </c>
      <c r="L313" s="420">
        <f>IF(K313="ABI",0,IF(K313="DSP","DSP",IF(K313="VAL","VAL",(IF(A313="F",VLOOKUP(K313,vit50mf,2),VLOOKUP(K313,vit50mg,2))))))</f>
        <v>10</v>
      </c>
      <c r="M313" s="421">
        <f>IF(OR(J313="DSP",L313="DSP"),"DSP",IF(L313="VAL","VALIDÉ",(J313+L313)/2))</f>
        <v>12.5</v>
      </c>
      <c r="N313" s="418">
        <v>70</v>
      </c>
      <c r="O313" s="418">
        <v>79</v>
      </c>
      <c r="P313" s="422">
        <f>IF(OR(N313="DSP",N313="ABI",N313="VAL"),0,N313/O313)</f>
        <v>0.88607594936708856</v>
      </c>
      <c r="Q313" s="420">
        <f>IF(N313="ABI",0,IF(N313="DSP","DSP",IF(N313="VAL","VAL",IF(A313="F",VLOOKUP(P313,forcefille,2),VLOOKUP(P313,forcegarçon,2)))))</f>
        <v>4.5</v>
      </c>
      <c r="R313" s="418">
        <v>38</v>
      </c>
      <c r="S313" s="420">
        <f>IF(R313="ABI",0,IF(R313="DSP","DSP",IF(R313="VAL","VAL",IF(A313="F",VLOOKUP(R313,détfille,2),VLOOKUP(R313,détgarçon,2)))))</f>
        <v>2.5</v>
      </c>
      <c r="T313" s="421">
        <f>IF(OR(Q313="VAL",S313="VAL"),"VALIDÉ",IF(AND(Q313="DSP",S313="DSP"),"DSP",IF(Q313="DSP",S313*2,IF(S313="DSP",Q313*2,(Q313+S313)))))</f>
        <v>7</v>
      </c>
      <c r="U313" s="418">
        <v>25.1</v>
      </c>
      <c r="V313" s="420">
        <f>IF(U313="ABI",0,IF(U313="DSP","DSP",IF(U313="VAL","VAL",IF(A313="F",VLOOKUP(U313,coorfille,2),VLOOKUP(U313,coorgarçon,2)))))</f>
        <v>5.25</v>
      </c>
      <c r="W313" s="418">
        <v>-5</v>
      </c>
      <c r="X313" s="420">
        <f>IF(W313="ABI",0,IF(W313="DSP","DSP",IF(W313="VAL","VAL",IF(A313="F",VLOOKUP(W313,SouplesseFille,2),VLOOKUP(W313,SouplesseGarçon,2)))))</f>
        <v>1.5</v>
      </c>
      <c r="Y313" s="418">
        <v>9</v>
      </c>
      <c r="Z313" s="420">
        <f>IF(Y313="ABI",0,IF(Y313="DSP","DSP",IF(Y313="VAL","VAL",IF(A313="F",VLOOKUP(Y313,eqfille,2),VLOOKUP(Y313,eqgarçon,2)))))</f>
        <v>0.5</v>
      </c>
      <c r="AA313" s="421">
        <f>IF(AND(V313="DSP",X313="DSP",Z313="DSP"),"DSP",IF(AND(V313="DSP",X313="DSP"),Z313*4,IF(AND(V313="DSP",Z313="DSP"),X313*4,IF(AND(X313="DSP",Z313="DSP"),V313*2,IF(V313="DSP",(X313+Z313)*2,IF(X313="DSP",V313+Z313*2,IF(Z313="DSP",V313+X313*2,IF(Z313="VAL","VALIDÉ",V313+X313+Z313))))))))</f>
        <v>7.25</v>
      </c>
      <c r="AB313" s="418">
        <v>34.32</v>
      </c>
      <c r="AC313" s="420">
        <f>IF(AB313="ABI",0,IF(AB313="DNF",0,IF(AB313="DSP","DSP",IF(AB313="VAL","VAL",(IF(A313="F",VLOOKUP(AB313,nagefille,2),VLOOKUP(AB313,nagegarçon,2)))))))</f>
        <v>14</v>
      </c>
      <c r="AD313" s="423">
        <f>IF(AC313="VAL","VALIDÉ",AC313)</f>
        <v>14</v>
      </c>
      <c r="AE313" s="424">
        <f>IF(AND(H313="DSP",M313="DSP",T313="DSP",AA313="DSP",AD313="DSP"),"DSP",IF(AND(H313="DSP",M313="DSP",T313="DSP",AA313="DSP"),AD313,IF(AND(H313="DSP",M313="DSP",T313="DSP",AD313="DSP"),AA313,IF(AND(H313="DSP",M313="DSP",AA313="DSP",AD313="DSP"),T313,IF(AND(H313="DSP",T313="DSP",AA313="DSP",AD313="DSP"),M313,IF(AND(M313="DSP",T313="DSP",AA313="DSP",AD313="DSP"),H313,IF(AND(T313="DSP",AA313="DSP",AD313="DSP"),(H313+M313)/2,IF(AND(M313="DSP",AA313="DSP",AD313="DSP"),(H313+T313)/2,IF(AND(H313="DSP",AA313="DSP",AD313="DSP"),(M313+T313)/2,IF(AND(M313="DSP",T313="DSP",AD313="DSP"),(H313+AA313)/2,IF(AND(H313="DSP",T313="DSP",AD313="DSP"),(M313+AA313)/2,IF(AND(H313="DSP",M313="DSP",AD313="DSP"),(T313+AA313)/2,IF(AND(M313="DSP",T313="DSP",AA313="DSP"),(H313+AD313)/2,IF(AND(H313="DSP",T313="DSP",AA313="DSP"),(M313+AD313)/2,IF(AND(H313="DSP",M313="DSP",AA313="DSP"),(T313+AD313)/2,IF(AND(H313="DSP",M313="DSP",T313="DSP"),(AA313+AD313)/2,IF(AND(H313="DSP",M313="DSP"),(T313+AA313+AD313)/3,IF(AND(H313="DSP",T313="DSP"),(M313+AA313+AD313)/3,IF(AND(M313="DSP",T313="DSP"),(H313+AA313+AD313)/3,IF(AND(H313="DSP",AA313="DSP"),(M313+T313+AD313)/3,IF(AND(M313="DSP",AA313="DSP"),(H313+T313+AD313)/3,IF(AND(T313="DSP",AA313="DSP"),(H313+M313+AD313)/3,IF(AND(H313="DSP",AD313="DSP"),(M313+T313+AA313)/3,IF(AND(M313="DSP",AD313="DSP"),(H313+T313+AA313)/3,IF(AND(T313="DSP",AD313="DSP"),(H313+M313+AA313)/3,IF(AND(AA313="DSP",AD313="DSP"),(H313+M313+T313)/3,IF(H313="DSP",(M313+T313+AA313+AD313)/4,IF(M313="DSP",(H313+T313+AA313+AD313)/4,IF(T313="DSP",(H313+M313+AA313+AD313)/4,IF(AA313="DSP",(H313+M313+T313+AD313)/4,IF(AD313="DSP",(H313+M313+T313+AA313)/4,SUM(H313+M313+T313+AA313+AD313)/5)))))))))))))))))))))))))))))))</f>
        <v>9.75</v>
      </c>
      <c r="AF313" s="425">
        <f>IF(AE313="DSP",0,AE313)</f>
        <v>9.75</v>
      </c>
      <c r="AG313" s="484">
        <f>RANK(AF313,$AF$3:$AF$651,0)</f>
        <v>451</v>
      </c>
      <c r="AH313" s="426">
        <f>IF(ISERROR(VLOOKUP(B313,'Notes Ecrit'!$A$2:$B$650,2,FALSE)),"ABI",(VLOOKUP(B313,'Notes Ecrit'!$A$2:$B$650,2,FALSE)))</f>
        <v>4</v>
      </c>
      <c r="AI313" s="425">
        <f>IF(OR(AH313="ABI",AH313="VALIDÉ"),0,AH313)</f>
        <v>4</v>
      </c>
      <c r="AJ313" s="488">
        <f>RANK(AI313,$AI$3:$AI$651,0)</f>
        <v>490</v>
      </c>
      <c r="AK313" s="427">
        <f>IF(AH313="ABI","DEF",IF(AE313="DSP",AH313,(AE313*0.5+AH313*0.5)))</f>
        <v>6.875</v>
      </c>
    </row>
    <row r="314" spans="1:37" ht="15.75" customHeight="1" thickBot="1" x14ac:dyDescent="0.35">
      <c r="A314" s="414" t="s">
        <v>1026</v>
      </c>
      <c r="B314" s="415">
        <v>21902283</v>
      </c>
      <c r="C314" s="416" t="s">
        <v>688</v>
      </c>
      <c r="D314" s="417" t="s">
        <v>641</v>
      </c>
      <c r="E314" s="418">
        <v>13</v>
      </c>
      <c r="F314" s="419">
        <f>IF(E314="ABI","ABI",IF(E314="DSP","DSP",IF(E314="VAL","VAL",(VLOOKUP(E314,tpstest,2)))))</f>
        <v>16</v>
      </c>
      <c r="G314" s="420">
        <f>IF(F314="ABI",0,IF(F314="DSP","DSP",IF(F314="VAL","VAL",(IF(A314="F",VLOOKUP(F314,endurfille,2),VLOOKUP(F314,endurgarçon,2))))))</f>
        <v>10</v>
      </c>
      <c r="H314" s="421">
        <f>IF(G314="VAL","VALIDÉ",G314)</f>
        <v>10</v>
      </c>
      <c r="I314" s="418">
        <v>3.13</v>
      </c>
      <c r="J314" s="420">
        <f>IF(I314="ABI",0,IF(I314="DSP","DSP",IF(I314="VAL","VAL",(IF(A314="F",VLOOKUP(I314,VIT20MF,2),VLOOKUP(I314,Vit20MG,2))))))</f>
        <v>18</v>
      </c>
      <c r="K314" s="418">
        <v>6.68</v>
      </c>
      <c r="L314" s="420">
        <f>IF(K314="ABI",0,IF(K314="DSP","DSP",IF(K314="VAL","VAL",(IF(A314="F",VLOOKUP(K314,vit50mf,2),VLOOKUP(K314,vit50mg,2))))))</f>
        <v>12</v>
      </c>
      <c r="M314" s="421">
        <f>IF(OR(J314="DSP",L314="DSP"),"DSP",IF(L314="VAL","VALIDÉ",(J314+L314)/2))</f>
        <v>15</v>
      </c>
      <c r="N314" s="418">
        <v>73</v>
      </c>
      <c r="O314" s="418">
        <v>83</v>
      </c>
      <c r="P314" s="422">
        <f>IF(OR(N314="DSP",N314="ABI",N314="VAL"),0,N314/O314)</f>
        <v>0.87951807228915657</v>
      </c>
      <c r="Q314" s="420">
        <f>IF(N314="ABI",0,IF(N314="DSP","DSP",IF(N314="VAL","VAL",IF(A314="F",VLOOKUP(P314,forcefille,2),VLOOKUP(P314,forcegarçon,2)))))</f>
        <v>4.5</v>
      </c>
      <c r="R314" s="418">
        <v>47.1</v>
      </c>
      <c r="S314" s="420">
        <f>IF(R314="ABI",0,IF(R314="DSP","DSP",IF(R314="VAL","VAL",IF(A314="F",VLOOKUP(R314,détfille,2),VLOOKUP(R314,détgarçon,2)))))</f>
        <v>5</v>
      </c>
      <c r="T314" s="421">
        <f>IF(OR(Q314="VAL",S314="VAL"),"VALIDÉ",IF(AND(Q314="DSP",S314="DSP"),"DSP",IF(Q314="DSP",S314*2,IF(S314="DSP",Q314*2,(Q314+S314)))))</f>
        <v>9.5</v>
      </c>
      <c r="U314" s="418">
        <v>26.86</v>
      </c>
      <c r="V314" s="420">
        <f>IF(U314="ABI",0,IF(U314="DSP","DSP",IF(U314="VAL","VAL",IF(A314="F",VLOOKUP(U314,coorfille,2),VLOOKUP(U314,coorgarçon,2)))))</f>
        <v>4.5</v>
      </c>
      <c r="W314" s="418">
        <v>0</v>
      </c>
      <c r="X314" s="420">
        <f>IF(W314="ABI",0,IF(W314="DSP","DSP",IF(W314="VAL","VAL",IF(A314="F",VLOOKUP(W314,SouplesseFille,2),VLOOKUP(W314,SouplesseGarçon,2)))))</f>
        <v>2.5</v>
      </c>
      <c r="Y314" s="418">
        <v>5</v>
      </c>
      <c r="Z314" s="420">
        <f>IF(Y314="ABI",0,IF(Y314="DSP","DSP",IF(Y314="VAL","VAL",IF(A314="F",VLOOKUP(Y314,eqfille,2),VLOOKUP(Y314,eqgarçon,2)))))</f>
        <v>2.5</v>
      </c>
      <c r="AA314" s="421">
        <f>IF(AND(V314="DSP",X314="DSP",Z314="DSP"),"DSP",IF(AND(V314="DSP",X314="DSP"),Z314*4,IF(AND(V314="DSP",Z314="DSP"),X314*4,IF(AND(X314="DSP",Z314="DSP"),V314*2,IF(V314="DSP",(X314+Z314)*2,IF(X314="DSP",V314+Z314*2,IF(Z314="DSP",V314+X314*2,IF(Z314="VAL","VALIDÉ",V314+X314+Z314))))))))</f>
        <v>9.5</v>
      </c>
      <c r="AB314" s="418">
        <v>34.369999999999997</v>
      </c>
      <c r="AC314" s="420">
        <f>IF(AB314="ABI",0,IF(AB314="DNF",0,IF(AB314="DSP","DSP",IF(AB314="VAL","VAL",(IF(A314="F",VLOOKUP(AB314,nagefille,2),VLOOKUP(AB314,nagegarçon,2)))))))</f>
        <v>14</v>
      </c>
      <c r="AD314" s="423">
        <f>IF(AC314="VAL","VALIDÉ",AC314)</f>
        <v>14</v>
      </c>
      <c r="AE314" s="424">
        <f>IF(AND(H314="DSP",M314="DSP",T314="DSP",AA314="DSP",AD314="DSP"),"DSP",IF(AND(H314="DSP",M314="DSP",T314="DSP",AA314="DSP"),AD314,IF(AND(H314="DSP",M314="DSP",T314="DSP",AD314="DSP"),AA314,IF(AND(H314="DSP",M314="DSP",AA314="DSP",AD314="DSP"),T314,IF(AND(H314="DSP",T314="DSP",AA314="DSP",AD314="DSP"),M314,IF(AND(M314="DSP",T314="DSP",AA314="DSP",AD314="DSP"),H314,IF(AND(T314="DSP",AA314="DSP",AD314="DSP"),(H314+M314)/2,IF(AND(M314="DSP",AA314="DSP",AD314="DSP"),(H314+T314)/2,IF(AND(H314="DSP",AA314="DSP",AD314="DSP"),(M314+T314)/2,IF(AND(M314="DSP",T314="DSP",AD314="DSP"),(H314+AA314)/2,IF(AND(H314="DSP",T314="DSP",AD314="DSP"),(M314+AA314)/2,IF(AND(H314="DSP",M314="DSP",AD314="DSP"),(T314+AA314)/2,IF(AND(M314="DSP",T314="DSP",AA314="DSP"),(H314+AD314)/2,IF(AND(H314="DSP",T314="DSP",AA314="DSP"),(M314+AD314)/2,IF(AND(H314="DSP",M314="DSP",AA314="DSP"),(T314+AD314)/2,IF(AND(H314="DSP",M314="DSP",T314="DSP"),(AA314+AD314)/2,IF(AND(H314="DSP",M314="DSP"),(T314+AA314+AD314)/3,IF(AND(H314="DSP",T314="DSP"),(M314+AA314+AD314)/3,IF(AND(M314="DSP",T314="DSP"),(H314+AA314+AD314)/3,IF(AND(H314="DSP",AA314="DSP"),(M314+T314+AD314)/3,IF(AND(M314="DSP",AA314="DSP"),(H314+T314+AD314)/3,IF(AND(T314="DSP",AA314="DSP"),(H314+M314+AD314)/3,IF(AND(H314="DSP",AD314="DSP"),(M314+T314+AA314)/3,IF(AND(M314="DSP",AD314="DSP"),(H314+T314+AA314)/3,IF(AND(T314="DSP",AD314="DSP"),(H314+M314+AA314)/3,IF(AND(AA314="DSP",AD314="DSP"),(H314+M314+T314)/3,IF(H314="DSP",(M314+T314+AA314+AD314)/4,IF(M314="DSP",(H314+T314+AA314+AD314)/4,IF(T314="DSP",(H314+M314+AA314+AD314)/4,IF(AA314="DSP",(H314+M314+T314+AD314)/4,IF(AD314="DSP",(H314+M314+T314+AA314)/4,SUM(H314+M314+T314+AA314+AD314)/5)))))))))))))))))))))))))))))))</f>
        <v>11.6</v>
      </c>
      <c r="AF314" s="425">
        <f>IF(AE314="DSP",0,AE314)</f>
        <v>11.6</v>
      </c>
      <c r="AG314" s="484">
        <f>RANK(AF314,$AF$3:$AF$651,0)</f>
        <v>245</v>
      </c>
      <c r="AH314" s="426">
        <f>IF(ISERROR(VLOOKUP(B314,'Notes Ecrit'!$A$2:$B$650,2,FALSE)),"ABI",(VLOOKUP(B314,'Notes Ecrit'!$A$2:$B$650,2,FALSE)))</f>
        <v>6.5</v>
      </c>
      <c r="AI314" s="425">
        <f>IF(OR(AH314="ABI",AH314="VALIDÉ"),0,AH314)</f>
        <v>6.5</v>
      </c>
      <c r="AJ314" s="488">
        <f>RANK(AI314,$AI$3:$AI$651,0)</f>
        <v>238</v>
      </c>
      <c r="AK314" s="427">
        <f>IF(AH314="ABI","DEF",IF(AE314="DSP",AH314,(AE314*0.5+AH314*0.5)))</f>
        <v>9.0500000000000007</v>
      </c>
    </row>
    <row r="315" spans="1:37" ht="15.75" customHeight="1" thickBot="1" x14ac:dyDescent="0.35">
      <c r="A315" s="414" t="s">
        <v>74</v>
      </c>
      <c r="B315" s="415">
        <v>21916611</v>
      </c>
      <c r="C315" s="416" t="s">
        <v>689</v>
      </c>
      <c r="D315" s="417" t="s">
        <v>518</v>
      </c>
      <c r="E315" s="418">
        <v>10</v>
      </c>
      <c r="F315" s="419">
        <f>IF(E315="ABI","ABI",IF(E315="DSP","DSP",IF(E315="VAL","VAL",(VLOOKUP(E315,tpstest,2)))))</f>
        <v>14.5</v>
      </c>
      <c r="G315" s="420">
        <f>IF(F315="ABI",0,IF(F315="DSP","DSP",IF(F315="VAL","VAL",(IF(A315="F",VLOOKUP(F315,endurfille,2),VLOOKUP(F315,endurgarçon,2))))))</f>
        <v>10</v>
      </c>
      <c r="H315" s="421">
        <f>IF(G315="VAL","VALIDÉ",G315)</f>
        <v>10</v>
      </c>
      <c r="I315" s="418">
        <v>3.72</v>
      </c>
      <c r="J315" s="420">
        <f>IF(I315="ABI",0,IF(I315="DSP","DSP",IF(I315="VAL","VAL",(IF(A315="F",VLOOKUP(I315,VIT20MF,2),VLOOKUP(I315,Vit20MG,2))))))</f>
        <v>13</v>
      </c>
      <c r="K315" s="418">
        <v>8.32</v>
      </c>
      <c r="L315" s="420">
        <f>IF(K315="ABI",0,IF(K315="DSP","DSP",IF(K315="VAL","VAL",(IF(A315="F",VLOOKUP(K315,vit50mf,2),VLOOKUP(K315,vit50mg,2))))))</f>
        <v>7</v>
      </c>
      <c r="M315" s="421">
        <f>IF(OR(J315="DSP",L315="DSP"),"DSP",IF(L315="VAL","VALIDÉ",(J315+L315)/2))</f>
        <v>10</v>
      </c>
      <c r="N315" s="418">
        <v>37</v>
      </c>
      <c r="O315" s="418">
        <v>73</v>
      </c>
      <c r="P315" s="422">
        <f>IF(OR(N315="DSP",N315="ABI",N315="VAL"),0,N315/O315)</f>
        <v>0.50684931506849318</v>
      </c>
      <c r="Q315" s="420">
        <f>IF(N315="ABI",0,IF(N315="DSP","DSP",IF(N315="VAL","VAL",IF(A315="F",VLOOKUP(P315,forcefille,2),VLOOKUP(P315,forcegarçon,2)))))</f>
        <v>5</v>
      </c>
      <c r="R315" s="418">
        <v>24.3</v>
      </c>
      <c r="S315" s="420">
        <f>IF(R315="ABI",0,IF(R315="DSP","DSP",IF(R315="VAL","VAL",IF(A315="F",VLOOKUP(R315,détfille,2),VLOOKUP(R315,détgarçon,2)))))</f>
        <v>3.5</v>
      </c>
      <c r="T315" s="421">
        <f>IF(OR(Q315="VAL",S315="VAL"),"VALIDÉ",IF(AND(Q315="DSP",S315="DSP"),"DSP",IF(Q315="DSP",S315*2,IF(S315="DSP",Q315*2,(Q315+S315)))))</f>
        <v>8.5</v>
      </c>
      <c r="U315" s="418">
        <v>33.32</v>
      </c>
      <c r="V315" s="420">
        <f>IF(U315="ABI",0,IF(U315="DSP","DSP",IF(U315="VAL","VAL",IF(A315="F",VLOOKUP(U315,coorfille,2),VLOOKUP(U315,coorgarçon,2)))))</f>
        <v>2.25</v>
      </c>
      <c r="W315" s="418">
        <v>-10</v>
      </c>
      <c r="X315" s="420">
        <f>IF(W315="ABI",0,IF(W315="DSP","DSP",IF(W315="VAL","VAL",IF(A315="F",VLOOKUP(W315,SouplesseFille,2),VLOOKUP(W315,SouplesseGarçon,2)))))</f>
        <v>0.75</v>
      </c>
      <c r="Y315" s="418">
        <v>6</v>
      </c>
      <c r="Z315" s="420">
        <f>IF(Y315="ABI",0,IF(Y315="DSP","DSP",IF(Y315="VAL","VAL",IF(A315="F",VLOOKUP(Y315,eqfille,2),VLOOKUP(Y315,eqgarçon,2)))))</f>
        <v>2</v>
      </c>
      <c r="AA315" s="421">
        <f>IF(AND(V315="DSP",X315="DSP",Z315="DSP"),"DSP",IF(AND(V315="DSP",X315="DSP"),Z315*4,IF(AND(V315="DSP",Z315="DSP"),X315*4,IF(AND(X315="DSP",Z315="DSP"),V315*2,IF(V315="DSP",(X315+Z315)*2,IF(X315="DSP",V315+Z315*2,IF(Z315="DSP",V315+X315*2,IF(Z315="VAL","VALIDÉ",V315+X315+Z315))))))))</f>
        <v>5</v>
      </c>
      <c r="AB315" s="418">
        <v>46.96</v>
      </c>
      <c r="AC315" s="420">
        <f>IF(AB315="ABI",0,IF(AB315="DNF",0,IF(AB315="DSP","DSP",IF(AB315="VAL","VAL",(IF(A315="F",VLOOKUP(AB315,nagefille,2),VLOOKUP(AB315,nagegarçon,2)))))))</f>
        <v>10</v>
      </c>
      <c r="AD315" s="423">
        <f>IF(AC315="VAL","VALIDÉ",AC315)</f>
        <v>10</v>
      </c>
      <c r="AE315" s="424">
        <f>IF(AND(H315="DSP",M315="DSP",T315="DSP",AA315="DSP",AD315="DSP"),"DSP",IF(AND(H315="DSP",M315="DSP",T315="DSP",AA315="DSP"),AD315,IF(AND(H315="DSP",M315="DSP",T315="DSP",AD315="DSP"),AA315,IF(AND(H315="DSP",M315="DSP",AA315="DSP",AD315="DSP"),T315,IF(AND(H315="DSP",T315="DSP",AA315="DSP",AD315="DSP"),M315,IF(AND(M315="DSP",T315="DSP",AA315="DSP",AD315="DSP"),H315,IF(AND(T315="DSP",AA315="DSP",AD315="DSP"),(H315+M315)/2,IF(AND(M315="DSP",AA315="DSP",AD315="DSP"),(H315+T315)/2,IF(AND(H315="DSP",AA315="DSP",AD315="DSP"),(M315+T315)/2,IF(AND(M315="DSP",T315="DSP",AD315="DSP"),(H315+AA315)/2,IF(AND(H315="DSP",T315="DSP",AD315="DSP"),(M315+AA315)/2,IF(AND(H315="DSP",M315="DSP",AD315="DSP"),(T315+AA315)/2,IF(AND(M315="DSP",T315="DSP",AA315="DSP"),(H315+AD315)/2,IF(AND(H315="DSP",T315="DSP",AA315="DSP"),(M315+AD315)/2,IF(AND(H315="DSP",M315="DSP",AA315="DSP"),(T315+AD315)/2,IF(AND(H315="DSP",M315="DSP",T315="DSP"),(AA315+AD315)/2,IF(AND(H315="DSP",M315="DSP"),(T315+AA315+AD315)/3,IF(AND(H315="DSP",T315="DSP"),(M315+AA315+AD315)/3,IF(AND(M315="DSP",T315="DSP"),(H315+AA315+AD315)/3,IF(AND(H315="DSP",AA315="DSP"),(M315+T315+AD315)/3,IF(AND(M315="DSP",AA315="DSP"),(H315+T315+AD315)/3,IF(AND(T315="DSP",AA315="DSP"),(H315+M315+AD315)/3,IF(AND(H315="DSP",AD315="DSP"),(M315+T315+AA315)/3,IF(AND(M315="DSP",AD315="DSP"),(H315+T315+AA315)/3,IF(AND(T315="DSP",AD315="DSP"),(H315+M315+AA315)/3,IF(AND(AA315="DSP",AD315="DSP"),(H315+M315+T315)/3,IF(H315="DSP",(M315+T315+AA315+AD315)/4,IF(M315="DSP",(H315+T315+AA315+AD315)/4,IF(T315="DSP",(H315+M315+AA315+AD315)/4,IF(AA315="DSP",(H315+M315+T315+AD315)/4,IF(AD315="DSP",(H315+M315+T315+AA315)/4,SUM(H315+M315+T315+AA315+AD315)/5)))))))))))))))))))))))))))))))</f>
        <v>8.6999999999999993</v>
      </c>
      <c r="AF315" s="425">
        <f>IF(AE315="DSP",0,AE315)</f>
        <v>8.6999999999999993</v>
      </c>
      <c r="AG315" s="484">
        <f>RANK(AF315,$AF$3:$AF$651,0)</f>
        <v>524</v>
      </c>
      <c r="AH315" s="426">
        <f>IF(ISERROR(VLOOKUP(B315,'Notes Ecrit'!$A$2:$B$650,2,FALSE)),"ABI",(VLOOKUP(B315,'Notes Ecrit'!$A$2:$B$650,2,FALSE)))</f>
        <v>5.5</v>
      </c>
      <c r="AI315" s="425">
        <f>IF(OR(AH315="ABI",AH315="VALIDÉ"),0,AH315)</f>
        <v>5.5</v>
      </c>
      <c r="AJ315" s="488">
        <f>RANK(AI315,$AI$3:$AI$651,0)</f>
        <v>353</v>
      </c>
      <c r="AK315" s="427">
        <f>IF(AH315="ABI","DEF",IF(AE315="DSP",AH315,(AE315*0.5+AH315*0.5)))</f>
        <v>7.1</v>
      </c>
    </row>
    <row r="316" spans="1:37" ht="15.75" customHeight="1" thickBot="1" x14ac:dyDescent="0.35">
      <c r="A316" s="414" t="s">
        <v>74</v>
      </c>
      <c r="B316" s="415">
        <v>21907941</v>
      </c>
      <c r="C316" s="417" t="s">
        <v>690</v>
      </c>
      <c r="D316" s="417" t="s">
        <v>691</v>
      </c>
      <c r="E316" s="418">
        <v>12</v>
      </c>
      <c r="F316" s="419">
        <f>IF(E316="ABI","ABI",IF(E316="DSP","DSP",IF(E316="VAL","VAL",(VLOOKUP(E316,tpstest,2)))))</f>
        <v>15.5</v>
      </c>
      <c r="G316" s="420">
        <f>IF(F316="ABI",0,IF(F316="DSP","DSP",IF(F316="VAL","VAL",(IF(A316="F",VLOOKUP(F316,endurfille,2),VLOOKUP(F316,endurgarçon,2))))))</f>
        <v>12</v>
      </c>
      <c r="H316" s="421">
        <f>IF(G316="VAL","VALIDÉ",G316)</f>
        <v>12</v>
      </c>
      <c r="I316" s="418">
        <v>3.54</v>
      </c>
      <c r="J316" s="420">
        <f>IF(I316="ABI",0,IF(I316="DSP","DSP",IF(I316="VAL","VAL",(IF(A316="F",VLOOKUP(I316,VIT20MF,2),VLOOKUP(I316,Vit20MG,2))))))</f>
        <v>16</v>
      </c>
      <c r="K316" s="418">
        <v>7.91</v>
      </c>
      <c r="L316" s="420">
        <f>IF(K316="ABI",0,IF(K316="DSP","DSP",IF(K316="VAL","VAL",(IF(A316="F",VLOOKUP(K316,vit50mf,2),VLOOKUP(K316,vit50mg,2))))))</f>
        <v>10</v>
      </c>
      <c r="M316" s="421">
        <f>IF(OR(J316="DSP",L316="DSP"),"DSP",IF(L316="VAL","VALIDÉ",(J316+L316)/2))</f>
        <v>13</v>
      </c>
      <c r="N316" s="418">
        <v>35</v>
      </c>
      <c r="O316" s="418">
        <v>63</v>
      </c>
      <c r="P316" s="422">
        <f>IF(OR(N316="DSP",N316="ABI",N316="VAL"),0,N316/O316)</f>
        <v>0.55555555555555558</v>
      </c>
      <c r="Q316" s="420">
        <f>IF(N316="ABI",0,IF(N316="DSP","DSP",IF(N316="VAL","VAL",IF(A316="F",VLOOKUP(P316,forcefille,2),VLOOKUP(P316,forcegarçon,2)))))</f>
        <v>5.5</v>
      </c>
      <c r="R316" s="418">
        <v>27.1</v>
      </c>
      <c r="S316" s="420">
        <f>IF(R316="ABI",0,IF(R316="DSP","DSP",IF(R316="VAL","VAL",IF(A316="F",VLOOKUP(R316,détfille,2),VLOOKUP(R316,détgarçon,2)))))</f>
        <v>4</v>
      </c>
      <c r="T316" s="421">
        <f>IF(OR(Q316="VAL",S316="VAL"),"VALIDÉ",IF(AND(Q316="DSP",S316="DSP"),"DSP",IF(Q316="DSP",S316*2,IF(S316="DSP",Q316*2,(Q316+S316)))))</f>
        <v>9.5</v>
      </c>
      <c r="U316" s="418">
        <v>29.45</v>
      </c>
      <c r="V316" s="420">
        <f>IF(U316="ABI",0,IF(U316="DSP","DSP",IF(U316="VAL","VAL",IF(A316="F",VLOOKUP(U316,coorfille,2),VLOOKUP(U316,coorgarçon,2)))))</f>
        <v>4.25</v>
      </c>
      <c r="W316" s="418">
        <v>-1</v>
      </c>
      <c r="X316" s="420">
        <f>IF(W316="ABI",0,IF(W316="DSP","DSP",IF(W316="VAL","VAL",IF(A316="F",VLOOKUP(W316,SouplesseFille,2),VLOOKUP(W316,SouplesseGarçon,2)))))</f>
        <v>2.25</v>
      </c>
      <c r="Y316" s="418">
        <v>4</v>
      </c>
      <c r="Z316" s="420">
        <f>IF(Y316="ABI",0,IF(Y316="DSP","DSP",IF(Y316="VAL","VAL",IF(A316="F",VLOOKUP(Y316,eqfille,2),VLOOKUP(Y316,eqgarçon,2)))))</f>
        <v>3</v>
      </c>
      <c r="AA316" s="421">
        <f>IF(AND(V316="DSP",X316="DSP",Z316="DSP"),"DSP",IF(AND(V316="DSP",X316="DSP"),Z316*4,IF(AND(V316="DSP",Z316="DSP"),X316*4,IF(AND(X316="DSP",Z316="DSP"),V316*2,IF(V316="DSP",(X316+Z316)*2,IF(X316="DSP",V316+Z316*2,IF(Z316="DSP",V316+X316*2,IF(Z316="VAL","VALIDÉ",V316+X316+Z316))))))))</f>
        <v>9.5</v>
      </c>
      <c r="AB316" s="418">
        <v>34.549999999999997</v>
      </c>
      <c r="AC316" s="420">
        <f>IF(AB316="ABI",0,IF(AB316="DNF",0,IF(AB316="DSP","DSP",IF(AB316="VAL","VAL",(IF(A316="F",VLOOKUP(AB316,nagefille,2),VLOOKUP(AB316,nagegarçon,2)))))))</f>
        <v>17</v>
      </c>
      <c r="AD316" s="423">
        <f>IF(AC316="VAL","VALIDÉ",AC316)</f>
        <v>17</v>
      </c>
      <c r="AE316" s="424">
        <f>IF(AND(H316="DSP",M316="DSP",T316="DSP",AA316="DSP",AD316="DSP"),"DSP",IF(AND(H316="DSP",M316="DSP",T316="DSP",AA316="DSP"),AD316,IF(AND(H316="DSP",M316="DSP",T316="DSP",AD316="DSP"),AA316,IF(AND(H316="DSP",M316="DSP",AA316="DSP",AD316="DSP"),T316,IF(AND(H316="DSP",T316="DSP",AA316="DSP",AD316="DSP"),M316,IF(AND(M316="DSP",T316="DSP",AA316="DSP",AD316="DSP"),H316,IF(AND(T316="DSP",AA316="DSP",AD316="DSP"),(H316+M316)/2,IF(AND(M316="DSP",AA316="DSP",AD316="DSP"),(H316+T316)/2,IF(AND(H316="DSP",AA316="DSP",AD316="DSP"),(M316+T316)/2,IF(AND(M316="DSP",T316="DSP",AD316="DSP"),(H316+AA316)/2,IF(AND(H316="DSP",T316="DSP",AD316="DSP"),(M316+AA316)/2,IF(AND(H316="DSP",M316="DSP",AD316="DSP"),(T316+AA316)/2,IF(AND(M316="DSP",T316="DSP",AA316="DSP"),(H316+AD316)/2,IF(AND(H316="DSP",T316="DSP",AA316="DSP"),(M316+AD316)/2,IF(AND(H316="DSP",M316="DSP",AA316="DSP"),(T316+AD316)/2,IF(AND(H316="DSP",M316="DSP",T316="DSP"),(AA316+AD316)/2,IF(AND(H316="DSP",M316="DSP"),(T316+AA316+AD316)/3,IF(AND(H316="DSP",T316="DSP"),(M316+AA316+AD316)/3,IF(AND(M316="DSP",T316="DSP"),(H316+AA316+AD316)/3,IF(AND(H316="DSP",AA316="DSP"),(M316+T316+AD316)/3,IF(AND(M316="DSP",AA316="DSP"),(H316+T316+AD316)/3,IF(AND(T316="DSP",AA316="DSP"),(H316+M316+AD316)/3,IF(AND(H316="DSP",AD316="DSP"),(M316+T316+AA316)/3,IF(AND(M316="DSP",AD316="DSP"),(H316+T316+AA316)/3,IF(AND(T316="DSP",AD316="DSP"),(H316+M316+AA316)/3,IF(AND(AA316="DSP",AD316="DSP"),(H316+M316+T316)/3,IF(H316="DSP",(M316+T316+AA316+AD316)/4,IF(M316="DSP",(H316+T316+AA316+AD316)/4,IF(T316="DSP",(H316+M316+AA316+AD316)/4,IF(AA316="DSP",(H316+M316+T316+AD316)/4,IF(AD316="DSP",(H316+M316+T316+AA316)/4,SUM(H316+M316+T316+AA316+AD316)/5)))))))))))))))))))))))))))))))</f>
        <v>12.2</v>
      </c>
      <c r="AF316" s="425">
        <f>IF(AE316="DSP",0,AE316)</f>
        <v>12.2</v>
      </c>
      <c r="AG316" s="484">
        <f>RANK(AF316,$AF$3:$AF$651,0)</f>
        <v>168</v>
      </c>
      <c r="AH316" s="426">
        <f>IF(ISERROR(VLOOKUP(B316,'Notes Ecrit'!$A$2:$B$650,2,FALSE)),"ABI",(VLOOKUP(B316,'Notes Ecrit'!$A$2:$B$650,2,FALSE)))</f>
        <v>7.5</v>
      </c>
      <c r="AI316" s="425">
        <f>IF(OR(AH316="ABI",AH316="VALIDÉ"),0,AH316)</f>
        <v>7.5</v>
      </c>
      <c r="AJ316" s="488">
        <f>RANK(AI316,$AI$3:$AI$651,0)</f>
        <v>137</v>
      </c>
      <c r="AK316" s="427">
        <f>IF(AH316="ABI","DEF",IF(AE316="DSP",AH316,(AE316*0.5+AH316*0.5)))</f>
        <v>9.85</v>
      </c>
    </row>
    <row r="317" spans="1:37" ht="15.75" customHeight="1" thickBot="1" x14ac:dyDescent="0.35">
      <c r="A317" s="414" t="s">
        <v>1026</v>
      </c>
      <c r="B317" s="415">
        <v>21816375</v>
      </c>
      <c r="C317" s="442" t="s">
        <v>239</v>
      </c>
      <c r="D317" s="443" t="s">
        <v>240</v>
      </c>
      <c r="E317" s="418">
        <v>18</v>
      </c>
      <c r="F317" s="419">
        <f>IF(E317="ABI","ABI",IF(E317="DSP","DSP",IF(E317="VAL","VAL",(VLOOKUP(E317,tpstest,2)))))</f>
        <v>18.5</v>
      </c>
      <c r="G317" s="420">
        <f>IF(F317="ABI",0,IF(F317="DSP","DSP",IF(F317="VAL","VAL",(IF(A317="F",VLOOKUP(F317,endurfille,2),VLOOKUP(F317,endurgarçon,2))))))</f>
        <v>15</v>
      </c>
      <c r="H317" s="421">
        <f>IF(G317="VAL","VALIDÉ",G317)</f>
        <v>15</v>
      </c>
      <c r="I317" s="418">
        <v>3.09</v>
      </c>
      <c r="J317" s="420">
        <f>IF(I317="ABI",0,IF(I317="DSP","DSP",IF(I317="VAL","VAL",(IF(A317="F",VLOOKUP(I317,VIT20MF,2),VLOOKUP(I317,Vit20MG,2))))))</f>
        <v>19</v>
      </c>
      <c r="K317" s="418">
        <v>6.63</v>
      </c>
      <c r="L317" s="420">
        <f>IF(K317="ABI",0,IF(K317="DSP","DSP",IF(K317="VAL","VAL",(IF(A317="F",VLOOKUP(K317,vit50mf,2),VLOOKUP(K317,vit50mg,2))))))</f>
        <v>12</v>
      </c>
      <c r="M317" s="421">
        <f>IF(OR(J317="DSP",L317="DSP"),"DSP",IF(L317="VAL","VALIDÉ",(J317+L317)/2))</f>
        <v>15.5</v>
      </c>
      <c r="N317" s="418">
        <v>0</v>
      </c>
      <c r="O317" s="418">
        <v>88</v>
      </c>
      <c r="P317" s="422">
        <f>IF(OR(N317="DSP",N317="ABI",N317="VAL"),0,N317/O317)</f>
        <v>0</v>
      </c>
      <c r="Q317" s="420">
        <f>IF(N317="ABI",0,IF(N317="DSP","DSP",IF(N317="VAL","VAL",IF(A317="F",VLOOKUP(P317,forcefille,2),VLOOKUP(P317,forcegarçon,2)))))</f>
        <v>0</v>
      </c>
      <c r="R317" s="418">
        <v>41.7</v>
      </c>
      <c r="S317" s="420">
        <f>IF(R317="ABI",0,IF(R317="DSP","DSP",IF(R317="VAL","VAL",IF(A317="F",VLOOKUP(R317,détfille,2),VLOOKUP(R317,détgarçon,2)))))</f>
        <v>3.5</v>
      </c>
      <c r="T317" s="421">
        <f>IF(OR(Q317="VAL",S317="VAL"),"VALIDÉ",IF(AND(Q317="DSP",S317="DSP"),"DSP",IF(Q317="DSP",S317*2,IF(S317="DSP",Q317*2,(Q317+S317)))))</f>
        <v>3.5</v>
      </c>
      <c r="U317" s="418">
        <v>24.21</v>
      </c>
      <c r="V317" s="420">
        <f>IF(U317="ABI",0,IF(U317="DSP","DSP",IF(U317="VAL","VAL",IF(A317="F",VLOOKUP(U317,coorfille,2),VLOOKUP(U317,coorgarçon,2)))))</f>
        <v>5.75</v>
      </c>
      <c r="W317" s="418">
        <v>0</v>
      </c>
      <c r="X317" s="420">
        <f>IF(W317="ABI",0,IF(W317="DSP","DSP",IF(W317="VAL","VAL",IF(A317="F",VLOOKUP(W317,SouplesseFille,2),VLOOKUP(W317,SouplesseGarçon,2)))))</f>
        <v>2.5</v>
      </c>
      <c r="Y317" s="418">
        <v>3</v>
      </c>
      <c r="Z317" s="420">
        <f>IF(Y317="ABI",0,IF(Y317="DSP","DSP",IF(Y317="VAL","VAL",IF(A317="F",VLOOKUP(Y317,eqfille,2),VLOOKUP(Y317,eqgarçon,2)))))</f>
        <v>3.5</v>
      </c>
      <c r="AA317" s="421">
        <f>IF(AND(V317="DSP",X317="DSP",Z317="DSP"),"DSP",IF(AND(V317="DSP",X317="DSP"),Z317*4,IF(AND(V317="DSP",Z317="DSP"),X317*4,IF(AND(X317="DSP",Z317="DSP"),V317*2,IF(V317="DSP",(X317+Z317)*2,IF(X317="DSP",V317+Z317*2,IF(Z317="DSP",V317+X317*2,IF(Z317="VAL","VALIDÉ",V317+X317+Z317))))))))</f>
        <v>11.75</v>
      </c>
      <c r="AB317" s="418">
        <v>40.700000000000003</v>
      </c>
      <c r="AC317" s="420">
        <f>IF(AB317="ABI",0,IF(AB317="DNF",0,IF(AB317="DSP","DSP",IF(AB317="VAL","VAL",(IF(A317="F",VLOOKUP(AB317,nagefille,2),VLOOKUP(AB317,nagegarçon,2)))))))</f>
        <v>10</v>
      </c>
      <c r="AD317" s="423">
        <f>IF(AC317="VAL","VALIDÉ",AC317)</f>
        <v>10</v>
      </c>
      <c r="AE317" s="424">
        <f>IF(AND(H317="DSP",M317="DSP",T317="DSP",AA317="DSP",AD317="DSP"),"DSP",IF(AND(H317="DSP",M317="DSP",T317="DSP",AA317="DSP"),AD317,IF(AND(H317="DSP",M317="DSP",T317="DSP",AD317="DSP"),AA317,IF(AND(H317="DSP",M317="DSP",AA317="DSP",AD317="DSP"),T317,IF(AND(H317="DSP",T317="DSP",AA317="DSP",AD317="DSP"),M317,IF(AND(M317="DSP",T317="DSP",AA317="DSP",AD317="DSP"),H317,IF(AND(T317="DSP",AA317="DSP",AD317="DSP"),(H317+M317)/2,IF(AND(M317="DSP",AA317="DSP",AD317="DSP"),(H317+T317)/2,IF(AND(H317="DSP",AA317="DSP",AD317="DSP"),(M317+T317)/2,IF(AND(M317="DSP",T317="DSP",AD317="DSP"),(H317+AA317)/2,IF(AND(H317="DSP",T317="DSP",AD317="DSP"),(M317+AA317)/2,IF(AND(H317="DSP",M317="DSP",AD317="DSP"),(T317+AA317)/2,IF(AND(M317="DSP",T317="DSP",AA317="DSP"),(H317+AD317)/2,IF(AND(H317="DSP",T317="DSP",AA317="DSP"),(M317+AD317)/2,IF(AND(H317="DSP",M317="DSP",AA317="DSP"),(T317+AD317)/2,IF(AND(H317="DSP",M317="DSP",T317="DSP"),(AA317+AD317)/2,IF(AND(H317="DSP",M317="DSP"),(T317+AA317+AD317)/3,IF(AND(H317="DSP",T317="DSP"),(M317+AA317+AD317)/3,IF(AND(M317="DSP",T317="DSP"),(H317+AA317+AD317)/3,IF(AND(H317="DSP",AA317="DSP"),(M317+T317+AD317)/3,IF(AND(M317="DSP",AA317="DSP"),(H317+T317+AD317)/3,IF(AND(T317="DSP",AA317="DSP"),(H317+M317+AD317)/3,IF(AND(H317="DSP",AD317="DSP"),(M317+T317+AA317)/3,IF(AND(M317="DSP",AD317="DSP"),(H317+T317+AA317)/3,IF(AND(T317="DSP",AD317="DSP"),(H317+M317+AA317)/3,IF(AND(AA317="DSP",AD317="DSP"),(H317+M317+T317)/3,IF(H317="DSP",(M317+T317+AA317+AD317)/4,IF(M317="DSP",(H317+T317+AA317+AD317)/4,IF(T317="DSP",(H317+M317+AA317+AD317)/4,IF(AA317="DSP",(H317+M317+T317+AD317)/4,IF(AD317="DSP",(H317+M317+T317+AA317)/4,SUM(H317+M317+T317+AA317+AD317)/5)))))))))))))))))))))))))))))))</f>
        <v>11.15</v>
      </c>
      <c r="AF317" s="425">
        <f>IF(AE317="DSP",0,AE317)</f>
        <v>11.15</v>
      </c>
      <c r="AG317" s="484">
        <f>RANK(AF317,$AF$3:$AF$651,0)</f>
        <v>307</v>
      </c>
      <c r="AH317" s="426">
        <f>IF(ISERROR(VLOOKUP(B317,'Notes Ecrit'!$A$2:$B$650,2,FALSE)),"ABI",(VLOOKUP(B317,'Notes Ecrit'!$A$2:$B$650,2,FALSE)))</f>
        <v>8.5</v>
      </c>
      <c r="AI317" s="425">
        <f>IF(OR(AH317="ABI",AH317="VALIDÉ"),0,AH317)</f>
        <v>8.5</v>
      </c>
      <c r="AJ317" s="488">
        <f>RANK(AI317,$AI$3:$AI$651,0)</f>
        <v>83</v>
      </c>
      <c r="AK317" s="427">
        <f>IF(AH317="ABI","DEF",IF(AE317="DSP",AH317,(AE317*0.5+AH317*0.5)))</f>
        <v>9.8249999999999993</v>
      </c>
    </row>
    <row r="318" spans="1:37" ht="15.75" customHeight="1" thickBot="1" x14ac:dyDescent="0.35">
      <c r="A318" s="414" t="s">
        <v>74</v>
      </c>
      <c r="B318" s="415">
        <v>21914897</v>
      </c>
      <c r="C318" s="442" t="s">
        <v>692</v>
      </c>
      <c r="D318" s="443" t="s">
        <v>137</v>
      </c>
      <c r="E318" s="418">
        <v>12</v>
      </c>
      <c r="F318" s="419">
        <f>IF(E318="ABI","ABI",IF(E318="DSP","DSP",IF(E318="VAL","VAL",(VLOOKUP(E318,tpstest,2)))))</f>
        <v>15.5</v>
      </c>
      <c r="G318" s="420">
        <f>IF(F318="ABI",0,IF(F318="DSP","DSP",IF(F318="VAL","VAL",(IF(A318="F",VLOOKUP(F318,endurfille,2),VLOOKUP(F318,endurgarçon,2))))))</f>
        <v>12</v>
      </c>
      <c r="H318" s="421">
        <f>IF(G318="VAL","VALIDÉ",G318)</f>
        <v>12</v>
      </c>
      <c r="I318" s="418">
        <v>3.59</v>
      </c>
      <c r="J318" s="420">
        <f>IF(I318="ABI",0,IF(I318="DSP","DSP",IF(I318="VAL","VAL",(IF(A318="F",VLOOKUP(I318,VIT20MF,2),VLOOKUP(I318,Vit20MG,2))))))</f>
        <v>15</v>
      </c>
      <c r="K318" s="418">
        <v>8.0299999999999994</v>
      </c>
      <c r="L318" s="420">
        <f>IF(K318="ABI",0,IF(K318="DSP","DSP",IF(K318="VAL","VAL",(IF(A318="F",VLOOKUP(K318,vit50mf,2),VLOOKUP(K318,vit50mg,2))))))</f>
        <v>9</v>
      </c>
      <c r="M318" s="421">
        <f>IF(OR(J318="DSP",L318="DSP"),"DSP",IF(L318="VAL","VALIDÉ",(J318+L318)/2))</f>
        <v>12</v>
      </c>
      <c r="N318" s="418">
        <v>25</v>
      </c>
      <c r="O318" s="418">
        <v>51</v>
      </c>
      <c r="P318" s="422">
        <f>IF(OR(N318="DSP",N318="ABI",N318="VAL"),0,N318/O318)</f>
        <v>0.49019607843137253</v>
      </c>
      <c r="Q318" s="420">
        <f>IF(N318="ABI",0,IF(N318="DSP","DSP",IF(N318="VAL","VAL",IF(A318="F",VLOOKUP(P318,forcefille,2),VLOOKUP(P318,forcegarçon,2)))))</f>
        <v>4.5</v>
      </c>
      <c r="R318" s="418">
        <v>26.5</v>
      </c>
      <c r="S318" s="420">
        <f>IF(R318="ABI",0,IF(R318="DSP","DSP",IF(R318="VAL","VAL",IF(A318="F",VLOOKUP(R318,détfille,2),VLOOKUP(R318,détgarçon,2)))))</f>
        <v>4</v>
      </c>
      <c r="T318" s="421">
        <f>IF(OR(Q318="VAL",S318="VAL"),"VALIDÉ",IF(AND(Q318="DSP",S318="DSP"),"DSP",IF(Q318="DSP",S318*2,IF(S318="DSP",Q318*2,(Q318+S318)))))</f>
        <v>8.5</v>
      </c>
      <c r="U318" s="418">
        <v>26.31</v>
      </c>
      <c r="V318" s="420">
        <f>IF(U318="ABI",0,IF(U318="DSP","DSP",IF(U318="VAL","VAL",IF(A318="F",VLOOKUP(U318,coorfille,2),VLOOKUP(U318,coorgarçon,2)))))</f>
        <v>5.75</v>
      </c>
      <c r="W318" s="418">
        <v>0</v>
      </c>
      <c r="X318" s="420">
        <f>IF(W318="ABI",0,IF(W318="DSP","DSP",IF(W318="VAL","VAL",IF(A318="F",VLOOKUP(W318,SouplesseFille,2),VLOOKUP(W318,SouplesseGarçon,2)))))</f>
        <v>2.5</v>
      </c>
      <c r="Y318" s="418">
        <v>4</v>
      </c>
      <c r="Z318" s="420">
        <f>IF(Y318="ABI",0,IF(Y318="DSP","DSP",IF(Y318="VAL","VAL",IF(A318="F",VLOOKUP(Y318,eqfille,2),VLOOKUP(Y318,eqgarçon,2)))))</f>
        <v>3</v>
      </c>
      <c r="AA318" s="421">
        <f>IF(AND(V318="DSP",X318="DSP",Z318="DSP"),"DSP",IF(AND(V318="DSP",X318="DSP"),Z318*4,IF(AND(V318="DSP",Z318="DSP"),X318*4,IF(AND(X318="DSP",Z318="DSP"),V318*2,IF(V318="DSP",(X318+Z318)*2,IF(X318="DSP",V318+Z318*2,IF(Z318="DSP",V318+X318*2,IF(Z318="VAL","VALIDÉ",V318+X318+Z318))))))))</f>
        <v>11.25</v>
      </c>
      <c r="AB318" s="418">
        <v>48.54</v>
      </c>
      <c r="AC318" s="420">
        <f>IF(AB318="ABI",0,IF(AB318="DNF",0,IF(AB318="DSP","DSP",IF(AB318="VAL","VAL",(IF(A318="F",VLOOKUP(AB318,nagefille,2),VLOOKUP(AB318,nagegarçon,2)))))))</f>
        <v>9</v>
      </c>
      <c r="AD318" s="423">
        <f>IF(AC318="VAL","VALIDÉ",AC318)</f>
        <v>9</v>
      </c>
      <c r="AE318" s="424">
        <f>IF(AND(H318="DSP",M318="DSP",T318="DSP",AA318="DSP",AD318="DSP"),"DSP",IF(AND(H318="DSP",M318="DSP",T318="DSP",AA318="DSP"),AD318,IF(AND(H318="DSP",M318="DSP",T318="DSP",AD318="DSP"),AA318,IF(AND(H318="DSP",M318="DSP",AA318="DSP",AD318="DSP"),T318,IF(AND(H318="DSP",T318="DSP",AA318="DSP",AD318="DSP"),M318,IF(AND(M318="DSP",T318="DSP",AA318="DSP",AD318="DSP"),H318,IF(AND(T318="DSP",AA318="DSP",AD318="DSP"),(H318+M318)/2,IF(AND(M318="DSP",AA318="DSP",AD318="DSP"),(H318+T318)/2,IF(AND(H318="DSP",AA318="DSP",AD318="DSP"),(M318+T318)/2,IF(AND(M318="DSP",T318="DSP",AD318="DSP"),(H318+AA318)/2,IF(AND(H318="DSP",T318="DSP",AD318="DSP"),(M318+AA318)/2,IF(AND(H318="DSP",M318="DSP",AD318="DSP"),(T318+AA318)/2,IF(AND(M318="DSP",T318="DSP",AA318="DSP"),(H318+AD318)/2,IF(AND(H318="DSP",T318="DSP",AA318="DSP"),(M318+AD318)/2,IF(AND(H318="DSP",M318="DSP",AA318="DSP"),(T318+AD318)/2,IF(AND(H318="DSP",M318="DSP",T318="DSP"),(AA318+AD318)/2,IF(AND(H318="DSP",M318="DSP"),(T318+AA318+AD318)/3,IF(AND(H318="DSP",T318="DSP"),(M318+AA318+AD318)/3,IF(AND(M318="DSP",T318="DSP"),(H318+AA318+AD318)/3,IF(AND(H318="DSP",AA318="DSP"),(M318+T318+AD318)/3,IF(AND(M318="DSP",AA318="DSP"),(H318+T318+AD318)/3,IF(AND(T318="DSP",AA318="DSP"),(H318+M318+AD318)/3,IF(AND(H318="DSP",AD318="DSP"),(M318+T318+AA318)/3,IF(AND(M318="DSP",AD318="DSP"),(H318+T318+AA318)/3,IF(AND(T318="DSP",AD318="DSP"),(H318+M318+AA318)/3,IF(AND(AA318="DSP",AD318="DSP"),(H318+M318+T318)/3,IF(H318="DSP",(M318+T318+AA318+AD318)/4,IF(M318="DSP",(H318+T318+AA318+AD318)/4,IF(T318="DSP",(H318+M318+AA318+AD318)/4,IF(AA318="DSP",(H318+M318+T318+AD318)/4,IF(AD318="DSP",(H318+M318+T318+AA318)/4,SUM(H318+M318+T318+AA318+AD318)/5)))))))))))))))))))))))))))))))</f>
        <v>10.55</v>
      </c>
      <c r="AF318" s="425">
        <f>IF(AE318="DSP",0,AE318)</f>
        <v>10.55</v>
      </c>
      <c r="AG318" s="484">
        <f>RANK(AF318,$AF$3:$AF$651,0)</f>
        <v>381</v>
      </c>
      <c r="AH318" s="426">
        <f>IF(ISERROR(VLOOKUP(B318,'Notes Ecrit'!$A$2:$B$650,2,FALSE)),"ABI",(VLOOKUP(B318,'Notes Ecrit'!$A$2:$B$650,2,FALSE)))</f>
        <v>3.5</v>
      </c>
      <c r="AI318" s="425">
        <f>IF(OR(AH318="ABI",AH318="VALIDÉ"),0,AH318)</f>
        <v>3.5</v>
      </c>
      <c r="AJ318" s="488">
        <f>RANK(AI318,$AI$3:$AI$651,0)</f>
        <v>531</v>
      </c>
      <c r="AK318" s="427">
        <f>IF(AH318="ABI","DEF",IF(AE318="DSP",AH318,(AE318*0.5+AH318*0.5)))</f>
        <v>7.0250000000000004</v>
      </c>
    </row>
    <row r="319" spans="1:37" ht="15.75" customHeight="1" thickBot="1" x14ac:dyDescent="0.35">
      <c r="A319" s="414" t="s">
        <v>1026</v>
      </c>
      <c r="B319" s="415">
        <v>21907848</v>
      </c>
      <c r="C319" s="442" t="s">
        <v>693</v>
      </c>
      <c r="D319" s="443" t="s">
        <v>694</v>
      </c>
      <c r="E319" s="418">
        <v>14</v>
      </c>
      <c r="F319" s="419">
        <f>IF(E319="ABI","ABI",IF(E319="DSP","DSP",IF(E319="VAL","VAL",(VLOOKUP(E319,tpstest,2)))))</f>
        <v>16.5</v>
      </c>
      <c r="G319" s="420">
        <f>IF(F319="ABI",0,IF(F319="DSP","DSP",IF(F319="VAL","VAL",(IF(A319="F",VLOOKUP(F319,endurfille,2),VLOOKUP(F319,endurgarçon,2))))))</f>
        <v>11</v>
      </c>
      <c r="H319" s="421">
        <f>IF(G319="VAL","VALIDÉ",G319)</f>
        <v>11</v>
      </c>
      <c r="I319" s="418">
        <v>3.22</v>
      </c>
      <c r="J319" s="420">
        <f>IF(I319="ABI",0,IF(I319="DSP","DSP",IF(I319="VAL","VAL",(IF(A319="F",VLOOKUP(I319,VIT20MF,2),VLOOKUP(I319,Vit20MG,2))))))</f>
        <v>17</v>
      </c>
      <c r="K319" s="418">
        <v>6.97</v>
      </c>
      <c r="L319" s="420">
        <f>IF(K319="ABI",0,IF(K319="DSP","DSP",IF(K319="VAL","VAL",(IF(A319="F",VLOOKUP(K319,vit50mf,2),VLOOKUP(K319,vit50mg,2))))))</f>
        <v>10</v>
      </c>
      <c r="M319" s="421">
        <f>IF(OR(J319="DSP",L319="DSP"),"DSP",IF(L319="VAL","VALIDÉ",(J319+L319)/2))</f>
        <v>13.5</v>
      </c>
      <c r="N319" s="418">
        <v>116</v>
      </c>
      <c r="O319" s="418">
        <v>77</v>
      </c>
      <c r="P319" s="422">
        <f>IF(OR(N319="DSP",N319="ABI",N319="VAL"),0,N319/O319)</f>
        <v>1.5064935064935066</v>
      </c>
      <c r="Q319" s="420">
        <f>IF(N319="ABI",0,IF(N319="DSP","DSP",IF(N319="VAL","VAL",IF(A319="F",VLOOKUP(P319,forcefille,2),VLOOKUP(P319,forcegarçon,2)))))</f>
        <v>8</v>
      </c>
      <c r="R319" s="418">
        <v>52.3</v>
      </c>
      <c r="S319" s="420">
        <f>IF(R319="ABI",0,IF(R319="DSP","DSP",IF(R319="VAL","VAL",IF(A319="F",VLOOKUP(R319,détfille,2),VLOOKUP(R319,détgarçon,2)))))</f>
        <v>6</v>
      </c>
      <c r="T319" s="421">
        <f>IF(OR(Q319="VAL",S319="VAL"),"VALIDÉ",IF(AND(Q319="DSP",S319="DSP"),"DSP",IF(Q319="DSP",S319*2,IF(S319="DSP",Q319*2,(Q319+S319)))))</f>
        <v>14</v>
      </c>
      <c r="U319" s="418">
        <v>30.93</v>
      </c>
      <c r="V319" s="420">
        <f>IF(U319="ABI",0,IF(U319="DSP","DSP",IF(U319="VAL","VAL",IF(A319="F",VLOOKUP(U319,coorfille,2),VLOOKUP(U319,coorgarçon,2)))))</f>
        <v>2.5</v>
      </c>
      <c r="W319" s="418">
        <v>-1</v>
      </c>
      <c r="X319" s="420">
        <f>IF(W319="ABI",0,IF(W319="DSP","DSP",IF(W319="VAL","VAL",IF(A319="F",VLOOKUP(W319,SouplesseFille,2),VLOOKUP(W319,SouplesseGarçon,2)))))</f>
        <v>2.25</v>
      </c>
      <c r="Y319" s="418">
        <v>3</v>
      </c>
      <c r="Z319" s="420">
        <f>IF(Y319="ABI",0,IF(Y319="DSP","DSP",IF(Y319="VAL","VAL",IF(A319="F",VLOOKUP(Y319,eqfille,2),VLOOKUP(Y319,eqgarçon,2)))))</f>
        <v>3.5</v>
      </c>
      <c r="AA319" s="421">
        <f>IF(AND(V319="DSP",X319="DSP",Z319="DSP"),"DSP",IF(AND(V319="DSP",X319="DSP"),Z319*4,IF(AND(V319="DSP",Z319="DSP"),X319*4,IF(AND(X319="DSP",Z319="DSP"),V319*2,IF(V319="DSP",(X319+Z319)*2,IF(X319="DSP",V319+Z319*2,IF(Z319="DSP",V319+X319*2,IF(Z319="VAL","VALIDÉ",V319+X319+Z319))))))))</f>
        <v>8.25</v>
      </c>
      <c r="AB319" s="418">
        <v>44.66</v>
      </c>
      <c r="AC319" s="420">
        <f>IF(AB319="ABI",0,IF(AB319="DNF",0,IF(AB319="DSP","DSP",IF(AB319="VAL","VAL",(IF(A319="F",VLOOKUP(AB319,nagefille,2),VLOOKUP(AB319,nagegarçon,2)))))))</f>
        <v>8</v>
      </c>
      <c r="AD319" s="423">
        <f>IF(AC319="VAL","VALIDÉ",AC319)</f>
        <v>8</v>
      </c>
      <c r="AE319" s="424">
        <f>IF(AND(H319="DSP",M319="DSP",T319="DSP",AA319="DSP",AD319="DSP"),"DSP",IF(AND(H319="DSP",M319="DSP",T319="DSP",AA319="DSP"),AD319,IF(AND(H319="DSP",M319="DSP",T319="DSP",AD319="DSP"),AA319,IF(AND(H319="DSP",M319="DSP",AA319="DSP",AD319="DSP"),T319,IF(AND(H319="DSP",T319="DSP",AA319="DSP",AD319="DSP"),M319,IF(AND(M319="DSP",T319="DSP",AA319="DSP",AD319="DSP"),H319,IF(AND(T319="DSP",AA319="DSP",AD319="DSP"),(H319+M319)/2,IF(AND(M319="DSP",AA319="DSP",AD319="DSP"),(H319+T319)/2,IF(AND(H319="DSP",AA319="DSP",AD319="DSP"),(M319+T319)/2,IF(AND(M319="DSP",T319="DSP",AD319="DSP"),(H319+AA319)/2,IF(AND(H319="DSP",T319="DSP",AD319="DSP"),(M319+AA319)/2,IF(AND(H319="DSP",M319="DSP",AD319="DSP"),(T319+AA319)/2,IF(AND(M319="DSP",T319="DSP",AA319="DSP"),(H319+AD319)/2,IF(AND(H319="DSP",T319="DSP",AA319="DSP"),(M319+AD319)/2,IF(AND(H319="DSP",M319="DSP",AA319="DSP"),(T319+AD319)/2,IF(AND(H319="DSP",M319="DSP",T319="DSP"),(AA319+AD319)/2,IF(AND(H319="DSP",M319="DSP"),(T319+AA319+AD319)/3,IF(AND(H319="DSP",T319="DSP"),(M319+AA319+AD319)/3,IF(AND(M319="DSP",T319="DSP"),(H319+AA319+AD319)/3,IF(AND(H319="DSP",AA319="DSP"),(M319+T319+AD319)/3,IF(AND(M319="DSP",AA319="DSP"),(H319+T319+AD319)/3,IF(AND(T319="DSP",AA319="DSP"),(H319+M319+AD319)/3,IF(AND(H319="DSP",AD319="DSP"),(M319+T319+AA319)/3,IF(AND(M319="DSP",AD319="DSP"),(H319+T319+AA319)/3,IF(AND(T319="DSP",AD319="DSP"),(H319+M319+AA319)/3,IF(AND(AA319="DSP",AD319="DSP"),(H319+M319+T319)/3,IF(H319="DSP",(M319+T319+AA319+AD319)/4,IF(M319="DSP",(H319+T319+AA319+AD319)/4,IF(T319="DSP",(H319+M319+AA319+AD319)/4,IF(AA319="DSP",(H319+M319+T319+AD319)/4,IF(AD319="DSP",(H319+M319+T319+AA319)/4,SUM(H319+M319+T319+AA319+AD319)/5)))))))))))))))))))))))))))))))</f>
        <v>10.95</v>
      </c>
      <c r="AF319" s="425">
        <f>IF(AE319="DSP",0,AE319)</f>
        <v>10.95</v>
      </c>
      <c r="AG319" s="484">
        <f>RANK(AF319,$AF$3:$AF$651,0)</f>
        <v>329</v>
      </c>
      <c r="AH319" s="426">
        <f>IF(ISERROR(VLOOKUP(B319,'Notes Ecrit'!$A$2:$B$650,2,FALSE)),"ABI",(VLOOKUP(B319,'Notes Ecrit'!$A$2:$B$650,2,FALSE)))</f>
        <v>6</v>
      </c>
      <c r="AI319" s="425">
        <f>IF(OR(AH319="ABI",AH319="VALIDÉ"),0,AH319)</f>
        <v>6</v>
      </c>
      <c r="AJ319" s="488">
        <f>RANK(AI319,$AI$3:$AI$651,0)</f>
        <v>288</v>
      </c>
      <c r="AK319" s="427">
        <f>IF(AH319="ABI","DEF",IF(AE319="DSP",AH319,(AE319*0.5+AH319*0.5)))</f>
        <v>8.4749999999999996</v>
      </c>
    </row>
    <row r="320" spans="1:37" ht="15.75" customHeight="1" thickBot="1" x14ac:dyDescent="0.35">
      <c r="A320" s="414" t="s">
        <v>74</v>
      </c>
      <c r="B320" s="415">
        <v>21900763</v>
      </c>
      <c r="C320" s="442" t="s">
        <v>695</v>
      </c>
      <c r="D320" s="443" t="s">
        <v>696</v>
      </c>
      <c r="E320" s="418">
        <v>10</v>
      </c>
      <c r="F320" s="419">
        <f>IF(E320="ABI","ABI",IF(E320="DSP","DSP",IF(E320="VAL","VAL",(VLOOKUP(E320,tpstest,2)))))</f>
        <v>14.5</v>
      </c>
      <c r="G320" s="420">
        <f>IF(F320="ABI",0,IF(F320="DSP","DSP",IF(F320="VAL","VAL",(IF(A320="F",VLOOKUP(F320,endurfille,2),VLOOKUP(F320,endurgarçon,2))))))</f>
        <v>10</v>
      </c>
      <c r="H320" s="421">
        <f>IF(G320="VAL","VALIDÉ",G320)</f>
        <v>10</v>
      </c>
      <c r="I320" s="418">
        <v>3.42</v>
      </c>
      <c r="J320" s="420">
        <f>IF(I320="ABI",0,IF(I320="DSP","DSP",IF(I320="VAL","VAL",(IF(A320="F",VLOOKUP(I320,VIT20MF,2),VLOOKUP(I320,Vit20MG,2))))))</f>
        <v>18</v>
      </c>
      <c r="K320" s="418">
        <v>7.63</v>
      </c>
      <c r="L320" s="420">
        <f>IF(K320="ABI",0,IF(K320="DSP","DSP",IF(K320="VAL","VAL",(IF(A320="F",VLOOKUP(K320,vit50mf,2),VLOOKUP(K320,vit50mg,2))))))</f>
        <v>11</v>
      </c>
      <c r="M320" s="421">
        <f>IF(OR(J320="DSP",L320="DSP"),"DSP",IF(L320="VAL","VALIDÉ",(J320+L320)/2))</f>
        <v>14.5</v>
      </c>
      <c r="N320" s="418">
        <v>41</v>
      </c>
      <c r="O320" s="418">
        <v>64</v>
      </c>
      <c r="P320" s="422">
        <f>IF(OR(N320="DSP",N320="ABI",N320="VAL"),0,N320/O320)</f>
        <v>0.640625</v>
      </c>
      <c r="Q320" s="420">
        <f>IF(N320="ABI",0,IF(N320="DSP","DSP",IF(N320="VAL","VAL",IF(A320="F",VLOOKUP(P320,forcefille,2),VLOOKUP(P320,forcegarçon,2)))))</f>
        <v>6</v>
      </c>
      <c r="R320" s="418">
        <v>35.299999999999997</v>
      </c>
      <c r="S320" s="420">
        <f>IF(R320="ABI",0,IF(R320="DSP","DSP",IF(R320="VAL","VAL",IF(A320="F",VLOOKUP(R320,détfille,2),VLOOKUP(R320,détgarçon,2)))))</f>
        <v>6</v>
      </c>
      <c r="T320" s="421">
        <f>IF(OR(Q320="VAL",S320="VAL"),"VALIDÉ",IF(AND(Q320="DSP",S320="DSP"),"DSP",IF(Q320="DSP",S320*2,IF(S320="DSP",Q320*2,(Q320+S320)))))</f>
        <v>12</v>
      </c>
      <c r="U320" s="418">
        <v>30.72</v>
      </c>
      <c r="V320" s="420">
        <f>IF(U320="ABI",0,IF(U320="DSP","DSP",IF(U320="VAL","VAL",IF(A320="F",VLOOKUP(U320,coorfille,2),VLOOKUP(U320,coorgarçon,2)))))</f>
        <v>3.5</v>
      </c>
      <c r="W320" s="418">
        <v>-4</v>
      </c>
      <c r="X320" s="420">
        <f>IF(W320="ABI",0,IF(W320="DSP","DSP",IF(W320="VAL","VAL",IF(A320="F",VLOOKUP(W320,SouplesseFille,2),VLOOKUP(W320,SouplesseGarçon,2)))))</f>
        <v>1.5</v>
      </c>
      <c r="Y320" s="418">
        <v>9</v>
      </c>
      <c r="Z320" s="420">
        <f>IF(Y320="ABI",0,IF(Y320="DSP","DSP",IF(Y320="VAL","VAL",IF(A320="F",VLOOKUP(Y320,eqfille,2),VLOOKUP(Y320,eqgarçon,2)))))</f>
        <v>0.5</v>
      </c>
      <c r="AA320" s="421">
        <f>IF(AND(V320="DSP",X320="DSP",Z320="DSP"),"DSP",IF(AND(V320="DSP",X320="DSP"),Z320*4,IF(AND(V320="DSP",Z320="DSP"),X320*4,IF(AND(X320="DSP",Z320="DSP"),V320*2,IF(V320="DSP",(X320+Z320)*2,IF(X320="DSP",V320+Z320*2,IF(Z320="DSP",V320+X320*2,IF(Z320="VAL","VALIDÉ",V320+X320+Z320))))))))</f>
        <v>5.5</v>
      </c>
      <c r="AB320" s="418">
        <v>66.069999999999993</v>
      </c>
      <c r="AC320" s="420">
        <f>IF(AB320="ABI",0,IF(AB320="DNF",0,IF(AB320="DSP","DSP",IF(AB320="VAL","VAL",(IF(A320="F",VLOOKUP(AB320,nagefille,2),VLOOKUP(AB320,nagegarçon,2)))))))</f>
        <v>2</v>
      </c>
      <c r="AD320" s="423">
        <f>IF(AC320="VAL","VALIDÉ",AC320)</f>
        <v>2</v>
      </c>
      <c r="AE320" s="424">
        <f>IF(AND(H320="DSP",M320="DSP",T320="DSP",AA320="DSP",AD320="DSP"),"DSP",IF(AND(H320="DSP",M320="DSP",T320="DSP",AA320="DSP"),AD320,IF(AND(H320="DSP",M320="DSP",T320="DSP",AD320="DSP"),AA320,IF(AND(H320="DSP",M320="DSP",AA320="DSP",AD320="DSP"),T320,IF(AND(H320="DSP",T320="DSP",AA320="DSP",AD320="DSP"),M320,IF(AND(M320="DSP",T320="DSP",AA320="DSP",AD320="DSP"),H320,IF(AND(T320="DSP",AA320="DSP",AD320="DSP"),(H320+M320)/2,IF(AND(M320="DSP",AA320="DSP",AD320="DSP"),(H320+T320)/2,IF(AND(H320="DSP",AA320="DSP",AD320="DSP"),(M320+T320)/2,IF(AND(M320="DSP",T320="DSP",AD320="DSP"),(H320+AA320)/2,IF(AND(H320="DSP",T320="DSP",AD320="DSP"),(M320+AA320)/2,IF(AND(H320="DSP",M320="DSP",AD320="DSP"),(T320+AA320)/2,IF(AND(M320="DSP",T320="DSP",AA320="DSP"),(H320+AD320)/2,IF(AND(H320="DSP",T320="DSP",AA320="DSP"),(M320+AD320)/2,IF(AND(H320="DSP",M320="DSP",AA320="DSP"),(T320+AD320)/2,IF(AND(H320="DSP",M320="DSP",T320="DSP"),(AA320+AD320)/2,IF(AND(H320="DSP",M320="DSP"),(T320+AA320+AD320)/3,IF(AND(H320="DSP",T320="DSP"),(M320+AA320+AD320)/3,IF(AND(M320="DSP",T320="DSP"),(H320+AA320+AD320)/3,IF(AND(H320="DSP",AA320="DSP"),(M320+T320+AD320)/3,IF(AND(M320="DSP",AA320="DSP"),(H320+T320+AD320)/3,IF(AND(T320="DSP",AA320="DSP"),(H320+M320+AD320)/3,IF(AND(H320="DSP",AD320="DSP"),(M320+T320+AA320)/3,IF(AND(M320="DSP",AD320="DSP"),(H320+T320+AA320)/3,IF(AND(T320="DSP",AD320="DSP"),(H320+M320+AA320)/3,IF(AND(AA320="DSP",AD320="DSP"),(H320+M320+T320)/3,IF(H320="DSP",(M320+T320+AA320+AD320)/4,IF(M320="DSP",(H320+T320+AA320+AD320)/4,IF(T320="DSP",(H320+M320+AA320+AD320)/4,IF(AA320="DSP",(H320+M320+T320+AD320)/4,IF(AD320="DSP",(H320+M320+T320+AA320)/4,SUM(H320+M320+T320+AA320+AD320)/5)))))))))))))))))))))))))))))))</f>
        <v>8.8000000000000007</v>
      </c>
      <c r="AF320" s="425">
        <f>IF(AE320="DSP",0,AE320)</f>
        <v>8.8000000000000007</v>
      </c>
      <c r="AG320" s="484">
        <f>RANK(AF320,$AF$3:$AF$651,0)</f>
        <v>514</v>
      </c>
      <c r="AH320" s="426">
        <f>IF(ISERROR(VLOOKUP(B320,'Notes Ecrit'!$A$2:$B$650,2,FALSE)),"ABI",(VLOOKUP(B320,'Notes Ecrit'!$A$2:$B$650,2,FALSE)))</f>
        <v>7</v>
      </c>
      <c r="AI320" s="425">
        <f>IF(OR(AH320="ABI",AH320="VALIDÉ"),0,AH320)</f>
        <v>7</v>
      </c>
      <c r="AJ320" s="488">
        <f>RANK(AI320,$AI$3:$AI$651,0)</f>
        <v>183</v>
      </c>
      <c r="AK320" s="427">
        <f>IF(AH320="ABI","DEF",IF(AE320="DSP",AH320,(AE320*0.5+AH320*0.5)))</f>
        <v>7.9</v>
      </c>
    </row>
    <row r="321" spans="1:37" ht="15.75" customHeight="1" thickBot="1" x14ac:dyDescent="0.35">
      <c r="A321" s="414" t="s">
        <v>74</v>
      </c>
      <c r="B321" s="415">
        <v>21905342</v>
      </c>
      <c r="C321" s="444" t="s">
        <v>241</v>
      </c>
      <c r="D321" s="445" t="s">
        <v>698</v>
      </c>
      <c r="E321" s="418">
        <v>14</v>
      </c>
      <c r="F321" s="419">
        <f>IF(E321="ABI","ABI",IF(E321="DSP","DSP",IF(E321="VAL","VAL",(VLOOKUP(E321,tpstest,2)))))</f>
        <v>16.5</v>
      </c>
      <c r="G321" s="420">
        <f>IF(F321="ABI",0,IF(F321="DSP","DSP",IF(F321="VAL","VAL",(IF(A321="F",VLOOKUP(F321,endurfille,2),VLOOKUP(F321,endurgarçon,2))))))</f>
        <v>14</v>
      </c>
      <c r="H321" s="421">
        <f>IF(G321="VAL","VALIDÉ",G321)</f>
        <v>14</v>
      </c>
      <c r="I321" s="418">
        <v>3.25</v>
      </c>
      <c r="J321" s="420">
        <f>IF(I321="ABI",0,IF(I321="DSP","DSP",IF(I321="VAL","VAL",(IF(A321="F",VLOOKUP(I321,VIT20MF,2),VLOOKUP(I321,Vit20MG,2))))))</f>
        <v>20</v>
      </c>
      <c r="K321" s="418">
        <v>7.27</v>
      </c>
      <c r="L321" s="420">
        <f>IF(K321="ABI",0,IF(K321="DSP","DSP",IF(K321="VAL","VAL",(IF(A321="F",VLOOKUP(K321,vit50mf,2),VLOOKUP(K321,vit50mg,2))))))</f>
        <v>14</v>
      </c>
      <c r="M321" s="421">
        <f>IF(OR(J321="DSP",L321="DSP"),"DSP",IF(L321="VAL","VALIDÉ",(J321+L321)/2))</f>
        <v>17</v>
      </c>
      <c r="N321" s="418">
        <v>39.5</v>
      </c>
      <c r="O321" s="418">
        <v>69</v>
      </c>
      <c r="P321" s="422">
        <f>IF(OR(N321="DSP",N321="ABI",N321="VAL"),0,N321/O321)</f>
        <v>0.57246376811594202</v>
      </c>
      <c r="Q321" s="420">
        <f>IF(N321="ABI",0,IF(N321="DSP","DSP",IF(N321="VAL","VAL",IF(A321="F",VLOOKUP(P321,forcefille,2),VLOOKUP(P321,forcegarçon,2)))))</f>
        <v>5.5</v>
      </c>
      <c r="R321" s="418">
        <v>30.8</v>
      </c>
      <c r="S321" s="420">
        <f>IF(R321="ABI",0,IF(R321="DSP","DSP",IF(R321="VAL","VAL",IF(A321="F",VLOOKUP(R321,détfille,2),VLOOKUP(R321,détgarçon,2)))))</f>
        <v>5</v>
      </c>
      <c r="T321" s="421">
        <f>IF(OR(Q321="VAL",S321="VAL"),"VALIDÉ",IF(AND(Q321="DSP",S321="DSP"),"DSP",IF(Q321="DSP",S321*2,IF(S321="DSP",Q321*2,(Q321+S321)))))</f>
        <v>10.5</v>
      </c>
      <c r="U321" s="418">
        <v>31.29</v>
      </c>
      <c r="V321" s="420">
        <f>IF(U321="ABI",0,IF(U321="DSP","DSP",IF(U321="VAL","VAL",IF(A321="F",VLOOKUP(U321,coorfille,2),VLOOKUP(U321,coorgarçon,2)))))</f>
        <v>3.25</v>
      </c>
      <c r="W321" s="418">
        <v>0</v>
      </c>
      <c r="X321" s="420">
        <f>IF(W321="ABI",0,IF(W321="DSP","DSP",IF(W321="VAL","VAL",IF(A321="F",VLOOKUP(W321,SouplesseFille,2),VLOOKUP(W321,SouplesseGarçon,2)))))</f>
        <v>2.5</v>
      </c>
      <c r="Y321" s="418">
        <v>5</v>
      </c>
      <c r="Z321" s="420">
        <f>IF(Y321="ABI",0,IF(Y321="DSP","DSP",IF(Y321="VAL","VAL",IF(A321="F",VLOOKUP(Y321,eqfille,2),VLOOKUP(Y321,eqgarçon,2)))))</f>
        <v>2.5</v>
      </c>
      <c r="AA321" s="421">
        <f>IF(AND(V321="DSP",X321="DSP",Z321="DSP"),"DSP",IF(AND(V321="DSP",X321="DSP"),Z321*4,IF(AND(V321="DSP",Z321="DSP"),X321*4,IF(AND(X321="DSP",Z321="DSP"),V321*2,IF(V321="DSP",(X321+Z321)*2,IF(X321="DSP",V321+Z321*2,IF(Z321="DSP",V321+X321*2,IF(Z321="VAL","VALIDÉ",V321+X321+Z321))))))))</f>
        <v>8.25</v>
      </c>
      <c r="AB321" s="418">
        <v>62.64</v>
      </c>
      <c r="AC321" s="420">
        <f>IF(AB321="ABI",0,IF(AB321="DNF",0,IF(AB321="DSP","DSP",IF(AB321="VAL","VAL",(IF(A321="F",VLOOKUP(AB321,nagefille,2),VLOOKUP(AB321,nagegarçon,2)))))))</f>
        <v>4</v>
      </c>
      <c r="AD321" s="423">
        <f>IF(AC321="VAL","VALIDÉ",AC321)</f>
        <v>4</v>
      </c>
      <c r="AE321" s="424">
        <f>IF(AND(H321="DSP",M321="DSP",T321="DSP",AA321="DSP",AD321="DSP"),"DSP",IF(AND(H321="DSP",M321="DSP",T321="DSP",AA321="DSP"),AD321,IF(AND(H321="DSP",M321="DSP",T321="DSP",AD321="DSP"),AA321,IF(AND(H321="DSP",M321="DSP",AA321="DSP",AD321="DSP"),T321,IF(AND(H321="DSP",T321="DSP",AA321="DSP",AD321="DSP"),M321,IF(AND(M321="DSP",T321="DSP",AA321="DSP",AD321="DSP"),H321,IF(AND(T321="DSP",AA321="DSP",AD321="DSP"),(H321+M321)/2,IF(AND(M321="DSP",AA321="DSP",AD321="DSP"),(H321+T321)/2,IF(AND(H321="DSP",AA321="DSP",AD321="DSP"),(M321+T321)/2,IF(AND(M321="DSP",T321="DSP",AD321="DSP"),(H321+AA321)/2,IF(AND(H321="DSP",T321="DSP",AD321="DSP"),(M321+AA321)/2,IF(AND(H321="DSP",M321="DSP",AD321="DSP"),(T321+AA321)/2,IF(AND(M321="DSP",T321="DSP",AA321="DSP"),(H321+AD321)/2,IF(AND(H321="DSP",T321="DSP",AA321="DSP"),(M321+AD321)/2,IF(AND(H321="DSP",M321="DSP",AA321="DSP"),(T321+AD321)/2,IF(AND(H321="DSP",M321="DSP",T321="DSP"),(AA321+AD321)/2,IF(AND(H321="DSP",M321="DSP"),(T321+AA321+AD321)/3,IF(AND(H321="DSP",T321="DSP"),(M321+AA321+AD321)/3,IF(AND(M321="DSP",T321="DSP"),(H321+AA321+AD321)/3,IF(AND(H321="DSP",AA321="DSP"),(M321+T321+AD321)/3,IF(AND(M321="DSP",AA321="DSP"),(H321+T321+AD321)/3,IF(AND(T321="DSP",AA321="DSP"),(H321+M321+AD321)/3,IF(AND(H321="DSP",AD321="DSP"),(M321+T321+AA321)/3,IF(AND(M321="DSP",AD321="DSP"),(H321+T321+AA321)/3,IF(AND(T321="DSP",AD321="DSP"),(H321+M321+AA321)/3,IF(AND(AA321="DSP",AD321="DSP"),(H321+M321+T321)/3,IF(H321="DSP",(M321+T321+AA321+AD321)/4,IF(M321="DSP",(H321+T321+AA321+AD321)/4,IF(T321="DSP",(H321+M321+AA321+AD321)/4,IF(AA321="DSP",(H321+M321+T321+AD321)/4,IF(AD321="DSP",(H321+M321+T321+AA321)/4,SUM(H321+M321+T321+AA321+AD321)/5)))))))))))))))))))))))))))))))</f>
        <v>10.75</v>
      </c>
      <c r="AF321" s="425">
        <f>IF(AE321="DSP",0,AE321)</f>
        <v>10.75</v>
      </c>
      <c r="AG321" s="484">
        <f>RANK(AF321,$AF$3:$AF$651,0)</f>
        <v>355</v>
      </c>
      <c r="AH321" s="426">
        <f>IF(ISERROR(VLOOKUP(B321,'Notes Ecrit'!$A$2:$B$650,2,FALSE)),"ABI",(VLOOKUP(B321,'Notes Ecrit'!$A$2:$B$650,2,FALSE)))</f>
        <v>6</v>
      </c>
      <c r="AI321" s="425">
        <f>IF(OR(AH321="ABI",AH321="VALIDÉ"),0,AH321)</f>
        <v>6</v>
      </c>
      <c r="AJ321" s="488">
        <f>RANK(AI321,$AI$3:$AI$651,0)</f>
        <v>288</v>
      </c>
      <c r="AK321" s="427">
        <f>IF(AH321="ABI","DEF",IF(AE321="DSP",AH321,(AE321*0.5+AH321*0.5)))</f>
        <v>8.375</v>
      </c>
    </row>
    <row r="322" spans="1:37" ht="15.75" customHeight="1" thickBot="1" x14ac:dyDescent="0.35">
      <c r="A322" s="414" t="s">
        <v>1026</v>
      </c>
      <c r="B322" s="455">
        <v>21904187</v>
      </c>
      <c r="C322" s="608" t="s">
        <v>241</v>
      </c>
      <c r="D322" s="615" t="s">
        <v>43</v>
      </c>
      <c r="E322" s="418">
        <v>23</v>
      </c>
      <c r="F322" s="419">
        <f>IF(E322="ABI","ABI",IF(E322="DSP","DSP",IF(E322="VAL","VAL",(VLOOKUP(E322,tpstest,2)))))</f>
        <v>21</v>
      </c>
      <c r="G322" s="420">
        <f>IF(F322="ABI",0,IF(F322="DSP","DSP",IF(F322="VAL","VAL",(IF(A322="F",VLOOKUP(F322,endurfille,2),VLOOKUP(F322,endurgarçon,2))))))</f>
        <v>20</v>
      </c>
      <c r="H322" s="421">
        <f>IF(G322="VAL","VALIDÉ",G322)</f>
        <v>20</v>
      </c>
      <c r="I322" s="418">
        <v>3.16</v>
      </c>
      <c r="J322" s="420">
        <f>IF(I322="ABI",0,IF(I322="DSP","DSP",IF(I322="VAL","VAL",(IF(A322="F",VLOOKUP(I322,VIT20MF,2),VLOOKUP(I322,Vit20MG,2))))))</f>
        <v>18</v>
      </c>
      <c r="K322" s="418">
        <v>6.64</v>
      </c>
      <c r="L322" s="420">
        <f>IF(K322="ABI",0,IF(K322="DSP","DSP",IF(K322="VAL","VAL",(IF(A322="F",VLOOKUP(K322,vit50mf,2),VLOOKUP(K322,vit50mg,2))))))</f>
        <v>12</v>
      </c>
      <c r="M322" s="421">
        <f>IF(OR(J322="DSP",L322="DSP"),"DSP",IF(L322="VAL","VALIDÉ",(J322+L322)/2))</f>
        <v>15</v>
      </c>
      <c r="N322" s="418">
        <v>58</v>
      </c>
      <c r="O322" s="418">
        <v>58</v>
      </c>
      <c r="P322" s="422">
        <f>IF(OR(N322="DSP",N322="ABI",N322="VAL"),0,N322/O322)</f>
        <v>1</v>
      </c>
      <c r="Q322" s="420">
        <f>IF(N322="ABI",0,IF(N322="DSP","DSP",IF(N322="VAL","VAL",IF(A322="F",VLOOKUP(P322,forcefille,2),VLOOKUP(P322,forcegarçon,2)))))</f>
        <v>5.5</v>
      </c>
      <c r="R322" s="418">
        <v>43.7</v>
      </c>
      <c r="S322" s="420">
        <f>IF(R322="ABI",0,IF(R322="DSP","DSP",IF(R322="VAL","VAL",IF(A322="F",VLOOKUP(R322,détfille,2),VLOOKUP(R322,détgarçon,2)))))</f>
        <v>4</v>
      </c>
      <c r="T322" s="421">
        <f>IF(OR(Q322="VAL",S322="VAL"),"VALIDÉ",IF(AND(Q322="DSP",S322="DSP"),"DSP",IF(Q322="DSP",S322*2,IF(S322="DSP",Q322*2,(Q322+S322)))))</f>
        <v>9.5</v>
      </c>
      <c r="U322" s="418">
        <v>24.99</v>
      </c>
      <c r="V322" s="420">
        <f>IF(U322="ABI",0,IF(U322="DSP","DSP",IF(U322="VAL","VAL",IF(A322="F",VLOOKUP(U322,coorfille,2),VLOOKUP(U322,coorgarçon,2)))))</f>
        <v>5.5</v>
      </c>
      <c r="W322" s="418">
        <v>-3</v>
      </c>
      <c r="X322" s="420">
        <f>IF(W322="ABI",0,IF(W322="DSP","DSP",IF(W322="VAL","VAL",IF(A322="F",VLOOKUP(W322,SouplesseFille,2),VLOOKUP(W322,SouplesseGarçon,2)))))</f>
        <v>1.75</v>
      </c>
      <c r="Y322" s="418">
        <v>0</v>
      </c>
      <c r="Z322" s="420">
        <f>IF(Y322="ABI",0,IF(Y322="DSP","DSP",IF(Y322="VAL","VAL",IF(A322="F",VLOOKUP(Y322,eqfille,2),VLOOKUP(Y322,eqgarçon,2)))))</f>
        <v>5</v>
      </c>
      <c r="AA322" s="421">
        <f>IF(AND(V322="DSP",X322="DSP",Z322="DSP"),"DSP",IF(AND(V322="DSP",X322="DSP"),Z322*4,IF(AND(V322="DSP",Z322="DSP"),X322*4,IF(AND(X322="DSP",Z322="DSP"),V322*2,IF(V322="DSP",(X322+Z322)*2,IF(X322="DSP",V322+Z322*2,IF(Z322="DSP",V322+X322*2,IF(Z322="VAL","VALIDÉ",V322+X322+Z322))))))))</f>
        <v>12.25</v>
      </c>
      <c r="AB322" s="418">
        <v>37.07</v>
      </c>
      <c r="AC322" s="420">
        <f>IF(AB322="ABI",0,IF(AB322="DNF",0,IF(AB322="DSP","DSP",IF(AB322="VAL","VAL",(IF(A322="F",VLOOKUP(AB322,nagefille,2),VLOOKUP(AB322,nagegarçon,2)))))))</f>
        <v>12</v>
      </c>
      <c r="AD322" s="423">
        <f>IF(AC322="VAL","VALIDÉ",AC322)</f>
        <v>12</v>
      </c>
      <c r="AE322" s="424">
        <f>IF(AND(H322="DSP",M322="DSP",T322="DSP",AA322="DSP",AD322="DSP"),"DSP",IF(AND(H322="DSP",M322="DSP",T322="DSP",AA322="DSP"),AD322,IF(AND(H322="DSP",M322="DSP",T322="DSP",AD322="DSP"),AA322,IF(AND(H322="DSP",M322="DSP",AA322="DSP",AD322="DSP"),T322,IF(AND(H322="DSP",T322="DSP",AA322="DSP",AD322="DSP"),M322,IF(AND(M322="DSP",T322="DSP",AA322="DSP",AD322="DSP"),H322,IF(AND(T322="DSP",AA322="DSP",AD322="DSP"),(H322+M322)/2,IF(AND(M322="DSP",AA322="DSP",AD322="DSP"),(H322+T322)/2,IF(AND(H322="DSP",AA322="DSP",AD322="DSP"),(M322+T322)/2,IF(AND(M322="DSP",T322="DSP",AD322="DSP"),(H322+AA322)/2,IF(AND(H322="DSP",T322="DSP",AD322="DSP"),(M322+AA322)/2,IF(AND(H322="DSP",M322="DSP",AD322="DSP"),(T322+AA322)/2,IF(AND(M322="DSP",T322="DSP",AA322="DSP"),(H322+AD322)/2,IF(AND(H322="DSP",T322="DSP",AA322="DSP"),(M322+AD322)/2,IF(AND(H322="DSP",M322="DSP",AA322="DSP"),(T322+AD322)/2,IF(AND(H322="DSP",M322="DSP",T322="DSP"),(AA322+AD322)/2,IF(AND(H322="DSP",M322="DSP"),(T322+AA322+AD322)/3,IF(AND(H322="DSP",T322="DSP"),(M322+AA322+AD322)/3,IF(AND(M322="DSP",T322="DSP"),(H322+AA322+AD322)/3,IF(AND(H322="DSP",AA322="DSP"),(M322+T322+AD322)/3,IF(AND(M322="DSP",AA322="DSP"),(H322+T322+AD322)/3,IF(AND(T322="DSP",AA322="DSP"),(H322+M322+AD322)/3,IF(AND(H322="DSP",AD322="DSP"),(M322+T322+AA322)/3,IF(AND(M322="DSP",AD322="DSP"),(H322+T322+AA322)/3,IF(AND(T322="DSP",AD322="DSP"),(H322+M322+AA322)/3,IF(AND(AA322="DSP",AD322="DSP"),(H322+M322+T322)/3,IF(H322="DSP",(M322+T322+AA322+AD322)/4,IF(M322="DSP",(H322+T322+AA322+AD322)/4,IF(T322="DSP",(H322+M322+AA322+AD322)/4,IF(AA322="DSP",(H322+M322+T322+AD322)/4,IF(AD322="DSP",(H322+M322+T322+AA322)/4,SUM(H322+M322+T322+AA322+AD322)/5)))))))))))))))))))))))))))))))</f>
        <v>13.75</v>
      </c>
      <c r="AF322" s="425">
        <f>IF(AE322="DSP",0,AE322)</f>
        <v>13.75</v>
      </c>
      <c r="AG322" s="484">
        <f>RANK(AF322,$AF$3:$AF$651,0)</f>
        <v>33</v>
      </c>
      <c r="AH322" s="426">
        <f>IF(ISERROR(VLOOKUP(B322,'Notes Ecrit'!$A$2:$B$650,2,FALSE)),"ABI",(VLOOKUP(B322,'Notes Ecrit'!$A$2:$B$650,2,FALSE)))</f>
        <v>5</v>
      </c>
      <c r="AI322" s="425">
        <f>IF(OR(AH322="ABI",AH322="VALIDÉ"),0,AH322)</f>
        <v>5</v>
      </c>
      <c r="AJ322" s="488">
        <f>RANK(AI322,$AI$3:$AI$651,0)</f>
        <v>416</v>
      </c>
      <c r="AK322" s="427">
        <f>IF(AH322="ABI","DEF",IF(AE322="DSP",AH322,(AE322*0.5+AH322*0.5)))</f>
        <v>9.375</v>
      </c>
    </row>
    <row r="323" spans="1:37" ht="15.75" customHeight="1" thickBot="1" x14ac:dyDescent="0.35">
      <c r="A323" s="414" t="s">
        <v>1026</v>
      </c>
      <c r="B323" s="415">
        <v>21712436</v>
      </c>
      <c r="C323" s="442" t="s">
        <v>241</v>
      </c>
      <c r="D323" s="443" t="s">
        <v>193</v>
      </c>
      <c r="E323" s="418">
        <v>20</v>
      </c>
      <c r="F323" s="419">
        <f>IF(E323="ABI","ABI",IF(E323="DSP","DSP",IF(E323="VAL","VAL",(VLOOKUP(E323,tpstest,2)))))</f>
        <v>19.5</v>
      </c>
      <c r="G323" s="420">
        <f>IF(F323="ABI",0,IF(F323="DSP","DSP",IF(F323="VAL","VAL",(IF(A323="F",VLOOKUP(F323,endurfille,2),VLOOKUP(F323,endurgarçon,2))))))</f>
        <v>17</v>
      </c>
      <c r="H323" s="421">
        <f>IF(G323="VAL","VALIDÉ",G323)</f>
        <v>17</v>
      </c>
      <c r="I323" s="418">
        <v>3</v>
      </c>
      <c r="J323" s="420">
        <f>IF(I323="ABI",0,IF(I323="DSP","DSP",IF(I323="VAL","VAL",(IF(A323="F",VLOOKUP(I323,VIT20MF,2),VLOOKUP(I323,Vit20MG,2))))))</f>
        <v>20</v>
      </c>
      <c r="K323" s="418">
        <v>6.61</v>
      </c>
      <c r="L323" s="420">
        <f>IF(K323="ABI",0,IF(K323="DSP","DSP",IF(K323="VAL","VAL",(IF(A323="F",VLOOKUP(K323,vit50mf,2),VLOOKUP(K323,vit50mg,2))))))</f>
        <v>13</v>
      </c>
      <c r="M323" s="421">
        <f>IF(OR(J323="DSP",L323="DSP"),"DSP",IF(L323="VAL","VALIDÉ",(J323+L323)/2))</f>
        <v>16.5</v>
      </c>
      <c r="N323" s="418">
        <v>41</v>
      </c>
      <c r="O323" s="418">
        <v>53</v>
      </c>
      <c r="P323" s="422">
        <f>IF(OR(N323="DSP",N323="ABI",N323="VAL"),0,N323/O323)</f>
        <v>0.77358490566037741</v>
      </c>
      <c r="Q323" s="420">
        <f>IF(N323="ABI",0,IF(N323="DSP","DSP",IF(N323="VAL","VAL",IF(A323="F",VLOOKUP(P323,forcefille,2),VLOOKUP(P323,forcegarçon,2)))))</f>
        <v>4</v>
      </c>
      <c r="R323" s="418">
        <v>58.2</v>
      </c>
      <c r="S323" s="420">
        <f>IF(R323="ABI",0,IF(R323="DSP","DSP",IF(R323="VAL","VAL",IF(A323="F",VLOOKUP(R323,détfille,2),VLOOKUP(R323,détgarçon,2)))))</f>
        <v>7.5</v>
      </c>
      <c r="T323" s="421">
        <f>IF(OR(Q323="VAL",S323="VAL"),"VALIDÉ",IF(AND(Q323="DSP",S323="DSP"),"DSP",IF(Q323="DSP",S323*2,IF(S323="DSP",Q323*2,(Q323+S323)))))</f>
        <v>11.5</v>
      </c>
      <c r="U323" s="418">
        <v>25.02</v>
      </c>
      <c r="V323" s="420">
        <f>IF(U323="ABI",0,IF(U323="DSP","DSP",IF(U323="VAL","VAL",IF(A323="F",VLOOKUP(U323,coorfille,2),VLOOKUP(U323,coorgarçon,2)))))</f>
        <v>5.25</v>
      </c>
      <c r="W323" s="418">
        <v>0</v>
      </c>
      <c r="X323" s="420">
        <f>IF(W323="ABI",0,IF(W323="DSP","DSP",IF(W323="VAL","VAL",IF(A323="F",VLOOKUP(W323,SouplesseFille,2),VLOOKUP(W323,SouplesseGarçon,2)))))</f>
        <v>2.5</v>
      </c>
      <c r="Y323" s="418">
        <v>3</v>
      </c>
      <c r="Z323" s="420">
        <f>IF(Y323="ABI",0,IF(Y323="DSP","DSP",IF(Y323="VAL","VAL",IF(A323="F",VLOOKUP(Y323,eqfille,2),VLOOKUP(Y323,eqgarçon,2)))))</f>
        <v>3.5</v>
      </c>
      <c r="AA323" s="421">
        <f>IF(AND(V323="DSP",X323="DSP",Z323="DSP"),"DSP",IF(AND(V323="DSP",X323="DSP"),Z323*4,IF(AND(V323="DSP",Z323="DSP"),X323*4,IF(AND(X323="DSP",Z323="DSP"),V323*2,IF(V323="DSP",(X323+Z323)*2,IF(X323="DSP",V323+Z323*2,IF(Z323="DSP",V323+X323*2,IF(Z323="VAL","VALIDÉ",V323+X323+Z323))))))))</f>
        <v>11.25</v>
      </c>
      <c r="AB323" s="418">
        <v>39.549999999999997</v>
      </c>
      <c r="AC323" s="420">
        <f>IF(AB323="ABI",0,IF(AB323="DNF",0,IF(AB323="DSP","DSP",IF(AB323="VAL","VAL",(IF(A323="F",VLOOKUP(AB323,nagefille,2),VLOOKUP(AB323,nagegarçon,2)))))))</f>
        <v>10</v>
      </c>
      <c r="AD323" s="423">
        <f>IF(AC323="VAL","VALIDÉ",AC323)</f>
        <v>10</v>
      </c>
      <c r="AE323" s="424">
        <f>IF(AND(H323="DSP",M323="DSP",T323="DSP",AA323="DSP",AD323="DSP"),"DSP",IF(AND(H323="DSP",M323="DSP",T323="DSP",AA323="DSP"),AD323,IF(AND(H323="DSP",M323="DSP",T323="DSP",AD323="DSP"),AA323,IF(AND(H323="DSP",M323="DSP",AA323="DSP",AD323="DSP"),T323,IF(AND(H323="DSP",T323="DSP",AA323="DSP",AD323="DSP"),M323,IF(AND(M323="DSP",T323="DSP",AA323="DSP",AD323="DSP"),H323,IF(AND(T323="DSP",AA323="DSP",AD323="DSP"),(H323+M323)/2,IF(AND(M323="DSP",AA323="DSP",AD323="DSP"),(H323+T323)/2,IF(AND(H323="DSP",AA323="DSP",AD323="DSP"),(M323+T323)/2,IF(AND(M323="DSP",T323="DSP",AD323="DSP"),(H323+AA323)/2,IF(AND(H323="DSP",T323="DSP",AD323="DSP"),(M323+AA323)/2,IF(AND(H323="DSP",M323="DSP",AD323="DSP"),(T323+AA323)/2,IF(AND(M323="DSP",T323="DSP",AA323="DSP"),(H323+AD323)/2,IF(AND(H323="DSP",T323="DSP",AA323="DSP"),(M323+AD323)/2,IF(AND(H323="DSP",M323="DSP",AA323="DSP"),(T323+AD323)/2,IF(AND(H323="DSP",M323="DSP",T323="DSP"),(AA323+AD323)/2,IF(AND(H323="DSP",M323="DSP"),(T323+AA323+AD323)/3,IF(AND(H323="DSP",T323="DSP"),(M323+AA323+AD323)/3,IF(AND(M323="DSP",T323="DSP"),(H323+AA323+AD323)/3,IF(AND(H323="DSP",AA323="DSP"),(M323+T323+AD323)/3,IF(AND(M323="DSP",AA323="DSP"),(H323+T323+AD323)/3,IF(AND(T323="DSP",AA323="DSP"),(H323+M323+AD323)/3,IF(AND(H323="DSP",AD323="DSP"),(M323+T323+AA323)/3,IF(AND(M323="DSP",AD323="DSP"),(H323+T323+AA323)/3,IF(AND(T323="DSP",AD323="DSP"),(H323+M323+AA323)/3,IF(AND(AA323="DSP",AD323="DSP"),(H323+M323+T323)/3,IF(H323="DSP",(M323+T323+AA323+AD323)/4,IF(M323="DSP",(H323+T323+AA323+AD323)/4,IF(T323="DSP",(H323+M323+AA323+AD323)/4,IF(AA323="DSP",(H323+M323+T323+AD323)/4,IF(AD323="DSP",(H323+M323+T323+AA323)/4,SUM(H323+M323+T323+AA323+AD323)/5)))))))))))))))))))))))))))))))</f>
        <v>13.25</v>
      </c>
      <c r="AF323" s="425">
        <f>IF(AE323="DSP",0,AE323)</f>
        <v>13.25</v>
      </c>
      <c r="AG323" s="484">
        <f>RANK(AF323,$AF$3:$AF$651,0)</f>
        <v>61</v>
      </c>
      <c r="AH323" s="426">
        <f>IF(ISERROR(VLOOKUP(B323,'Notes Ecrit'!$A$2:$B$650,2,FALSE)),"ABI",(VLOOKUP(B323,'Notes Ecrit'!$A$2:$B$650,2,FALSE)))</f>
        <v>6</v>
      </c>
      <c r="AI323" s="425">
        <f>IF(OR(AH323="ABI",AH323="VALIDÉ"),0,AH323)</f>
        <v>6</v>
      </c>
      <c r="AJ323" s="488">
        <f>RANK(AI323,$AI$3:$AI$651,0)</f>
        <v>288</v>
      </c>
      <c r="AK323" s="427">
        <f>IF(AH323="ABI","DEF",IF(AE323="DSP",AH323,(AE323*0.5+AH323*0.5)))</f>
        <v>9.625</v>
      </c>
    </row>
    <row r="324" spans="1:37" ht="15.75" customHeight="1" thickBot="1" x14ac:dyDescent="0.35">
      <c r="A324" s="414" t="s">
        <v>1026</v>
      </c>
      <c r="B324" s="415">
        <v>21912076</v>
      </c>
      <c r="C324" s="442" t="s">
        <v>241</v>
      </c>
      <c r="D324" s="443" t="s">
        <v>697</v>
      </c>
      <c r="E324" s="418">
        <v>19</v>
      </c>
      <c r="F324" s="419">
        <f>IF(E324="ABI","ABI",IF(E324="DSP","DSP",IF(E324="VAL","VAL",(VLOOKUP(E324,tpstest,2)))))</f>
        <v>19</v>
      </c>
      <c r="G324" s="420">
        <f>IF(F324="ABI",0,IF(F324="DSP","DSP",IF(F324="VAL","VAL",(IF(A324="F",VLOOKUP(F324,endurfille,2),VLOOKUP(F324,endurgarçon,2))))))</f>
        <v>16</v>
      </c>
      <c r="H324" s="421">
        <f>IF(G324="VAL","VALIDÉ",G324)</f>
        <v>16</v>
      </c>
      <c r="I324" s="418">
        <v>3.15</v>
      </c>
      <c r="J324" s="420">
        <f>IF(I324="ABI",0,IF(I324="DSP","DSP",IF(I324="VAL","VAL",(IF(A324="F",VLOOKUP(I324,VIT20MF,2),VLOOKUP(I324,Vit20MG,2))))))</f>
        <v>18</v>
      </c>
      <c r="K324" s="418">
        <v>6.89</v>
      </c>
      <c r="L324" s="420">
        <f>IF(K324="ABI",0,IF(K324="DSP","DSP",IF(K324="VAL","VAL",(IF(A324="F",VLOOKUP(K324,vit50mf,2),VLOOKUP(K324,vit50mg,2))))))</f>
        <v>11</v>
      </c>
      <c r="M324" s="421">
        <f>IF(OR(J324="DSP",L324="DSP"),"DSP",IF(L324="VAL","VALIDÉ",(J324+L324)/2))</f>
        <v>14.5</v>
      </c>
      <c r="N324" s="418">
        <v>36</v>
      </c>
      <c r="O324" s="418">
        <v>58</v>
      </c>
      <c r="P324" s="422">
        <f>IF(OR(N324="DSP",N324="ABI",N324="VAL"),0,N324/O324)</f>
        <v>0.62068965517241381</v>
      </c>
      <c r="Q324" s="420">
        <f>IF(N324="ABI",0,IF(N324="DSP","DSP",IF(N324="VAL","VAL",IF(A324="F",VLOOKUP(P324,forcefille,2),VLOOKUP(P324,forcegarçon,2)))))</f>
        <v>3.5</v>
      </c>
      <c r="R324" s="418">
        <v>47.1</v>
      </c>
      <c r="S324" s="420">
        <f>IF(R324="ABI",0,IF(R324="DSP","DSP",IF(R324="VAL","VAL",IF(A324="F",VLOOKUP(R324,détfille,2),VLOOKUP(R324,détgarçon,2)))))</f>
        <v>5</v>
      </c>
      <c r="T324" s="421">
        <f>IF(OR(Q324="VAL",S324="VAL"),"VALIDÉ",IF(AND(Q324="DSP",S324="DSP"),"DSP",IF(Q324="DSP",S324*2,IF(S324="DSP",Q324*2,(Q324+S324)))))</f>
        <v>8.5</v>
      </c>
      <c r="U324" s="418">
        <v>26.8</v>
      </c>
      <c r="V324" s="420">
        <f>IF(U324="ABI",0,IF(U324="DSP","DSP",IF(U324="VAL","VAL",IF(A324="F",VLOOKUP(U324,coorfille,2),VLOOKUP(U324,coorgarçon,2)))))</f>
        <v>4.5</v>
      </c>
      <c r="W324" s="418">
        <v>-9</v>
      </c>
      <c r="X324" s="420">
        <f>IF(W324="ABI",0,IF(W324="DSP","DSP",IF(W324="VAL","VAL",IF(A324="F",VLOOKUP(W324,SouplesseFille,2),VLOOKUP(W324,SouplesseGarçon,2)))))</f>
        <v>1</v>
      </c>
      <c r="Y324" s="418">
        <v>4</v>
      </c>
      <c r="Z324" s="420">
        <f>IF(Y324="ABI",0,IF(Y324="DSP","DSP",IF(Y324="VAL","VAL",IF(A324="F",VLOOKUP(Y324,eqfille,2),VLOOKUP(Y324,eqgarçon,2)))))</f>
        <v>3</v>
      </c>
      <c r="AA324" s="421">
        <f>IF(AND(V324="DSP",X324="DSP",Z324="DSP"),"DSP",IF(AND(V324="DSP",X324="DSP"),Z324*4,IF(AND(V324="DSP",Z324="DSP"),X324*4,IF(AND(X324="DSP",Z324="DSP"),V324*2,IF(V324="DSP",(X324+Z324)*2,IF(X324="DSP",V324+Z324*2,IF(Z324="DSP",V324+X324*2,IF(Z324="VAL","VALIDÉ",V324+X324+Z324))))))))</f>
        <v>8.5</v>
      </c>
      <c r="AB324" s="418">
        <v>41.06</v>
      </c>
      <c r="AC324" s="420">
        <f>IF(AB324="ABI",0,IF(AB324="DNF",0,IF(AB324="DSP","DSP",IF(AB324="VAL","VAL",(IF(A324="F",VLOOKUP(AB324,nagefille,2),VLOOKUP(AB324,nagegarçon,2)))))))</f>
        <v>10</v>
      </c>
      <c r="AD324" s="423">
        <f>IF(AC324="VAL","VALIDÉ",AC324)</f>
        <v>10</v>
      </c>
      <c r="AE324" s="424">
        <f>IF(AND(H324="DSP",M324="DSP",T324="DSP",AA324="DSP",AD324="DSP"),"DSP",IF(AND(H324="DSP",M324="DSP",T324="DSP",AA324="DSP"),AD324,IF(AND(H324="DSP",M324="DSP",T324="DSP",AD324="DSP"),AA324,IF(AND(H324="DSP",M324="DSP",AA324="DSP",AD324="DSP"),T324,IF(AND(H324="DSP",T324="DSP",AA324="DSP",AD324="DSP"),M324,IF(AND(M324="DSP",T324="DSP",AA324="DSP",AD324="DSP"),H324,IF(AND(T324="DSP",AA324="DSP",AD324="DSP"),(H324+M324)/2,IF(AND(M324="DSP",AA324="DSP",AD324="DSP"),(H324+T324)/2,IF(AND(H324="DSP",AA324="DSP",AD324="DSP"),(M324+T324)/2,IF(AND(M324="DSP",T324="DSP",AD324="DSP"),(H324+AA324)/2,IF(AND(H324="DSP",T324="DSP",AD324="DSP"),(M324+AA324)/2,IF(AND(H324="DSP",M324="DSP",AD324="DSP"),(T324+AA324)/2,IF(AND(M324="DSP",T324="DSP",AA324="DSP"),(H324+AD324)/2,IF(AND(H324="DSP",T324="DSP",AA324="DSP"),(M324+AD324)/2,IF(AND(H324="DSP",M324="DSP",AA324="DSP"),(T324+AD324)/2,IF(AND(H324="DSP",M324="DSP",T324="DSP"),(AA324+AD324)/2,IF(AND(H324="DSP",M324="DSP"),(T324+AA324+AD324)/3,IF(AND(H324="DSP",T324="DSP"),(M324+AA324+AD324)/3,IF(AND(M324="DSP",T324="DSP"),(H324+AA324+AD324)/3,IF(AND(H324="DSP",AA324="DSP"),(M324+T324+AD324)/3,IF(AND(M324="DSP",AA324="DSP"),(H324+T324+AD324)/3,IF(AND(T324="DSP",AA324="DSP"),(H324+M324+AD324)/3,IF(AND(H324="DSP",AD324="DSP"),(M324+T324+AA324)/3,IF(AND(M324="DSP",AD324="DSP"),(H324+T324+AA324)/3,IF(AND(T324="DSP",AD324="DSP"),(H324+M324+AA324)/3,IF(AND(AA324="DSP",AD324="DSP"),(H324+M324+T324)/3,IF(H324="DSP",(M324+T324+AA324+AD324)/4,IF(M324="DSP",(H324+T324+AA324+AD324)/4,IF(T324="DSP",(H324+M324+AA324+AD324)/4,IF(AA324="DSP",(H324+M324+T324+AD324)/4,IF(AD324="DSP",(H324+M324+T324+AA324)/4,SUM(H324+M324+T324+AA324+AD324)/5)))))))))))))))))))))))))))))))</f>
        <v>11.5</v>
      </c>
      <c r="AF324" s="425">
        <f>IF(AE324="DSP",0,AE324)</f>
        <v>11.5</v>
      </c>
      <c r="AG324" s="484">
        <f>RANK(AF324,$AF$3:$AF$651,0)</f>
        <v>256</v>
      </c>
      <c r="AH324" s="426">
        <f>IF(ISERROR(VLOOKUP(B324,'Notes Ecrit'!$A$2:$B$650,2,FALSE)),"ABI",(VLOOKUP(B324,'Notes Ecrit'!$A$2:$B$650,2,FALSE)))</f>
        <v>4</v>
      </c>
      <c r="AI324" s="425">
        <f>IF(OR(AH324="ABI",AH324="VALIDÉ"),0,AH324)</f>
        <v>4</v>
      </c>
      <c r="AJ324" s="488">
        <f>RANK(AI324,$AI$3:$AI$651,0)</f>
        <v>490</v>
      </c>
      <c r="AK324" s="427">
        <f>IF(AH324="ABI","DEF",IF(AE324="DSP",AH324,(AE324*0.5+AH324*0.5)))</f>
        <v>7.75</v>
      </c>
    </row>
    <row r="325" spans="1:37" ht="15.75" customHeight="1" thickBot="1" x14ac:dyDescent="0.35">
      <c r="A325" s="414" t="s">
        <v>1026</v>
      </c>
      <c r="B325" s="415">
        <v>21902201</v>
      </c>
      <c r="C325" s="444" t="s">
        <v>699</v>
      </c>
      <c r="D325" s="445" t="s">
        <v>98</v>
      </c>
      <c r="E325" s="418">
        <v>19</v>
      </c>
      <c r="F325" s="419">
        <f>IF(E325="ABI","ABI",IF(E325="DSP","DSP",IF(E325="VAL","VAL",(VLOOKUP(E325,tpstest,2)))))</f>
        <v>19</v>
      </c>
      <c r="G325" s="420">
        <f>IF(F325="ABI",0,IF(F325="DSP","DSP",IF(F325="VAL","VAL",(IF(A325="F",VLOOKUP(F325,endurfille,2),VLOOKUP(F325,endurgarçon,2))))))</f>
        <v>16</v>
      </c>
      <c r="H325" s="421">
        <f>IF(G325="VAL","VALIDÉ",G325)</f>
        <v>16</v>
      </c>
      <c r="I325" s="418">
        <v>3.08</v>
      </c>
      <c r="J325" s="420">
        <f>IF(I325="ABI",0,IF(I325="DSP","DSP",IF(I325="VAL","VAL",(IF(A325="F",VLOOKUP(I325,VIT20MF,2),VLOOKUP(I325,Vit20MG,2))))))</f>
        <v>19</v>
      </c>
      <c r="K325" s="418">
        <v>6.49</v>
      </c>
      <c r="L325" s="420">
        <f>IF(K325="ABI",0,IF(K325="DSP","DSP",IF(K325="VAL","VAL",(IF(A325="F",VLOOKUP(K325,vit50mf,2),VLOOKUP(K325,vit50mg,2))))))</f>
        <v>13</v>
      </c>
      <c r="M325" s="421">
        <f>IF(OR(J325="DSP",L325="DSP"),"DSP",IF(L325="VAL","VALIDÉ",(J325+L325)/2))</f>
        <v>16</v>
      </c>
      <c r="N325" s="418">
        <v>40</v>
      </c>
      <c r="O325" s="418">
        <v>68</v>
      </c>
      <c r="P325" s="422">
        <f>IF(OR(N325="DSP",N325="ABI",N325="VAL"),0,N325/O325)</f>
        <v>0.58823529411764708</v>
      </c>
      <c r="Q325" s="420">
        <f>IF(N325="ABI",0,IF(N325="DSP","DSP",IF(N325="VAL","VAL",IF(A325="F",VLOOKUP(P325,forcefille,2),VLOOKUP(P325,forcegarçon,2)))))</f>
        <v>3</v>
      </c>
      <c r="R325" s="418">
        <v>42.8</v>
      </c>
      <c r="S325" s="420">
        <f>IF(R325="ABI",0,IF(R325="DSP","DSP",IF(R325="VAL","VAL",IF(A325="F",VLOOKUP(R325,détfille,2),VLOOKUP(R325,détgarçon,2)))))</f>
        <v>3.5</v>
      </c>
      <c r="T325" s="421">
        <f>IF(OR(Q325="VAL",S325="VAL"),"VALIDÉ",IF(AND(Q325="DSP",S325="DSP"),"DSP",IF(Q325="DSP",S325*2,IF(S325="DSP",Q325*2,(Q325+S325)))))</f>
        <v>6.5</v>
      </c>
      <c r="U325" s="418">
        <v>27.62</v>
      </c>
      <c r="V325" s="420">
        <f>IF(U325="ABI",0,IF(U325="DSP","DSP",IF(U325="VAL","VAL",IF(A325="F",VLOOKUP(U325,coorfille,2),VLOOKUP(U325,coorgarçon,2)))))</f>
        <v>4</v>
      </c>
      <c r="W325" s="418">
        <v>-30</v>
      </c>
      <c r="X325" s="420">
        <f>IF(W325="ABI",0,IF(W325="DSP","DSP",IF(W325="VAL","VAL",IF(A325="F",VLOOKUP(W325,SouplesseFille,2),VLOOKUP(W325,SouplesseGarçon,2)))))</f>
        <v>0</v>
      </c>
      <c r="Y325" s="418">
        <v>5</v>
      </c>
      <c r="Z325" s="420">
        <f>IF(Y325="ABI",0,IF(Y325="DSP","DSP",IF(Y325="VAL","VAL",IF(A325="F",VLOOKUP(Y325,eqfille,2),VLOOKUP(Y325,eqgarçon,2)))))</f>
        <v>2.5</v>
      </c>
      <c r="AA325" s="421">
        <f>IF(AND(V325="DSP",X325="DSP",Z325="DSP"),"DSP",IF(AND(V325="DSP",X325="DSP"),Z325*4,IF(AND(V325="DSP",Z325="DSP"),X325*4,IF(AND(X325="DSP",Z325="DSP"),V325*2,IF(V325="DSP",(X325+Z325)*2,IF(X325="DSP",V325+Z325*2,IF(Z325="DSP",V325+X325*2,IF(Z325="VAL","VALIDÉ",V325+X325+Z325))))))))</f>
        <v>6.5</v>
      </c>
      <c r="AB325" s="418">
        <v>36.42</v>
      </c>
      <c r="AC325" s="420">
        <f>IF(AB325="ABI",0,IF(AB325="DNF",0,IF(AB325="DSP","DSP",IF(AB325="VAL","VAL",(IF(A325="F",VLOOKUP(AB325,nagefille,2),VLOOKUP(AB325,nagegarçon,2)))))))</f>
        <v>12</v>
      </c>
      <c r="AD325" s="423">
        <f>IF(AC325="VAL","VALIDÉ",AC325)</f>
        <v>12</v>
      </c>
      <c r="AE325" s="424">
        <f>IF(AND(H325="DSP",M325="DSP",T325="DSP",AA325="DSP",AD325="DSP"),"DSP",IF(AND(H325="DSP",M325="DSP",T325="DSP",AA325="DSP"),AD325,IF(AND(H325="DSP",M325="DSP",T325="DSP",AD325="DSP"),AA325,IF(AND(H325="DSP",M325="DSP",AA325="DSP",AD325="DSP"),T325,IF(AND(H325="DSP",T325="DSP",AA325="DSP",AD325="DSP"),M325,IF(AND(M325="DSP",T325="DSP",AA325="DSP",AD325="DSP"),H325,IF(AND(T325="DSP",AA325="DSP",AD325="DSP"),(H325+M325)/2,IF(AND(M325="DSP",AA325="DSP",AD325="DSP"),(H325+T325)/2,IF(AND(H325="DSP",AA325="DSP",AD325="DSP"),(M325+T325)/2,IF(AND(M325="DSP",T325="DSP",AD325="DSP"),(H325+AA325)/2,IF(AND(H325="DSP",T325="DSP",AD325="DSP"),(M325+AA325)/2,IF(AND(H325="DSP",M325="DSP",AD325="DSP"),(T325+AA325)/2,IF(AND(M325="DSP",T325="DSP",AA325="DSP"),(H325+AD325)/2,IF(AND(H325="DSP",T325="DSP",AA325="DSP"),(M325+AD325)/2,IF(AND(H325="DSP",M325="DSP",AA325="DSP"),(T325+AD325)/2,IF(AND(H325="DSP",M325="DSP",T325="DSP"),(AA325+AD325)/2,IF(AND(H325="DSP",M325="DSP"),(T325+AA325+AD325)/3,IF(AND(H325="DSP",T325="DSP"),(M325+AA325+AD325)/3,IF(AND(M325="DSP",T325="DSP"),(H325+AA325+AD325)/3,IF(AND(H325="DSP",AA325="DSP"),(M325+T325+AD325)/3,IF(AND(M325="DSP",AA325="DSP"),(H325+T325+AD325)/3,IF(AND(T325="DSP",AA325="DSP"),(H325+M325+AD325)/3,IF(AND(H325="DSP",AD325="DSP"),(M325+T325+AA325)/3,IF(AND(M325="DSP",AD325="DSP"),(H325+T325+AA325)/3,IF(AND(T325="DSP",AD325="DSP"),(H325+M325+AA325)/3,IF(AND(AA325="DSP",AD325="DSP"),(H325+M325+T325)/3,IF(H325="DSP",(M325+T325+AA325+AD325)/4,IF(M325="DSP",(H325+T325+AA325+AD325)/4,IF(T325="DSP",(H325+M325+AA325+AD325)/4,IF(AA325="DSP",(H325+M325+T325+AD325)/4,IF(AD325="DSP",(H325+M325+T325+AA325)/4,SUM(H325+M325+T325+AA325+AD325)/5)))))))))))))))))))))))))))))))</f>
        <v>11.4</v>
      </c>
      <c r="AF325" s="425">
        <f>IF(AE325="DSP",0,AE325)</f>
        <v>11.4</v>
      </c>
      <c r="AG325" s="484">
        <f>RANK(AF325,$AF$3:$AF$651,0)</f>
        <v>273</v>
      </c>
      <c r="AH325" s="426">
        <f>IF(ISERROR(VLOOKUP(B325,'Notes Ecrit'!$A$2:$B$650,2,FALSE)),"ABI",(VLOOKUP(B325,'Notes Ecrit'!$A$2:$B$650,2,FALSE)))</f>
        <v>7</v>
      </c>
      <c r="AI325" s="425">
        <f>IF(OR(AH325="ABI",AH325="VALIDÉ"),0,AH325)</f>
        <v>7</v>
      </c>
      <c r="AJ325" s="488">
        <f>RANK(AI325,$AI$3:$AI$651,0)</f>
        <v>183</v>
      </c>
      <c r="AK325" s="427">
        <f>IF(AH325="ABI","DEF",IF(AE325="DSP",AH325,(AE325*0.5+AH325*0.5)))</f>
        <v>9.1999999999999993</v>
      </c>
    </row>
    <row r="326" spans="1:37" ht="15.75" customHeight="1" thickBot="1" x14ac:dyDescent="0.35">
      <c r="A326" s="414" t="s">
        <v>1026</v>
      </c>
      <c r="B326" s="415">
        <v>21905341</v>
      </c>
      <c r="C326" s="442" t="s">
        <v>700</v>
      </c>
      <c r="D326" s="443" t="s">
        <v>701</v>
      </c>
      <c r="E326" s="418">
        <v>21</v>
      </c>
      <c r="F326" s="419">
        <f>IF(E326="ABI","ABI",IF(E326="DSP","DSP",IF(E326="VAL","VAL",(VLOOKUP(E326,tpstest,2)))))</f>
        <v>20</v>
      </c>
      <c r="G326" s="420">
        <f>IF(F326="ABI",0,IF(F326="DSP","DSP",IF(F326="VAL","VAL",(IF(A326="F",VLOOKUP(F326,endurfille,2),VLOOKUP(F326,endurgarçon,2))))))</f>
        <v>18</v>
      </c>
      <c r="H326" s="421">
        <f>IF(G326="VAL","VALIDÉ",G326)</f>
        <v>18</v>
      </c>
      <c r="I326" s="418">
        <v>3.19</v>
      </c>
      <c r="J326" s="420">
        <f>IF(I326="ABI",0,IF(I326="DSP","DSP",IF(I326="VAL","VAL",(IF(A326="F",VLOOKUP(I326,VIT20MF,2),VLOOKUP(I326,Vit20MG,2))))))</f>
        <v>17</v>
      </c>
      <c r="K326" s="418">
        <v>7.02</v>
      </c>
      <c r="L326" s="420">
        <f>IF(K326="ABI",0,IF(K326="DSP","DSP",IF(K326="VAL","VAL",(IF(A326="F",VLOOKUP(K326,vit50mf,2),VLOOKUP(K326,vit50mg,2))))))</f>
        <v>10</v>
      </c>
      <c r="M326" s="421">
        <f>IF(OR(J326="DSP",L326="DSP"),"DSP",IF(L326="VAL","VALIDÉ",(J326+L326)/2))</f>
        <v>13.5</v>
      </c>
      <c r="N326" s="418">
        <v>72</v>
      </c>
      <c r="O326" s="418">
        <v>70</v>
      </c>
      <c r="P326" s="422">
        <f>IF(OR(N326="DSP",N326="ABI",N326="VAL"),0,N326/O326)</f>
        <v>1.0285714285714285</v>
      </c>
      <c r="Q326" s="420">
        <f>IF(N326="ABI",0,IF(N326="DSP","DSP",IF(N326="VAL","VAL",IF(A326="F",VLOOKUP(P326,forcefille,2),VLOOKUP(P326,forcegarçon,2)))))</f>
        <v>5.5</v>
      </c>
      <c r="R326" s="418">
        <v>36.9</v>
      </c>
      <c r="S326" s="420">
        <f>IF(R326="ABI",0,IF(R326="DSP","DSP",IF(R326="VAL","VAL",IF(A326="F",VLOOKUP(R326,détfille,2),VLOOKUP(R326,détgarçon,2)))))</f>
        <v>2</v>
      </c>
      <c r="T326" s="421">
        <f>IF(OR(Q326="VAL",S326="VAL"),"VALIDÉ",IF(AND(Q326="DSP",S326="DSP"),"DSP",IF(Q326="DSP",S326*2,IF(S326="DSP",Q326*2,(Q326+S326)))))</f>
        <v>7.5</v>
      </c>
      <c r="U326" s="418">
        <v>27.61</v>
      </c>
      <c r="V326" s="420">
        <f>IF(U326="ABI",0,IF(U326="DSP","DSP",IF(U326="VAL","VAL",IF(A326="F",VLOOKUP(U326,coorfille,2),VLOOKUP(U326,coorgarçon,2)))))</f>
        <v>4</v>
      </c>
      <c r="W326" s="418">
        <v>0</v>
      </c>
      <c r="X326" s="420">
        <f>IF(W326="ABI",0,IF(W326="DSP","DSP",IF(W326="VAL","VAL",IF(A326="F",VLOOKUP(W326,SouplesseFille,2),VLOOKUP(W326,SouplesseGarçon,2)))))</f>
        <v>2.5</v>
      </c>
      <c r="Y326" s="418">
        <v>5</v>
      </c>
      <c r="Z326" s="420">
        <f>IF(Y326="ABI",0,IF(Y326="DSP","DSP",IF(Y326="VAL","VAL",IF(A326="F",VLOOKUP(Y326,eqfille,2),VLOOKUP(Y326,eqgarçon,2)))))</f>
        <v>2.5</v>
      </c>
      <c r="AA326" s="421">
        <f>IF(AND(V326="DSP",X326="DSP",Z326="DSP"),"DSP",IF(AND(V326="DSP",X326="DSP"),Z326*4,IF(AND(V326="DSP",Z326="DSP"),X326*4,IF(AND(X326="DSP",Z326="DSP"),V326*2,IF(V326="DSP",(X326+Z326)*2,IF(X326="DSP",V326+Z326*2,IF(Z326="DSP",V326+X326*2,IF(Z326="VAL","VALIDÉ",V326+X326+Z326))))))))</f>
        <v>9</v>
      </c>
      <c r="AB326" s="418">
        <v>43.08</v>
      </c>
      <c r="AC326" s="420">
        <f>IF(AB326="ABI",0,IF(AB326="DNF",0,IF(AB326="DSP","DSP",IF(AB326="VAL","VAL",(IF(A326="F",VLOOKUP(AB326,nagefille,2),VLOOKUP(AB326,nagegarçon,2)))))))</f>
        <v>9</v>
      </c>
      <c r="AD326" s="423">
        <f>IF(AC326="VAL","VALIDÉ",AC326)</f>
        <v>9</v>
      </c>
      <c r="AE326" s="424">
        <f>IF(AND(H326="DSP",M326="DSP",T326="DSP",AA326="DSP",AD326="DSP"),"DSP",IF(AND(H326="DSP",M326="DSP",T326="DSP",AA326="DSP"),AD326,IF(AND(H326="DSP",M326="DSP",T326="DSP",AD326="DSP"),AA326,IF(AND(H326="DSP",M326="DSP",AA326="DSP",AD326="DSP"),T326,IF(AND(H326="DSP",T326="DSP",AA326="DSP",AD326="DSP"),M326,IF(AND(M326="DSP",T326="DSP",AA326="DSP",AD326="DSP"),H326,IF(AND(T326="DSP",AA326="DSP",AD326="DSP"),(H326+M326)/2,IF(AND(M326="DSP",AA326="DSP",AD326="DSP"),(H326+T326)/2,IF(AND(H326="DSP",AA326="DSP",AD326="DSP"),(M326+T326)/2,IF(AND(M326="DSP",T326="DSP",AD326="DSP"),(H326+AA326)/2,IF(AND(H326="DSP",T326="DSP",AD326="DSP"),(M326+AA326)/2,IF(AND(H326="DSP",M326="DSP",AD326="DSP"),(T326+AA326)/2,IF(AND(M326="DSP",T326="DSP",AA326="DSP"),(H326+AD326)/2,IF(AND(H326="DSP",T326="DSP",AA326="DSP"),(M326+AD326)/2,IF(AND(H326="DSP",M326="DSP",AA326="DSP"),(T326+AD326)/2,IF(AND(H326="DSP",M326="DSP",T326="DSP"),(AA326+AD326)/2,IF(AND(H326="DSP",M326="DSP"),(T326+AA326+AD326)/3,IF(AND(H326="DSP",T326="DSP"),(M326+AA326+AD326)/3,IF(AND(M326="DSP",T326="DSP"),(H326+AA326+AD326)/3,IF(AND(H326="DSP",AA326="DSP"),(M326+T326+AD326)/3,IF(AND(M326="DSP",AA326="DSP"),(H326+T326+AD326)/3,IF(AND(T326="DSP",AA326="DSP"),(H326+M326+AD326)/3,IF(AND(H326="DSP",AD326="DSP"),(M326+T326+AA326)/3,IF(AND(M326="DSP",AD326="DSP"),(H326+T326+AA326)/3,IF(AND(T326="DSP",AD326="DSP"),(H326+M326+AA326)/3,IF(AND(AA326="DSP",AD326="DSP"),(H326+M326+T326)/3,IF(H326="DSP",(M326+T326+AA326+AD326)/4,IF(M326="DSP",(H326+T326+AA326+AD326)/4,IF(T326="DSP",(H326+M326+AA326+AD326)/4,IF(AA326="DSP",(H326+M326+T326+AD326)/4,IF(AD326="DSP",(H326+M326+T326+AA326)/4,SUM(H326+M326+T326+AA326+AD326)/5)))))))))))))))))))))))))))))))</f>
        <v>11.4</v>
      </c>
      <c r="AF326" s="425">
        <f>IF(AE326="DSP",0,AE326)</f>
        <v>11.4</v>
      </c>
      <c r="AG326" s="484">
        <f>RANK(AF326,$AF$3:$AF$651,0)</f>
        <v>273</v>
      </c>
      <c r="AH326" s="426">
        <f>IF(ISERROR(VLOOKUP(B326,'Notes Ecrit'!$A$2:$B$650,2,FALSE)),"ABI",(VLOOKUP(B326,'Notes Ecrit'!$A$2:$B$650,2,FALSE)))</f>
        <v>9</v>
      </c>
      <c r="AI326" s="425">
        <f>IF(OR(AH326="ABI",AH326="VALIDÉ"),0,AH326)</f>
        <v>9</v>
      </c>
      <c r="AJ326" s="488">
        <f>RANK(AI326,$AI$3:$AI$651,0)</f>
        <v>58</v>
      </c>
      <c r="AK326" s="427">
        <f>IF(AH326="ABI","DEF",IF(AE326="DSP",AH326,(AE326*0.5+AH326*0.5)))</f>
        <v>10.199999999999999</v>
      </c>
    </row>
    <row r="327" spans="1:37" ht="15.75" customHeight="1" thickBot="1" x14ac:dyDescent="0.35">
      <c r="A327" s="414" t="s">
        <v>74</v>
      </c>
      <c r="B327" s="415">
        <v>21909516</v>
      </c>
      <c r="C327" s="442" t="s">
        <v>702</v>
      </c>
      <c r="D327" s="443" t="s">
        <v>166</v>
      </c>
      <c r="E327" s="418">
        <v>15</v>
      </c>
      <c r="F327" s="419">
        <f>IF(E327="ABI","ABI",IF(E327="DSP","DSP",IF(E327="VAL","VAL",(VLOOKUP(E327,tpstest,2)))))</f>
        <v>17</v>
      </c>
      <c r="G327" s="420">
        <f>IF(F327="ABI",0,IF(F327="DSP","DSP",IF(F327="VAL","VAL",(IF(A327="F",VLOOKUP(F327,endurfille,2),VLOOKUP(F327,endurgarçon,2))))))</f>
        <v>15</v>
      </c>
      <c r="H327" s="421">
        <f>IF(G327="VAL","VALIDÉ",G327)</f>
        <v>15</v>
      </c>
      <c r="I327" s="418">
        <v>3.49</v>
      </c>
      <c r="J327" s="420">
        <f>IF(I327="ABI",0,IF(I327="DSP","DSP",IF(I327="VAL","VAL",(IF(A327="F",VLOOKUP(I327,VIT20MF,2),VLOOKUP(I327,Vit20MG,2))))))</f>
        <v>17</v>
      </c>
      <c r="K327" s="418">
        <v>7.76</v>
      </c>
      <c r="L327" s="420">
        <f>IF(K327="ABI",0,IF(K327="DSP","DSP",IF(K327="VAL","VAL",(IF(A327="F",VLOOKUP(K327,vit50mf,2),VLOOKUP(K327,vit50mg,2))))))</f>
        <v>11</v>
      </c>
      <c r="M327" s="421">
        <f>IF(OR(J327="DSP",L327="DSP"),"DSP",IF(L327="VAL","VALIDÉ",(J327+L327)/2))</f>
        <v>14</v>
      </c>
      <c r="N327" s="418">
        <v>41</v>
      </c>
      <c r="O327" s="418">
        <v>56</v>
      </c>
      <c r="P327" s="422">
        <f>IF(OR(N327="DSP",N327="ABI",N327="VAL"),0,N327/O327)</f>
        <v>0.7321428571428571</v>
      </c>
      <c r="Q327" s="420">
        <f>IF(N327="ABI",0,IF(N327="DSP","DSP",IF(N327="VAL","VAL",IF(A327="F",VLOOKUP(P327,forcefille,2),VLOOKUP(P327,forcegarçon,2)))))</f>
        <v>6.5</v>
      </c>
      <c r="R327" s="418">
        <v>34.6</v>
      </c>
      <c r="S327" s="420">
        <f>IF(R327="ABI",0,IF(R327="DSP","DSP",IF(R327="VAL","VAL",IF(A327="F",VLOOKUP(R327,détfille,2),VLOOKUP(R327,détgarçon,2)))))</f>
        <v>6</v>
      </c>
      <c r="T327" s="421">
        <f>IF(OR(Q327="VAL",S327="VAL"),"VALIDÉ",IF(AND(Q327="DSP",S327="DSP"),"DSP",IF(Q327="DSP",S327*2,IF(S327="DSP",Q327*2,(Q327+S327)))))</f>
        <v>12.5</v>
      </c>
      <c r="U327" s="418">
        <v>25.67</v>
      </c>
      <c r="V327" s="420">
        <f>IF(U327="ABI",0,IF(U327="DSP","DSP",IF(U327="VAL","VAL",IF(A327="F",VLOOKUP(U327,coorfille,2),VLOOKUP(U327,coorgarçon,2)))))</f>
        <v>6</v>
      </c>
      <c r="W327" s="418">
        <v>0</v>
      </c>
      <c r="X327" s="420">
        <f>IF(W327="ABI",0,IF(W327="DSP","DSP",IF(W327="VAL","VAL",IF(A327="F",VLOOKUP(W327,SouplesseFille,2),VLOOKUP(W327,SouplesseGarçon,2)))))</f>
        <v>2.5</v>
      </c>
      <c r="Y327" s="418">
        <v>1</v>
      </c>
      <c r="Z327" s="420">
        <f>IF(Y327="ABI",0,IF(Y327="DSP","DSP",IF(Y327="VAL","VAL",IF(A327="F",VLOOKUP(Y327,eqfille,2),VLOOKUP(Y327,eqgarçon,2)))))</f>
        <v>4.5</v>
      </c>
      <c r="AA327" s="421">
        <f>IF(AND(V327="DSP",X327="DSP",Z327="DSP"),"DSP",IF(AND(V327="DSP",X327="DSP"),Z327*4,IF(AND(V327="DSP",Z327="DSP"),X327*4,IF(AND(X327="DSP",Z327="DSP"),V327*2,IF(V327="DSP",(X327+Z327)*2,IF(X327="DSP",V327+Z327*2,IF(Z327="DSP",V327+X327*2,IF(Z327="VAL","VALIDÉ",V327+X327+Z327))))))))</f>
        <v>13</v>
      </c>
      <c r="AB327" s="418">
        <v>37.61</v>
      </c>
      <c r="AC327" s="420">
        <f>IF(AB327="ABI",0,IF(AB327="DNF",0,IF(AB327="DSP","DSP",IF(AB327="VAL","VAL",(IF(A327="F",VLOOKUP(AB327,nagefille,2),VLOOKUP(AB327,nagegarçon,2)))))))</f>
        <v>15</v>
      </c>
      <c r="AD327" s="423">
        <f>IF(AC327="VAL","VALIDÉ",AC327)</f>
        <v>15</v>
      </c>
      <c r="AE327" s="424">
        <f>IF(AND(H327="DSP",M327="DSP",T327="DSP",AA327="DSP",AD327="DSP"),"DSP",IF(AND(H327="DSP",M327="DSP",T327="DSP",AA327="DSP"),AD327,IF(AND(H327="DSP",M327="DSP",T327="DSP",AD327="DSP"),AA327,IF(AND(H327="DSP",M327="DSP",AA327="DSP",AD327="DSP"),T327,IF(AND(H327="DSP",T327="DSP",AA327="DSP",AD327="DSP"),M327,IF(AND(M327="DSP",T327="DSP",AA327="DSP",AD327="DSP"),H327,IF(AND(T327="DSP",AA327="DSP",AD327="DSP"),(H327+M327)/2,IF(AND(M327="DSP",AA327="DSP",AD327="DSP"),(H327+T327)/2,IF(AND(H327="DSP",AA327="DSP",AD327="DSP"),(M327+T327)/2,IF(AND(M327="DSP",T327="DSP",AD327="DSP"),(H327+AA327)/2,IF(AND(H327="DSP",T327="DSP",AD327="DSP"),(M327+AA327)/2,IF(AND(H327="DSP",M327="DSP",AD327="DSP"),(T327+AA327)/2,IF(AND(M327="DSP",T327="DSP",AA327="DSP"),(H327+AD327)/2,IF(AND(H327="DSP",T327="DSP",AA327="DSP"),(M327+AD327)/2,IF(AND(H327="DSP",M327="DSP",AA327="DSP"),(T327+AD327)/2,IF(AND(H327="DSP",M327="DSP",T327="DSP"),(AA327+AD327)/2,IF(AND(H327="DSP",M327="DSP"),(T327+AA327+AD327)/3,IF(AND(H327="DSP",T327="DSP"),(M327+AA327+AD327)/3,IF(AND(M327="DSP",T327="DSP"),(H327+AA327+AD327)/3,IF(AND(H327="DSP",AA327="DSP"),(M327+T327+AD327)/3,IF(AND(M327="DSP",AA327="DSP"),(H327+T327+AD327)/3,IF(AND(T327="DSP",AA327="DSP"),(H327+M327+AD327)/3,IF(AND(H327="DSP",AD327="DSP"),(M327+T327+AA327)/3,IF(AND(M327="DSP",AD327="DSP"),(H327+T327+AA327)/3,IF(AND(T327="DSP",AD327="DSP"),(H327+M327+AA327)/3,IF(AND(AA327="DSP",AD327="DSP"),(H327+M327+T327)/3,IF(H327="DSP",(M327+T327+AA327+AD327)/4,IF(M327="DSP",(H327+T327+AA327+AD327)/4,IF(T327="DSP",(H327+M327+AA327+AD327)/4,IF(AA327="DSP",(H327+M327+T327+AD327)/4,IF(AD327="DSP",(H327+M327+T327+AA327)/4,SUM(H327+M327+T327+AA327+AD327)/5)))))))))))))))))))))))))))))))</f>
        <v>13.9</v>
      </c>
      <c r="AF327" s="425">
        <f>IF(AE327="DSP",0,AE327)</f>
        <v>13.9</v>
      </c>
      <c r="AG327" s="484">
        <f>RANK(AF327,$AF$3:$AF$651,0)</f>
        <v>24</v>
      </c>
      <c r="AH327" s="426">
        <f>IF(ISERROR(VLOOKUP(B327,'Notes Ecrit'!$A$2:$B$650,2,FALSE)),"ABI",(VLOOKUP(B327,'Notes Ecrit'!$A$2:$B$650,2,FALSE)))</f>
        <v>13</v>
      </c>
      <c r="AI327" s="425">
        <f>IF(OR(AH327="ABI",AH327="VALIDÉ"),0,AH327)</f>
        <v>13</v>
      </c>
      <c r="AJ327" s="488">
        <f>RANK(AI327,$AI$3:$AI$651,0)</f>
        <v>4</v>
      </c>
      <c r="AK327" s="427">
        <f>IF(AH327="ABI","DEF",IF(AE327="DSP",AH327,(AE327*0.5+AH327*0.5)))</f>
        <v>13.45</v>
      </c>
    </row>
    <row r="328" spans="1:37" ht="15.75" customHeight="1" thickBot="1" x14ac:dyDescent="0.35">
      <c r="A328" s="414" t="s">
        <v>1026</v>
      </c>
      <c r="B328" s="415">
        <v>21902846</v>
      </c>
      <c r="C328" s="442" t="s">
        <v>703</v>
      </c>
      <c r="D328" s="443" t="s">
        <v>95</v>
      </c>
      <c r="E328" s="418">
        <v>18</v>
      </c>
      <c r="F328" s="419">
        <f>IF(E328="ABI","ABI",IF(E328="DSP","DSP",IF(E328="VAL","VAL",(VLOOKUP(E328,tpstest,2)))))</f>
        <v>18.5</v>
      </c>
      <c r="G328" s="420">
        <f>IF(F328="ABI",0,IF(F328="DSP","DSP",IF(F328="VAL","VAL",(IF(A328="F",VLOOKUP(F328,endurfille,2),VLOOKUP(F328,endurgarçon,2))))))</f>
        <v>15</v>
      </c>
      <c r="H328" s="421">
        <f>IF(G328="VAL","VALIDÉ",G328)</f>
        <v>15</v>
      </c>
      <c r="I328" s="418">
        <v>3.1</v>
      </c>
      <c r="J328" s="420">
        <f>IF(I328="ABI",0,IF(I328="DSP","DSP",IF(I328="VAL","VAL",(IF(A328="F",VLOOKUP(I328,VIT20MF,2),VLOOKUP(I328,Vit20MG,2))))))</f>
        <v>19</v>
      </c>
      <c r="K328" s="418">
        <v>6.62</v>
      </c>
      <c r="L328" s="420">
        <f>IF(K328="ABI",0,IF(K328="DSP","DSP",IF(K328="VAL","VAL",(IF(A328="F",VLOOKUP(K328,vit50mf,2),VLOOKUP(K328,vit50mg,2))))))</f>
        <v>12</v>
      </c>
      <c r="M328" s="421">
        <f>IF(OR(J328="DSP",L328="DSP"),"DSP",IF(L328="VAL","VALIDÉ",(J328+L328)/2))</f>
        <v>15.5</v>
      </c>
      <c r="N328" s="418">
        <v>72</v>
      </c>
      <c r="O328" s="418">
        <v>71</v>
      </c>
      <c r="P328" s="422">
        <f>IF(OR(N328="DSP",N328="ABI",N328="VAL"),0,N328/O328)</f>
        <v>1.0140845070422535</v>
      </c>
      <c r="Q328" s="420">
        <f>IF(N328="ABI",0,IF(N328="DSP","DSP",IF(N328="VAL","VAL",IF(A328="F",VLOOKUP(P328,forcefille,2),VLOOKUP(P328,forcegarçon,2)))))</f>
        <v>5.5</v>
      </c>
      <c r="R328" s="418">
        <v>43.3</v>
      </c>
      <c r="S328" s="420">
        <f>IF(R328="ABI",0,IF(R328="DSP","DSP",IF(R328="VAL","VAL",IF(A328="F",VLOOKUP(R328,détfille,2),VLOOKUP(R328,détgarçon,2)))))</f>
        <v>4</v>
      </c>
      <c r="T328" s="421">
        <f>IF(OR(Q328="VAL",S328="VAL"),"VALIDÉ",IF(AND(Q328="DSP",S328="DSP"),"DSP",IF(Q328="DSP",S328*2,IF(S328="DSP",Q328*2,(Q328+S328)))))</f>
        <v>9.5</v>
      </c>
      <c r="U328" s="418">
        <v>25.04</v>
      </c>
      <c r="V328" s="420">
        <f>IF(U328="ABI",0,IF(U328="DSP","DSP",IF(U328="VAL","VAL",IF(A328="F",VLOOKUP(U328,coorfille,2),VLOOKUP(U328,coorgarçon,2)))))</f>
        <v>5.25</v>
      </c>
      <c r="W328" s="418">
        <v>0</v>
      </c>
      <c r="X328" s="420">
        <f>IF(W328="ABI",0,IF(W328="DSP","DSP",IF(W328="VAL","VAL",IF(A328="F",VLOOKUP(W328,SouplesseFille,2),VLOOKUP(W328,SouplesseGarçon,2)))))</f>
        <v>2.5</v>
      </c>
      <c r="Y328" s="418">
        <v>6</v>
      </c>
      <c r="Z328" s="420">
        <f>IF(Y328="ABI",0,IF(Y328="DSP","DSP",IF(Y328="VAL","VAL",IF(A328="F",VLOOKUP(Y328,eqfille,2),VLOOKUP(Y328,eqgarçon,2)))))</f>
        <v>2</v>
      </c>
      <c r="AA328" s="421">
        <f>IF(AND(V328="DSP",X328="DSP",Z328="DSP"),"DSP",IF(AND(V328="DSP",X328="DSP"),Z328*4,IF(AND(V328="DSP",Z328="DSP"),X328*4,IF(AND(X328="DSP",Z328="DSP"),V328*2,IF(V328="DSP",(X328+Z328)*2,IF(X328="DSP",V328+Z328*2,IF(Z328="DSP",V328+X328*2,IF(Z328="VAL","VALIDÉ",V328+X328+Z328))))))))</f>
        <v>9.75</v>
      </c>
      <c r="AB328" s="418">
        <v>35.450000000000003</v>
      </c>
      <c r="AC328" s="420">
        <f>IF(AB328="ABI",0,IF(AB328="DNF",0,IF(AB328="DSP","DSP",IF(AB328="VAL","VAL",(IF(A328="F",VLOOKUP(AB328,nagefille,2),VLOOKUP(AB328,nagegarçon,2)))))))</f>
        <v>13</v>
      </c>
      <c r="AD328" s="423">
        <f>IF(AC328="VAL","VALIDÉ",AC328)</f>
        <v>13</v>
      </c>
      <c r="AE328" s="424">
        <f>IF(AND(H328="DSP",M328="DSP",T328="DSP",AA328="DSP",AD328="DSP"),"DSP",IF(AND(H328="DSP",M328="DSP",T328="DSP",AA328="DSP"),AD328,IF(AND(H328="DSP",M328="DSP",T328="DSP",AD328="DSP"),AA328,IF(AND(H328="DSP",M328="DSP",AA328="DSP",AD328="DSP"),T328,IF(AND(H328="DSP",T328="DSP",AA328="DSP",AD328="DSP"),M328,IF(AND(M328="DSP",T328="DSP",AA328="DSP",AD328="DSP"),H328,IF(AND(T328="DSP",AA328="DSP",AD328="DSP"),(H328+M328)/2,IF(AND(M328="DSP",AA328="DSP",AD328="DSP"),(H328+T328)/2,IF(AND(H328="DSP",AA328="DSP",AD328="DSP"),(M328+T328)/2,IF(AND(M328="DSP",T328="DSP",AD328="DSP"),(H328+AA328)/2,IF(AND(H328="DSP",T328="DSP",AD328="DSP"),(M328+AA328)/2,IF(AND(H328="DSP",M328="DSP",AD328="DSP"),(T328+AA328)/2,IF(AND(M328="DSP",T328="DSP",AA328="DSP"),(H328+AD328)/2,IF(AND(H328="DSP",T328="DSP",AA328="DSP"),(M328+AD328)/2,IF(AND(H328="DSP",M328="DSP",AA328="DSP"),(T328+AD328)/2,IF(AND(H328="DSP",M328="DSP",T328="DSP"),(AA328+AD328)/2,IF(AND(H328="DSP",M328="DSP"),(T328+AA328+AD328)/3,IF(AND(H328="DSP",T328="DSP"),(M328+AA328+AD328)/3,IF(AND(M328="DSP",T328="DSP"),(H328+AA328+AD328)/3,IF(AND(H328="DSP",AA328="DSP"),(M328+T328+AD328)/3,IF(AND(M328="DSP",AA328="DSP"),(H328+T328+AD328)/3,IF(AND(T328="DSP",AA328="DSP"),(H328+M328+AD328)/3,IF(AND(H328="DSP",AD328="DSP"),(M328+T328+AA328)/3,IF(AND(M328="DSP",AD328="DSP"),(H328+T328+AA328)/3,IF(AND(T328="DSP",AD328="DSP"),(H328+M328+AA328)/3,IF(AND(AA328="DSP",AD328="DSP"),(H328+M328+T328)/3,IF(H328="DSP",(M328+T328+AA328+AD328)/4,IF(M328="DSP",(H328+T328+AA328+AD328)/4,IF(T328="DSP",(H328+M328+AA328+AD328)/4,IF(AA328="DSP",(H328+M328+T328+AD328)/4,IF(AD328="DSP",(H328+M328+T328+AA328)/4,SUM(H328+M328+T328+AA328+AD328)/5)))))))))))))))))))))))))))))))</f>
        <v>12.55</v>
      </c>
      <c r="AF328" s="425">
        <f>IF(AE328="DSP",0,AE328)</f>
        <v>12.55</v>
      </c>
      <c r="AG328" s="484">
        <f>RANK(AF328,$AF$3:$AF$651,0)</f>
        <v>127</v>
      </c>
      <c r="AH328" s="426">
        <f>IF(ISERROR(VLOOKUP(B328,'Notes Ecrit'!$A$2:$B$650,2,FALSE)),"ABI",(VLOOKUP(B328,'Notes Ecrit'!$A$2:$B$650,2,FALSE)))</f>
        <v>7</v>
      </c>
      <c r="AI328" s="425">
        <f>IF(OR(AH328="ABI",AH328="VALIDÉ"),0,AH328)</f>
        <v>7</v>
      </c>
      <c r="AJ328" s="488">
        <f>RANK(AI328,$AI$3:$AI$651,0)</f>
        <v>183</v>
      </c>
      <c r="AK328" s="427">
        <f>IF(AH328="ABI","DEF",IF(AE328="DSP",AH328,(AE328*0.5+AH328*0.5)))</f>
        <v>9.7750000000000004</v>
      </c>
    </row>
    <row r="329" spans="1:37" ht="15.75" customHeight="1" thickBot="1" x14ac:dyDescent="0.35">
      <c r="A329" s="414" t="s">
        <v>1026</v>
      </c>
      <c r="B329" s="415">
        <v>21916114</v>
      </c>
      <c r="C329" s="442" t="s">
        <v>704</v>
      </c>
      <c r="D329" s="443" t="s">
        <v>705</v>
      </c>
      <c r="E329" s="418">
        <v>14</v>
      </c>
      <c r="F329" s="419">
        <f>IF(E329="ABI","ABI",IF(E329="DSP","DSP",IF(E329="VAL","VAL",(VLOOKUP(E329,tpstest,2)))))</f>
        <v>16.5</v>
      </c>
      <c r="G329" s="420">
        <f>IF(F329="ABI",0,IF(F329="DSP","DSP",IF(F329="VAL","VAL",(IF(A329="F",VLOOKUP(F329,endurfille,2),VLOOKUP(F329,endurgarçon,2))))))</f>
        <v>11</v>
      </c>
      <c r="H329" s="421">
        <f>IF(G329="VAL","VALIDÉ",G329)</f>
        <v>11</v>
      </c>
      <c r="I329" s="418">
        <v>3.13</v>
      </c>
      <c r="J329" s="420">
        <f>IF(I329="ABI",0,IF(I329="DSP","DSP",IF(I329="VAL","VAL",(IF(A329="F",VLOOKUP(I329,VIT20MF,2),VLOOKUP(I329,Vit20MG,2))))))</f>
        <v>18</v>
      </c>
      <c r="K329" s="418">
        <v>6.75</v>
      </c>
      <c r="L329" s="420">
        <f>IF(K329="ABI",0,IF(K329="DSP","DSP",IF(K329="VAL","VAL",(IF(A329="F",VLOOKUP(K329,vit50mf,2),VLOOKUP(K329,vit50mg,2))))))</f>
        <v>12</v>
      </c>
      <c r="M329" s="421">
        <f>IF(OR(J329="DSP",L329="DSP"),"DSP",IF(L329="VAL","VALIDÉ",(J329+L329)/2))</f>
        <v>15</v>
      </c>
      <c r="N329" s="418">
        <v>53</v>
      </c>
      <c r="O329" s="418">
        <v>83</v>
      </c>
      <c r="P329" s="422">
        <f>IF(OR(N329="DSP",N329="ABI",N329="VAL"),0,N329/O329)</f>
        <v>0.63855421686746983</v>
      </c>
      <c r="Q329" s="420">
        <f>IF(N329="ABI",0,IF(N329="DSP","DSP",IF(N329="VAL","VAL",IF(A329="F",VLOOKUP(P329,forcefille,2),VLOOKUP(P329,forcegarçon,2)))))</f>
        <v>3.5</v>
      </c>
      <c r="R329" s="418">
        <v>37.6</v>
      </c>
      <c r="S329" s="420">
        <f>IF(R329="ABI",0,IF(R329="DSP","DSP",IF(R329="VAL","VAL",IF(A329="F",VLOOKUP(R329,détfille,2),VLOOKUP(R329,détgarçon,2)))))</f>
        <v>2.5</v>
      </c>
      <c r="T329" s="421">
        <f>IF(OR(Q329="VAL",S329="VAL"),"VALIDÉ",IF(AND(Q329="DSP",S329="DSP"),"DSP",IF(Q329="DSP",S329*2,IF(S329="DSP",Q329*2,(Q329+S329)))))</f>
        <v>6</v>
      </c>
      <c r="U329" s="418">
        <v>26.84</v>
      </c>
      <c r="V329" s="420">
        <f>IF(U329="ABI",0,IF(U329="DSP","DSP",IF(U329="VAL","VAL",IF(A329="F",VLOOKUP(U329,coorfille,2),VLOOKUP(U329,coorgarçon,2)))))</f>
        <v>4.5</v>
      </c>
      <c r="W329" s="418">
        <v>-10</v>
      </c>
      <c r="X329" s="420">
        <f>IF(W329="ABI",0,IF(W329="DSP","DSP",IF(W329="VAL","VAL",IF(A329="F",VLOOKUP(W329,SouplesseFille,2),VLOOKUP(W329,SouplesseGarçon,2)))))</f>
        <v>0.75</v>
      </c>
      <c r="Y329" s="418">
        <v>10</v>
      </c>
      <c r="Z329" s="420">
        <f>IF(Y329="ABI",0,IF(Y329="DSP","DSP",IF(Y329="VAL","VAL",IF(A329="F",VLOOKUP(Y329,eqfille,2),VLOOKUP(Y329,eqgarçon,2)))))</f>
        <v>0</v>
      </c>
      <c r="AA329" s="421">
        <f>IF(AND(V329="DSP",X329="DSP",Z329="DSP"),"DSP",IF(AND(V329="DSP",X329="DSP"),Z329*4,IF(AND(V329="DSP",Z329="DSP"),X329*4,IF(AND(X329="DSP",Z329="DSP"),V329*2,IF(V329="DSP",(X329+Z329)*2,IF(X329="DSP",V329+Z329*2,IF(Z329="DSP",V329+X329*2,IF(Z329="VAL","VALIDÉ",V329+X329+Z329))))))))</f>
        <v>5.25</v>
      </c>
      <c r="AB329" s="418">
        <v>50.78</v>
      </c>
      <c r="AC329" s="420">
        <f>IF(AB329="ABI",0,IF(AB329="DNF",0,IF(AB329="DSP","DSP",IF(AB329="VAL","VAL",(IF(A329="F",VLOOKUP(AB329,nagefille,2),VLOOKUP(AB329,nagegarçon,2)))))))</f>
        <v>5</v>
      </c>
      <c r="AD329" s="423">
        <f>IF(AC329="VAL","VALIDÉ",AC329)</f>
        <v>5</v>
      </c>
      <c r="AE329" s="424">
        <f>IF(AND(H329="DSP",M329="DSP",T329="DSP",AA329="DSP",AD329="DSP"),"DSP",IF(AND(H329="DSP",M329="DSP",T329="DSP",AA329="DSP"),AD329,IF(AND(H329="DSP",M329="DSP",T329="DSP",AD329="DSP"),AA329,IF(AND(H329="DSP",M329="DSP",AA329="DSP",AD329="DSP"),T329,IF(AND(H329="DSP",T329="DSP",AA329="DSP",AD329="DSP"),M329,IF(AND(M329="DSP",T329="DSP",AA329="DSP",AD329="DSP"),H329,IF(AND(T329="DSP",AA329="DSP",AD329="DSP"),(H329+M329)/2,IF(AND(M329="DSP",AA329="DSP",AD329="DSP"),(H329+T329)/2,IF(AND(H329="DSP",AA329="DSP",AD329="DSP"),(M329+T329)/2,IF(AND(M329="DSP",T329="DSP",AD329="DSP"),(H329+AA329)/2,IF(AND(H329="DSP",T329="DSP",AD329="DSP"),(M329+AA329)/2,IF(AND(H329="DSP",M329="DSP",AD329="DSP"),(T329+AA329)/2,IF(AND(M329="DSP",T329="DSP",AA329="DSP"),(H329+AD329)/2,IF(AND(H329="DSP",T329="DSP",AA329="DSP"),(M329+AD329)/2,IF(AND(H329="DSP",M329="DSP",AA329="DSP"),(T329+AD329)/2,IF(AND(H329="DSP",M329="DSP",T329="DSP"),(AA329+AD329)/2,IF(AND(H329="DSP",M329="DSP"),(T329+AA329+AD329)/3,IF(AND(H329="DSP",T329="DSP"),(M329+AA329+AD329)/3,IF(AND(M329="DSP",T329="DSP"),(H329+AA329+AD329)/3,IF(AND(H329="DSP",AA329="DSP"),(M329+T329+AD329)/3,IF(AND(M329="DSP",AA329="DSP"),(H329+T329+AD329)/3,IF(AND(T329="DSP",AA329="DSP"),(H329+M329+AD329)/3,IF(AND(H329="DSP",AD329="DSP"),(M329+T329+AA329)/3,IF(AND(M329="DSP",AD329="DSP"),(H329+T329+AA329)/3,IF(AND(T329="DSP",AD329="DSP"),(H329+M329+AA329)/3,IF(AND(AA329="DSP",AD329="DSP"),(H329+M329+T329)/3,IF(H329="DSP",(M329+T329+AA329+AD329)/4,IF(M329="DSP",(H329+T329+AA329+AD329)/4,IF(T329="DSP",(H329+M329+AA329+AD329)/4,IF(AA329="DSP",(H329+M329+T329+AD329)/4,IF(AD329="DSP",(H329+M329+T329+AA329)/4,SUM(H329+M329+T329+AA329+AD329)/5)))))))))))))))))))))))))))))))</f>
        <v>8.4499999999999993</v>
      </c>
      <c r="AF329" s="425">
        <f>IF(AE329="DSP",0,AE329)</f>
        <v>8.4499999999999993</v>
      </c>
      <c r="AG329" s="484">
        <f>RANK(AF329,$AF$3:$AF$651,0)</f>
        <v>537</v>
      </c>
      <c r="AH329" s="426">
        <f>IF(ISERROR(VLOOKUP(B329,'Notes Ecrit'!$A$2:$B$650,2,FALSE)),"ABI",(VLOOKUP(B329,'Notes Ecrit'!$A$2:$B$650,2,FALSE)))</f>
        <v>4</v>
      </c>
      <c r="AI329" s="425">
        <f>IF(OR(AH329="ABI",AH329="VALIDÉ"),0,AH329)</f>
        <v>4</v>
      </c>
      <c r="AJ329" s="488">
        <f>RANK(AI329,$AI$3:$AI$651,0)</f>
        <v>490</v>
      </c>
      <c r="AK329" s="427">
        <f>IF(AH329="ABI","DEF",IF(AE329="DSP",AH329,(AE329*0.5+AH329*0.5)))</f>
        <v>6.2249999999999996</v>
      </c>
    </row>
    <row r="330" spans="1:37" ht="15.75" customHeight="1" thickBot="1" x14ac:dyDescent="0.35">
      <c r="A330" s="414" t="s">
        <v>1026</v>
      </c>
      <c r="B330" s="415">
        <v>21909866</v>
      </c>
      <c r="C330" s="442" t="s">
        <v>706</v>
      </c>
      <c r="D330" s="443" t="s">
        <v>264</v>
      </c>
      <c r="E330" s="418">
        <v>18</v>
      </c>
      <c r="F330" s="419">
        <f>IF(E330="ABI","ABI",IF(E330="DSP","DSP",IF(E330="VAL","VAL",(VLOOKUP(E330,tpstest,2)))))</f>
        <v>18.5</v>
      </c>
      <c r="G330" s="420">
        <f>IF(F330="ABI",0,IF(F330="DSP","DSP",IF(F330="VAL","VAL",(IF(A330="F",VLOOKUP(F330,endurfille,2),VLOOKUP(F330,endurgarçon,2))))))</f>
        <v>15</v>
      </c>
      <c r="H330" s="421">
        <f>IF(G330="VAL","VALIDÉ",G330)</f>
        <v>15</v>
      </c>
      <c r="I330" s="418">
        <v>3.13</v>
      </c>
      <c r="J330" s="420">
        <f>IF(I330="ABI",0,IF(I330="DSP","DSP",IF(I330="VAL","VAL",(IF(A330="F",VLOOKUP(I330,VIT20MF,2),VLOOKUP(I330,Vit20MG,2))))))</f>
        <v>18</v>
      </c>
      <c r="K330" s="418">
        <v>6.97</v>
      </c>
      <c r="L330" s="420">
        <f>IF(K330="ABI",0,IF(K330="DSP","DSP",IF(K330="VAL","VAL",(IF(A330="F",VLOOKUP(K330,vit50mf,2),VLOOKUP(K330,vit50mg,2))))))</f>
        <v>10</v>
      </c>
      <c r="M330" s="421">
        <f>IF(OR(J330="DSP",L330="DSP"),"DSP",IF(L330="VAL","VALIDÉ",(J330+L330)/2))</f>
        <v>14</v>
      </c>
      <c r="N330" s="418">
        <v>96</v>
      </c>
      <c r="O330" s="418">
        <v>85</v>
      </c>
      <c r="P330" s="422">
        <f>IF(OR(N330="DSP",N330="ABI",N330="VAL"),0,N330/O330)</f>
        <v>1.1294117647058823</v>
      </c>
      <c r="Q330" s="420">
        <f>IF(N330="ABI",0,IF(N330="DSP","DSP",IF(N330="VAL","VAL",IF(A330="F",VLOOKUP(P330,forcefille,2),VLOOKUP(P330,forcegarçon,2)))))</f>
        <v>6</v>
      </c>
      <c r="R330" s="418">
        <v>35.6</v>
      </c>
      <c r="S330" s="420">
        <f>IF(R330="ABI",0,IF(R330="DSP","DSP",IF(R330="VAL","VAL",IF(A330="F",VLOOKUP(R330,détfille,2),VLOOKUP(R330,détgarçon,2)))))</f>
        <v>2</v>
      </c>
      <c r="T330" s="421">
        <f>IF(OR(Q330="VAL",S330="VAL"),"VALIDÉ",IF(AND(Q330="DSP",S330="DSP"),"DSP",IF(Q330="DSP",S330*2,IF(S330="DSP",Q330*2,(Q330+S330)))))</f>
        <v>8</v>
      </c>
      <c r="U330" s="418">
        <v>26.5</v>
      </c>
      <c r="V330" s="420">
        <f>IF(U330="ABI",0,IF(U330="DSP","DSP",IF(U330="VAL","VAL",IF(A330="F",VLOOKUP(U330,coorfille,2),VLOOKUP(U330,coorgarçon,2)))))</f>
        <v>4.5</v>
      </c>
      <c r="W330" s="418">
        <v>-4</v>
      </c>
      <c r="X330" s="420">
        <f>IF(W330="ABI",0,IF(W330="DSP","DSP",IF(W330="VAL","VAL",IF(A330="F",VLOOKUP(W330,SouplesseFille,2),VLOOKUP(W330,SouplesseGarçon,2)))))</f>
        <v>1.5</v>
      </c>
      <c r="Y330" s="418">
        <v>4</v>
      </c>
      <c r="Z330" s="420">
        <f>IF(Y330="ABI",0,IF(Y330="DSP","DSP",IF(Y330="VAL","VAL",IF(A330="F",VLOOKUP(Y330,eqfille,2),VLOOKUP(Y330,eqgarçon,2)))))</f>
        <v>3</v>
      </c>
      <c r="AA330" s="421">
        <f>IF(AND(V330="DSP",X330="DSP",Z330="DSP"),"DSP",IF(AND(V330="DSP",X330="DSP"),Z330*4,IF(AND(V330="DSP",Z330="DSP"),X330*4,IF(AND(X330="DSP",Z330="DSP"),V330*2,IF(V330="DSP",(X330+Z330)*2,IF(X330="DSP",V330+Z330*2,IF(Z330="DSP",V330+X330*2,IF(Z330="VAL","VALIDÉ",V330+X330+Z330))))))))</f>
        <v>9</v>
      </c>
      <c r="AB330" s="418">
        <v>34.729999999999997</v>
      </c>
      <c r="AC330" s="420">
        <f>IF(AB330="ABI",0,IF(AB330="DNF",0,IF(AB330="DSP","DSP",IF(AB330="VAL","VAL",(IF(A330="F",VLOOKUP(AB330,nagefille,2),VLOOKUP(AB330,nagegarçon,2)))))))</f>
        <v>13</v>
      </c>
      <c r="AD330" s="423">
        <f>IF(AC330="VAL","VALIDÉ",AC330)</f>
        <v>13</v>
      </c>
      <c r="AE330" s="424">
        <f>IF(AND(H330="DSP",M330="DSP",T330="DSP",AA330="DSP",AD330="DSP"),"DSP",IF(AND(H330="DSP",M330="DSP",T330="DSP",AA330="DSP"),AD330,IF(AND(H330="DSP",M330="DSP",T330="DSP",AD330="DSP"),AA330,IF(AND(H330="DSP",M330="DSP",AA330="DSP",AD330="DSP"),T330,IF(AND(H330="DSP",T330="DSP",AA330="DSP",AD330="DSP"),M330,IF(AND(M330="DSP",T330="DSP",AA330="DSP",AD330="DSP"),H330,IF(AND(T330="DSP",AA330="DSP",AD330="DSP"),(H330+M330)/2,IF(AND(M330="DSP",AA330="DSP",AD330="DSP"),(H330+T330)/2,IF(AND(H330="DSP",AA330="DSP",AD330="DSP"),(M330+T330)/2,IF(AND(M330="DSP",T330="DSP",AD330="DSP"),(H330+AA330)/2,IF(AND(H330="DSP",T330="DSP",AD330="DSP"),(M330+AA330)/2,IF(AND(H330="DSP",M330="DSP",AD330="DSP"),(T330+AA330)/2,IF(AND(M330="DSP",T330="DSP",AA330="DSP"),(H330+AD330)/2,IF(AND(H330="DSP",T330="DSP",AA330="DSP"),(M330+AD330)/2,IF(AND(H330="DSP",M330="DSP",AA330="DSP"),(T330+AD330)/2,IF(AND(H330="DSP",M330="DSP",T330="DSP"),(AA330+AD330)/2,IF(AND(H330="DSP",M330="DSP"),(T330+AA330+AD330)/3,IF(AND(H330="DSP",T330="DSP"),(M330+AA330+AD330)/3,IF(AND(M330="DSP",T330="DSP"),(H330+AA330+AD330)/3,IF(AND(H330="DSP",AA330="DSP"),(M330+T330+AD330)/3,IF(AND(M330="DSP",AA330="DSP"),(H330+T330+AD330)/3,IF(AND(T330="DSP",AA330="DSP"),(H330+M330+AD330)/3,IF(AND(H330="DSP",AD330="DSP"),(M330+T330+AA330)/3,IF(AND(M330="DSP",AD330="DSP"),(H330+T330+AA330)/3,IF(AND(T330="DSP",AD330="DSP"),(H330+M330+AA330)/3,IF(AND(AA330="DSP",AD330="DSP"),(H330+M330+T330)/3,IF(H330="DSP",(M330+T330+AA330+AD330)/4,IF(M330="DSP",(H330+T330+AA330+AD330)/4,IF(T330="DSP",(H330+M330+AA330+AD330)/4,IF(AA330="DSP",(H330+M330+T330+AD330)/4,IF(AD330="DSP",(H330+M330+T330+AA330)/4,SUM(H330+M330+T330+AA330+AD330)/5)))))))))))))))))))))))))))))))</f>
        <v>11.8</v>
      </c>
      <c r="AF330" s="425">
        <f>IF(AE330="DSP",0,AE330)</f>
        <v>11.8</v>
      </c>
      <c r="AG330" s="484">
        <f>RANK(AF330,$AF$3:$AF$651,0)</f>
        <v>216</v>
      </c>
      <c r="AH330" s="426">
        <f>IF(ISERROR(VLOOKUP(B330,'Notes Ecrit'!$A$2:$B$650,2,FALSE)),"ABI",(VLOOKUP(B330,'Notes Ecrit'!$A$2:$B$650,2,FALSE)))</f>
        <v>7.5</v>
      </c>
      <c r="AI330" s="425">
        <f>IF(OR(AH330="ABI",AH330="VALIDÉ"),0,AH330)</f>
        <v>7.5</v>
      </c>
      <c r="AJ330" s="488">
        <f>RANK(AI330,$AI$3:$AI$651,0)</f>
        <v>137</v>
      </c>
      <c r="AK330" s="427">
        <f>IF(AH330="ABI","DEF",IF(AE330="DSP",AH330,(AE330*0.5+AH330*0.5)))</f>
        <v>9.65</v>
      </c>
    </row>
    <row r="331" spans="1:37" ht="15.75" customHeight="1" thickBot="1" x14ac:dyDescent="0.35">
      <c r="A331" s="414" t="s">
        <v>74</v>
      </c>
      <c r="B331" s="415">
        <v>21913506</v>
      </c>
      <c r="C331" s="442" t="s">
        <v>707</v>
      </c>
      <c r="D331" s="443" t="s">
        <v>275</v>
      </c>
      <c r="E331" s="418">
        <v>11</v>
      </c>
      <c r="F331" s="419">
        <f>IF(E331="ABI","ABI",IF(E331="DSP","DSP",IF(E331="VAL","VAL",(VLOOKUP(E331,tpstest,2)))))</f>
        <v>15</v>
      </c>
      <c r="G331" s="420">
        <f>IF(F331="ABI",0,IF(F331="DSP","DSP",IF(F331="VAL","VAL",(IF(A331="F",VLOOKUP(F331,endurfille,2),VLOOKUP(F331,endurgarçon,2))))))</f>
        <v>11</v>
      </c>
      <c r="H331" s="421">
        <f>IF(G331="VAL","VALIDÉ",G331)</f>
        <v>11</v>
      </c>
      <c r="I331" s="418">
        <v>3.48</v>
      </c>
      <c r="J331" s="420">
        <f>IF(I331="ABI",0,IF(I331="DSP","DSP",IF(I331="VAL","VAL",(IF(A331="F",VLOOKUP(I331,VIT20MF,2),VLOOKUP(I331,Vit20MG,2))))))</f>
        <v>17</v>
      </c>
      <c r="K331" s="418">
        <v>7.78</v>
      </c>
      <c r="L331" s="420">
        <f>IF(K331="ABI",0,IF(K331="DSP","DSP",IF(K331="VAL","VAL",(IF(A331="F",VLOOKUP(K331,vit50mf,2),VLOOKUP(K331,vit50mg,2))))))</f>
        <v>10</v>
      </c>
      <c r="M331" s="421">
        <f>IF(OR(J331="DSP",L331="DSP"),"DSP",IF(L331="VAL","VALIDÉ",(J331+L331)/2))</f>
        <v>13.5</v>
      </c>
      <c r="N331" s="418">
        <v>33</v>
      </c>
      <c r="O331" s="418">
        <v>64</v>
      </c>
      <c r="P331" s="422">
        <f>IF(OR(N331="DSP",N331="ABI",N331="VAL"),0,N331/O331)</f>
        <v>0.515625</v>
      </c>
      <c r="Q331" s="420">
        <f>IF(N331="ABI",0,IF(N331="DSP","DSP",IF(N331="VAL","VAL",IF(A331="F",VLOOKUP(P331,forcefille,2),VLOOKUP(P331,forcegarçon,2)))))</f>
        <v>5</v>
      </c>
      <c r="R331" s="418">
        <v>25.7</v>
      </c>
      <c r="S331" s="420">
        <f>IF(R331="ABI",0,IF(R331="DSP","DSP",IF(R331="VAL","VAL",IF(A331="F",VLOOKUP(R331,détfille,2),VLOOKUP(R331,détgarçon,2)))))</f>
        <v>3.5</v>
      </c>
      <c r="T331" s="421">
        <f>IF(OR(Q331="VAL",S331="VAL"),"VALIDÉ",IF(AND(Q331="DSP",S331="DSP"),"DSP",IF(Q331="DSP",S331*2,IF(S331="DSP",Q331*2,(Q331+S331)))))</f>
        <v>8.5</v>
      </c>
      <c r="U331" s="418">
        <v>27.43</v>
      </c>
      <c r="V331" s="420">
        <f>IF(U331="ABI",0,IF(U331="DSP","DSP",IF(U331="VAL","VAL",IF(A331="F",VLOOKUP(U331,coorfille,2),VLOOKUP(U331,coorgarçon,2)))))</f>
        <v>5.25</v>
      </c>
      <c r="W331" s="418">
        <v>-1</v>
      </c>
      <c r="X331" s="420">
        <f>IF(W331="ABI",0,IF(W331="DSP","DSP",IF(W331="VAL","VAL",IF(A331="F",VLOOKUP(W331,SouplesseFille,2),VLOOKUP(W331,SouplesseGarçon,2)))))</f>
        <v>2.25</v>
      </c>
      <c r="Y331" s="418">
        <v>3</v>
      </c>
      <c r="Z331" s="420">
        <f>IF(Y331="ABI",0,IF(Y331="DSP","DSP",IF(Y331="VAL","VAL",IF(A331="F",VLOOKUP(Y331,eqfille,2),VLOOKUP(Y331,eqgarçon,2)))))</f>
        <v>3.5</v>
      </c>
      <c r="AA331" s="421">
        <f>IF(AND(V331="DSP",X331="DSP",Z331="DSP"),"DSP",IF(AND(V331="DSP",X331="DSP"),Z331*4,IF(AND(V331="DSP",Z331="DSP"),X331*4,IF(AND(X331="DSP",Z331="DSP"),V331*2,IF(V331="DSP",(X331+Z331)*2,IF(X331="DSP",V331+Z331*2,IF(Z331="DSP",V331+X331*2,IF(Z331="VAL","VALIDÉ",V331+X331+Z331))))))))</f>
        <v>11</v>
      </c>
      <c r="AB331" s="418">
        <v>49.36</v>
      </c>
      <c r="AC331" s="420">
        <f>IF(AB331="ABI",0,IF(AB331="DNF",0,IF(AB331="DSP","DSP",IF(AB331="VAL","VAL",(IF(A331="F",VLOOKUP(AB331,nagefille,2),VLOOKUP(AB331,nagegarçon,2)))))))</f>
        <v>9</v>
      </c>
      <c r="AD331" s="423">
        <f>IF(AC331="VAL","VALIDÉ",AC331)</f>
        <v>9</v>
      </c>
      <c r="AE331" s="424">
        <f>IF(AND(H331="DSP",M331="DSP",T331="DSP",AA331="DSP",AD331="DSP"),"DSP",IF(AND(H331="DSP",M331="DSP",T331="DSP",AA331="DSP"),AD331,IF(AND(H331="DSP",M331="DSP",T331="DSP",AD331="DSP"),AA331,IF(AND(H331="DSP",M331="DSP",AA331="DSP",AD331="DSP"),T331,IF(AND(H331="DSP",T331="DSP",AA331="DSP",AD331="DSP"),M331,IF(AND(M331="DSP",T331="DSP",AA331="DSP",AD331="DSP"),H331,IF(AND(T331="DSP",AA331="DSP",AD331="DSP"),(H331+M331)/2,IF(AND(M331="DSP",AA331="DSP",AD331="DSP"),(H331+T331)/2,IF(AND(H331="DSP",AA331="DSP",AD331="DSP"),(M331+T331)/2,IF(AND(M331="DSP",T331="DSP",AD331="DSP"),(H331+AA331)/2,IF(AND(H331="DSP",T331="DSP",AD331="DSP"),(M331+AA331)/2,IF(AND(H331="DSP",M331="DSP",AD331="DSP"),(T331+AA331)/2,IF(AND(M331="DSP",T331="DSP",AA331="DSP"),(H331+AD331)/2,IF(AND(H331="DSP",T331="DSP",AA331="DSP"),(M331+AD331)/2,IF(AND(H331="DSP",M331="DSP",AA331="DSP"),(T331+AD331)/2,IF(AND(H331="DSP",M331="DSP",T331="DSP"),(AA331+AD331)/2,IF(AND(H331="DSP",M331="DSP"),(T331+AA331+AD331)/3,IF(AND(H331="DSP",T331="DSP"),(M331+AA331+AD331)/3,IF(AND(M331="DSP",T331="DSP"),(H331+AA331+AD331)/3,IF(AND(H331="DSP",AA331="DSP"),(M331+T331+AD331)/3,IF(AND(M331="DSP",AA331="DSP"),(H331+T331+AD331)/3,IF(AND(T331="DSP",AA331="DSP"),(H331+M331+AD331)/3,IF(AND(H331="DSP",AD331="DSP"),(M331+T331+AA331)/3,IF(AND(M331="DSP",AD331="DSP"),(H331+T331+AA331)/3,IF(AND(T331="DSP",AD331="DSP"),(H331+M331+AA331)/3,IF(AND(AA331="DSP",AD331="DSP"),(H331+M331+T331)/3,IF(H331="DSP",(M331+T331+AA331+AD331)/4,IF(M331="DSP",(H331+T331+AA331+AD331)/4,IF(T331="DSP",(H331+M331+AA331+AD331)/4,IF(AA331="DSP",(H331+M331+T331+AD331)/4,IF(AD331="DSP",(H331+M331+T331+AA331)/4,SUM(H331+M331+T331+AA331+AD331)/5)))))))))))))))))))))))))))))))</f>
        <v>10.6</v>
      </c>
      <c r="AF331" s="425">
        <f>IF(AE331="DSP",0,AE331)</f>
        <v>10.6</v>
      </c>
      <c r="AG331" s="484">
        <f>RANK(AF331,$AF$3:$AF$651,0)</f>
        <v>369</v>
      </c>
      <c r="AH331" s="426">
        <f>IF(ISERROR(VLOOKUP(B331,'Notes Ecrit'!$A$2:$B$650,2,FALSE)),"ABI",(VLOOKUP(B331,'Notes Ecrit'!$A$2:$B$650,2,FALSE)))</f>
        <v>5.5</v>
      </c>
      <c r="AI331" s="425">
        <f>IF(OR(AH331="ABI",AH331="VALIDÉ"),0,AH331)</f>
        <v>5.5</v>
      </c>
      <c r="AJ331" s="488">
        <f>RANK(AI331,$AI$3:$AI$651,0)</f>
        <v>353</v>
      </c>
      <c r="AK331" s="427">
        <f>IF(AH331="ABI","DEF",IF(AE331="DSP",AH331,(AE331*0.5+AH331*0.5)))</f>
        <v>8.0500000000000007</v>
      </c>
    </row>
    <row r="332" spans="1:37" ht="15.75" customHeight="1" thickBot="1" x14ac:dyDescent="0.35">
      <c r="A332" s="414" t="s">
        <v>74</v>
      </c>
      <c r="B332" s="415">
        <v>21906518</v>
      </c>
      <c r="C332" s="444" t="s">
        <v>708</v>
      </c>
      <c r="D332" s="445" t="s">
        <v>709</v>
      </c>
      <c r="E332" s="418">
        <v>15</v>
      </c>
      <c r="F332" s="419">
        <f>IF(E332="ABI","ABI",IF(E332="DSP","DSP",IF(E332="VAL","VAL",(VLOOKUP(E332,tpstest,2)))))</f>
        <v>17</v>
      </c>
      <c r="G332" s="420">
        <f>IF(F332="ABI",0,IF(F332="DSP","DSP",IF(F332="VAL","VAL",(IF(A332="F",VLOOKUP(F332,endurfille,2),VLOOKUP(F332,endurgarçon,2))))))</f>
        <v>15</v>
      </c>
      <c r="H332" s="421">
        <f>IF(G332="VAL","VALIDÉ",G332)</f>
        <v>15</v>
      </c>
      <c r="I332" s="418">
        <v>3.29</v>
      </c>
      <c r="J332" s="420">
        <f>IF(I332="ABI",0,IF(I332="DSP","DSP",IF(I332="VAL","VAL",(IF(A332="F",VLOOKUP(I332,VIT20MF,2),VLOOKUP(I332,Vit20MG,2))))))</f>
        <v>20</v>
      </c>
      <c r="K332" s="418">
        <v>7.2</v>
      </c>
      <c r="L332" s="420">
        <f>IF(K332="ABI",0,IF(K332="DSP","DSP",IF(K332="VAL","VAL",(IF(A332="F",VLOOKUP(K332,vit50mf,2),VLOOKUP(K332,vit50mg,2))))))</f>
        <v>15</v>
      </c>
      <c r="M332" s="421">
        <f>IF(OR(J332="DSP",L332="DSP"),"DSP",IF(L332="VAL","VALIDÉ",(J332+L332)/2))</f>
        <v>17.5</v>
      </c>
      <c r="N332" s="418">
        <v>41</v>
      </c>
      <c r="O332" s="418">
        <v>73</v>
      </c>
      <c r="P332" s="422">
        <f>IF(OR(N332="DSP",N332="ABI",N332="VAL"),0,N332/O332)</f>
        <v>0.56164383561643838</v>
      </c>
      <c r="Q332" s="420">
        <f>IF(N332="ABI",0,IF(N332="DSP","DSP",IF(N332="VAL","VAL",IF(A332="F",VLOOKUP(P332,forcefille,2),VLOOKUP(P332,forcegarçon,2)))))</f>
        <v>5.5</v>
      </c>
      <c r="R332" s="418">
        <v>33.700000000000003</v>
      </c>
      <c r="S332" s="420">
        <f>IF(R332="ABI",0,IF(R332="DSP","DSP",IF(R332="VAL","VAL",IF(A332="F",VLOOKUP(R332,détfille,2),VLOOKUP(R332,détgarçon,2)))))</f>
        <v>5.5</v>
      </c>
      <c r="T332" s="421">
        <f>IF(OR(Q332="VAL",S332="VAL"),"VALIDÉ",IF(AND(Q332="DSP",S332="DSP"),"DSP",IF(Q332="DSP",S332*2,IF(S332="DSP",Q332*2,(Q332+S332)))))</f>
        <v>11</v>
      </c>
      <c r="U332" s="418">
        <v>25.92</v>
      </c>
      <c r="V332" s="420">
        <f>IF(U332="ABI",0,IF(U332="DSP","DSP",IF(U332="VAL","VAL",IF(A332="F",VLOOKUP(U332,coorfille,2),VLOOKUP(U332,coorgarçon,2)))))</f>
        <v>6</v>
      </c>
      <c r="W332" s="418">
        <v>-10</v>
      </c>
      <c r="X332" s="420">
        <f>IF(W332="ABI",0,IF(W332="DSP","DSP",IF(W332="VAL","VAL",IF(A332="F",VLOOKUP(W332,SouplesseFille,2),VLOOKUP(W332,SouplesseGarçon,2)))))</f>
        <v>0.75</v>
      </c>
      <c r="Y332" s="418">
        <v>3</v>
      </c>
      <c r="Z332" s="420">
        <f>IF(Y332="ABI",0,IF(Y332="DSP","DSP",IF(Y332="VAL","VAL",IF(A332="F",VLOOKUP(Y332,eqfille,2),VLOOKUP(Y332,eqgarçon,2)))))</f>
        <v>3.5</v>
      </c>
      <c r="AA332" s="421">
        <f>IF(AND(V332="DSP",X332="DSP",Z332="DSP"),"DSP",IF(AND(V332="DSP",X332="DSP"),Z332*4,IF(AND(V332="DSP",Z332="DSP"),X332*4,IF(AND(X332="DSP",Z332="DSP"),V332*2,IF(V332="DSP",(X332+Z332)*2,IF(X332="DSP",V332+Z332*2,IF(Z332="DSP",V332+X332*2,IF(Z332="VAL","VALIDÉ",V332+X332+Z332))))))))</f>
        <v>10.25</v>
      </c>
      <c r="AB332" s="418">
        <v>36.979999999999997</v>
      </c>
      <c r="AC332" s="420">
        <f>IF(AB332="ABI",0,IF(AB332="DNF",0,IF(AB332="DSP","DSP",IF(AB332="VAL","VAL",(IF(A332="F",VLOOKUP(AB332,nagefille,2),VLOOKUP(AB332,nagegarçon,2)))))))</f>
        <v>15</v>
      </c>
      <c r="AD332" s="423">
        <f>IF(AC332="VAL","VALIDÉ",AC332)</f>
        <v>15</v>
      </c>
      <c r="AE332" s="424">
        <f>IF(AND(H332="DSP",M332="DSP",T332="DSP",AA332="DSP",AD332="DSP"),"DSP",IF(AND(H332="DSP",M332="DSP",T332="DSP",AA332="DSP"),AD332,IF(AND(H332="DSP",M332="DSP",T332="DSP",AD332="DSP"),AA332,IF(AND(H332="DSP",M332="DSP",AA332="DSP",AD332="DSP"),T332,IF(AND(H332="DSP",T332="DSP",AA332="DSP",AD332="DSP"),M332,IF(AND(M332="DSP",T332="DSP",AA332="DSP",AD332="DSP"),H332,IF(AND(T332="DSP",AA332="DSP",AD332="DSP"),(H332+M332)/2,IF(AND(M332="DSP",AA332="DSP",AD332="DSP"),(H332+T332)/2,IF(AND(H332="DSP",AA332="DSP",AD332="DSP"),(M332+T332)/2,IF(AND(M332="DSP",T332="DSP",AD332="DSP"),(H332+AA332)/2,IF(AND(H332="DSP",T332="DSP",AD332="DSP"),(M332+AA332)/2,IF(AND(H332="DSP",M332="DSP",AD332="DSP"),(T332+AA332)/2,IF(AND(M332="DSP",T332="DSP",AA332="DSP"),(H332+AD332)/2,IF(AND(H332="DSP",T332="DSP",AA332="DSP"),(M332+AD332)/2,IF(AND(H332="DSP",M332="DSP",AA332="DSP"),(T332+AD332)/2,IF(AND(H332="DSP",M332="DSP",T332="DSP"),(AA332+AD332)/2,IF(AND(H332="DSP",M332="DSP"),(T332+AA332+AD332)/3,IF(AND(H332="DSP",T332="DSP"),(M332+AA332+AD332)/3,IF(AND(M332="DSP",T332="DSP"),(H332+AA332+AD332)/3,IF(AND(H332="DSP",AA332="DSP"),(M332+T332+AD332)/3,IF(AND(M332="DSP",AA332="DSP"),(H332+T332+AD332)/3,IF(AND(T332="DSP",AA332="DSP"),(H332+M332+AD332)/3,IF(AND(H332="DSP",AD332="DSP"),(M332+T332+AA332)/3,IF(AND(M332="DSP",AD332="DSP"),(H332+T332+AA332)/3,IF(AND(T332="DSP",AD332="DSP"),(H332+M332+AA332)/3,IF(AND(AA332="DSP",AD332="DSP"),(H332+M332+T332)/3,IF(H332="DSP",(M332+T332+AA332+AD332)/4,IF(M332="DSP",(H332+T332+AA332+AD332)/4,IF(T332="DSP",(H332+M332+AA332+AD332)/4,IF(AA332="DSP",(H332+M332+T332+AD332)/4,IF(AD332="DSP",(H332+M332+T332+AA332)/4,SUM(H332+M332+T332+AA332+AD332)/5)))))))))))))))))))))))))))))))</f>
        <v>13.75</v>
      </c>
      <c r="AF332" s="425">
        <f>IF(AE332="DSP",0,AE332)</f>
        <v>13.75</v>
      </c>
      <c r="AG332" s="484">
        <f>RANK(AF332,$AF$3:$AF$651,0)</f>
        <v>33</v>
      </c>
      <c r="AH332" s="426">
        <f>IF(ISERROR(VLOOKUP(B332,'Notes Ecrit'!$A$2:$B$650,2,FALSE)),"ABI",(VLOOKUP(B332,'Notes Ecrit'!$A$2:$B$650,2,FALSE)))</f>
        <v>7.5</v>
      </c>
      <c r="AI332" s="425">
        <f>IF(OR(AH332="ABI",AH332="VALIDÉ"),0,AH332)</f>
        <v>7.5</v>
      </c>
      <c r="AJ332" s="488">
        <f>RANK(AI332,$AI$3:$AI$651,0)</f>
        <v>137</v>
      </c>
      <c r="AK332" s="427">
        <f>IF(AH332="ABI","DEF",IF(AE332="DSP",AH332,(AE332*0.5+AH332*0.5)))</f>
        <v>10.625</v>
      </c>
    </row>
    <row r="333" spans="1:37" ht="15.75" customHeight="1" thickBot="1" x14ac:dyDescent="0.35">
      <c r="A333" s="414" t="s">
        <v>1026</v>
      </c>
      <c r="B333" s="415">
        <v>21906212</v>
      </c>
      <c r="C333" s="609" t="s">
        <v>37</v>
      </c>
      <c r="D333" s="616" t="s">
        <v>287</v>
      </c>
      <c r="E333" s="418">
        <v>18</v>
      </c>
      <c r="F333" s="419">
        <f>IF(E333="ABI","ABI",IF(E333="DSP","DSP",IF(E333="VAL","VAL",(VLOOKUP(E333,tpstest,2)))))</f>
        <v>18.5</v>
      </c>
      <c r="G333" s="420">
        <f>IF(F333="ABI",0,IF(F333="DSP","DSP",IF(F333="VAL","VAL",(IF(A333="F",VLOOKUP(F333,endurfille,2),VLOOKUP(F333,endurgarçon,2))))))</f>
        <v>15</v>
      </c>
      <c r="H333" s="421">
        <f>IF(G333="VAL","VALIDÉ",G333)</f>
        <v>15</v>
      </c>
      <c r="I333" s="418">
        <v>3.15</v>
      </c>
      <c r="J333" s="420">
        <f>IF(I333="ABI",0,IF(I333="DSP","DSP",IF(I333="VAL","VAL",(IF(A333="F",VLOOKUP(I333,VIT20MF,2),VLOOKUP(I333,Vit20MG,2))))))</f>
        <v>18</v>
      </c>
      <c r="K333" s="418">
        <v>6.8</v>
      </c>
      <c r="L333" s="420">
        <f>IF(K333="ABI",0,IF(K333="DSP","DSP",IF(K333="VAL","VAL",(IF(A333="F",VLOOKUP(K333,vit50mf,2),VLOOKUP(K333,vit50mg,2))))))</f>
        <v>11</v>
      </c>
      <c r="M333" s="421">
        <f>IF(OR(J333="DSP",L333="DSP"),"DSP",IF(L333="VAL","VALIDÉ",(J333+L333)/2))</f>
        <v>14.5</v>
      </c>
      <c r="N333" s="418">
        <v>55</v>
      </c>
      <c r="O333" s="418">
        <v>68</v>
      </c>
      <c r="P333" s="422">
        <f>IF(OR(N333="DSP",N333="ABI",N333="VAL"),0,N333/O333)</f>
        <v>0.80882352941176472</v>
      </c>
      <c r="Q333" s="420">
        <f>IF(N333="ABI",0,IF(N333="DSP","DSP",IF(N333="VAL","VAL",IF(A333="F",VLOOKUP(P333,forcefille,2),VLOOKUP(P333,forcegarçon,2)))))</f>
        <v>4.5</v>
      </c>
      <c r="R333" s="418">
        <v>42.2</v>
      </c>
      <c r="S333" s="420">
        <f>IF(R333="ABI",0,IF(R333="DSP","DSP",IF(R333="VAL","VAL",IF(A333="F",VLOOKUP(R333,détfille,2),VLOOKUP(R333,détgarçon,2)))))</f>
        <v>3.5</v>
      </c>
      <c r="T333" s="421">
        <f>IF(OR(Q333="VAL",S333="VAL"),"VALIDÉ",IF(AND(Q333="DSP",S333="DSP"),"DSP",IF(Q333="DSP",S333*2,IF(S333="DSP",Q333*2,(Q333+S333)))))</f>
        <v>8</v>
      </c>
      <c r="U333" s="418">
        <v>27.27</v>
      </c>
      <c r="V333" s="420">
        <f>IF(U333="ABI",0,IF(U333="DSP","DSP",IF(U333="VAL","VAL",IF(A333="F",VLOOKUP(U333,coorfille,2),VLOOKUP(U333,coorgarçon,2)))))</f>
        <v>4.25</v>
      </c>
      <c r="W333" s="418">
        <v>-23</v>
      </c>
      <c r="X333" s="420">
        <f>IF(W333="ABI",0,IF(W333="DSP","DSP",IF(W333="VAL","VAL",IF(A333="F",VLOOKUP(W333,SouplesseFille,2),VLOOKUP(W333,SouplesseGarçon,2)))))</f>
        <v>0</v>
      </c>
      <c r="Y333" s="418">
        <v>1</v>
      </c>
      <c r="Z333" s="420">
        <f>IF(Y333="ABI",0,IF(Y333="DSP","DSP",IF(Y333="VAL","VAL",IF(A333="F",VLOOKUP(Y333,eqfille,2),VLOOKUP(Y333,eqgarçon,2)))))</f>
        <v>4.5</v>
      </c>
      <c r="AA333" s="421">
        <f>IF(AND(V333="DSP",X333="DSP",Z333="DSP"),"DSP",IF(AND(V333="DSP",X333="DSP"),Z333*4,IF(AND(V333="DSP",Z333="DSP"),X333*4,IF(AND(X333="DSP",Z333="DSP"),V333*2,IF(V333="DSP",(X333+Z333)*2,IF(X333="DSP",V333+Z333*2,IF(Z333="DSP",V333+X333*2,IF(Z333="VAL","VALIDÉ",V333+X333+Z333))))))))</f>
        <v>8.75</v>
      </c>
      <c r="AB333" s="418">
        <v>39.53</v>
      </c>
      <c r="AC333" s="420">
        <f>IF(AB333="ABI",0,IF(AB333="DNF",0,IF(AB333="DSP","DSP",IF(AB333="VAL","VAL",(IF(A333="F",VLOOKUP(AB333,nagefille,2),VLOOKUP(AB333,nagegarçon,2)))))))</f>
        <v>10</v>
      </c>
      <c r="AD333" s="423">
        <f>IF(AC333="VAL","VALIDÉ",AC333)</f>
        <v>10</v>
      </c>
      <c r="AE333" s="424">
        <f>IF(AND(H333="DSP",M333="DSP",T333="DSP",AA333="DSP",AD333="DSP"),"DSP",IF(AND(H333="DSP",M333="DSP",T333="DSP",AA333="DSP"),AD333,IF(AND(H333="DSP",M333="DSP",T333="DSP",AD333="DSP"),AA333,IF(AND(H333="DSP",M333="DSP",AA333="DSP",AD333="DSP"),T333,IF(AND(H333="DSP",T333="DSP",AA333="DSP",AD333="DSP"),M333,IF(AND(M333="DSP",T333="DSP",AA333="DSP",AD333="DSP"),H333,IF(AND(T333="DSP",AA333="DSP",AD333="DSP"),(H333+M333)/2,IF(AND(M333="DSP",AA333="DSP",AD333="DSP"),(H333+T333)/2,IF(AND(H333="DSP",AA333="DSP",AD333="DSP"),(M333+T333)/2,IF(AND(M333="DSP",T333="DSP",AD333="DSP"),(H333+AA333)/2,IF(AND(H333="DSP",T333="DSP",AD333="DSP"),(M333+AA333)/2,IF(AND(H333="DSP",M333="DSP",AD333="DSP"),(T333+AA333)/2,IF(AND(M333="DSP",T333="DSP",AA333="DSP"),(H333+AD333)/2,IF(AND(H333="DSP",T333="DSP",AA333="DSP"),(M333+AD333)/2,IF(AND(H333="DSP",M333="DSP",AA333="DSP"),(T333+AD333)/2,IF(AND(H333="DSP",M333="DSP",T333="DSP"),(AA333+AD333)/2,IF(AND(H333="DSP",M333="DSP"),(T333+AA333+AD333)/3,IF(AND(H333="DSP",T333="DSP"),(M333+AA333+AD333)/3,IF(AND(M333="DSP",T333="DSP"),(H333+AA333+AD333)/3,IF(AND(H333="DSP",AA333="DSP"),(M333+T333+AD333)/3,IF(AND(M333="DSP",AA333="DSP"),(H333+T333+AD333)/3,IF(AND(T333="DSP",AA333="DSP"),(H333+M333+AD333)/3,IF(AND(H333="DSP",AD333="DSP"),(M333+T333+AA333)/3,IF(AND(M333="DSP",AD333="DSP"),(H333+T333+AA333)/3,IF(AND(T333="DSP",AD333="DSP"),(H333+M333+AA333)/3,IF(AND(AA333="DSP",AD333="DSP"),(H333+M333+T333)/3,IF(H333="DSP",(M333+T333+AA333+AD333)/4,IF(M333="DSP",(H333+T333+AA333+AD333)/4,IF(T333="DSP",(H333+M333+AA333+AD333)/4,IF(AA333="DSP",(H333+M333+T333+AD333)/4,IF(AD333="DSP",(H333+M333+T333+AA333)/4,SUM(H333+M333+T333+AA333+AD333)/5)))))))))))))))))))))))))))))))</f>
        <v>11.25</v>
      </c>
      <c r="AF333" s="425">
        <f>IF(AE333="DSP",0,AE333)</f>
        <v>11.25</v>
      </c>
      <c r="AG333" s="484">
        <f>RANK(AF333,$AF$3:$AF$651,0)</f>
        <v>299</v>
      </c>
      <c r="AH333" s="426">
        <f>IF(ISERROR(VLOOKUP(B333,'Notes Ecrit'!$A$2:$B$650,2,FALSE)),"ABI",(VLOOKUP(B333,'Notes Ecrit'!$A$2:$B$650,2,FALSE)))</f>
        <v>8.5</v>
      </c>
      <c r="AI333" s="425">
        <f>IF(OR(AH333="ABI",AH333="VALIDÉ"),0,AH333)</f>
        <v>8.5</v>
      </c>
      <c r="AJ333" s="488">
        <f>RANK(AI333,$AI$3:$AI$651,0)</f>
        <v>83</v>
      </c>
      <c r="AK333" s="427">
        <f>IF(AH333="ABI","DEF",IF(AE333="DSP",AH333,(AE333*0.5+AH333*0.5)))</f>
        <v>9.875</v>
      </c>
    </row>
    <row r="334" spans="1:37" ht="15.75" customHeight="1" thickBot="1" x14ac:dyDescent="0.35">
      <c r="A334" s="414" t="s">
        <v>1026</v>
      </c>
      <c r="B334" s="459">
        <v>21908618</v>
      </c>
      <c r="C334" s="613" t="s">
        <v>710</v>
      </c>
      <c r="D334" s="620" t="s">
        <v>711</v>
      </c>
      <c r="E334" s="418">
        <v>19</v>
      </c>
      <c r="F334" s="419">
        <f>IF(E334="ABI","ABI",IF(E334="DSP","DSP",IF(E334="VAL","VAL",(VLOOKUP(E334,tpstest,2)))))</f>
        <v>19</v>
      </c>
      <c r="G334" s="420">
        <f>IF(F334="ABI",0,IF(F334="DSP","DSP",IF(F334="VAL","VAL",(IF(A334="F",VLOOKUP(F334,endurfille,2),VLOOKUP(F334,endurgarçon,2))))))</f>
        <v>16</v>
      </c>
      <c r="H334" s="421">
        <f>IF(G334="VAL","VALIDÉ",G334)</f>
        <v>16</v>
      </c>
      <c r="I334" s="418">
        <v>3.07</v>
      </c>
      <c r="J334" s="420">
        <f>IF(I334="ABI",0,IF(I334="DSP","DSP",IF(I334="VAL","VAL",(IF(A334="F",VLOOKUP(I334,VIT20MF,2),VLOOKUP(I334,Vit20MG,2))))))</f>
        <v>19</v>
      </c>
      <c r="K334" s="418">
        <v>6.78</v>
      </c>
      <c r="L334" s="420">
        <f>IF(K334="ABI",0,IF(K334="DSP","DSP",IF(K334="VAL","VAL",(IF(A334="F",VLOOKUP(K334,vit50mf,2),VLOOKUP(K334,vit50mg,2))))))</f>
        <v>11</v>
      </c>
      <c r="M334" s="421">
        <f>IF(OR(J334="DSP",L334="DSP"),"DSP",IF(L334="VAL","VALIDÉ",(J334+L334)/2))</f>
        <v>15</v>
      </c>
      <c r="N334" s="418">
        <v>53</v>
      </c>
      <c r="O334" s="418">
        <v>65</v>
      </c>
      <c r="P334" s="422">
        <f>IF(OR(N334="DSP",N334="ABI",N334="VAL"),0,N334/O334)</f>
        <v>0.81538461538461537</v>
      </c>
      <c r="Q334" s="420">
        <f>IF(N334="ABI",0,IF(N334="DSP","DSP",IF(N334="VAL","VAL",IF(A334="F",VLOOKUP(P334,forcefille,2),VLOOKUP(P334,forcegarçon,2)))))</f>
        <v>4.5</v>
      </c>
      <c r="R334" s="418">
        <v>52.4</v>
      </c>
      <c r="S334" s="420">
        <f>IF(R334="ABI",0,IF(R334="DSP","DSP",IF(R334="VAL","VAL",IF(A334="F",VLOOKUP(R334,détfille,2),VLOOKUP(R334,détgarçon,2)))))</f>
        <v>6</v>
      </c>
      <c r="T334" s="421">
        <f>IF(OR(Q334="VAL",S334="VAL"),"VALIDÉ",IF(AND(Q334="DSP",S334="DSP"),"DSP",IF(Q334="DSP",S334*2,IF(S334="DSP",Q334*2,(Q334+S334)))))</f>
        <v>10.5</v>
      </c>
      <c r="U334" s="418">
        <v>25.94</v>
      </c>
      <c r="V334" s="420">
        <f>IF(U334="ABI",0,IF(U334="DSP","DSP",IF(U334="VAL","VAL",IF(A334="F",VLOOKUP(U334,coorfille,2),VLOOKUP(U334,coorgarçon,2)))))</f>
        <v>5</v>
      </c>
      <c r="W334" s="418">
        <v>-21</v>
      </c>
      <c r="X334" s="420">
        <f>IF(W334="ABI",0,IF(W334="DSP","DSP",IF(W334="VAL","VAL",IF(A334="F",VLOOKUP(W334,SouplesseFille,2),VLOOKUP(W334,SouplesseGarçon,2)))))</f>
        <v>0</v>
      </c>
      <c r="Y334" s="418">
        <v>1</v>
      </c>
      <c r="Z334" s="420">
        <f>IF(Y334="ABI",0,IF(Y334="DSP","DSP",IF(Y334="VAL","VAL",IF(A334="F",VLOOKUP(Y334,eqfille,2),VLOOKUP(Y334,eqgarçon,2)))))</f>
        <v>4.5</v>
      </c>
      <c r="AA334" s="421">
        <f>IF(AND(V334="DSP",X334="DSP",Z334="DSP"),"DSP",IF(AND(V334="DSP",X334="DSP"),Z334*4,IF(AND(V334="DSP",Z334="DSP"),X334*4,IF(AND(X334="DSP",Z334="DSP"),V334*2,IF(V334="DSP",(X334+Z334)*2,IF(X334="DSP",V334+Z334*2,IF(Z334="DSP",V334+X334*2,IF(Z334="VAL","VALIDÉ",V334+X334+Z334))))))))</f>
        <v>9.5</v>
      </c>
      <c r="AB334" s="418" t="s">
        <v>1025</v>
      </c>
      <c r="AC334" s="420" t="str">
        <f>IF(AB334="ABI",0,IF(AB334="DNF",0,IF(AB334="DSP","DSP",IF(AB334="VAL","VAL",(IF(A334="F",VLOOKUP(AB334,nagefille,2),VLOOKUP(AB334,nagegarçon,2)))))))</f>
        <v>DSP</v>
      </c>
      <c r="AD334" s="423" t="str">
        <f>IF(AC334="VAL","VALIDÉ",AC334)</f>
        <v>DSP</v>
      </c>
      <c r="AE334" s="424">
        <f>IF(AND(H334="DSP",M334="DSP",T334="DSP",AA334="DSP",AD334="DSP"),"DSP",IF(AND(H334="DSP",M334="DSP",T334="DSP",AA334="DSP"),AD334,IF(AND(H334="DSP",M334="DSP",T334="DSP",AD334="DSP"),AA334,IF(AND(H334="DSP",M334="DSP",AA334="DSP",AD334="DSP"),T334,IF(AND(H334="DSP",T334="DSP",AA334="DSP",AD334="DSP"),M334,IF(AND(M334="DSP",T334="DSP",AA334="DSP",AD334="DSP"),H334,IF(AND(T334="DSP",AA334="DSP",AD334="DSP"),(H334+M334)/2,IF(AND(M334="DSP",AA334="DSP",AD334="DSP"),(H334+T334)/2,IF(AND(H334="DSP",AA334="DSP",AD334="DSP"),(M334+T334)/2,IF(AND(M334="DSP",T334="DSP",AD334="DSP"),(H334+AA334)/2,IF(AND(H334="DSP",T334="DSP",AD334="DSP"),(M334+AA334)/2,IF(AND(H334="DSP",M334="DSP",AD334="DSP"),(T334+AA334)/2,IF(AND(M334="DSP",T334="DSP",AA334="DSP"),(H334+AD334)/2,IF(AND(H334="DSP",T334="DSP",AA334="DSP"),(M334+AD334)/2,IF(AND(H334="DSP",M334="DSP",AA334="DSP"),(T334+AD334)/2,IF(AND(H334="DSP",M334="DSP",T334="DSP"),(AA334+AD334)/2,IF(AND(H334="DSP",M334="DSP"),(T334+AA334+AD334)/3,IF(AND(H334="DSP",T334="DSP"),(M334+AA334+AD334)/3,IF(AND(M334="DSP",T334="DSP"),(H334+AA334+AD334)/3,IF(AND(H334="DSP",AA334="DSP"),(M334+T334+AD334)/3,IF(AND(M334="DSP",AA334="DSP"),(H334+T334+AD334)/3,IF(AND(T334="DSP",AA334="DSP"),(H334+M334+AD334)/3,IF(AND(H334="DSP",AD334="DSP"),(M334+T334+AA334)/3,IF(AND(M334="DSP",AD334="DSP"),(H334+T334+AA334)/3,IF(AND(T334="DSP",AD334="DSP"),(H334+M334+AA334)/3,IF(AND(AA334="DSP",AD334="DSP"),(H334+M334+T334)/3,IF(H334="DSP",(M334+T334+AA334+AD334)/4,IF(M334="DSP",(H334+T334+AA334+AD334)/4,IF(T334="DSP",(H334+M334+AA334+AD334)/4,IF(AA334="DSP",(H334+M334+T334+AD334)/4,IF(AD334="DSP",(H334+M334+T334+AA334)/4,SUM(H334+M334+T334+AA334+AD334)/5)))))))))))))))))))))))))))))))</f>
        <v>12.75</v>
      </c>
      <c r="AF334" s="425">
        <f>IF(AE334="DSP",0,AE334)</f>
        <v>12.75</v>
      </c>
      <c r="AG334" s="484">
        <f>RANK(AF334,$AF$3:$AF$651,0)</f>
        <v>110</v>
      </c>
      <c r="AH334" s="426">
        <f>IF(ISERROR(VLOOKUP(B334,'Notes Ecrit'!$A$2:$B$650,2,FALSE)),"ABI",(VLOOKUP(B334,'Notes Ecrit'!$A$2:$B$650,2,FALSE)))</f>
        <v>6</v>
      </c>
      <c r="AI334" s="425">
        <f>IF(OR(AH334="ABI",AH334="VALIDÉ"),0,AH334)</f>
        <v>6</v>
      </c>
      <c r="AJ334" s="488">
        <f>RANK(AI334,$AI$3:$AI$651,0)</f>
        <v>288</v>
      </c>
      <c r="AK334" s="427">
        <f>IF(AH334="ABI","DEF",IF(AE334="DSP",AH334,(AE334*0.5+AH334*0.5)))</f>
        <v>9.375</v>
      </c>
    </row>
    <row r="335" spans="1:37" ht="15.75" customHeight="1" thickBot="1" x14ac:dyDescent="0.35">
      <c r="A335" s="414" t="s">
        <v>1026</v>
      </c>
      <c r="B335" s="415">
        <v>21918384</v>
      </c>
      <c r="C335" s="442" t="s">
        <v>712</v>
      </c>
      <c r="D335" s="443" t="s">
        <v>713</v>
      </c>
      <c r="E335" s="418">
        <v>13</v>
      </c>
      <c r="F335" s="419">
        <f>IF(E335="ABI","ABI",IF(E335="DSP","DSP",IF(E335="VAL","VAL",(VLOOKUP(E335,tpstest,2)))))</f>
        <v>16</v>
      </c>
      <c r="G335" s="420">
        <f>IF(F335="ABI",0,IF(F335="DSP","DSP",IF(F335="VAL","VAL",(IF(A335="F",VLOOKUP(F335,endurfille,2),VLOOKUP(F335,endurgarçon,2))))))</f>
        <v>10</v>
      </c>
      <c r="H335" s="421">
        <f>IF(G335="VAL","VALIDÉ",G335)</f>
        <v>10</v>
      </c>
      <c r="I335" s="418">
        <v>3.14</v>
      </c>
      <c r="J335" s="420">
        <f>IF(I335="ABI",0,IF(I335="DSP","DSP",IF(I335="VAL","VAL",(IF(A335="F",VLOOKUP(I335,VIT20MF,2),VLOOKUP(I335,Vit20MG,2))))))</f>
        <v>18</v>
      </c>
      <c r="K335" s="418">
        <v>6.75</v>
      </c>
      <c r="L335" s="420">
        <f>IF(K335="ABI",0,IF(K335="DSP","DSP",IF(K335="VAL","VAL",(IF(A335="F",VLOOKUP(K335,vit50mf,2),VLOOKUP(K335,vit50mg,2))))))</f>
        <v>12</v>
      </c>
      <c r="M335" s="421">
        <f>IF(OR(J335="DSP",L335="DSP"),"DSP",IF(L335="VAL","VALIDÉ",(J335+L335)/2))</f>
        <v>15</v>
      </c>
      <c r="N335" s="418">
        <v>70</v>
      </c>
      <c r="O335" s="418">
        <v>120</v>
      </c>
      <c r="P335" s="422">
        <f>IF(OR(N335="DSP",N335="ABI",N335="VAL"),0,N335/O335)</f>
        <v>0.58333333333333337</v>
      </c>
      <c r="Q335" s="420">
        <f>IF(N335="ABI",0,IF(N335="DSP","DSP",IF(N335="VAL","VAL",IF(A335="F",VLOOKUP(P335,forcefille,2),VLOOKUP(P335,forcegarçon,2)))))</f>
        <v>3</v>
      </c>
      <c r="R335" s="418">
        <v>48.3</v>
      </c>
      <c r="S335" s="420">
        <f>IF(R335="ABI",0,IF(R335="DSP","DSP",IF(R335="VAL","VAL",IF(A335="F",VLOOKUP(R335,détfille,2),VLOOKUP(R335,détgarçon,2)))))</f>
        <v>5</v>
      </c>
      <c r="T335" s="421">
        <f>IF(OR(Q335="VAL",S335="VAL"),"VALIDÉ",IF(AND(Q335="DSP",S335="DSP"),"DSP",IF(Q335="DSP",S335*2,IF(S335="DSP",Q335*2,(Q335+S335)))))</f>
        <v>8</v>
      </c>
      <c r="U335" s="418">
        <v>34.03</v>
      </c>
      <c r="V335" s="420">
        <f>IF(U335="ABI",0,IF(U335="DSP","DSP",IF(U335="VAL","VAL",IF(A335="F",VLOOKUP(U335,coorfille,2),VLOOKUP(U335,coorgarçon,2)))))</f>
        <v>0.75</v>
      </c>
      <c r="W335" s="418">
        <v>-16</v>
      </c>
      <c r="X335" s="420">
        <f>IF(W335="ABI",0,IF(W335="DSP","DSP",IF(W335="VAL","VAL",IF(A335="F",VLOOKUP(W335,SouplesseFille,2),VLOOKUP(W335,SouplesseGarçon,2)))))</f>
        <v>0</v>
      </c>
      <c r="Y335" s="418">
        <v>3</v>
      </c>
      <c r="Z335" s="420">
        <f>IF(Y335="ABI",0,IF(Y335="DSP","DSP",IF(Y335="VAL","VAL",IF(A335="F",VLOOKUP(Y335,eqfille,2),VLOOKUP(Y335,eqgarçon,2)))))</f>
        <v>3.5</v>
      </c>
      <c r="AA335" s="421">
        <f>IF(AND(V335="DSP",X335="DSP",Z335="DSP"),"DSP",IF(AND(V335="DSP",X335="DSP"),Z335*4,IF(AND(V335="DSP",Z335="DSP"),X335*4,IF(AND(X335="DSP",Z335="DSP"),V335*2,IF(V335="DSP",(X335+Z335)*2,IF(X335="DSP",V335+Z335*2,IF(Z335="DSP",V335+X335*2,IF(Z335="VAL","VALIDÉ",V335+X335+Z335))))))))</f>
        <v>4.25</v>
      </c>
      <c r="AB335" s="418">
        <v>52.1</v>
      </c>
      <c r="AC335" s="420">
        <f>IF(AB335="ABI",0,IF(AB335="DNF",0,IF(AB335="DSP","DSP",IF(AB335="VAL","VAL",(IF(A335="F",VLOOKUP(AB335,nagefille,2),VLOOKUP(AB335,nagegarçon,2)))))))</f>
        <v>4</v>
      </c>
      <c r="AD335" s="423">
        <f>IF(AC335="VAL","VALIDÉ",AC335)</f>
        <v>4</v>
      </c>
      <c r="AE335" s="424">
        <f>IF(AND(H335="DSP",M335="DSP",T335="DSP",AA335="DSP",AD335="DSP"),"DSP",IF(AND(H335="DSP",M335="DSP",T335="DSP",AA335="DSP"),AD335,IF(AND(H335="DSP",M335="DSP",T335="DSP",AD335="DSP"),AA335,IF(AND(H335="DSP",M335="DSP",AA335="DSP",AD335="DSP"),T335,IF(AND(H335="DSP",T335="DSP",AA335="DSP",AD335="DSP"),M335,IF(AND(M335="DSP",T335="DSP",AA335="DSP",AD335="DSP"),H335,IF(AND(T335="DSP",AA335="DSP",AD335="DSP"),(H335+M335)/2,IF(AND(M335="DSP",AA335="DSP",AD335="DSP"),(H335+T335)/2,IF(AND(H335="DSP",AA335="DSP",AD335="DSP"),(M335+T335)/2,IF(AND(M335="DSP",T335="DSP",AD335="DSP"),(H335+AA335)/2,IF(AND(H335="DSP",T335="DSP",AD335="DSP"),(M335+AA335)/2,IF(AND(H335="DSP",M335="DSP",AD335="DSP"),(T335+AA335)/2,IF(AND(M335="DSP",T335="DSP",AA335="DSP"),(H335+AD335)/2,IF(AND(H335="DSP",T335="DSP",AA335="DSP"),(M335+AD335)/2,IF(AND(H335="DSP",M335="DSP",AA335="DSP"),(T335+AD335)/2,IF(AND(H335="DSP",M335="DSP",T335="DSP"),(AA335+AD335)/2,IF(AND(H335="DSP",M335="DSP"),(T335+AA335+AD335)/3,IF(AND(H335="DSP",T335="DSP"),(M335+AA335+AD335)/3,IF(AND(M335="DSP",T335="DSP"),(H335+AA335+AD335)/3,IF(AND(H335="DSP",AA335="DSP"),(M335+T335+AD335)/3,IF(AND(M335="DSP",AA335="DSP"),(H335+T335+AD335)/3,IF(AND(T335="DSP",AA335="DSP"),(H335+M335+AD335)/3,IF(AND(H335="DSP",AD335="DSP"),(M335+T335+AA335)/3,IF(AND(M335="DSP",AD335="DSP"),(H335+T335+AA335)/3,IF(AND(T335="DSP",AD335="DSP"),(H335+M335+AA335)/3,IF(AND(AA335="DSP",AD335="DSP"),(H335+M335+T335)/3,IF(H335="DSP",(M335+T335+AA335+AD335)/4,IF(M335="DSP",(H335+T335+AA335+AD335)/4,IF(T335="DSP",(H335+M335+AA335+AD335)/4,IF(AA335="DSP",(H335+M335+T335+AD335)/4,IF(AD335="DSP",(H335+M335+T335+AA335)/4,SUM(H335+M335+T335+AA335+AD335)/5)))))))))))))))))))))))))))))))</f>
        <v>8.25</v>
      </c>
      <c r="AF335" s="425">
        <f>IF(AE335="DSP",0,AE335)</f>
        <v>8.25</v>
      </c>
      <c r="AG335" s="484">
        <f>RANK(AF335,$AF$3:$AF$651,0)</f>
        <v>546</v>
      </c>
      <c r="AH335" s="426">
        <f>IF(ISERROR(VLOOKUP(B335,'Notes Ecrit'!$A$2:$B$650,2,FALSE)),"ABI",(VLOOKUP(B335,'Notes Ecrit'!$A$2:$B$650,2,FALSE)))</f>
        <v>6.5</v>
      </c>
      <c r="AI335" s="425">
        <f>IF(OR(AH335="ABI",AH335="VALIDÉ"),0,AH335)</f>
        <v>6.5</v>
      </c>
      <c r="AJ335" s="488">
        <f>RANK(AI335,$AI$3:$AI$651,0)</f>
        <v>238</v>
      </c>
      <c r="AK335" s="427">
        <f>IF(AH335="ABI","DEF",IF(AE335="DSP",AH335,(AE335*0.5+AH335*0.5)))</f>
        <v>7.375</v>
      </c>
    </row>
    <row r="336" spans="1:37" ht="15.75" customHeight="1" thickBot="1" x14ac:dyDescent="0.35">
      <c r="A336" s="414" t="s">
        <v>1026</v>
      </c>
      <c r="B336" s="415">
        <v>21612682</v>
      </c>
      <c r="C336" s="442" t="s">
        <v>246</v>
      </c>
      <c r="D336" s="443" t="s">
        <v>245</v>
      </c>
      <c r="E336" s="418">
        <v>8</v>
      </c>
      <c r="F336" s="419">
        <f>IF(E336="ABI","ABI",IF(E336="DSP","DSP",IF(E336="VAL","VAL",(VLOOKUP(E336,tpstest,2)))))</f>
        <v>13.5</v>
      </c>
      <c r="G336" s="420">
        <f>IF(F336="ABI",0,IF(F336="DSP","DSP",IF(F336="VAL","VAL",(IF(A336="F",VLOOKUP(F336,endurfille,2),VLOOKUP(F336,endurgarçon,2))))))</f>
        <v>5</v>
      </c>
      <c r="H336" s="421">
        <f>IF(G336="VAL","VALIDÉ",G336)</f>
        <v>5</v>
      </c>
      <c r="I336" s="418">
        <v>3.53</v>
      </c>
      <c r="J336" s="420">
        <f>IF(I336="ABI",0,IF(I336="DSP","DSP",IF(I336="VAL","VAL",(IF(A336="F",VLOOKUP(I336,VIT20MF,2),VLOOKUP(I336,Vit20MG,2))))))</f>
        <v>11</v>
      </c>
      <c r="K336" s="418">
        <v>7.74</v>
      </c>
      <c r="L336" s="420">
        <f>IF(K336="ABI",0,IF(K336="DSP","DSP",IF(K336="VAL","VAL",(IF(A336="F",VLOOKUP(K336,vit50mf,2),VLOOKUP(K336,vit50mg,2))))))</f>
        <v>4</v>
      </c>
      <c r="M336" s="421">
        <f>IF(OR(J336="DSP",L336="DSP"),"DSP",IF(L336="VAL","VALIDÉ",(J336+L336)/2))</f>
        <v>7.5</v>
      </c>
      <c r="N336" s="418">
        <v>105</v>
      </c>
      <c r="O336" s="418">
        <v>105</v>
      </c>
      <c r="P336" s="422">
        <f>IF(OR(N336="DSP",N336="ABI",N336="VAL"),0,N336/O336)</f>
        <v>1</v>
      </c>
      <c r="Q336" s="420">
        <f>IF(N336="ABI",0,IF(N336="DSP","DSP",IF(N336="VAL","VAL",IF(A336="F",VLOOKUP(P336,forcefille,2),VLOOKUP(P336,forcegarçon,2)))))</f>
        <v>5.5</v>
      </c>
      <c r="R336" s="418">
        <v>38.4</v>
      </c>
      <c r="S336" s="420">
        <f>IF(R336="ABI",0,IF(R336="DSP","DSP",IF(R336="VAL","VAL",IF(A336="F",VLOOKUP(R336,détfille,2),VLOOKUP(R336,détgarçon,2)))))</f>
        <v>2.5</v>
      </c>
      <c r="T336" s="421">
        <f>IF(OR(Q336="VAL",S336="VAL"),"VALIDÉ",IF(AND(Q336="DSP",S336="DSP"),"DSP",IF(Q336="DSP",S336*2,IF(S336="DSP",Q336*2,(Q336+S336)))))</f>
        <v>8</v>
      </c>
      <c r="U336" s="418">
        <v>28</v>
      </c>
      <c r="V336" s="420">
        <f>IF(U336="ABI",0,IF(U336="DSP","DSP",IF(U336="VAL","VAL",IF(A336="F",VLOOKUP(U336,coorfille,2),VLOOKUP(U336,coorgarçon,2)))))</f>
        <v>3.75</v>
      </c>
      <c r="W336" s="418">
        <v>0</v>
      </c>
      <c r="X336" s="420">
        <f>IF(W336="ABI",0,IF(W336="DSP","DSP",IF(W336="VAL","VAL",IF(A336="F",VLOOKUP(W336,SouplesseFille,2),VLOOKUP(W336,SouplesseGarçon,2)))))</f>
        <v>2.5</v>
      </c>
      <c r="Y336" s="418">
        <v>3</v>
      </c>
      <c r="Z336" s="420">
        <f>IF(Y336="ABI",0,IF(Y336="DSP","DSP",IF(Y336="VAL","VAL",IF(A336="F",VLOOKUP(Y336,eqfille,2),VLOOKUP(Y336,eqgarçon,2)))))</f>
        <v>3.5</v>
      </c>
      <c r="AA336" s="421">
        <f>IF(AND(V336="DSP",X336="DSP",Z336="DSP"),"DSP",IF(AND(V336="DSP",X336="DSP"),Z336*4,IF(AND(V336="DSP",Z336="DSP"),X336*4,IF(AND(X336="DSP",Z336="DSP"),V336*2,IF(V336="DSP",(X336+Z336)*2,IF(X336="DSP",V336+Z336*2,IF(Z336="DSP",V336+X336*2,IF(Z336="VAL","VALIDÉ",V336+X336+Z336))))))))</f>
        <v>9.75</v>
      </c>
      <c r="AB336" s="418">
        <v>46.2</v>
      </c>
      <c r="AC336" s="420">
        <f>IF(AB336="ABI",0,IF(AB336="DNF",0,IF(AB336="DSP","DSP",IF(AB336="VAL","VAL",(IF(A336="F",VLOOKUP(AB336,nagefille,2),VLOOKUP(AB336,nagegarçon,2)))))))</f>
        <v>7</v>
      </c>
      <c r="AD336" s="423">
        <f>IF(AC336="VAL","VALIDÉ",AC336)</f>
        <v>7</v>
      </c>
      <c r="AE336" s="424">
        <f>IF(AND(H336="DSP",M336="DSP",T336="DSP",AA336="DSP",AD336="DSP"),"DSP",IF(AND(H336="DSP",M336="DSP",T336="DSP",AA336="DSP"),AD336,IF(AND(H336="DSP",M336="DSP",T336="DSP",AD336="DSP"),AA336,IF(AND(H336="DSP",M336="DSP",AA336="DSP",AD336="DSP"),T336,IF(AND(H336="DSP",T336="DSP",AA336="DSP",AD336="DSP"),M336,IF(AND(M336="DSP",T336="DSP",AA336="DSP",AD336="DSP"),H336,IF(AND(T336="DSP",AA336="DSP",AD336="DSP"),(H336+M336)/2,IF(AND(M336="DSP",AA336="DSP",AD336="DSP"),(H336+T336)/2,IF(AND(H336="DSP",AA336="DSP",AD336="DSP"),(M336+T336)/2,IF(AND(M336="DSP",T336="DSP",AD336="DSP"),(H336+AA336)/2,IF(AND(H336="DSP",T336="DSP",AD336="DSP"),(M336+AA336)/2,IF(AND(H336="DSP",M336="DSP",AD336="DSP"),(T336+AA336)/2,IF(AND(M336="DSP",T336="DSP",AA336="DSP"),(H336+AD336)/2,IF(AND(H336="DSP",T336="DSP",AA336="DSP"),(M336+AD336)/2,IF(AND(H336="DSP",M336="DSP",AA336="DSP"),(T336+AD336)/2,IF(AND(H336="DSP",M336="DSP",T336="DSP"),(AA336+AD336)/2,IF(AND(H336="DSP",M336="DSP"),(T336+AA336+AD336)/3,IF(AND(H336="DSP",T336="DSP"),(M336+AA336+AD336)/3,IF(AND(M336="DSP",T336="DSP"),(H336+AA336+AD336)/3,IF(AND(H336="DSP",AA336="DSP"),(M336+T336+AD336)/3,IF(AND(M336="DSP",AA336="DSP"),(H336+T336+AD336)/3,IF(AND(T336="DSP",AA336="DSP"),(H336+M336+AD336)/3,IF(AND(H336="DSP",AD336="DSP"),(M336+T336+AA336)/3,IF(AND(M336="DSP",AD336="DSP"),(H336+T336+AA336)/3,IF(AND(T336="DSP",AD336="DSP"),(H336+M336+AA336)/3,IF(AND(AA336="DSP",AD336="DSP"),(H336+M336+T336)/3,IF(H336="DSP",(M336+T336+AA336+AD336)/4,IF(M336="DSP",(H336+T336+AA336+AD336)/4,IF(T336="DSP",(H336+M336+AA336+AD336)/4,IF(AA336="DSP",(H336+M336+T336+AD336)/4,IF(AD336="DSP",(H336+M336+T336+AA336)/4,SUM(H336+M336+T336+AA336+AD336)/5)))))))))))))))))))))))))))))))</f>
        <v>7.45</v>
      </c>
      <c r="AF336" s="425">
        <f>IF(AE336="DSP",0,AE336)</f>
        <v>7.45</v>
      </c>
      <c r="AG336" s="484">
        <f>RANK(AF336,$AF$3:$AF$651,0)</f>
        <v>557</v>
      </c>
      <c r="AH336" s="426">
        <f>IF(ISERROR(VLOOKUP(B336,'Notes Ecrit'!$A$2:$B$650,2,FALSE)),"ABI",(VLOOKUP(B336,'Notes Ecrit'!$A$2:$B$650,2,FALSE)))</f>
        <v>6</v>
      </c>
      <c r="AI336" s="425">
        <f>IF(OR(AH336="ABI",AH336="VALIDÉ"),0,AH336)</f>
        <v>6</v>
      </c>
      <c r="AJ336" s="488">
        <f>RANK(AI336,$AI$3:$AI$651,0)</f>
        <v>288</v>
      </c>
      <c r="AK336" s="427">
        <f>IF(AH336="ABI","DEF",IF(AE336="DSP",AH336,(AE336*0.5+AH336*0.5)))</f>
        <v>6.7249999999999996</v>
      </c>
    </row>
    <row r="337" spans="1:37" ht="15.75" customHeight="1" thickBot="1" x14ac:dyDescent="0.35">
      <c r="A337" s="414" t="s">
        <v>1026</v>
      </c>
      <c r="B337" s="415">
        <v>21910728</v>
      </c>
      <c r="C337" s="442" t="s">
        <v>49</v>
      </c>
      <c r="D337" s="443" t="s">
        <v>714</v>
      </c>
      <c r="E337" s="418">
        <v>17</v>
      </c>
      <c r="F337" s="419">
        <f>IF(E337="ABI","ABI",IF(E337="DSP","DSP",IF(E337="VAL","VAL",(VLOOKUP(E337,tpstest,2)))))</f>
        <v>18</v>
      </c>
      <c r="G337" s="420">
        <f>IF(F337="ABI",0,IF(F337="DSP","DSP",IF(F337="VAL","VAL",(IF(A337="F",VLOOKUP(F337,endurfille,2),VLOOKUP(F337,endurgarçon,2))))))</f>
        <v>14</v>
      </c>
      <c r="H337" s="421">
        <f>IF(G337="VAL","VALIDÉ",G337)</f>
        <v>14</v>
      </c>
      <c r="I337" s="418">
        <v>3.06</v>
      </c>
      <c r="J337" s="420">
        <f>IF(I337="ABI",0,IF(I337="DSP","DSP",IF(I337="VAL","VAL",(IF(A337="F",VLOOKUP(I337,VIT20MF,2),VLOOKUP(I337,Vit20MG,2))))))</f>
        <v>19</v>
      </c>
      <c r="K337" s="418">
        <v>6.51</v>
      </c>
      <c r="L337" s="420">
        <f>IF(K337="ABI",0,IF(K337="DSP","DSP",IF(K337="VAL","VAL",(IF(A337="F",VLOOKUP(K337,vit50mf,2),VLOOKUP(K337,vit50mg,2))))))</f>
        <v>13</v>
      </c>
      <c r="M337" s="421">
        <f>IF(OR(J337="DSP",L337="DSP"),"DSP",IF(L337="VAL","VALIDÉ",(J337+L337)/2))</f>
        <v>16</v>
      </c>
      <c r="N337" s="418">
        <v>46</v>
      </c>
      <c r="O337" s="418">
        <v>61</v>
      </c>
      <c r="P337" s="422">
        <f>IF(OR(N337="DSP",N337="ABI",N337="VAL"),0,N337/O337)</f>
        <v>0.75409836065573765</v>
      </c>
      <c r="Q337" s="420">
        <f>IF(N337="ABI",0,IF(N337="DSP","DSP",IF(N337="VAL","VAL",IF(A337="F",VLOOKUP(P337,forcefille,2),VLOOKUP(P337,forcegarçon,2)))))</f>
        <v>4</v>
      </c>
      <c r="R337" s="418">
        <v>51.6</v>
      </c>
      <c r="S337" s="420">
        <f>IF(R337="ABI",0,IF(R337="DSP","DSP",IF(R337="VAL","VAL",IF(A337="F",VLOOKUP(R337,détfille,2),VLOOKUP(R337,détgarçon,2)))))</f>
        <v>6</v>
      </c>
      <c r="T337" s="421">
        <f>IF(OR(Q337="VAL",S337="VAL"),"VALIDÉ",IF(AND(Q337="DSP",S337="DSP"),"DSP",IF(Q337="DSP",S337*2,IF(S337="DSP",Q337*2,(Q337+S337)))))</f>
        <v>10</v>
      </c>
      <c r="U337" s="418">
        <v>23.95</v>
      </c>
      <c r="V337" s="420">
        <f>IF(U337="ABI",0,IF(U337="DSP","DSP",IF(U337="VAL","VAL",IF(A337="F",VLOOKUP(U337,coorfille,2),VLOOKUP(U337,coorgarçon,2)))))</f>
        <v>6</v>
      </c>
      <c r="W337" s="418">
        <v>-12</v>
      </c>
      <c r="X337" s="420">
        <f>IF(W337="ABI",0,IF(W337="DSP","DSP",IF(W337="VAL","VAL",IF(A337="F",VLOOKUP(W337,SouplesseFille,2),VLOOKUP(W337,SouplesseGarçon,2)))))</f>
        <v>0.5</v>
      </c>
      <c r="Y337" s="418">
        <v>2</v>
      </c>
      <c r="Z337" s="420">
        <f>IF(Y337="ABI",0,IF(Y337="DSP","DSP",IF(Y337="VAL","VAL",IF(A337="F",VLOOKUP(Y337,eqfille,2),VLOOKUP(Y337,eqgarçon,2)))))</f>
        <v>4</v>
      </c>
      <c r="AA337" s="421">
        <f>IF(AND(V337="DSP",X337="DSP",Z337="DSP"),"DSP",IF(AND(V337="DSP",X337="DSP"),Z337*4,IF(AND(V337="DSP",Z337="DSP"),X337*4,IF(AND(X337="DSP",Z337="DSP"),V337*2,IF(V337="DSP",(X337+Z337)*2,IF(X337="DSP",V337+Z337*2,IF(Z337="DSP",V337+X337*2,IF(Z337="VAL","VALIDÉ",V337+X337+Z337))))))))</f>
        <v>10.5</v>
      </c>
      <c r="AB337" s="418">
        <v>36.32</v>
      </c>
      <c r="AC337" s="420">
        <f>IF(AB337="ABI",0,IF(AB337="DNF",0,IF(AB337="DSP","DSP",IF(AB337="VAL","VAL",(IF(A337="F",VLOOKUP(AB337,nagefille,2),VLOOKUP(AB337,nagegarçon,2)))))))</f>
        <v>12</v>
      </c>
      <c r="AD337" s="423">
        <f>IF(AC337="VAL","VALIDÉ",AC337)</f>
        <v>12</v>
      </c>
      <c r="AE337" s="424">
        <f>IF(AND(H337="DSP",M337="DSP",T337="DSP",AA337="DSP",AD337="DSP"),"DSP",IF(AND(H337="DSP",M337="DSP",T337="DSP",AA337="DSP"),AD337,IF(AND(H337="DSP",M337="DSP",T337="DSP",AD337="DSP"),AA337,IF(AND(H337="DSP",M337="DSP",AA337="DSP",AD337="DSP"),T337,IF(AND(H337="DSP",T337="DSP",AA337="DSP",AD337="DSP"),M337,IF(AND(M337="DSP",T337="DSP",AA337="DSP",AD337="DSP"),H337,IF(AND(T337="DSP",AA337="DSP",AD337="DSP"),(H337+M337)/2,IF(AND(M337="DSP",AA337="DSP",AD337="DSP"),(H337+T337)/2,IF(AND(H337="DSP",AA337="DSP",AD337="DSP"),(M337+T337)/2,IF(AND(M337="DSP",T337="DSP",AD337="DSP"),(H337+AA337)/2,IF(AND(H337="DSP",T337="DSP",AD337="DSP"),(M337+AA337)/2,IF(AND(H337="DSP",M337="DSP",AD337="DSP"),(T337+AA337)/2,IF(AND(M337="DSP",T337="DSP",AA337="DSP"),(H337+AD337)/2,IF(AND(H337="DSP",T337="DSP",AA337="DSP"),(M337+AD337)/2,IF(AND(H337="DSP",M337="DSP",AA337="DSP"),(T337+AD337)/2,IF(AND(H337="DSP",M337="DSP",T337="DSP"),(AA337+AD337)/2,IF(AND(H337="DSP",M337="DSP"),(T337+AA337+AD337)/3,IF(AND(H337="DSP",T337="DSP"),(M337+AA337+AD337)/3,IF(AND(M337="DSP",T337="DSP"),(H337+AA337+AD337)/3,IF(AND(H337="DSP",AA337="DSP"),(M337+T337+AD337)/3,IF(AND(M337="DSP",AA337="DSP"),(H337+T337+AD337)/3,IF(AND(T337="DSP",AA337="DSP"),(H337+M337+AD337)/3,IF(AND(H337="DSP",AD337="DSP"),(M337+T337+AA337)/3,IF(AND(M337="DSP",AD337="DSP"),(H337+T337+AA337)/3,IF(AND(T337="DSP",AD337="DSP"),(H337+M337+AA337)/3,IF(AND(AA337="DSP",AD337="DSP"),(H337+M337+T337)/3,IF(H337="DSP",(M337+T337+AA337+AD337)/4,IF(M337="DSP",(H337+T337+AA337+AD337)/4,IF(T337="DSP",(H337+M337+AA337+AD337)/4,IF(AA337="DSP",(H337+M337+T337+AD337)/4,IF(AD337="DSP",(H337+M337+T337+AA337)/4,SUM(H337+M337+T337+AA337+AD337)/5)))))))))))))))))))))))))))))))</f>
        <v>12.5</v>
      </c>
      <c r="AF337" s="425">
        <f>IF(AE337="DSP",0,AE337)</f>
        <v>12.5</v>
      </c>
      <c r="AG337" s="484">
        <f>RANK(AF337,$AF$3:$AF$651,0)</f>
        <v>132</v>
      </c>
      <c r="AH337" s="426">
        <f>IF(ISERROR(VLOOKUP(B337,'Notes Ecrit'!$A$2:$B$650,2,FALSE)),"ABI",(VLOOKUP(B337,'Notes Ecrit'!$A$2:$B$650,2,FALSE)))</f>
        <v>6</v>
      </c>
      <c r="AI337" s="425">
        <f>IF(OR(AH337="ABI",AH337="VALIDÉ"),0,AH337)</f>
        <v>6</v>
      </c>
      <c r="AJ337" s="488">
        <f>RANK(AI337,$AI$3:$AI$651,0)</f>
        <v>288</v>
      </c>
      <c r="AK337" s="427">
        <f>IF(AH337="ABI","DEF",IF(AE337="DSP",AH337,(AE337*0.5+AH337*0.5)))</f>
        <v>9.25</v>
      </c>
    </row>
    <row r="338" spans="1:37" ht="15.75" customHeight="1" thickBot="1" x14ac:dyDescent="0.35">
      <c r="A338" s="414" t="s">
        <v>1026</v>
      </c>
      <c r="B338" s="415">
        <v>21816749</v>
      </c>
      <c r="C338" s="432" t="s">
        <v>1472</v>
      </c>
      <c r="D338" s="433" t="s">
        <v>248</v>
      </c>
      <c r="E338" s="418"/>
      <c r="F338" s="419"/>
      <c r="G338" s="420"/>
      <c r="H338" s="421"/>
      <c r="I338" s="418"/>
      <c r="J338" s="420"/>
      <c r="K338" s="418"/>
      <c r="L338" s="420"/>
      <c r="M338" s="421"/>
      <c r="N338" s="418"/>
      <c r="O338" s="418"/>
      <c r="P338" s="422"/>
      <c r="Q338" s="420"/>
      <c r="R338" s="418"/>
      <c r="S338" s="420"/>
      <c r="T338" s="421"/>
      <c r="U338" s="418"/>
      <c r="V338" s="420"/>
      <c r="W338" s="418"/>
      <c r="X338" s="420"/>
      <c r="Y338" s="418"/>
      <c r="Z338" s="420"/>
      <c r="AA338" s="421"/>
      <c r="AB338" s="418"/>
      <c r="AC338" s="420"/>
      <c r="AD338" s="423"/>
      <c r="AE338" s="424">
        <v>11</v>
      </c>
      <c r="AF338" s="425">
        <f>IF(AE338="DSP",0,AE338)</f>
        <v>11</v>
      </c>
      <c r="AG338" s="484">
        <f>RANK(AF338,$AF$3:$AF$651,0)</f>
        <v>319</v>
      </c>
      <c r="AH338" s="426">
        <f>IF(ISERROR(VLOOKUP(B338,'Notes Ecrit'!$A$2:$B$650,2,FALSE)),"ABI",(VLOOKUP(B338,'Notes Ecrit'!$A$2:$B$650,2,FALSE)))</f>
        <v>6</v>
      </c>
      <c r="AI338" s="425">
        <f>IF(OR(AH338="ABI",AH338="VALIDÉ"),0,AH338)</f>
        <v>6</v>
      </c>
      <c r="AJ338" s="488">
        <f>RANK(AI338,$AI$3:$AI$651,0)</f>
        <v>288</v>
      </c>
      <c r="AK338" s="427">
        <f>IF(AH338="ABI","DEF",IF(AE338="DSP",AH338,(AE338*0.5+AH338*0.5)))</f>
        <v>8.5</v>
      </c>
    </row>
    <row r="339" spans="1:37" ht="15.75" customHeight="1" thickBot="1" x14ac:dyDescent="0.35">
      <c r="A339" s="414" t="s">
        <v>1026</v>
      </c>
      <c r="B339" s="415">
        <v>21904713</v>
      </c>
      <c r="C339" s="442" t="s">
        <v>715</v>
      </c>
      <c r="D339" s="443" t="s">
        <v>716</v>
      </c>
      <c r="E339" s="418">
        <v>18</v>
      </c>
      <c r="F339" s="419">
        <f>IF(E339="ABI","ABI",IF(E339="DSP","DSP",IF(E339="VAL","VAL",(VLOOKUP(E339,tpstest,2)))))</f>
        <v>18.5</v>
      </c>
      <c r="G339" s="420">
        <f>IF(F339="ABI",0,IF(F339="DSP","DSP",IF(F339="VAL","VAL",(IF(A339="F",VLOOKUP(F339,endurfille,2),VLOOKUP(F339,endurgarçon,2))))))</f>
        <v>15</v>
      </c>
      <c r="H339" s="421">
        <f>IF(G339="VAL","VALIDÉ",G339)</f>
        <v>15</v>
      </c>
      <c r="I339" s="418">
        <v>3</v>
      </c>
      <c r="J339" s="420">
        <f>IF(I339="ABI",0,IF(I339="DSP","DSP",IF(I339="VAL","VAL",(IF(A339="F",VLOOKUP(I339,VIT20MF,2),VLOOKUP(I339,Vit20MG,2))))))</f>
        <v>20</v>
      </c>
      <c r="K339" s="418">
        <v>6.36</v>
      </c>
      <c r="L339" s="420">
        <f>IF(K339="ABI",0,IF(K339="DSP","DSP",IF(K339="VAL","VAL",(IF(A339="F",VLOOKUP(K339,vit50mf,2),VLOOKUP(K339,vit50mg,2))))))</f>
        <v>14</v>
      </c>
      <c r="M339" s="421">
        <f>IF(OR(J339="DSP",L339="DSP"),"DSP",IF(L339="VAL","VALIDÉ",(J339+L339)/2))</f>
        <v>17</v>
      </c>
      <c r="N339" s="418">
        <v>76</v>
      </c>
      <c r="O339" s="418">
        <v>79</v>
      </c>
      <c r="P339" s="422">
        <f>IF(OR(N339="DSP",N339="ABI",N339="VAL"),0,N339/O339)</f>
        <v>0.96202531645569622</v>
      </c>
      <c r="Q339" s="420">
        <f>IF(N339="ABI",0,IF(N339="DSP","DSP",IF(N339="VAL","VAL",IF(A339="F",VLOOKUP(P339,forcefille,2),VLOOKUP(P339,forcegarçon,2)))))</f>
        <v>5</v>
      </c>
      <c r="R339" s="418">
        <v>59.4</v>
      </c>
      <c r="S339" s="420">
        <f>IF(R339="ABI",0,IF(R339="DSP","DSP",IF(R339="VAL","VAL",IF(A339="F",VLOOKUP(R339,détfille,2),VLOOKUP(R339,détgarçon,2)))))</f>
        <v>8</v>
      </c>
      <c r="T339" s="421">
        <f>IF(OR(Q339="VAL",S339="VAL"),"VALIDÉ",IF(AND(Q339="DSP",S339="DSP"),"DSP",IF(Q339="DSP",S339*2,IF(S339="DSP",Q339*2,(Q339+S339)))))</f>
        <v>13</v>
      </c>
      <c r="U339" s="418">
        <v>23.44</v>
      </c>
      <c r="V339" s="420">
        <f>IF(U339="ABI",0,IF(U339="DSP","DSP",IF(U339="VAL","VAL",IF(A339="F",VLOOKUP(U339,coorfille,2),VLOOKUP(U339,coorgarçon,2)))))</f>
        <v>6.25</v>
      </c>
      <c r="W339" s="418">
        <v>6</v>
      </c>
      <c r="X339" s="420">
        <f>IF(W339="ABI",0,IF(W339="DSP","DSP",IF(W339="VAL","VAL",IF(A339="F",VLOOKUP(W339,SouplesseFille,2),VLOOKUP(W339,SouplesseGarçon,2)))))</f>
        <v>3.5</v>
      </c>
      <c r="Y339" s="418">
        <v>6</v>
      </c>
      <c r="Z339" s="420">
        <f>IF(Y339="ABI",0,IF(Y339="DSP","DSP",IF(Y339="VAL","VAL",IF(A339="F",VLOOKUP(Y339,eqfille,2),VLOOKUP(Y339,eqgarçon,2)))))</f>
        <v>2</v>
      </c>
      <c r="AA339" s="421">
        <f>IF(AND(V339="DSP",X339="DSP",Z339="DSP"),"DSP",IF(AND(V339="DSP",X339="DSP"),Z339*4,IF(AND(V339="DSP",Z339="DSP"),X339*4,IF(AND(X339="DSP",Z339="DSP"),V339*2,IF(V339="DSP",(X339+Z339)*2,IF(X339="DSP",V339+Z339*2,IF(Z339="DSP",V339+X339*2,IF(Z339="VAL","VALIDÉ",V339+X339+Z339))))))))</f>
        <v>11.75</v>
      </c>
      <c r="AB339" s="418">
        <v>29.7</v>
      </c>
      <c r="AC339" s="420">
        <f>IF(AB339="ABI",0,IF(AB339="DNF",0,IF(AB339="DSP","DSP",IF(AB339="VAL","VAL",(IF(A339="F",VLOOKUP(AB339,nagefille,2),VLOOKUP(AB339,nagegarçon,2)))))))</f>
        <v>17</v>
      </c>
      <c r="AD339" s="423">
        <f>IF(AC339="VAL","VALIDÉ",AC339)</f>
        <v>17</v>
      </c>
      <c r="AE339" s="424">
        <f>IF(AND(H339="DSP",M339="DSP",T339="DSP",AA339="DSP",AD339="DSP"),"DSP",IF(AND(H339="DSP",M339="DSP",T339="DSP",AA339="DSP"),AD339,IF(AND(H339="DSP",M339="DSP",T339="DSP",AD339="DSP"),AA339,IF(AND(H339="DSP",M339="DSP",AA339="DSP",AD339="DSP"),T339,IF(AND(H339="DSP",T339="DSP",AA339="DSP",AD339="DSP"),M339,IF(AND(M339="DSP",T339="DSP",AA339="DSP",AD339="DSP"),H339,IF(AND(T339="DSP",AA339="DSP",AD339="DSP"),(H339+M339)/2,IF(AND(M339="DSP",AA339="DSP",AD339="DSP"),(H339+T339)/2,IF(AND(H339="DSP",AA339="DSP",AD339="DSP"),(M339+T339)/2,IF(AND(M339="DSP",T339="DSP",AD339="DSP"),(H339+AA339)/2,IF(AND(H339="DSP",T339="DSP",AD339="DSP"),(M339+AA339)/2,IF(AND(H339="DSP",M339="DSP",AD339="DSP"),(T339+AA339)/2,IF(AND(M339="DSP",T339="DSP",AA339="DSP"),(H339+AD339)/2,IF(AND(H339="DSP",T339="DSP",AA339="DSP"),(M339+AD339)/2,IF(AND(H339="DSP",M339="DSP",AA339="DSP"),(T339+AD339)/2,IF(AND(H339="DSP",M339="DSP",T339="DSP"),(AA339+AD339)/2,IF(AND(H339="DSP",M339="DSP"),(T339+AA339+AD339)/3,IF(AND(H339="DSP",T339="DSP"),(M339+AA339+AD339)/3,IF(AND(M339="DSP",T339="DSP"),(H339+AA339+AD339)/3,IF(AND(H339="DSP",AA339="DSP"),(M339+T339+AD339)/3,IF(AND(M339="DSP",AA339="DSP"),(H339+T339+AD339)/3,IF(AND(T339="DSP",AA339="DSP"),(H339+M339+AD339)/3,IF(AND(H339="DSP",AD339="DSP"),(M339+T339+AA339)/3,IF(AND(M339="DSP",AD339="DSP"),(H339+T339+AA339)/3,IF(AND(T339="DSP",AD339="DSP"),(H339+M339+AA339)/3,IF(AND(AA339="DSP",AD339="DSP"),(H339+M339+T339)/3,IF(H339="DSP",(M339+T339+AA339+AD339)/4,IF(M339="DSP",(H339+T339+AA339+AD339)/4,IF(T339="DSP",(H339+M339+AA339+AD339)/4,IF(AA339="DSP",(H339+M339+T339+AD339)/4,IF(AD339="DSP",(H339+M339+T339+AA339)/4,SUM(H339+M339+T339+AA339+AD339)/5)))))))))))))))))))))))))))))))</f>
        <v>14.75</v>
      </c>
      <c r="AF339" s="425">
        <f>IF(AE339="DSP",0,AE339)</f>
        <v>14.75</v>
      </c>
      <c r="AG339" s="484">
        <f>RANK(AF339,$AF$3:$AF$651,0)</f>
        <v>6</v>
      </c>
      <c r="AH339" s="426">
        <f>IF(ISERROR(VLOOKUP(B339,'Notes Ecrit'!$A$2:$B$650,2,FALSE)),"ABI",(VLOOKUP(B339,'Notes Ecrit'!$A$2:$B$650,2,FALSE)))</f>
        <v>6.5</v>
      </c>
      <c r="AI339" s="425">
        <f>IF(OR(AH339="ABI",AH339="VALIDÉ"),0,AH339)</f>
        <v>6.5</v>
      </c>
      <c r="AJ339" s="488">
        <f>RANK(AI339,$AI$3:$AI$651,0)</f>
        <v>238</v>
      </c>
      <c r="AK339" s="427">
        <f>IF(AH339="ABI","DEF",IF(AE339="DSP",AH339,(AE339*0.5+AH339*0.5)))</f>
        <v>10.625</v>
      </c>
    </row>
    <row r="340" spans="1:37" ht="15.75" customHeight="1" thickBot="1" x14ac:dyDescent="0.35">
      <c r="A340" s="414" t="s">
        <v>1026</v>
      </c>
      <c r="B340" s="415">
        <v>21907495</v>
      </c>
      <c r="C340" s="442" t="s">
        <v>717</v>
      </c>
      <c r="D340" s="443" t="s">
        <v>244</v>
      </c>
      <c r="E340" s="418">
        <v>13</v>
      </c>
      <c r="F340" s="419">
        <f>IF(E340="ABI","ABI",IF(E340="DSP","DSP",IF(E340="VAL","VAL",(VLOOKUP(E340,tpstest,2)))))</f>
        <v>16</v>
      </c>
      <c r="G340" s="420">
        <f>IF(F340="ABI",0,IF(F340="DSP","DSP",IF(F340="VAL","VAL",(IF(A340="F",VLOOKUP(F340,endurfille,2),VLOOKUP(F340,endurgarçon,2))))))</f>
        <v>10</v>
      </c>
      <c r="H340" s="421">
        <f>IF(G340="VAL","VALIDÉ",G340)</f>
        <v>10</v>
      </c>
      <c r="I340" s="418">
        <v>3.39</v>
      </c>
      <c r="J340" s="420">
        <f>IF(I340="ABI",0,IF(I340="DSP","DSP",IF(I340="VAL","VAL",(IF(A340="F",VLOOKUP(I340,VIT20MF,2),VLOOKUP(I340,Vit20MG,2))))))</f>
        <v>14</v>
      </c>
      <c r="K340" s="418">
        <v>7.39</v>
      </c>
      <c r="L340" s="420">
        <f>IF(K340="ABI",0,IF(K340="DSP","DSP",IF(K340="VAL","VAL",(IF(A340="F",VLOOKUP(K340,vit50mf,2),VLOOKUP(K340,vit50mg,2))))))</f>
        <v>7</v>
      </c>
      <c r="M340" s="421">
        <f>IF(OR(J340="DSP",L340="DSP"),"DSP",IF(L340="VAL","VALIDÉ",(J340+L340)/2))</f>
        <v>10.5</v>
      </c>
      <c r="N340" s="418">
        <v>79</v>
      </c>
      <c r="O340" s="418">
        <v>105</v>
      </c>
      <c r="P340" s="422">
        <f>IF(OR(N340="DSP",N340="ABI",N340="VAL"),0,N340/O340)</f>
        <v>0.75238095238095237</v>
      </c>
      <c r="Q340" s="420">
        <f>IF(N340="ABI",0,IF(N340="DSP","DSP",IF(N340="VAL","VAL",IF(A340="F",VLOOKUP(P340,forcefille,2),VLOOKUP(P340,forcegarçon,2)))))</f>
        <v>4</v>
      </c>
      <c r="R340" s="418">
        <v>43</v>
      </c>
      <c r="S340" s="420">
        <f>IF(R340="ABI",0,IF(R340="DSP","DSP",IF(R340="VAL","VAL",IF(A340="F",VLOOKUP(R340,détfille,2),VLOOKUP(R340,détgarçon,2)))))</f>
        <v>4</v>
      </c>
      <c r="T340" s="421">
        <f>IF(OR(Q340="VAL",S340="VAL"),"VALIDÉ",IF(AND(Q340="DSP",S340="DSP"),"DSP",IF(Q340="DSP",S340*2,IF(S340="DSP",Q340*2,(Q340+S340)))))</f>
        <v>8</v>
      </c>
      <c r="U340" s="418">
        <v>30.44</v>
      </c>
      <c r="V340" s="420">
        <f>IF(U340="ABI",0,IF(U340="DSP","DSP",IF(U340="VAL","VAL",IF(A340="F",VLOOKUP(U340,coorfille,2),VLOOKUP(U340,coorgarçon,2)))))</f>
        <v>2.75</v>
      </c>
      <c r="W340" s="418">
        <v>-11</v>
      </c>
      <c r="X340" s="420">
        <f>IF(W340="ABI",0,IF(W340="DSP","DSP",IF(W340="VAL","VAL",IF(A340="F",VLOOKUP(W340,SouplesseFille,2),VLOOKUP(W340,SouplesseGarçon,2)))))</f>
        <v>0.75</v>
      </c>
      <c r="Y340" s="418">
        <v>3</v>
      </c>
      <c r="Z340" s="420">
        <f>IF(Y340="ABI",0,IF(Y340="DSP","DSP",IF(Y340="VAL","VAL",IF(A340="F",VLOOKUP(Y340,eqfille,2),VLOOKUP(Y340,eqgarçon,2)))))</f>
        <v>3.5</v>
      </c>
      <c r="AA340" s="421">
        <f>IF(AND(V340="DSP",X340="DSP",Z340="DSP"),"DSP",IF(AND(V340="DSP",X340="DSP"),Z340*4,IF(AND(V340="DSP",Z340="DSP"),X340*4,IF(AND(X340="DSP",Z340="DSP"),V340*2,IF(V340="DSP",(X340+Z340)*2,IF(X340="DSP",V340+Z340*2,IF(Z340="DSP",V340+X340*2,IF(Z340="VAL","VALIDÉ",V340+X340+Z340))))))))</f>
        <v>7</v>
      </c>
      <c r="AB340" s="418">
        <v>40.950000000000003</v>
      </c>
      <c r="AC340" s="420">
        <f>IF(AB340="ABI",0,IF(AB340="DNF",0,IF(AB340="DSP","DSP",IF(AB340="VAL","VAL",(IF(A340="F",VLOOKUP(AB340,nagefille,2),VLOOKUP(AB340,nagegarçon,2)))))))</f>
        <v>10</v>
      </c>
      <c r="AD340" s="423">
        <f>IF(AC340="VAL","VALIDÉ",AC340)</f>
        <v>10</v>
      </c>
      <c r="AE340" s="424">
        <f>IF(AND(H340="DSP",M340="DSP",T340="DSP",AA340="DSP",AD340="DSP"),"DSP",IF(AND(H340="DSP",M340="DSP",T340="DSP",AA340="DSP"),AD340,IF(AND(H340="DSP",M340="DSP",T340="DSP",AD340="DSP"),AA340,IF(AND(H340="DSP",M340="DSP",AA340="DSP",AD340="DSP"),T340,IF(AND(H340="DSP",T340="DSP",AA340="DSP",AD340="DSP"),M340,IF(AND(M340="DSP",T340="DSP",AA340="DSP",AD340="DSP"),H340,IF(AND(T340="DSP",AA340="DSP",AD340="DSP"),(H340+M340)/2,IF(AND(M340="DSP",AA340="DSP",AD340="DSP"),(H340+T340)/2,IF(AND(H340="DSP",AA340="DSP",AD340="DSP"),(M340+T340)/2,IF(AND(M340="DSP",T340="DSP",AD340="DSP"),(H340+AA340)/2,IF(AND(H340="DSP",T340="DSP",AD340="DSP"),(M340+AA340)/2,IF(AND(H340="DSP",M340="DSP",AD340="DSP"),(T340+AA340)/2,IF(AND(M340="DSP",T340="DSP",AA340="DSP"),(H340+AD340)/2,IF(AND(H340="DSP",T340="DSP",AA340="DSP"),(M340+AD340)/2,IF(AND(H340="DSP",M340="DSP",AA340="DSP"),(T340+AD340)/2,IF(AND(H340="DSP",M340="DSP",T340="DSP"),(AA340+AD340)/2,IF(AND(H340="DSP",M340="DSP"),(T340+AA340+AD340)/3,IF(AND(H340="DSP",T340="DSP"),(M340+AA340+AD340)/3,IF(AND(M340="DSP",T340="DSP"),(H340+AA340+AD340)/3,IF(AND(H340="DSP",AA340="DSP"),(M340+T340+AD340)/3,IF(AND(M340="DSP",AA340="DSP"),(H340+T340+AD340)/3,IF(AND(T340="DSP",AA340="DSP"),(H340+M340+AD340)/3,IF(AND(H340="DSP",AD340="DSP"),(M340+T340+AA340)/3,IF(AND(M340="DSP",AD340="DSP"),(H340+T340+AA340)/3,IF(AND(T340="DSP",AD340="DSP"),(H340+M340+AA340)/3,IF(AND(AA340="DSP",AD340="DSP"),(H340+M340+T340)/3,IF(H340="DSP",(M340+T340+AA340+AD340)/4,IF(M340="DSP",(H340+T340+AA340+AD340)/4,IF(T340="DSP",(H340+M340+AA340+AD340)/4,IF(AA340="DSP",(H340+M340+T340+AD340)/4,IF(AD340="DSP",(H340+M340+T340+AA340)/4,SUM(H340+M340+T340+AA340+AD340)/5)))))))))))))))))))))))))))))))</f>
        <v>9.1</v>
      </c>
      <c r="AF340" s="425">
        <f>IF(AE340="DSP",0,AE340)</f>
        <v>9.1</v>
      </c>
      <c r="AG340" s="484">
        <f>RANK(AF340,$AF$3:$AF$651,0)</f>
        <v>495</v>
      </c>
      <c r="AH340" s="426">
        <f>IF(ISERROR(VLOOKUP(B340,'Notes Ecrit'!$A$2:$B$650,2,FALSE)),"ABI",(VLOOKUP(B340,'Notes Ecrit'!$A$2:$B$650,2,FALSE)))</f>
        <v>2</v>
      </c>
      <c r="AI340" s="425">
        <f>IF(OR(AH340="ABI",AH340="VALIDÉ"),0,AH340)</f>
        <v>2</v>
      </c>
      <c r="AJ340" s="488">
        <f>RANK(AI340,$AI$3:$AI$651,0)</f>
        <v>585</v>
      </c>
      <c r="AK340" s="427">
        <f>IF(AH340="ABI","DEF",IF(AE340="DSP",AH340,(AE340*0.5+AH340*0.5)))</f>
        <v>5.55</v>
      </c>
    </row>
    <row r="341" spans="1:37" ht="15.75" customHeight="1" thickBot="1" x14ac:dyDescent="0.35">
      <c r="A341" s="414" t="s">
        <v>1026</v>
      </c>
      <c r="B341" s="415">
        <v>21804302</v>
      </c>
      <c r="C341" s="442" t="s">
        <v>249</v>
      </c>
      <c r="D341" s="443" t="s">
        <v>250</v>
      </c>
      <c r="E341" s="418">
        <v>18</v>
      </c>
      <c r="F341" s="419">
        <f>IF(E341="ABI","ABI",IF(E341="DSP","DSP",IF(E341="VAL","VAL",(VLOOKUP(E341,tpstest,2)))))</f>
        <v>18.5</v>
      </c>
      <c r="G341" s="420">
        <f>IF(F341="ABI",0,IF(F341="DSP","DSP",IF(F341="VAL","VAL",(IF(A341="F",VLOOKUP(F341,endurfille,2),VLOOKUP(F341,endurgarçon,2))))))</f>
        <v>15</v>
      </c>
      <c r="H341" s="421">
        <f>IF(G341="VAL","VALIDÉ",G341)</f>
        <v>15</v>
      </c>
      <c r="I341" s="418">
        <v>3.05</v>
      </c>
      <c r="J341" s="420">
        <f>IF(I341="ABI",0,IF(I341="DSP","DSP",IF(I341="VAL","VAL",(IF(A341="F",VLOOKUP(I341,VIT20MF,2),VLOOKUP(I341,Vit20MG,2))))))</f>
        <v>19</v>
      </c>
      <c r="K341" s="418">
        <v>6.57</v>
      </c>
      <c r="L341" s="420">
        <f>IF(K341="ABI",0,IF(K341="DSP","DSP",IF(K341="VAL","VAL",(IF(A341="F",VLOOKUP(K341,vit50mf,2),VLOOKUP(K341,vit50mg,2))))))</f>
        <v>13</v>
      </c>
      <c r="M341" s="421">
        <f>IF(OR(J341="DSP",L341="DSP"),"DSP",IF(L341="VAL","VALIDÉ",(J341+L341)/2))</f>
        <v>16</v>
      </c>
      <c r="N341" s="418">
        <v>45</v>
      </c>
      <c r="O341" s="418">
        <v>60</v>
      </c>
      <c r="P341" s="422">
        <f>IF(OR(N341="DSP",N341="ABI",N341="VAL"),0,N341/O341)</f>
        <v>0.75</v>
      </c>
      <c r="Q341" s="420">
        <f>IF(N341="ABI",0,IF(N341="DSP","DSP",IF(N341="VAL","VAL",IF(A341="F",VLOOKUP(P341,forcefille,2),VLOOKUP(P341,forcegarçon,2)))))</f>
        <v>4</v>
      </c>
      <c r="R341" s="418">
        <v>38.700000000000003</v>
      </c>
      <c r="S341" s="420">
        <f>IF(R341="ABI",0,IF(R341="DSP","DSP",IF(R341="VAL","VAL",IF(A341="F",VLOOKUP(R341,détfille,2),VLOOKUP(R341,détgarçon,2)))))</f>
        <v>2.5</v>
      </c>
      <c r="T341" s="421">
        <f>IF(OR(Q341="VAL",S341="VAL"),"VALIDÉ",IF(AND(Q341="DSP",S341="DSP"),"DSP",IF(Q341="DSP",S341*2,IF(S341="DSP",Q341*2,(Q341+S341)))))</f>
        <v>6.5</v>
      </c>
      <c r="U341" s="418">
        <v>26.18</v>
      </c>
      <c r="V341" s="420">
        <f>IF(U341="ABI",0,IF(U341="DSP","DSP",IF(U341="VAL","VAL",IF(A341="F",VLOOKUP(U341,coorfille,2),VLOOKUP(U341,coorgarçon,2)))))</f>
        <v>4.75</v>
      </c>
      <c r="W341" s="418">
        <v>-2</v>
      </c>
      <c r="X341" s="420">
        <f>IF(W341="ABI",0,IF(W341="DSP","DSP",IF(W341="VAL","VAL",IF(A341="F",VLOOKUP(W341,SouplesseFille,2),VLOOKUP(W341,SouplesseGarçon,2)))))</f>
        <v>2</v>
      </c>
      <c r="Y341" s="418">
        <v>8</v>
      </c>
      <c r="Z341" s="420">
        <f>IF(Y341="ABI",0,IF(Y341="DSP","DSP",IF(Y341="VAL","VAL",IF(A341="F",VLOOKUP(Y341,eqfille,2),VLOOKUP(Y341,eqgarçon,2)))))</f>
        <v>1</v>
      </c>
      <c r="AA341" s="421">
        <f>IF(AND(V341="DSP",X341="DSP",Z341="DSP"),"DSP",IF(AND(V341="DSP",X341="DSP"),Z341*4,IF(AND(V341="DSP",Z341="DSP"),X341*4,IF(AND(X341="DSP",Z341="DSP"),V341*2,IF(V341="DSP",(X341+Z341)*2,IF(X341="DSP",V341+Z341*2,IF(Z341="DSP",V341+X341*2,IF(Z341="VAL","VALIDÉ",V341+X341+Z341))))))))</f>
        <v>7.75</v>
      </c>
      <c r="AB341" s="418" t="s">
        <v>329</v>
      </c>
      <c r="AC341" s="420">
        <f>IF(AB341="ABI",0,IF(AB341="DNF",0,IF(AB341="DSP","DSP",IF(AB341="VAL","VAL",(IF(A341="F",VLOOKUP(AB341,nagefille,2),VLOOKUP(AB341,nagegarçon,2)))))))</f>
        <v>0</v>
      </c>
      <c r="AD341" s="423">
        <f>IF(AC341="VAL","VALIDÉ",AC341)</f>
        <v>0</v>
      </c>
      <c r="AE341" s="424">
        <f>IF(AND(H341="DSP",M341="DSP",T341="DSP",AA341="DSP",AD341="DSP"),"DSP",IF(AND(H341="DSP",M341="DSP",T341="DSP",AA341="DSP"),AD341,IF(AND(H341="DSP",M341="DSP",T341="DSP",AD341="DSP"),AA341,IF(AND(H341="DSP",M341="DSP",AA341="DSP",AD341="DSP"),T341,IF(AND(H341="DSP",T341="DSP",AA341="DSP",AD341="DSP"),M341,IF(AND(M341="DSP",T341="DSP",AA341="DSP",AD341="DSP"),H341,IF(AND(T341="DSP",AA341="DSP",AD341="DSP"),(H341+M341)/2,IF(AND(M341="DSP",AA341="DSP",AD341="DSP"),(H341+T341)/2,IF(AND(H341="DSP",AA341="DSP",AD341="DSP"),(M341+T341)/2,IF(AND(M341="DSP",T341="DSP",AD341="DSP"),(H341+AA341)/2,IF(AND(H341="DSP",T341="DSP",AD341="DSP"),(M341+AA341)/2,IF(AND(H341="DSP",M341="DSP",AD341="DSP"),(T341+AA341)/2,IF(AND(M341="DSP",T341="DSP",AA341="DSP"),(H341+AD341)/2,IF(AND(H341="DSP",T341="DSP",AA341="DSP"),(M341+AD341)/2,IF(AND(H341="DSP",M341="DSP",AA341="DSP"),(T341+AD341)/2,IF(AND(H341="DSP",M341="DSP",T341="DSP"),(AA341+AD341)/2,IF(AND(H341="DSP",M341="DSP"),(T341+AA341+AD341)/3,IF(AND(H341="DSP",T341="DSP"),(M341+AA341+AD341)/3,IF(AND(M341="DSP",T341="DSP"),(H341+AA341+AD341)/3,IF(AND(H341="DSP",AA341="DSP"),(M341+T341+AD341)/3,IF(AND(M341="DSP",AA341="DSP"),(H341+T341+AD341)/3,IF(AND(T341="DSP",AA341="DSP"),(H341+M341+AD341)/3,IF(AND(H341="DSP",AD341="DSP"),(M341+T341+AA341)/3,IF(AND(M341="DSP",AD341="DSP"),(H341+T341+AA341)/3,IF(AND(T341="DSP",AD341="DSP"),(H341+M341+AA341)/3,IF(AND(AA341="DSP",AD341="DSP"),(H341+M341+T341)/3,IF(H341="DSP",(M341+T341+AA341+AD341)/4,IF(M341="DSP",(H341+T341+AA341+AD341)/4,IF(T341="DSP",(H341+M341+AA341+AD341)/4,IF(AA341="DSP",(H341+M341+T341+AD341)/4,IF(AD341="DSP",(H341+M341+T341+AA341)/4,SUM(H341+M341+T341+AA341+AD341)/5)))))))))))))))))))))))))))))))</f>
        <v>9.0500000000000007</v>
      </c>
      <c r="AF341" s="425">
        <f>IF(AE341="DSP",0,AE341)</f>
        <v>9.0500000000000007</v>
      </c>
      <c r="AG341" s="484">
        <f>RANK(AF341,$AF$3:$AF$651,0)</f>
        <v>500</v>
      </c>
      <c r="AH341" s="426">
        <f>IF(ISERROR(VLOOKUP(B341,'Notes Ecrit'!$A$2:$B$650,2,FALSE)),"ABI",(VLOOKUP(B341,'Notes Ecrit'!$A$2:$B$650,2,FALSE)))</f>
        <v>5.5</v>
      </c>
      <c r="AI341" s="425">
        <f>IF(OR(AH341="ABI",AH341="VALIDÉ"),0,AH341)</f>
        <v>5.5</v>
      </c>
      <c r="AJ341" s="488">
        <f>RANK(AI341,$AI$3:$AI$651,0)</f>
        <v>353</v>
      </c>
      <c r="AK341" s="427">
        <f>IF(AH341="ABI","DEF",IF(AE341="DSP",AH341,(AE341*0.5+AH341*0.5)))</f>
        <v>7.2750000000000004</v>
      </c>
    </row>
    <row r="342" spans="1:37" ht="15.75" customHeight="1" thickBot="1" x14ac:dyDescent="0.35">
      <c r="A342" s="414" t="s">
        <v>1026</v>
      </c>
      <c r="B342" s="415">
        <v>21909152</v>
      </c>
      <c r="C342" s="442" t="s">
        <v>718</v>
      </c>
      <c r="D342" s="443" t="s">
        <v>153</v>
      </c>
      <c r="E342" s="418" t="s">
        <v>329</v>
      </c>
      <c r="F342" s="419" t="str">
        <f>IF(E342="ABI","ABI",IF(E342="DSP","DSP",IF(E342="VAL","VAL",(VLOOKUP(E342,tpstest,2)))))</f>
        <v>ABI</v>
      </c>
      <c r="G342" s="420">
        <f>IF(F342="ABI",0,IF(F342="DSP","DSP",IF(F342="VAL","VAL",(IF(A342="F",VLOOKUP(F342,endurfille,2),VLOOKUP(F342,endurgarçon,2))))))</f>
        <v>0</v>
      </c>
      <c r="H342" s="421">
        <f>IF(G342="VAL","VALIDÉ",G342)</f>
        <v>0</v>
      </c>
      <c r="I342" s="418" t="s">
        <v>329</v>
      </c>
      <c r="J342" s="420">
        <f>IF(I342="ABI",0,IF(I342="DSP","DSP",IF(I342="VAL","VAL",(IF(A342="F",VLOOKUP(I342,VIT20MF,2),VLOOKUP(I342,Vit20MG,2))))))</f>
        <v>0</v>
      </c>
      <c r="K342" s="418" t="s">
        <v>329</v>
      </c>
      <c r="L342" s="420">
        <f>IF(K342="ABI",0,IF(K342="DSP","DSP",IF(K342="VAL","VAL",(IF(A342="F",VLOOKUP(K342,vit50mf,2),VLOOKUP(K342,vit50mg,2))))))</f>
        <v>0</v>
      </c>
      <c r="M342" s="421">
        <f>IF(OR(J342="DSP",L342="DSP"),"DSP",IF(L342="VAL","VALIDÉ",(J342+L342)/2))</f>
        <v>0</v>
      </c>
      <c r="N342" s="418" t="s">
        <v>329</v>
      </c>
      <c r="O342" s="418"/>
      <c r="P342" s="422">
        <f>IF(OR(N342="DSP",N342="ABI",N342="VAL"),0,N342/O342)</f>
        <v>0</v>
      </c>
      <c r="Q342" s="420">
        <f>IF(N342="ABI",0,IF(N342="DSP","DSP",IF(N342="VAL","VAL",IF(A342="F",VLOOKUP(P342,forcefille,2),VLOOKUP(P342,forcegarçon,2)))))</f>
        <v>0</v>
      </c>
      <c r="R342" s="418" t="s">
        <v>329</v>
      </c>
      <c r="S342" s="420">
        <f>IF(R342="ABI",0,IF(R342="DSP","DSP",IF(R342="VAL","VAL",IF(A342="F",VLOOKUP(R342,détfille,2),VLOOKUP(R342,détgarçon,2)))))</f>
        <v>0</v>
      </c>
      <c r="T342" s="421">
        <f>IF(OR(Q342="VAL",S342="VAL"),"VALIDÉ",IF(AND(Q342="DSP",S342="DSP"),"DSP",IF(Q342="DSP",S342*2,IF(S342="DSP",Q342*2,(Q342+S342)))))</f>
        <v>0</v>
      </c>
      <c r="U342" s="418" t="s">
        <v>329</v>
      </c>
      <c r="V342" s="420">
        <f>IF(U342="ABI",0,IF(U342="DSP","DSP",IF(U342="VAL","VAL",IF(A342="F",VLOOKUP(U342,coorfille,2),VLOOKUP(U342,coorgarçon,2)))))</f>
        <v>0</v>
      </c>
      <c r="W342" s="418" t="s">
        <v>329</v>
      </c>
      <c r="X342" s="420">
        <f>IF(W342="ABI",0,IF(W342="DSP","DSP",IF(W342="VAL","VAL",IF(A342="F",VLOOKUP(W342,SouplesseFille,2),VLOOKUP(W342,SouplesseGarçon,2)))))</f>
        <v>0</v>
      </c>
      <c r="Y342" s="418" t="s">
        <v>329</v>
      </c>
      <c r="Z342" s="420">
        <f>IF(Y342="ABI",0,IF(Y342="DSP","DSP",IF(Y342="VAL","VAL",IF(A342="F",VLOOKUP(Y342,eqfille,2),VLOOKUP(Y342,eqgarçon,2)))))</f>
        <v>0</v>
      </c>
      <c r="AA342" s="421">
        <f>IF(AND(V342="DSP",X342="DSP",Z342="DSP"),"DSP",IF(AND(V342="DSP",X342="DSP"),Z342*4,IF(AND(V342="DSP",Z342="DSP"),X342*4,IF(AND(X342="DSP",Z342="DSP"),V342*2,IF(V342="DSP",(X342+Z342)*2,IF(X342="DSP",V342+Z342*2,IF(Z342="DSP",V342+X342*2,IF(Z342="VAL","VALIDÉ",V342+X342+Z342))))))))</f>
        <v>0</v>
      </c>
      <c r="AB342" s="418" t="s">
        <v>329</v>
      </c>
      <c r="AC342" s="420">
        <f>IF(AB342="ABI",0,IF(AB342="DNF",0,IF(AB342="DSP","DSP",IF(AB342="VAL","VAL",(IF(A342="F",VLOOKUP(AB342,nagefille,2),VLOOKUP(AB342,nagegarçon,2)))))))</f>
        <v>0</v>
      </c>
      <c r="AD342" s="423">
        <f>IF(AC342="VAL","VALIDÉ",AC342)</f>
        <v>0</v>
      </c>
      <c r="AE342" s="424">
        <f>IF(AND(H342="DSP",M342="DSP",T342="DSP",AA342="DSP",AD342="DSP"),"DSP",IF(AND(H342="DSP",M342="DSP",T342="DSP",AA342="DSP"),AD342,IF(AND(H342="DSP",M342="DSP",T342="DSP",AD342="DSP"),AA342,IF(AND(H342="DSP",M342="DSP",AA342="DSP",AD342="DSP"),T342,IF(AND(H342="DSP",T342="DSP",AA342="DSP",AD342="DSP"),M342,IF(AND(M342="DSP",T342="DSP",AA342="DSP",AD342="DSP"),H342,IF(AND(T342="DSP",AA342="DSP",AD342="DSP"),(H342+M342)/2,IF(AND(M342="DSP",AA342="DSP",AD342="DSP"),(H342+T342)/2,IF(AND(H342="DSP",AA342="DSP",AD342="DSP"),(M342+T342)/2,IF(AND(M342="DSP",T342="DSP",AD342="DSP"),(H342+AA342)/2,IF(AND(H342="DSP",T342="DSP",AD342="DSP"),(M342+AA342)/2,IF(AND(H342="DSP",M342="DSP",AD342="DSP"),(T342+AA342)/2,IF(AND(M342="DSP",T342="DSP",AA342="DSP"),(H342+AD342)/2,IF(AND(H342="DSP",T342="DSP",AA342="DSP"),(M342+AD342)/2,IF(AND(H342="DSP",M342="DSP",AA342="DSP"),(T342+AD342)/2,IF(AND(H342="DSP",M342="DSP",T342="DSP"),(AA342+AD342)/2,IF(AND(H342="DSP",M342="DSP"),(T342+AA342+AD342)/3,IF(AND(H342="DSP",T342="DSP"),(M342+AA342+AD342)/3,IF(AND(M342="DSP",T342="DSP"),(H342+AA342+AD342)/3,IF(AND(H342="DSP",AA342="DSP"),(M342+T342+AD342)/3,IF(AND(M342="DSP",AA342="DSP"),(H342+T342+AD342)/3,IF(AND(T342="DSP",AA342="DSP"),(H342+M342+AD342)/3,IF(AND(H342="DSP",AD342="DSP"),(M342+T342+AA342)/3,IF(AND(M342="DSP",AD342="DSP"),(H342+T342+AA342)/3,IF(AND(T342="DSP",AD342="DSP"),(H342+M342+AA342)/3,IF(AND(AA342="DSP",AD342="DSP"),(H342+M342+T342)/3,IF(H342="DSP",(M342+T342+AA342+AD342)/4,IF(M342="DSP",(H342+T342+AA342+AD342)/4,IF(T342="DSP",(H342+M342+AA342+AD342)/4,IF(AA342="DSP",(H342+M342+T342+AD342)/4,IF(AD342="DSP",(H342+M342+T342+AA342)/4,SUM(H342+M342+T342+AA342+AD342)/5)))))))))))))))))))))))))))))))</f>
        <v>0</v>
      </c>
      <c r="AF342" s="425">
        <f>IF(AE342="DSP",0,AE342)</f>
        <v>0</v>
      </c>
      <c r="AG342" s="484">
        <f>RANK(AF342,$AF$3:$AF$651,0)</f>
        <v>584</v>
      </c>
      <c r="AH342" s="426" t="str">
        <f>IF(ISERROR(VLOOKUP(B342,'Notes Ecrit'!$A$2:$B$650,2,FALSE)),"ABI",(VLOOKUP(B342,'Notes Ecrit'!$A$2:$B$650,2,FALSE)))</f>
        <v>ABI</v>
      </c>
      <c r="AI342" s="425">
        <f>IF(OR(AH342="ABI",AH342="VALIDÉ"),0,AH342)</f>
        <v>0</v>
      </c>
      <c r="AJ342" s="488">
        <f>RANK(AI342,$AI$3:$AI$651,0)</f>
        <v>592</v>
      </c>
      <c r="AK342" s="427" t="str">
        <f>IF(AH342="ABI","DEF",IF(AE342="DSP",AH342,(AE342*0.5+AH342*0.5)))</f>
        <v>DEF</v>
      </c>
    </row>
    <row r="343" spans="1:37" ht="15.75" customHeight="1" thickBot="1" x14ac:dyDescent="0.35">
      <c r="A343" s="414" t="s">
        <v>1026</v>
      </c>
      <c r="B343" s="415">
        <v>21907725</v>
      </c>
      <c r="C343" s="447" t="s">
        <v>719</v>
      </c>
      <c r="D343" s="447" t="s">
        <v>156</v>
      </c>
      <c r="E343" s="418">
        <v>24</v>
      </c>
      <c r="F343" s="419">
        <f>IF(E343="ABI","ABI",IF(E343="DSP","DSP",IF(E343="VAL","VAL",(VLOOKUP(E343,tpstest,2)))))</f>
        <v>21.5</v>
      </c>
      <c r="G343" s="420">
        <f>IF(F343="ABI",0,IF(F343="DSP","DSP",IF(F343="VAL","VAL",(IF(A343="F",VLOOKUP(F343,endurfille,2),VLOOKUP(F343,endurgarçon,2))))))</f>
        <v>20</v>
      </c>
      <c r="H343" s="421">
        <f>IF(G343="VAL","VALIDÉ",G343)</f>
        <v>20</v>
      </c>
      <c r="I343" s="418">
        <v>3.62</v>
      </c>
      <c r="J343" s="420">
        <f>IF(I343="ABI",0,IF(I343="DSP","DSP",IF(I343="VAL","VAL",(IF(A343="F",VLOOKUP(I343,VIT20MF,2),VLOOKUP(I343,Vit20MG,2))))))</f>
        <v>10</v>
      </c>
      <c r="K343" s="418">
        <v>7.36</v>
      </c>
      <c r="L343" s="420">
        <f>IF(K343="ABI",0,IF(K343="DSP","DSP",IF(K343="VAL","VAL",(IF(A343="F",VLOOKUP(K343,vit50mf,2),VLOOKUP(K343,vit50mg,2))))))</f>
        <v>7</v>
      </c>
      <c r="M343" s="421">
        <f>IF(OR(J343="DSP",L343="DSP"),"DSP",IF(L343="VAL","VALIDÉ",(J343+L343)/2))</f>
        <v>8.5</v>
      </c>
      <c r="N343" s="418">
        <v>46</v>
      </c>
      <c r="O343" s="418">
        <v>72</v>
      </c>
      <c r="P343" s="422">
        <f>IF(OR(N343="DSP",N343="ABI",N343="VAL"),0,N343/O343)</f>
        <v>0.63888888888888884</v>
      </c>
      <c r="Q343" s="420">
        <f>IF(N343="ABI",0,IF(N343="DSP","DSP",IF(N343="VAL","VAL",IF(A343="F",VLOOKUP(P343,forcefille,2),VLOOKUP(P343,forcegarçon,2)))))</f>
        <v>3.5</v>
      </c>
      <c r="R343" s="418">
        <v>40.200000000000003</v>
      </c>
      <c r="S343" s="420">
        <f>IF(R343="ABI",0,IF(R343="DSP","DSP",IF(R343="VAL","VAL",IF(A343="F",VLOOKUP(R343,détfille,2),VLOOKUP(R343,détgarçon,2)))))</f>
        <v>3</v>
      </c>
      <c r="T343" s="421">
        <f>IF(OR(Q343="VAL",S343="VAL"),"VALIDÉ",IF(AND(Q343="DSP",S343="DSP"),"DSP",IF(Q343="DSP",S343*2,IF(S343="DSP",Q343*2,(Q343+S343)))))</f>
        <v>6.5</v>
      </c>
      <c r="U343" s="418">
        <v>24.88</v>
      </c>
      <c r="V343" s="420">
        <f>IF(U343="ABI",0,IF(U343="DSP","DSP",IF(U343="VAL","VAL",IF(A343="F",VLOOKUP(U343,coorfille,2),VLOOKUP(U343,coorgarçon,2)))))</f>
        <v>5.5</v>
      </c>
      <c r="W343" s="418">
        <v>0</v>
      </c>
      <c r="X343" s="420">
        <f>IF(W343="ABI",0,IF(W343="DSP","DSP",IF(W343="VAL","VAL",IF(A343="F",VLOOKUP(W343,SouplesseFille,2),VLOOKUP(W343,SouplesseGarçon,2)))))</f>
        <v>2.5</v>
      </c>
      <c r="Y343" s="418">
        <v>9</v>
      </c>
      <c r="Z343" s="420">
        <f>IF(Y343="ABI",0,IF(Y343="DSP","DSP",IF(Y343="VAL","VAL",IF(A343="F",VLOOKUP(Y343,eqfille,2),VLOOKUP(Y343,eqgarçon,2)))))</f>
        <v>0.5</v>
      </c>
      <c r="AA343" s="421">
        <f>IF(AND(V343="DSP",X343="DSP",Z343="DSP"),"DSP",IF(AND(V343="DSP",X343="DSP"),Z343*4,IF(AND(V343="DSP",Z343="DSP"),X343*4,IF(AND(X343="DSP",Z343="DSP"),V343*2,IF(V343="DSP",(X343+Z343)*2,IF(X343="DSP",V343+Z343*2,IF(Z343="DSP",V343+X343*2,IF(Z343="VAL","VALIDÉ",V343+X343+Z343))))))))</f>
        <v>8.5</v>
      </c>
      <c r="AB343" s="418">
        <v>29.9</v>
      </c>
      <c r="AC343" s="420">
        <f>IF(AB343="ABI",0,IF(AB343="DNF",0,IF(AB343="DSP","DSP",IF(AB343="VAL","VAL",(IF(A343="F",VLOOKUP(AB343,nagefille,2),VLOOKUP(AB343,nagegarçon,2)))))))</f>
        <v>17</v>
      </c>
      <c r="AD343" s="423">
        <f>IF(AC343="VAL","VALIDÉ",AC343)</f>
        <v>17</v>
      </c>
      <c r="AE343" s="424">
        <f>IF(AND(H343="DSP",M343="DSP",T343="DSP",AA343="DSP",AD343="DSP"),"DSP",IF(AND(H343="DSP",M343="DSP",T343="DSP",AA343="DSP"),AD343,IF(AND(H343="DSP",M343="DSP",T343="DSP",AD343="DSP"),AA343,IF(AND(H343="DSP",M343="DSP",AA343="DSP",AD343="DSP"),T343,IF(AND(H343="DSP",T343="DSP",AA343="DSP",AD343="DSP"),M343,IF(AND(M343="DSP",T343="DSP",AA343="DSP",AD343="DSP"),H343,IF(AND(T343="DSP",AA343="DSP",AD343="DSP"),(H343+M343)/2,IF(AND(M343="DSP",AA343="DSP",AD343="DSP"),(H343+T343)/2,IF(AND(H343="DSP",AA343="DSP",AD343="DSP"),(M343+T343)/2,IF(AND(M343="DSP",T343="DSP",AD343="DSP"),(H343+AA343)/2,IF(AND(H343="DSP",T343="DSP",AD343="DSP"),(M343+AA343)/2,IF(AND(H343="DSP",M343="DSP",AD343="DSP"),(T343+AA343)/2,IF(AND(M343="DSP",T343="DSP",AA343="DSP"),(H343+AD343)/2,IF(AND(H343="DSP",T343="DSP",AA343="DSP"),(M343+AD343)/2,IF(AND(H343="DSP",M343="DSP",AA343="DSP"),(T343+AD343)/2,IF(AND(H343="DSP",M343="DSP",T343="DSP"),(AA343+AD343)/2,IF(AND(H343="DSP",M343="DSP"),(T343+AA343+AD343)/3,IF(AND(H343="DSP",T343="DSP"),(M343+AA343+AD343)/3,IF(AND(M343="DSP",T343="DSP"),(H343+AA343+AD343)/3,IF(AND(H343="DSP",AA343="DSP"),(M343+T343+AD343)/3,IF(AND(M343="DSP",AA343="DSP"),(H343+T343+AD343)/3,IF(AND(T343="DSP",AA343="DSP"),(H343+M343+AD343)/3,IF(AND(H343="DSP",AD343="DSP"),(M343+T343+AA343)/3,IF(AND(M343="DSP",AD343="DSP"),(H343+T343+AA343)/3,IF(AND(T343="DSP",AD343="DSP"),(H343+M343+AA343)/3,IF(AND(AA343="DSP",AD343="DSP"),(H343+M343+T343)/3,IF(H343="DSP",(M343+T343+AA343+AD343)/4,IF(M343="DSP",(H343+T343+AA343+AD343)/4,IF(T343="DSP",(H343+M343+AA343+AD343)/4,IF(AA343="DSP",(H343+M343+T343+AD343)/4,IF(AD343="DSP",(H343+M343+T343+AA343)/4,SUM(H343+M343+T343+AA343+AD343)/5)))))))))))))))))))))))))))))))</f>
        <v>12.1</v>
      </c>
      <c r="AF343" s="425">
        <f>IF(AE343="DSP",0,AE343)</f>
        <v>12.1</v>
      </c>
      <c r="AG343" s="484">
        <f>RANK(AF343,$AF$3:$AF$651,0)</f>
        <v>177</v>
      </c>
      <c r="AH343" s="426">
        <f>IF(ISERROR(VLOOKUP(B343,'Notes Ecrit'!$A$2:$B$650,2,FALSE)),"ABI",(VLOOKUP(B343,'Notes Ecrit'!$A$2:$B$650,2,FALSE)))</f>
        <v>4.5</v>
      </c>
      <c r="AI343" s="425">
        <f>IF(OR(AH343="ABI",AH343="VALIDÉ"),0,AH343)</f>
        <v>4.5</v>
      </c>
      <c r="AJ343" s="488">
        <f>RANK(AI343,$AI$3:$AI$651,0)</f>
        <v>464</v>
      </c>
      <c r="AK343" s="427">
        <f>IF(AH343="ABI","DEF",IF(AE343="DSP",AH343,(AE343*0.5+AH343*0.5)))</f>
        <v>8.3000000000000007</v>
      </c>
    </row>
    <row r="344" spans="1:37" ht="15.75" customHeight="1" thickBot="1" x14ac:dyDescent="0.35">
      <c r="A344" s="414" t="s">
        <v>1026</v>
      </c>
      <c r="B344" s="415">
        <v>21823778</v>
      </c>
      <c r="C344" s="442" t="s">
        <v>720</v>
      </c>
      <c r="D344" s="443" t="s">
        <v>131</v>
      </c>
      <c r="E344" s="418">
        <v>18</v>
      </c>
      <c r="F344" s="419">
        <f>IF(E344="ABI","ABI",IF(E344="DSP","DSP",IF(E344="VAL","VAL",(VLOOKUP(E344,tpstest,2)))))</f>
        <v>18.5</v>
      </c>
      <c r="G344" s="420">
        <f>IF(F344="ABI",0,IF(F344="DSP","DSP",IF(F344="VAL","VAL",(IF(A344="F",VLOOKUP(F344,endurfille,2),VLOOKUP(F344,endurgarçon,2))))))</f>
        <v>15</v>
      </c>
      <c r="H344" s="421">
        <f>IF(G344="VAL","VALIDÉ",G344)</f>
        <v>15</v>
      </c>
      <c r="I344" s="418">
        <v>3.11</v>
      </c>
      <c r="J344" s="420">
        <f>IF(I344="ABI",0,IF(I344="DSP","DSP",IF(I344="VAL","VAL",(IF(A344="F",VLOOKUP(I344,VIT20MF,2),VLOOKUP(I344,Vit20MG,2))))))</f>
        <v>18</v>
      </c>
      <c r="K344" s="418">
        <v>6.62</v>
      </c>
      <c r="L344" s="420">
        <f>IF(K344="ABI",0,IF(K344="DSP","DSP",IF(K344="VAL","VAL",(IF(A344="F",VLOOKUP(K344,vit50mf,2),VLOOKUP(K344,vit50mg,2))))))</f>
        <v>12</v>
      </c>
      <c r="M344" s="421">
        <f>IF(OR(J344="DSP",L344="DSP"),"DSP",IF(L344="VAL","VALIDÉ",(J344+L344)/2))</f>
        <v>15</v>
      </c>
      <c r="N344" s="418">
        <v>64</v>
      </c>
      <c r="O344" s="418">
        <v>83</v>
      </c>
      <c r="P344" s="422">
        <f>IF(OR(N344="DSP",N344="ABI",N344="VAL"),0,N344/O344)</f>
        <v>0.77108433734939763</v>
      </c>
      <c r="Q344" s="420">
        <f>IF(N344="ABI",0,IF(N344="DSP","DSP",IF(N344="VAL","VAL",IF(A344="F",VLOOKUP(P344,forcefille,2),VLOOKUP(P344,forcegarçon,2)))))</f>
        <v>4</v>
      </c>
      <c r="R344" s="418">
        <v>44</v>
      </c>
      <c r="S344" s="420">
        <f>IF(R344="ABI",0,IF(R344="DSP","DSP",IF(R344="VAL","VAL",IF(A344="F",VLOOKUP(R344,détfille,2),VLOOKUP(R344,détgarçon,2)))))</f>
        <v>4</v>
      </c>
      <c r="T344" s="421">
        <f>IF(OR(Q344="VAL",S344="VAL"),"VALIDÉ",IF(AND(Q344="DSP",S344="DSP"),"DSP",IF(Q344="DSP",S344*2,IF(S344="DSP",Q344*2,(Q344+S344)))))</f>
        <v>8</v>
      </c>
      <c r="U344" s="418">
        <v>25.72</v>
      </c>
      <c r="V344" s="420">
        <f>IF(U344="ABI",0,IF(U344="DSP","DSP",IF(U344="VAL","VAL",IF(A344="F",VLOOKUP(U344,coorfille,2),VLOOKUP(U344,coorgarçon,2)))))</f>
        <v>5</v>
      </c>
      <c r="W344" s="418">
        <v>9</v>
      </c>
      <c r="X344" s="420">
        <f>IF(W344="ABI",0,IF(W344="DSP","DSP",IF(W344="VAL","VAL",IF(A344="F",VLOOKUP(W344,SouplesseFille,2),VLOOKUP(W344,SouplesseGarçon,2)))))</f>
        <v>4</v>
      </c>
      <c r="Y344" s="418">
        <v>5</v>
      </c>
      <c r="Z344" s="420">
        <f>IF(Y344="ABI",0,IF(Y344="DSP","DSP",IF(Y344="VAL","VAL",IF(A344="F",VLOOKUP(Y344,eqfille,2),VLOOKUP(Y344,eqgarçon,2)))))</f>
        <v>2.5</v>
      </c>
      <c r="AA344" s="421">
        <f>IF(AND(V344="DSP",X344="DSP",Z344="DSP"),"DSP",IF(AND(V344="DSP",X344="DSP"),Z344*4,IF(AND(V344="DSP",Z344="DSP"),X344*4,IF(AND(X344="DSP",Z344="DSP"),V344*2,IF(V344="DSP",(X344+Z344)*2,IF(X344="DSP",V344+Z344*2,IF(Z344="DSP",V344+X344*2,IF(Z344="VAL","VALIDÉ",V344+X344+Z344))))))))</f>
        <v>11.5</v>
      </c>
      <c r="AB344" s="418">
        <v>37.270000000000003</v>
      </c>
      <c r="AC344" s="420">
        <f>IF(AB344="ABI",0,IF(AB344="DNF",0,IF(AB344="DSP","DSP",IF(AB344="VAL","VAL",(IF(A344="F",VLOOKUP(AB344,nagefille,2),VLOOKUP(AB344,nagegarçon,2)))))))</f>
        <v>12</v>
      </c>
      <c r="AD344" s="423">
        <f>IF(AC344="VAL","VALIDÉ",AC344)</f>
        <v>12</v>
      </c>
      <c r="AE344" s="424">
        <f>IF(AND(H344="DSP",M344="DSP",T344="DSP",AA344="DSP",AD344="DSP"),"DSP",IF(AND(H344="DSP",M344="DSP",T344="DSP",AA344="DSP"),AD344,IF(AND(H344="DSP",M344="DSP",T344="DSP",AD344="DSP"),AA344,IF(AND(H344="DSP",M344="DSP",AA344="DSP",AD344="DSP"),T344,IF(AND(H344="DSP",T344="DSP",AA344="DSP",AD344="DSP"),M344,IF(AND(M344="DSP",T344="DSP",AA344="DSP",AD344="DSP"),H344,IF(AND(T344="DSP",AA344="DSP",AD344="DSP"),(H344+M344)/2,IF(AND(M344="DSP",AA344="DSP",AD344="DSP"),(H344+T344)/2,IF(AND(H344="DSP",AA344="DSP",AD344="DSP"),(M344+T344)/2,IF(AND(M344="DSP",T344="DSP",AD344="DSP"),(H344+AA344)/2,IF(AND(H344="DSP",T344="DSP",AD344="DSP"),(M344+AA344)/2,IF(AND(H344="DSP",M344="DSP",AD344="DSP"),(T344+AA344)/2,IF(AND(M344="DSP",T344="DSP",AA344="DSP"),(H344+AD344)/2,IF(AND(H344="DSP",T344="DSP",AA344="DSP"),(M344+AD344)/2,IF(AND(H344="DSP",M344="DSP",AA344="DSP"),(T344+AD344)/2,IF(AND(H344="DSP",M344="DSP",T344="DSP"),(AA344+AD344)/2,IF(AND(H344="DSP",M344="DSP"),(T344+AA344+AD344)/3,IF(AND(H344="DSP",T344="DSP"),(M344+AA344+AD344)/3,IF(AND(M344="DSP",T344="DSP"),(H344+AA344+AD344)/3,IF(AND(H344="DSP",AA344="DSP"),(M344+T344+AD344)/3,IF(AND(M344="DSP",AA344="DSP"),(H344+T344+AD344)/3,IF(AND(T344="DSP",AA344="DSP"),(H344+M344+AD344)/3,IF(AND(H344="DSP",AD344="DSP"),(M344+T344+AA344)/3,IF(AND(M344="DSP",AD344="DSP"),(H344+T344+AA344)/3,IF(AND(T344="DSP",AD344="DSP"),(H344+M344+AA344)/3,IF(AND(AA344="DSP",AD344="DSP"),(H344+M344+T344)/3,IF(H344="DSP",(M344+T344+AA344+AD344)/4,IF(M344="DSP",(H344+T344+AA344+AD344)/4,IF(T344="DSP",(H344+M344+AA344+AD344)/4,IF(AA344="DSP",(H344+M344+T344+AD344)/4,IF(AD344="DSP",(H344+M344+T344+AA344)/4,SUM(H344+M344+T344+AA344+AD344)/5)))))))))))))))))))))))))))))))</f>
        <v>12.3</v>
      </c>
      <c r="AF344" s="425">
        <f>IF(AE344="DSP",0,AE344)</f>
        <v>12.3</v>
      </c>
      <c r="AG344" s="484">
        <f>RANK(AF344,$AF$3:$AF$651,0)</f>
        <v>153</v>
      </c>
      <c r="AH344" s="426">
        <f>IF(ISERROR(VLOOKUP(B344,'Notes Ecrit'!$A$2:$B$650,2,FALSE)),"ABI",(VLOOKUP(B344,'Notes Ecrit'!$A$2:$B$650,2,FALSE)))</f>
        <v>6.5</v>
      </c>
      <c r="AI344" s="425">
        <f>IF(OR(AH344="ABI",AH344="VALIDÉ"),0,AH344)</f>
        <v>6.5</v>
      </c>
      <c r="AJ344" s="488">
        <f>RANK(AI344,$AI$3:$AI$651,0)</f>
        <v>238</v>
      </c>
      <c r="AK344" s="427">
        <f>IF(AH344="ABI","DEF",IF(AE344="DSP",AH344,(AE344*0.5+AH344*0.5)))</f>
        <v>9.4</v>
      </c>
    </row>
    <row r="345" spans="1:37" ht="15.75" customHeight="1" thickBot="1" x14ac:dyDescent="0.35">
      <c r="A345" s="414" t="s">
        <v>74</v>
      </c>
      <c r="B345" s="415">
        <v>21909914</v>
      </c>
      <c r="C345" s="442" t="s">
        <v>721</v>
      </c>
      <c r="D345" s="443" t="s">
        <v>722</v>
      </c>
      <c r="E345" s="418" t="s">
        <v>1025</v>
      </c>
      <c r="F345" s="419" t="str">
        <f>IF(E345="ABI","ABI",IF(E345="DSP","DSP",IF(E345="VAL","VAL",(VLOOKUP(E345,tpstest,2)))))</f>
        <v>DSP</v>
      </c>
      <c r="G345" s="420" t="str">
        <f>IF(F345="ABI",0,IF(F345="DSP","DSP",IF(F345="VAL","VAL",(IF(A345="F",VLOOKUP(F345,endurfille,2),VLOOKUP(F345,endurgarçon,2))))))</f>
        <v>DSP</v>
      </c>
      <c r="H345" s="421" t="str">
        <f>IF(G345="VAL","VALIDÉ",G345)</f>
        <v>DSP</v>
      </c>
      <c r="I345" s="418" t="s">
        <v>1025</v>
      </c>
      <c r="J345" s="420" t="str">
        <f>IF(I345="ABI",0,IF(I345="DSP","DSP",IF(I345="VAL","VAL",(IF(A345="F",VLOOKUP(I345,VIT20MF,2),VLOOKUP(I345,Vit20MG,2))))))</f>
        <v>DSP</v>
      </c>
      <c r="K345" s="418" t="s">
        <v>1025</v>
      </c>
      <c r="L345" s="420" t="str">
        <f>IF(K345="ABI",0,IF(K345="DSP","DSP",IF(K345="VAL","VAL",(IF(A345="F",VLOOKUP(K345,vit50mf,2),VLOOKUP(K345,vit50mg,2))))))</f>
        <v>DSP</v>
      </c>
      <c r="M345" s="421" t="str">
        <f>IF(OR(J345="DSP",L345="DSP"),"DSP",IF(L345="VAL","VALIDÉ",(J345+L345)/2))</f>
        <v>DSP</v>
      </c>
      <c r="N345" s="418" t="s">
        <v>1025</v>
      </c>
      <c r="O345" s="418"/>
      <c r="P345" s="422">
        <f>IF(OR(N345="DSP",N345="ABI",N345="VAL"),0,N345/O345)</f>
        <v>0</v>
      </c>
      <c r="Q345" s="420" t="str">
        <f>IF(N345="ABI",0,IF(N345="DSP","DSP",IF(N345="VAL","VAL",IF(A345="F",VLOOKUP(P345,forcefille,2),VLOOKUP(P345,forcegarçon,2)))))</f>
        <v>DSP</v>
      </c>
      <c r="R345" s="418" t="s">
        <v>1025</v>
      </c>
      <c r="S345" s="420" t="str">
        <f>IF(R345="ABI",0,IF(R345="DSP","DSP",IF(R345="VAL","VAL",IF(A345="F",VLOOKUP(R345,détfille,2),VLOOKUP(R345,détgarçon,2)))))</f>
        <v>DSP</v>
      </c>
      <c r="T345" s="421" t="str">
        <f>IF(OR(Q345="VAL",S345="VAL"),"VALIDÉ",IF(AND(Q345="DSP",S345="DSP"),"DSP",IF(Q345="DSP",S345*2,IF(S345="DSP",Q345*2,(Q345+S345)))))</f>
        <v>DSP</v>
      </c>
      <c r="U345" s="418" t="s">
        <v>1025</v>
      </c>
      <c r="V345" s="420" t="str">
        <f>IF(U345="ABI",0,IF(U345="DSP","DSP",IF(U345="VAL","VAL",IF(A345="F",VLOOKUP(U345,coorfille,2),VLOOKUP(U345,coorgarçon,2)))))</f>
        <v>DSP</v>
      </c>
      <c r="W345" s="418" t="s">
        <v>1025</v>
      </c>
      <c r="X345" s="420" t="str">
        <f>IF(W345="ABI",0,IF(W345="DSP","DSP",IF(W345="VAL","VAL",IF(A345="F",VLOOKUP(W345,SouplesseFille,2),VLOOKUP(W345,SouplesseGarçon,2)))))</f>
        <v>DSP</v>
      </c>
      <c r="Y345" s="418" t="s">
        <v>1025</v>
      </c>
      <c r="Z345" s="420" t="str">
        <f>IF(Y345="ABI",0,IF(Y345="DSP","DSP",IF(Y345="VAL","VAL",IF(A345="F",VLOOKUP(Y345,eqfille,2),VLOOKUP(Y345,eqgarçon,2)))))</f>
        <v>DSP</v>
      </c>
      <c r="AA345" s="421" t="str">
        <f>IF(AND(V345="DSP",X345="DSP",Z345="DSP"),"DSP",IF(AND(V345="DSP",X345="DSP"),Z345*4,IF(AND(V345="DSP",Z345="DSP"),X345*4,IF(AND(X345="DSP",Z345="DSP"),V345*2,IF(V345="DSP",(X345+Z345)*2,IF(X345="DSP",V345+Z345*2,IF(Z345="DSP",V345+X345*2,IF(Z345="VAL","VALIDÉ",V345+X345+Z345))))))))</f>
        <v>DSP</v>
      </c>
      <c r="AB345" s="418" t="s">
        <v>1025</v>
      </c>
      <c r="AC345" s="420" t="str">
        <f>IF(AB345="ABI",0,IF(AB345="DNF",0,IF(AB345="DSP","DSP",IF(AB345="VAL","VAL",(IF(A345="F",VLOOKUP(AB345,nagefille,2),VLOOKUP(AB345,nagegarçon,2)))))))</f>
        <v>DSP</v>
      </c>
      <c r="AD345" s="423" t="str">
        <f>IF(AC345="VAL","VALIDÉ",AC345)</f>
        <v>DSP</v>
      </c>
      <c r="AE345" s="424" t="str">
        <f>IF(AND(H345="DSP",M345="DSP",T345="DSP",AA345="DSP",AD345="DSP"),"DSP",IF(AND(H345="DSP",M345="DSP",T345="DSP",AA345="DSP"),AD345,IF(AND(H345="DSP",M345="DSP",T345="DSP",AD345="DSP"),AA345,IF(AND(H345="DSP",M345="DSP",AA345="DSP",AD345="DSP"),T345,IF(AND(H345="DSP",T345="DSP",AA345="DSP",AD345="DSP"),M345,IF(AND(M345="DSP",T345="DSP",AA345="DSP",AD345="DSP"),H345,IF(AND(T345="DSP",AA345="DSP",AD345="DSP"),(H345+M345)/2,IF(AND(M345="DSP",AA345="DSP",AD345="DSP"),(H345+T345)/2,IF(AND(H345="DSP",AA345="DSP",AD345="DSP"),(M345+T345)/2,IF(AND(M345="DSP",T345="DSP",AD345="DSP"),(H345+AA345)/2,IF(AND(H345="DSP",T345="DSP",AD345="DSP"),(M345+AA345)/2,IF(AND(H345="DSP",M345="DSP",AD345="DSP"),(T345+AA345)/2,IF(AND(M345="DSP",T345="DSP",AA345="DSP"),(H345+AD345)/2,IF(AND(H345="DSP",T345="DSP",AA345="DSP"),(M345+AD345)/2,IF(AND(H345="DSP",M345="DSP",AA345="DSP"),(T345+AD345)/2,IF(AND(H345="DSP",M345="DSP",T345="DSP"),(AA345+AD345)/2,IF(AND(H345="DSP",M345="DSP"),(T345+AA345+AD345)/3,IF(AND(H345="DSP",T345="DSP"),(M345+AA345+AD345)/3,IF(AND(M345="DSP",T345="DSP"),(H345+AA345+AD345)/3,IF(AND(H345="DSP",AA345="DSP"),(M345+T345+AD345)/3,IF(AND(M345="DSP",AA345="DSP"),(H345+T345+AD345)/3,IF(AND(T345="DSP",AA345="DSP"),(H345+M345+AD345)/3,IF(AND(H345="DSP",AD345="DSP"),(M345+T345+AA345)/3,IF(AND(M345="DSP",AD345="DSP"),(H345+T345+AA345)/3,IF(AND(T345="DSP",AD345="DSP"),(H345+M345+AA345)/3,IF(AND(AA345="DSP",AD345="DSP"),(H345+M345+T345)/3,IF(H345="DSP",(M345+T345+AA345+AD345)/4,IF(M345="DSP",(H345+T345+AA345+AD345)/4,IF(T345="DSP",(H345+M345+AA345+AD345)/4,IF(AA345="DSP",(H345+M345+T345+AD345)/4,IF(AD345="DSP",(H345+M345+T345+AA345)/4,SUM(H345+M345+T345+AA345+AD345)/5)))))))))))))))))))))))))))))))</f>
        <v>DSP</v>
      </c>
      <c r="AF345" s="425">
        <f>IF(AE345="DSP",0,AE345)</f>
        <v>0</v>
      </c>
      <c r="AG345" s="484">
        <f>RANK(AF345,$AF$3:$AF$651,0)</f>
        <v>584</v>
      </c>
      <c r="AH345" s="426">
        <f>IF(ISERROR(VLOOKUP(B345,'Notes Ecrit'!$A$2:$B$650,2,FALSE)),"ABI",(VLOOKUP(B345,'Notes Ecrit'!$A$2:$B$650,2,FALSE)))</f>
        <v>2.5</v>
      </c>
      <c r="AI345" s="425">
        <f>IF(OR(AH345="ABI",AH345="VALIDÉ"),0,AH345)</f>
        <v>2.5</v>
      </c>
      <c r="AJ345" s="488">
        <f>RANK(AI345,$AI$3:$AI$651,0)</f>
        <v>574</v>
      </c>
      <c r="AK345" s="427">
        <f>IF(AH345="ABI","DEF",IF(AE345="DSP",AH345,(AE345*0.5+AH345*0.5)))</f>
        <v>2.5</v>
      </c>
    </row>
    <row r="346" spans="1:37" ht="15.75" customHeight="1" thickBot="1" x14ac:dyDescent="0.35">
      <c r="A346" s="414" t="s">
        <v>1026</v>
      </c>
      <c r="B346" s="415">
        <v>21906010</v>
      </c>
      <c r="C346" s="442" t="s">
        <v>50</v>
      </c>
      <c r="D346" s="443" t="s">
        <v>92</v>
      </c>
      <c r="E346" s="418">
        <v>20</v>
      </c>
      <c r="F346" s="419">
        <f>IF(E346="ABI","ABI",IF(E346="DSP","DSP",IF(E346="VAL","VAL",(VLOOKUP(E346,tpstest,2)))))</f>
        <v>19.5</v>
      </c>
      <c r="G346" s="420">
        <f>IF(F346="ABI",0,IF(F346="DSP","DSP",IF(F346="VAL","VAL",(IF(A346="F",VLOOKUP(F346,endurfille,2),VLOOKUP(F346,endurgarçon,2))))))</f>
        <v>17</v>
      </c>
      <c r="H346" s="421">
        <f>IF(G346="VAL","VALIDÉ",G346)</f>
        <v>17</v>
      </c>
      <c r="I346" s="418">
        <v>3.4</v>
      </c>
      <c r="J346" s="420">
        <f>IF(I346="ABI",0,IF(I346="DSP","DSP",IF(I346="VAL","VAL",(IF(A346="F",VLOOKUP(I346,VIT20MF,2),VLOOKUP(I346,Vit20MG,2))))))</f>
        <v>14</v>
      </c>
      <c r="K346" s="418">
        <v>6.93</v>
      </c>
      <c r="L346" s="420">
        <f>IF(K346="ABI",0,IF(K346="DSP","DSP",IF(K346="VAL","VAL",(IF(A346="F",VLOOKUP(K346,vit50mf,2),VLOOKUP(K346,vit50mg,2))))))</f>
        <v>10</v>
      </c>
      <c r="M346" s="421">
        <f>IF(OR(J346="DSP",L346="DSP"),"DSP",IF(L346="VAL","VALIDÉ",(J346+L346)/2))</f>
        <v>12</v>
      </c>
      <c r="N346" s="418">
        <v>58</v>
      </c>
      <c r="O346" s="418">
        <v>71</v>
      </c>
      <c r="P346" s="422">
        <f>IF(OR(N346="DSP",N346="ABI",N346="VAL"),0,N346/O346)</f>
        <v>0.81690140845070425</v>
      </c>
      <c r="Q346" s="420">
        <f>IF(N346="ABI",0,IF(N346="DSP","DSP",IF(N346="VAL","VAL",IF(A346="F",VLOOKUP(P346,forcefille,2),VLOOKUP(P346,forcegarçon,2)))))</f>
        <v>4.5</v>
      </c>
      <c r="R346" s="418">
        <v>43.1</v>
      </c>
      <c r="S346" s="420">
        <f>IF(R346="ABI",0,IF(R346="DSP","DSP",IF(R346="VAL","VAL",IF(A346="F",VLOOKUP(R346,détfille,2),VLOOKUP(R346,détgarçon,2)))))</f>
        <v>4</v>
      </c>
      <c r="T346" s="421">
        <f>IF(OR(Q346="VAL",S346="VAL"),"VALIDÉ",IF(AND(Q346="DSP",S346="DSP"),"DSP",IF(Q346="DSP",S346*2,IF(S346="DSP",Q346*2,(Q346+S346)))))</f>
        <v>8.5</v>
      </c>
      <c r="U346" s="418">
        <v>27.1</v>
      </c>
      <c r="V346" s="420">
        <f>IF(U346="ABI",0,IF(U346="DSP","DSP",IF(U346="VAL","VAL",IF(A346="F",VLOOKUP(U346,coorfille,2),VLOOKUP(U346,coorgarçon,2)))))</f>
        <v>4.25</v>
      </c>
      <c r="W346" s="418">
        <v>-5</v>
      </c>
      <c r="X346" s="420">
        <f>IF(W346="ABI",0,IF(W346="DSP","DSP",IF(W346="VAL","VAL",IF(A346="F",VLOOKUP(W346,SouplesseFille,2),VLOOKUP(W346,SouplesseGarçon,2)))))</f>
        <v>1.5</v>
      </c>
      <c r="Y346" s="418">
        <v>2</v>
      </c>
      <c r="Z346" s="420">
        <f>IF(Y346="ABI",0,IF(Y346="DSP","DSP",IF(Y346="VAL","VAL",IF(A346="F",VLOOKUP(Y346,eqfille,2),VLOOKUP(Y346,eqgarçon,2)))))</f>
        <v>4</v>
      </c>
      <c r="AA346" s="421">
        <f>IF(AND(V346="DSP",X346="DSP",Z346="DSP"),"DSP",IF(AND(V346="DSP",X346="DSP"),Z346*4,IF(AND(V346="DSP",Z346="DSP"),X346*4,IF(AND(X346="DSP",Z346="DSP"),V346*2,IF(V346="DSP",(X346+Z346)*2,IF(X346="DSP",V346+Z346*2,IF(Z346="DSP",V346+X346*2,IF(Z346="VAL","VALIDÉ",V346+X346+Z346))))))))</f>
        <v>9.75</v>
      </c>
      <c r="AB346" s="418">
        <v>38.39</v>
      </c>
      <c r="AC346" s="420">
        <f>IF(AB346="ABI",0,IF(AB346="DNF",0,IF(AB346="DSP","DSP",IF(AB346="VAL","VAL",(IF(A346="F",VLOOKUP(AB346,nagefille,2),VLOOKUP(AB346,nagegarçon,2)))))))</f>
        <v>11</v>
      </c>
      <c r="AD346" s="423">
        <f>IF(AC346="VAL","VALIDÉ",AC346)</f>
        <v>11</v>
      </c>
      <c r="AE346" s="424">
        <f>IF(AND(H346="DSP",M346="DSP",T346="DSP",AA346="DSP",AD346="DSP"),"DSP",IF(AND(H346="DSP",M346="DSP",T346="DSP",AA346="DSP"),AD346,IF(AND(H346="DSP",M346="DSP",T346="DSP",AD346="DSP"),AA346,IF(AND(H346="DSP",M346="DSP",AA346="DSP",AD346="DSP"),T346,IF(AND(H346="DSP",T346="DSP",AA346="DSP",AD346="DSP"),M346,IF(AND(M346="DSP",T346="DSP",AA346="DSP",AD346="DSP"),H346,IF(AND(T346="DSP",AA346="DSP",AD346="DSP"),(H346+M346)/2,IF(AND(M346="DSP",AA346="DSP",AD346="DSP"),(H346+T346)/2,IF(AND(H346="DSP",AA346="DSP",AD346="DSP"),(M346+T346)/2,IF(AND(M346="DSP",T346="DSP",AD346="DSP"),(H346+AA346)/2,IF(AND(H346="DSP",T346="DSP",AD346="DSP"),(M346+AA346)/2,IF(AND(H346="DSP",M346="DSP",AD346="DSP"),(T346+AA346)/2,IF(AND(M346="DSP",T346="DSP",AA346="DSP"),(H346+AD346)/2,IF(AND(H346="DSP",T346="DSP",AA346="DSP"),(M346+AD346)/2,IF(AND(H346="DSP",M346="DSP",AA346="DSP"),(T346+AD346)/2,IF(AND(H346="DSP",M346="DSP",T346="DSP"),(AA346+AD346)/2,IF(AND(H346="DSP",M346="DSP"),(T346+AA346+AD346)/3,IF(AND(H346="DSP",T346="DSP"),(M346+AA346+AD346)/3,IF(AND(M346="DSP",T346="DSP"),(H346+AA346+AD346)/3,IF(AND(H346="DSP",AA346="DSP"),(M346+T346+AD346)/3,IF(AND(M346="DSP",AA346="DSP"),(H346+T346+AD346)/3,IF(AND(T346="DSP",AA346="DSP"),(H346+M346+AD346)/3,IF(AND(H346="DSP",AD346="DSP"),(M346+T346+AA346)/3,IF(AND(M346="DSP",AD346="DSP"),(H346+T346+AA346)/3,IF(AND(T346="DSP",AD346="DSP"),(H346+M346+AA346)/3,IF(AND(AA346="DSP",AD346="DSP"),(H346+M346+T346)/3,IF(H346="DSP",(M346+T346+AA346+AD346)/4,IF(M346="DSP",(H346+T346+AA346+AD346)/4,IF(T346="DSP",(H346+M346+AA346+AD346)/4,IF(AA346="DSP",(H346+M346+T346+AD346)/4,IF(AD346="DSP",(H346+M346+T346+AA346)/4,SUM(H346+M346+T346+AA346+AD346)/5)))))))))))))))))))))))))))))))</f>
        <v>11.65</v>
      </c>
      <c r="AF346" s="425">
        <f>IF(AE346="DSP",0,AE346)</f>
        <v>11.65</v>
      </c>
      <c r="AG346" s="484">
        <f>RANK(AF346,$AF$3:$AF$651,0)</f>
        <v>237</v>
      </c>
      <c r="AH346" s="426">
        <f>IF(ISERROR(VLOOKUP(B346,'Notes Ecrit'!$A$2:$B$650,2,FALSE)),"ABI",(VLOOKUP(B346,'Notes Ecrit'!$A$2:$B$650,2,FALSE)))</f>
        <v>8</v>
      </c>
      <c r="AI346" s="425">
        <f>IF(OR(AH346="ABI",AH346="VALIDÉ"),0,AH346)</f>
        <v>8</v>
      </c>
      <c r="AJ346" s="488">
        <f>RANK(AI346,$AI$3:$AI$651,0)</f>
        <v>109</v>
      </c>
      <c r="AK346" s="427">
        <f>IF(AH346="ABI","DEF",IF(AE346="DSP",AH346,(AE346*0.5+AH346*0.5)))</f>
        <v>9.8249999999999993</v>
      </c>
    </row>
    <row r="347" spans="1:37" ht="15.75" customHeight="1" thickBot="1" x14ac:dyDescent="0.35">
      <c r="A347" s="414" t="s">
        <v>1026</v>
      </c>
      <c r="B347" s="415">
        <v>21910412</v>
      </c>
      <c r="C347" s="442" t="s">
        <v>723</v>
      </c>
      <c r="D347" s="443" t="s">
        <v>724</v>
      </c>
      <c r="E347" s="418">
        <v>16</v>
      </c>
      <c r="F347" s="419">
        <f>IF(E347="ABI","ABI",IF(E347="DSP","DSP",IF(E347="VAL","VAL",(VLOOKUP(E347,tpstest,2)))))</f>
        <v>17.5</v>
      </c>
      <c r="G347" s="420">
        <f>IF(F347="ABI",0,IF(F347="DSP","DSP",IF(F347="VAL","VAL",(IF(A347="F",VLOOKUP(F347,endurfille,2),VLOOKUP(F347,endurgarçon,2))))))</f>
        <v>13</v>
      </c>
      <c r="H347" s="421">
        <f>IF(G347="VAL","VALIDÉ",G347)</f>
        <v>13</v>
      </c>
      <c r="I347" s="418">
        <v>3.49</v>
      </c>
      <c r="J347" s="420">
        <f>IF(I347="ABI",0,IF(I347="DSP","DSP",IF(I347="VAL","VAL",(IF(A347="F",VLOOKUP(I347,VIT20MF,2),VLOOKUP(I347,Vit20MG,2))))))</f>
        <v>12</v>
      </c>
      <c r="K347" s="418">
        <v>7.28</v>
      </c>
      <c r="L347" s="420">
        <f>IF(K347="ABI",0,IF(K347="DSP","DSP",IF(K347="VAL","VAL",(IF(A347="F",VLOOKUP(K347,vit50mf,2),VLOOKUP(K347,vit50mg,2))))))</f>
        <v>8</v>
      </c>
      <c r="M347" s="421">
        <f>IF(OR(J347="DSP",L347="DSP"),"DSP",IF(L347="VAL","VALIDÉ",(J347+L347)/2))</f>
        <v>10</v>
      </c>
      <c r="N347" s="418">
        <v>87</v>
      </c>
      <c r="O347" s="418">
        <v>65</v>
      </c>
      <c r="P347" s="422">
        <f>IF(OR(N347="DSP",N347="ABI",N347="VAL"),0,N347/O347)</f>
        <v>1.3384615384615384</v>
      </c>
      <c r="Q347" s="420">
        <f>IF(N347="ABI",0,IF(N347="DSP","DSP",IF(N347="VAL","VAL",IF(A347="F",VLOOKUP(P347,forcefille,2),VLOOKUP(P347,forcegarçon,2)))))</f>
        <v>7</v>
      </c>
      <c r="R347" s="418">
        <v>44</v>
      </c>
      <c r="S347" s="420">
        <f>IF(R347="ABI",0,IF(R347="DSP","DSP",IF(R347="VAL","VAL",IF(A347="F",VLOOKUP(R347,détfille,2),VLOOKUP(R347,détgarçon,2)))))</f>
        <v>4</v>
      </c>
      <c r="T347" s="421">
        <f>IF(OR(Q347="VAL",S347="VAL"),"VALIDÉ",IF(AND(Q347="DSP",S347="DSP"),"DSP",IF(Q347="DSP",S347*2,IF(S347="DSP",Q347*2,(Q347+S347)))))</f>
        <v>11</v>
      </c>
      <c r="U347" s="418">
        <v>28.31</v>
      </c>
      <c r="V347" s="420">
        <f>IF(U347="ABI",0,IF(U347="DSP","DSP",IF(U347="VAL","VAL",IF(A347="F",VLOOKUP(U347,coorfille,2),VLOOKUP(U347,coorgarçon,2)))))</f>
        <v>3.75</v>
      </c>
      <c r="W347" s="418">
        <v>-2</v>
      </c>
      <c r="X347" s="420">
        <f>IF(W347="ABI",0,IF(W347="DSP","DSP",IF(W347="VAL","VAL",IF(A347="F",VLOOKUP(W347,SouplesseFille,2),VLOOKUP(W347,SouplesseGarçon,2)))))</f>
        <v>2</v>
      </c>
      <c r="Y347" s="418">
        <v>1</v>
      </c>
      <c r="Z347" s="420">
        <f>IF(Y347="ABI",0,IF(Y347="DSP","DSP",IF(Y347="VAL","VAL",IF(A347="F",VLOOKUP(Y347,eqfille,2),VLOOKUP(Y347,eqgarçon,2)))))</f>
        <v>4.5</v>
      </c>
      <c r="AA347" s="421">
        <f>IF(AND(V347="DSP",X347="DSP",Z347="DSP"),"DSP",IF(AND(V347="DSP",X347="DSP"),Z347*4,IF(AND(V347="DSP",Z347="DSP"),X347*4,IF(AND(X347="DSP",Z347="DSP"),V347*2,IF(V347="DSP",(X347+Z347)*2,IF(X347="DSP",V347+Z347*2,IF(Z347="DSP",V347+X347*2,IF(Z347="VAL","VALIDÉ",V347+X347+Z347))))))))</f>
        <v>10.25</v>
      </c>
      <c r="AB347" s="418">
        <v>48.77</v>
      </c>
      <c r="AC347" s="420">
        <f>IF(AB347="ABI",0,IF(AB347="DNF",0,IF(AB347="DSP","DSP",IF(AB347="VAL","VAL",(IF(A347="F",VLOOKUP(AB347,nagefille,2),VLOOKUP(AB347,nagegarçon,2)))))))</f>
        <v>6</v>
      </c>
      <c r="AD347" s="423">
        <f>IF(AC347="VAL","VALIDÉ",AC347)</f>
        <v>6</v>
      </c>
      <c r="AE347" s="424">
        <f>IF(AND(H347="DSP",M347="DSP",T347="DSP",AA347="DSP",AD347="DSP"),"DSP",IF(AND(H347="DSP",M347="DSP",T347="DSP",AA347="DSP"),AD347,IF(AND(H347="DSP",M347="DSP",T347="DSP",AD347="DSP"),AA347,IF(AND(H347="DSP",M347="DSP",AA347="DSP",AD347="DSP"),T347,IF(AND(H347="DSP",T347="DSP",AA347="DSP",AD347="DSP"),M347,IF(AND(M347="DSP",T347="DSP",AA347="DSP",AD347="DSP"),H347,IF(AND(T347="DSP",AA347="DSP",AD347="DSP"),(H347+M347)/2,IF(AND(M347="DSP",AA347="DSP",AD347="DSP"),(H347+T347)/2,IF(AND(H347="DSP",AA347="DSP",AD347="DSP"),(M347+T347)/2,IF(AND(M347="DSP",T347="DSP",AD347="DSP"),(H347+AA347)/2,IF(AND(H347="DSP",T347="DSP",AD347="DSP"),(M347+AA347)/2,IF(AND(H347="DSP",M347="DSP",AD347="DSP"),(T347+AA347)/2,IF(AND(M347="DSP",T347="DSP",AA347="DSP"),(H347+AD347)/2,IF(AND(H347="DSP",T347="DSP",AA347="DSP"),(M347+AD347)/2,IF(AND(H347="DSP",M347="DSP",AA347="DSP"),(T347+AD347)/2,IF(AND(H347="DSP",M347="DSP",T347="DSP"),(AA347+AD347)/2,IF(AND(H347="DSP",M347="DSP"),(T347+AA347+AD347)/3,IF(AND(H347="DSP",T347="DSP"),(M347+AA347+AD347)/3,IF(AND(M347="DSP",T347="DSP"),(H347+AA347+AD347)/3,IF(AND(H347="DSP",AA347="DSP"),(M347+T347+AD347)/3,IF(AND(M347="DSP",AA347="DSP"),(H347+T347+AD347)/3,IF(AND(T347="DSP",AA347="DSP"),(H347+M347+AD347)/3,IF(AND(H347="DSP",AD347="DSP"),(M347+T347+AA347)/3,IF(AND(M347="DSP",AD347="DSP"),(H347+T347+AA347)/3,IF(AND(T347="DSP",AD347="DSP"),(H347+M347+AA347)/3,IF(AND(AA347="DSP",AD347="DSP"),(H347+M347+T347)/3,IF(H347="DSP",(M347+T347+AA347+AD347)/4,IF(M347="DSP",(H347+T347+AA347+AD347)/4,IF(T347="DSP",(H347+M347+AA347+AD347)/4,IF(AA347="DSP",(H347+M347+T347+AD347)/4,IF(AD347="DSP",(H347+M347+T347+AA347)/4,SUM(H347+M347+T347+AA347+AD347)/5)))))))))))))))))))))))))))))))</f>
        <v>10.050000000000001</v>
      </c>
      <c r="AF347" s="425">
        <f>IF(AE347="DSP",0,AE347)</f>
        <v>10.050000000000001</v>
      </c>
      <c r="AG347" s="484">
        <f>RANK(AF347,$AF$3:$AF$651,0)</f>
        <v>421</v>
      </c>
      <c r="AH347" s="426">
        <f>IF(ISERROR(VLOOKUP(B347,'Notes Ecrit'!$A$2:$B$650,2,FALSE)),"ABI",(VLOOKUP(B347,'Notes Ecrit'!$A$2:$B$650,2,FALSE)))</f>
        <v>4</v>
      </c>
      <c r="AI347" s="425">
        <f>IF(OR(AH347="ABI",AH347="VALIDÉ"),0,AH347)</f>
        <v>4</v>
      </c>
      <c r="AJ347" s="488">
        <f>RANK(AI347,$AI$3:$AI$651,0)</f>
        <v>490</v>
      </c>
      <c r="AK347" s="427">
        <f>IF(AH347="ABI","DEF",IF(AE347="DSP",AH347,(AE347*0.5+AH347*0.5)))</f>
        <v>7.0250000000000004</v>
      </c>
    </row>
    <row r="348" spans="1:37" ht="15.75" customHeight="1" thickBot="1" x14ac:dyDescent="0.35">
      <c r="A348" s="414" t="s">
        <v>1026</v>
      </c>
      <c r="B348" s="415">
        <v>21904107</v>
      </c>
      <c r="C348" s="442" t="s">
        <v>38</v>
      </c>
      <c r="D348" s="443" t="s">
        <v>95</v>
      </c>
      <c r="E348" s="418">
        <v>19</v>
      </c>
      <c r="F348" s="419">
        <f>IF(E348="ABI","ABI",IF(E348="DSP","DSP",IF(E348="VAL","VAL",(VLOOKUP(E348,tpstest,2)))))</f>
        <v>19</v>
      </c>
      <c r="G348" s="420">
        <f>IF(F348="ABI",0,IF(F348="DSP","DSP",IF(F348="VAL","VAL",(IF(A348="F",VLOOKUP(F348,endurfille,2),VLOOKUP(F348,endurgarçon,2))))))</f>
        <v>16</v>
      </c>
      <c r="H348" s="421">
        <f>IF(G348="VAL","VALIDÉ",G348)</f>
        <v>16</v>
      </c>
      <c r="I348" s="418">
        <v>3.25</v>
      </c>
      <c r="J348" s="420">
        <f>IF(I348="ABI",0,IF(I348="DSP","DSP",IF(I348="VAL","VAL",(IF(A348="F",VLOOKUP(I348,VIT20MF,2),VLOOKUP(I348,Vit20MG,2))))))</f>
        <v>16</v>
      </c>
      <c r="K348" s="418">
        <v>6.96</v>
      </c>
      <c r="L348" s="420">
        <f>IF(K348="ABI",0,IF(K348="DSP","DSP",IF(K348="VAL","VAL",(IF(A348="F",VLOOKUP(K348,vit50mf,2),VLOOKUP(K348,vit50mg,2))))))</f>
        <v>10</v>
      </c>
      <c r="M348" s="421">
        <f>IF(OR(J348="DSP",L348="DSP"),"DSP",IF(L348="VAL","VALIDÉ",(J348+L348)/2))</f>
        <v>13</v>
      </c>
      <c r="N348" s="418">
        <v>55</v>
      </c>
      <c r="O348" s="418">
        <v>59</v>
      </c>
      <c r="P348" s="422">
        <f>IF(OR(N348="DSP",N348="ABI",N348="VAL"),0,N348/O348)</f>
        <v>0.93220338983050843</v>
      </c>
      <c r="Q348" s="420">
        <f>IF(N348="ABI",0,IF(N348="DSP","DSP",IF(N348="VAL","VAL",IF(A348="F",VLOOKUP(P348,forcefille,2),VLOOKUP(P348,forcegarçon,2)))))</f>
        <v>5</v>
      </c>
      <c r="R348" s="418">
        <v>36.9</v>
      </c>
      <c r="S348" s="420">
        <f>IF(R348="ABI",0,IF(R348="DSP","DSP",IF(R348="VAL","VAL",IF(A348="F",VLOOKUP(R348,détfille,2),VLOOKUP(R348,détgarçon,2)))))</f>
        <v>2</v>
      </c>
      <c r="T348" s="421">
        <f>IF(OR(Q348="VAL",S348="VAL"),"VALIDÉ",IF(AND(Q348="DSP",S348="DSP"),"DSP",IF(Q348="DSP",S348*2,IF(S348="DSP",Q348*2,(Q348+S348)))))</f>
        <v>7</v>
      </c>
      <c r="U348" s="418">
        <v>27.4</v>
      </c>
      <c r="V348" s="420">
        <f>IF(U348="ABI",0,IF(U348="DSP","DSP",IF(U348="VAL","VAL",IF(A348="F",VLOOKUP(U348,coorfille,2),VLOOKUP(U348,coorgarçon,2)))))</f>
        <v>4.25</v>
      </c>
      <c r="W348" s="418">
        <v>0</v>
      </c>
      <c r="X348" s="420">
        <f>IF(W348="ABI",0,IF(W348="DSP","DSP",IF(W348="VAL","VAL",IF(A348="F",VLOOKUP(W348,SouplesseFille,2),VLOOKUP(W348,SouplesseGarçon,2)))))</f>
        <v>2.5</v>
      </c>
      <c r="Y348" s="418">
        <v>1</v>
      </c>
      <c r="Z348" s="420">
        <f>IF(Y348="ABI",0,IF(Y348="DSP","DSP",IF(Y348="VAL","VAL",IF(A348="F",VLOOKUP(Y348,eqfille,2),VLOOKUP(Y348,eqgarçon,2)))))</f>
        <v>4.5</v>
      </c>
      <c r="AA348" s="421">
        <f>IF(AND(V348="DSP",X348="DSP",Z348="DSP"),"DSP",IF(AND(V348="DSP",X348="DSP"),Z348*4,IF(AND(V348="DSP",Z348="DSP"),X348*4,IF(AND(X348="DSP",Z348="DSP"),V348*2,IF(V348="DSP",(X348+Z348)*2,IF(X348="DSP",V348+Z348*2,IF(Z348="DSP",V348+X348*2,IF(Z348="VAL","VALIDÉ",V348+X348+Z348))))))))</f>
        <v>11.25</v>
      </c>
      <c r="AB348" s="418">
        <v>41.98</v>
      </c>
      <c r="AC348" s="420">
        <f>IF(AB348="ABI",0,IF(AB348="DNF",0,IF(AB348="DSP","DSP",IF(AB348="VAL","VAL",(IF(A348="F",VLOOKUP(AB348,nagefille,2),VLOOKUP(AB348,nagegarçon,2)))))))</f>
        <v>9</v>
      </c>
      <c r="AD348" s="423">
        <f>IF(AC348="VAL","VALIDÉ",AC348)</f>
        <v>9</v>
      </c>
      <c r="AE348" s="424">
        <f>IF(AND(H348="DSP",M348="DSP",T348="DSP",AA348="DSP",AD348="DSP"),"DSP",IF(AND(H348="DSP",M348="DSP",T348="DSP",AA348="DSP"),AD348,IF(AND(H348="DSP",M348="DSP",T348="DSP",AD348="DSP"),AA348,IF(AND(H348="DSP",M348="DSP",AA348="DSP",AD348="DSP"),T348,IF(AND(H348="DSP",T348="DSP",AA348="DSP",AD348="DSP"),M348,IF(AND(M348="DSP",T348="DSP",AA348="DSP",AD348="DSP"),H348,IF(AND(T348="DSP",AA348="DSP",AD348="DSP"),(H348+M348)/2,IF(AND(M348="DSP",AA348="DSP",AD348="DSP"),(H348+T348)/2,IF(AND(H348="DSP",AA348="DSP",AD348="DSP"),(M348+T348)/2,IF(AND(M348="DSP",T348="DSP",AD348="DSP"),(H348+AA348)/2,IF(AND(H348="DSP",T348="DSP",AD348="DSP"),(M348+AA348)/2,IF(AND(H348="DSP",M348="DSP",AD348="DSP"),(T348+AA348)/2,IF(AND(M348="DSP",T348="DSP",AA348="DSP"),(H348+AD348)/2,IF(AND(H348="DSP",T348="DSP",AA348="DSP"),(M348+AD348)/2,IF(AND(H348="DSP",M348="DSP",AA348="DSP"),(T348+AD348)/2,IF(AND(H348="DSP",M348="DSP",T348="DSP"),(AA348+AD348)/2,IF(AND(H348="DSP",M348="DSP"),(T348+AA348+AD348)/3,IF(AND(H348="DSP",T348="DSP"),(M348+AA348+AD348)/3,IF(AND(M348="DSP",T348="DSP"),(H348+AA348+AD348)/3,IF(AND(H348="DSP",AA348="DSP"),(M348+T348+AD348)/3,IF(AND(M348="DSP",AA348="DSP"),(H348+T348+AD348)/3,IF(AND(T348="DSP",AA348="DSP"),(H348+M348+AD348)/3,IF(AND(H348="DSP",AD348="DSP"),(M348+T348+AA348)/3,IF(AND(M348="DSP",AD348="DSP"),(H348+T348+AA348)/3,IF(AND(T348="DSP",AD348="DSP"),(H348+M348+AA348)/3,IF(AND(AA348="DSP",AD348="DSP"),(H348+M348+T348)/3,IF(H348="DSP",(M348+T348+AA348+AD348)/4,IF(M348="DSP",(H348+T348+AA348+AD348)/4,IF(T348="DSP",(H348+M348+AA348+AD348)/4,IF(AA348="DSP",(H348+M348+T348+AD348)/4,IF(AD348="DSP",(H348+M348+T348+AA348)/4,SUM(H348+M348+T348+AA348+AD348)/5)))))))))))))))))))))))))))))))</f>
        <v>11.25</v>
      </c>
      <c r="AF348" s="425">
        <f>IF(AE348="DSP",0,AE348)</f>
        <v>11.25</v>
      </c>
      <c r="AG348" s="484">
        <f>RANK(AF348,$AF$3:$AF$651,0)</f>
        <v>299</v>
      </c>
      <c r="AH348" s="426">
        <f>IF(ISERROR(VLOOKUP(B348,'Notes Ecrit'!$A$2:$B$650,2,FALSE)),"ABI",(VLOOKUP(B348,'Notes Ecrit'!$A$2:$B$650,2,FALSE)))</f>
        <v>6.5</v>
      </c>
      <c r="AI348" s="425">
        <f>IF(OR(AH348="ABI",AH348="VALIDÉ"),0,AH348)</f>
        <v>6.5</v>
      </c>
      <c r="AJ348" s="488">
        <f>RANK(AI348,$AI$3:$AI$651,0)</f>
        <v>238</v>
      </c>
      <c r="AK348" s="427">
        <f>IF(AH348="ABI","DEF",IF(AE348="DSP",AH348,(AE348*0.5+AH348*0.5)))</f>
        <v>8.875</v>
      </c>
    </row>
    <row r="349" spans="1:37" ht="15.75" customHeight="1" thickBot="1" x14ac:dyDescent="0.35">
      <c r="A349" s="414" t="s">
        <v>74</v>
      </c>
      <c r="B349" s="415">
        <v>21902047</v>
      </c>
      <c r="C349" s="442" t="s">
        <v>725</v>
      </c>
      <c r="D349" s="443" t="s">
        <v>726</v>
      </c>
      <c r="E349" s="418">
        <v>8</v>
      </c>
      <c r="F349" s="419">
        <f>IF(E349="ABI","ABI",IF(E349="DSP","DSP",IF(E349="VAL","VAL",(VLOOKUP(E349,tpstest,2)))))</f>
        <v>13.5</v>
      </c>
      <c r="G349" s="420">
        <f>IF(F349="ABI",0,IF(F349="DSP","DSP",IF(F349="VAL","VAL",(IF(A349="F",VLOOKUP(F349,endurfille,2),VLOOKUP(F349,endurgarçon,2))))))</f>
        <v>8</v>
      </c>
      <c r="H349" s="421">
        <f>IF(G349="VAL","VALIDÉ",G349)</f>
        <v>8</v>
      </c>
      <c r="I349" s="418">
        <v>3.6</v>
      </c>
      <c r="J349" s="420">
        <f>IF(I349="ABI",0,IF(I349="DSP","DSP",IF(I349="VAL","VAL",(IF(A349="F",VLOOKUP(I349,VIT20MF,2),VLOOKUP(I349,Vit20MG,2))))))</f>
        <v>15</v>
      </c>
      <c r="K349" s="418">
        <v>7.95</v>
      </c>
      <c r="L349" s="420">
        <f>IF(K349="ABI",0,IF(K349="DSP","DSP",IF(K349="VAL","VAL",(IF(A349="F",VLOOKUP(K349,vit50mf,2),VLOOKUP(K349,vit50mg,2))))))</f>
        <v>9</v>
      </c>
      <c r="M349" s="421">
        <f>IF(OR(J349="DSP",L349="DSP"),"DSP",IF(L349="VAL","VALIDÉ",(J349+L349)/2))</f>
        <v>12</v>
      </c>
      <c r="N349" s="418">
        <v>41</v>
      </c>
      <c r="O349" s="418">
        <v>81</v>
      </c>
      <c r="P349" s="422">
        <f>IF(OR(N349="DSP",N349="ABI",N349="VAL"),0,N349/O349)</f>
        <v>0.50617283950617287</v>
      </c>
      <c r="Q349" s="420">
        <f>IF(N349="ABI",0,IF(N349="DSP","DSP",IF(N349="VAL","VAL",IF(A349="F",VLOOKUP(P349,forcefille,2),VLOOKUP(P349,forcegarçon,2)))))</f>
        <v>5</v>
      </c>
      <c r="R349" s="418">
        <v>30.5</v>
      </c>
      <c r="S349" s="420">
        <f>IF(R349="ABI",0,IF(R349="DSP","DSP",IF(R349="VAL","VAL",IF(A349="F",VLOOKUP(R349,détfille,2),VLOOKUP(R349,détgarçon,2)))))</f>
        <v>5</v>
      </c>
      <c r="T349" s="421">
        <f>IF(OR(Q349="VAL",S349="VAL"),"VALIDÉ",IF(AND(Q349="DSP",S349="DSP"),"DSP",IF(Q349="DSP",S349*2,IF(S349="DSP",Q349*2,(Q349+S349)))))</f>
        <v>10</v>
      </c>
      <c r="U349" s="418">
        <v>26.81</v>
      </c>
      <c r="V349" s="420">
        <f>IF(U349="ABI",0,IF(U349="DSP","DSP",IF(U349="VAL","VAL",IF(A349="F",VLOOKUP(U349,coorfille,2),VLOOKUP(U349,coorgarçon,2)))))</f>
        <v>5.5</v>
      </c>
      <c r="W349" s="418">
        <v>4</v>
      </c>
      <c r="X349" s="420">
        <f>IF(W349="ABI",0,IF(W349="DSP","DSP",IF(W349="VAL","VAL",IF(A349="F",VLOOKUP(W349,SouplesseFille,2),VLOOKUP(W349,SouplesseGarçon,2)))))</f>
        <v>3.25</v>
      </c>
      <c r="Y349" s="418">
        <v>2</v>
      </c>
      <c r="Z349" s="420">
        <f>IF(Y349="ABI",0,IF(Y349="DSP","DSP",IF(Y349="VAL","VAL",IF(A349="F",VLOOKUP(Y349,eqfille,2),VLOOKUP(Y349,eqgarçon,2)))))</f>
        <v>4</v>
      </c>
      <c r="AA349" s="421">
        <f>IF(AND(V349="DSP",X349="DSP",Z349="DSP"),"DSP",IF(AND(V349="DSP",X349="DSP"),Z349*4,IF(AND(V349="DSP",Z349="DSP"),X349*4,IF(AND(X349="DSP",Z349="DSP"),V349*2,IF(V349="DSP",(X349+Z349)*2,IF(X349="DSP",V349+Z349*2,IF(Z349="DSP",V349+X349*2,IF(Z349="VAL","VALIDÉ",V349+X349+Z349))))))))</f>
        <v>12.75</v>
      </c>
      <c r="AB349" s="418">
        <v>40.04</v>
      </c>
      <c r="AC349" s="420">
        <f>IF(AB349="ABI",0,IF(AB349="DNF",0,IF(AB349="DSP","DSP",IF(AB349="VAL","VAL",(IF(A349="F",VLOOKUP(AB349,nagefille,2),VLOOKUP(AB349,nagegarçon,2)))))))</f>
        <v>14</v>
      </c>
      <c r="AD349" s="423">
        <f>IF(AC349="VAL","VALIDÉ",AC349)</f>
        <v>14</v>
      </c>
      <c r="AE349" s="424">
        <f>IF(AND(H349="DSP",M349="DSP",T349="DSP",AA349="DSP",AD349="DSP"),"DSP",IF(AND(H349="DSP",M349="DSP",T349="DSP",AA349="DSP"),AD349,IF(AND(H349="DSP",M349="DSP",T349="DSP",AD349="DSP"),AA349,IF(AND(H349="DSP",M349="DSP",AA349="DSP",AD349="DSP"),T349,IF(AND(H349="DSP",T349="DSP",AA349="DSP",AD349="DSP"),M349,IF(AND(M349="DSP",T349="DSP",AA349="DSP",AD349="DSP"),H349,IF(AND(T349="DSP",AA349="DSP",AD349="DSP"),(H349+M349)/2,IF(AND(M349="DSP",AA349="DSP",AD349="DSP"),(H349+T349)/2,IF(AND(H349="DSP",AA349="DSP",AD349="DSP"),(M349+T349)/2,IF(AND(M349="DSP",T349="DSP",AD349="DSP"),(H349+AA349)/2,IF(AND(H349="DSP",T349="DSP",AD349="DSP"),(M349+AA349)/2,IF(AND(H349="DSP",M349="DSP",AD349="DSP"),(T349+AA349)/2,IF(AND(M349="DSP",T349="DSP",AA349="DSP"),(H349+AD349)/2,IF(AND(H349="DSP",T349="DSP",AA349="DSP"),(M349+AD349)/2,IF(AND(H349="DSP",M349="DSP",AA349="DSP"),(T349+AD349)/2,IF(AND(H349="DSP",M349="DSP",T349="DSP"),(AA349+AD349)/2,IF(AND(H349="DSP",M349="DSP"),(T349+AA349+AD349)/3,IF(AND(H349="DSP",T349="DSP"),(M349+AA349+AD349)/3,IF(AND(M349="DSP",T349="DSP"),(H349+AA349+AD349)/3,IF(AND(H349="DSP",AA349="DSP"),(M349+T349+AD349)/3,IF(AND(M349="DSP",AA349="DSP"),(H349+T349+AD349)/3,IF(AND(T349="DSP",AA349="DSP"),(H349+M349+AD349)/3,IF(AND(H349="DSP",AD349="DSP"),(M349+T349+AA349)/3,IF(AND(M349="DSP",AD349="DSP"),(H349+T349+AA349)/3,IF(AND(T349="DSP",AD349="DSP"),(H349+M349+AA349)/3,IF(AND(AA349="DSP",AD349="DSP"),(H349+M349+T349)/3,IF(H349="DSP",(M349+T349+AA349+AD349)/4,IF(M349="DSP",(H349+T349+AA349+AD349)/4,IF(T349="DSP",(H349+M349+AA349+AD349)/4,IF(AA349="DSP",(H349+M349+T349+AD349)/4,IF(AD349="DSP",(H349+M349+T349+AA349)/4,SUM(H349+M349+T349+AA349+AD349)/5)))))))))))))))))))))))))))))))</f>
        <v>11.35</v>
      </c>
      <c r="AF349" s="425">
        <f>IF(AE349="DSP",0,AE349)</f>
        <v>11.35</v>
      </c>
      <c r="AG349" s="484">
        <f>RANK(AF349,$AF$3:$AF$651,0)</f>
        <v>281</v>
      </c>
      <c r="AH349" s="426">
        <f>IF(ISERROR(VLOOKUP(B349,'Notes Ecrit'!$A$2:$B$650,2,FALSE)),"ABI",(VLOOKUP(B349,'Notes Ecrit'!$A$2:$B$650,2,FALSE)))</f>
        <v>13.5</v>
      </c>
      <c r="AI349" s="425">
        <f>IF(OR(AH349="ABI",AH349="VALIDÉ"),0,AH349)</f>
        <v>13.5</v>
      </c>
      <c r="AJ349" s="488">
        <f>RANK(AI349,$AI$3:$AI$651,0)</f>
        <v>2</v>
      </c>
      <c r="AK349" s="427">
        <f>IF(AH349="ABI","DEF",IF(AE349="DSP",AH349,(AE349*0.5+AH349*0.5)))</f>
        <v>12.425000000000001</v>
      </c>
    </row>
    <row r="350" spans="1:37" ht="15.75" customHeight="1" thickBot="1" x14ac:dyDescent="0.35">
      <c r="A350" s="414" t="s">
        <v>1026</v>
      </c>
      <c r="B350" s="415">
        <v>21913781</v>
      </c>
      <c r="C350" s="442" t="s">
        <v>727</v>
      </c>
      <c r="D350" s="443" t="s">
        <v>728</v>
      </c>
      <c r="E350" s="418">
        <v>20</v>
      </c>
      <c r="F350" s="419">
        <f>IF(E350="ABI","ABI",IF(E350="DSP","DSP",IF(E350="VAL","VAL",(VLOOKUP(E350,tpstest,2)))))</f>
        <v>19.5</v>
      </c>
      <c r="G350" s="420">
        <f>IF(F350="ABI",0,IF(F350="DSP","DSP",IF(F350="VAL","VAL",(IF(A350="F",VLOOKUP(F350,endurfille,2),VLOOKUP(F350,endurgarçon,2))))))</f>
        <v>17</v>
      </c>
      <c r="H350" s="421">
        <f>IF(G350="VAL","VALIDÉ",G350)</f>
        <v>17</v>
      </c>
      <c r="I350" s="418">
        <v>3.23</v>
      </c>
      <c r="J350" s="420">
        <f>IF(I350="ABI",0,IF(I350="DSP","DSP",IF(I350="VAL","VAL",(IF(A350="F",VLOOKUP(I350,VIT20MF,2),VLOOKUP(I350,Vit20MG,2))))))</f>
        <v>16</v>
      </c>
      <c r="K350" s="418">
        <v>6.71</v>
      </c>
      <c r="L350" s="420">
        <f>IF(K350="ABI",0,IF(K350="DSP","DSP",IF(K350="VAL","VAL",(IF(A350="F",VLOOKUP(K350,vit50mf,2),VLOOKUP(K350,vit50mg,2))))))</f>
        <v>12</v>
      </c>
      <c r="M350" s="421">
        <f>IF(OR(J350="DSP",L350="DSP"),"DSP",IF(L350="VAL","VALIDÉ",(J350+L350)/2))</f>
        <v>14</v>
      </c>
      <c r="N350" s="418">
        <v>35</v>
      </c>
      <c r="O350" s="418">
        <v>50</v>
      </c>
      <c r="P350" s="422">
        <f>IF(OR(N350="DSP",N350="ABI",N350="VAL"),0,N350/O350)</f>
        <v>0.7</v>
      </c>
      <c r="Q350" s="420">
        <f>IF(N350="ABI",0,IF(N350="DSP","DSP",IF(N350="VAL","VAL",IF(A350="F",VLOOKUP(P350,forcefille,2),VLOOKUP(P350,forcegarçon,2)))))</f>
        <v>4</v>
      </c>
      <c r="R350" s="418">
        <v>39</v>
      </c>
      <c r="S350" s="420">
        <f>IF(R350="ABI",0,IF(R350="DSP","DSP",IF(R350="VAL","VAL",IF(A350="F",VLOOKUP(R350,détfille,2),VLOOKUP(R350,détgarçon,2)))))</f>
        <v>3</v>
      </c>
      <c r="T350" s="421">
        <f>IF(OR(Q350="VAL",S350="VAL"),"VALIDÉ",IF(AND(Q350="DSP",S350="DSP"),"DSP",IF(Q350="DSP",S350*2,IF(S350="DSP",Q350*2,(Q350+S350)))))</f>
        <v>7</v>
      </c>
      <c r="U350" s="418">
        <v>28.65</v>
      </c>
      <c r="V350" s="420">
        <f>IF(U350="ABI",0,IF(U350="DSP","DSP",IF(U350="VAL","VAL",IF(A350="F",VLOOKUP(U350,coorfille,2),VLOOKUP(U350,coorgarçon,2)))))</f>
        <v>3.5</v>
      </c>
      <c r="W350" s="418">
        <v>-8</v>
      </c>
      <c r="X350" s="420">
        <f>IF(W350="ABI",0,IF(W350="DSP","DSP",IF(W350="VAL","VAL",IF(A350="F",VLOOKUP(W350,SouplesseFille,2),VLOOKUP(W350,SouplesseGarçon,2)))))</f>
        <v>1</v>
      </c>
      <c r="Y350" s="418">
        <v>8</v>
      </c>
      <c r="Z350" s="420">
        <f>IF(Y350="ABI",0,IF(Y350="DSP","DSP",IF(Y350="VAL","VAL",IF(A350="F",VLOOKUP(Y350,eqfille,2),VLOOKUP(Y350,eqgarçon,2)))))</f>
        <v>1</v>
      </c>
      <c r="AA350" s="421">
        <f>IF(AND(V350="DSP",X350="DSP",Z350="DSP"),"DSP",IF(AND(V350="DSP",X350="DSP"),Z350*4,IF(AND(V350="DSP",Z350="DSP"),X350*4,IF(AND(X350="DSP",Z350="DSP"),V350*2,IF(V350="DSP",(X350+Z350)*2,IF(X350="DSP",V350+Z350*2,IF(Z350="DSP",V350+X350*2,IF(Z350="VAL","VALIDÉ",V350+X350+Z350))))))))</f>
        <v>5.5</v>
      </c>
      <c r="AB350" s="418">
        <v>46.83</v>
      </c>
      <c r="AC350" s="420">
        <f>IF(AB350="ABI",0,IF(AB350="DNF",0,IF(AB350="DSP","DSP",IF(AB350="VAL","VAL",(IF(A350="F",VLOOKUP(AB350,nagefille,2),VLOOKUP(AB350,nagegarçon,2)))))))</f>
        <v>7</v>
      </c>
      <c r="AD350" s="423">
        <f>IF(AC350="VAL","VALIDÉ",AC350)</f>
        <v>7</v>
      </c>
      <c r="AE350" s="424">
        <f>IF(AND(H350="DSP",M350="DSP",T350="DSP",AA350="DSP",AD350="DSP"),"DSP",IF(AND(H350="DSP",M350="DSP",T350="DSP",AA350="DSP"),AD350,IF(AND(H350="DSP",M350="DSP",T350="DSP",AD350="DSP"),AA350,IF(AND(H350="DSP",M350="DSP",AA350="DSP",AD350="DSP"),T350,IF(AND(H350="DSP",T350="DSP",AA350="DSP",AD350="DSP"),M350,IF(AND(M350="DSP",T350="DSP",AA350="DSP",AD350="DSP"),H350,IF(AND(T350="DSP",AA350="DSP",AD350="DSP"),(H350+M350)/2,IF(AND(M350="DSP",AA350="DSP",AD350="DSP"),(H350+T350)/2,IF(AND(H350="DSP",AA350="DSP",AD350="DSP"),(M350+T350)/2,IF(AND(M350="DSP",T350="DSP",AD350="DSP"),(H350+AA350)/2,IF(AND(H350="DSP",T350="DSP",AD350="DSP"),(M350+AA350)/2,IF(AND(H350="DSP",M350="DSP",AD350="DSP"),(T350+AA350)/2,IF(AND(M350="DSP",T350="DSP",AA350="DSP"),(H350+AD350)/2,IF(AND(H350="DSP",T350="DSP",AA350="DSP"),(M350+AD350)/2,IF(AND(H350="DSP",M350="DSP",AA350="DSP"),(T350+AD350)/2,IF(AND(H350="DSP",M350="DSP",T350="DSP"),(AA350+AD350)/2,IF(AND(H350="DSP",M350="DSP"),(T350+AA350+AD350)/3,IF(AND(H350="DSP",T350="DSP"),(M350+AA350+AD350)/3,IF(AND(M350="DSP",T350="DSP"),(H350+AA350+AD350)/3,IF(AND(H350="DSP",AA350="DSP"),(M350+T350+AD350)/3,IF(AND(M350="DSP",AA350="DSP"),(H350+T350+AD350)/3,IF(AND(T350="DSP",AA350="DSP"),(H350+M350+AD350)/3,IF(AND(H350="DSP",AD350="DSP"),(M350+T350+AA350)/3,IF(AND(M350="DSP",AD350="DSP"),(H350+T350+AA350)/3,IF(AND(T350="DSP",AD350="DSP"),(H350+M350+AA350)/3,IF(AND(AA350="DSP",AD350="DSP"),(H350+M350+T350)/3,IF(H350="DSP",(M350+T350+AA350+AD350)/4,IF(M350="DSP",(H350+T350+AA350+AD350)/4,IF(T350="DSP",(H350+M350+AA350+AD350)/4,IF(AA350="DSP",(H350+M350+T350+AD350)/4,IF(AD350="DSP",(H350+M350+T350+AA350)/4,SUM(H350+M350+T350+AA350+AD350)/5)))))))))))))))))))))))))))))))</f>
        <v>10.1</v>
      </c>
      <c r="AF350" s="425">
        <f>IF(AE350="DSP",0,AE350)</f>
        <v>10.1</v>
      </c>
      <c r="AG350" s="484">
        <f>RANK(AF350,$AF$3:$AF$651,0)</f>
        <v>417</v>
      </c>
      <c r="AH350" s="426">
        <f>IF(ISERROR(VLOOKUP(B350,'Notes Ecrit'!$A$2:$B$650,2,FALSE)),"ABI",(VLOOKUP(B350,'Notes Ecrit'!$A$2:$B$650,2,FALSE)))</f>
        <v>4</v>
      </c>
      <c r="AI350" s="425">
        <f>IF(OR(AH350="ABI",AH350="VALIDÉ"),0,AH350)</f>
        <v>4</v>
      </c>
      <c r="AJ350" s="488">
        <f>RANK(AI350,$AI$3:$AI$651,0)</f>
        <v>490</v>
      </c>
      <c r="AK350" s="427">
        <f>IF(AH350="ABI","DEF",IF(AE350="DSP",AH350,(AE350*0.5+AH350*0.5)))</f>
        <v>7.05</v>
      </c>
    </row>
    <row r="351" spans="1:37" ht="15.75" customHeight="1" thickBot="1" x14ac:dyDescent="0.35">
      <c r="A351" s="414" t="s">
        <v>74</v>
      </c>
      <c r="B351" s="415">
        <v>21902407</v>
      </c>
      <c r="C351" s="442" t="s">
        <v>729</v>
      </c>
      <c r="D351" s="443" t="s">
        <v>730</v>
      </c>
      <c r="E351" s="418">
        <v>12</v>
      </c>
      <c r="F351" s="419">
        <f>IF(E351="ABI","ABI",IF(E351="DSP","DSP",IF(E351="VAL","VAL",(VLOOKUP(E351,tpstest,2)))))</f>
        <v>15.5</v>
      </c>
      <c r="G351" s="420">
        <f>IF(F351="ABI",0,IF(F351="DSP","DSP",IF(F351="VAL","VAL",(IF(A351="F",VLOOKUP(F351,endurfille,2),VLOOKUP(F351,endurgarçon,2))))))</f>
        <v>12</v>
      </c>
      <c r="H351" s="421">
        <f>IF(G351="VAL","VALIDÉ",G351)</f>
        <v>12</v>
      </c>
      <c r="I351" s="418">
        <v>3.9</v>
      </c>
      <c r="J351" s="420">
        <f>IF(I351="ABI",0,IF(I351="DSP","DSP",IF(I351="VAL","VAL",(IF(A351="F",VLOOKUP(I351,VIT20MF,2),VLOOKUP(I351,Vit20MG,2))))))</f>
        <v>10</v>
      </c>
      <c r="K351" s="418">
        <v>8.4499999999999993</v>
      </c>
      <c r="L351" s="420">
        <f>IF(K351="ABI",0,IF(K351="DSP","DSP",IF(K351="VAL","VAL",(IF(A351="F",VLOOKUP(K351,vit50mf,2),VLOOKUP(K351,vit50mg,2))))))</f>
        <v>6</v>
      </c>
      <c r="M351" s="421">
        <f>IF(OR(J351="DSP",L351="DSP"),"DSP",IF(L351="VAL","VALIDÉ",(J351+L351)/2))</f>
        <v>8</v>
      </c>
      <c r="N351" s="418">
        <v>41</v>
      </c>
      <c r="O351" s="418">
        <v>62</v>
      </c>
      <c r="P351" s="422">
        <f>IF(OR(N351="DSP",N351="ABI",N351="VAL"),0,N351/O351)</f>
        <v>0.66129032258064513</v>
      </c>
      <c r="Q351" s="420">
        <f>IF(N351="ABI",0,IF(N351="DSP","DSP",IF(N351="VAL","VAL",IF(A351="F",VLOOKUP(P351,forcefille,2),VLOOKUP(P351,forcegarçon,2)))))</f>
        <v>6</v>
      </c>
      <c r="R351" s="418">
        <v>32.4</v>
      </c>
      <c r="S351" s="420">
        <f>IF(R351="ABI",0,IF(R351="DSP","DSP",IF(R351="VAL","VAL",IF(A351="F",VLOOKUP(R351,détfille,2),VLOOKUP(R351,détgarçon,2)))))</f>
        <v>5.5</v>
      </c>
      <c r="T351" s="421">
        <f>IF(OR(Q351="VAL",S351="VAL"),"VALIDÉ",IF(AND(Q351="DSP",S351="DSP"),"DSP",IF(Q351="DSP",S351*2,IF(S351="DSP",Q351*2,(Q351+S351)))))</f>
        <v>11.5</v>
      </c>
      <c r="U351" s="418">
        <v>27.44</v>
      </c>
      <c r="V351" s="420">
        <f>IF(U351="ABI",0,IF(U351="DSP","DSP",IF(U351="VAL","VAL",IF(A351="F",VLOOKUP(U351,coorfille,2),VLOOKUP(U351,coorgarçon,2)))))</f>
        <v>5.25</v>
      </c>
      <c r="W351" s="418">
        <v>20</v>
      </c>
      <c r="X351" s="420">
        <f>IF(W351="ABI",0,IF(W351="DSP","DSP",IF(W351="VAL","VAL",IF(A351="F",VLOOKUP(W351,SouplesseFille,2),VLOOKUP(W351,SouplesseGarçon,2)))))</f>
        <v>5</v>
      </c>
      <c r="Y351" s="418">
        <v>0</v>
      </c>
      <c r="Z351" s="420">
        <f>IF(Y351="ABI",0,IF(Y351="DSP","DSP",IF(Y351="VAL","VAL",IF(A351="F",VLOOKUP(Y351,eqfille,2),VLOOKUP(Y351,eqgarçon,2)))))</f>
        <v>5</v>
      </c>
      <c r="AA351" s="421">
        <f>IF(AND(V351="DSP",X351="DSP",Z351="DSP"),"DSP",IF(AND(V351="DSP",X351="DSP"),Z351*4,IF(AND(V351="DSP",Z351="DSP"),X351*4,IF(AND(X351="DSP",Z351="DSP"),V351*2,IF(V351="DSP",(X351+Z351)*2,IF(X351="DSP",V351+Z351*2,IF(Z351="DSP",V351+X351*2,IF(Z351="VAL","VALIDÉ",V351+X351+Z351))))))))</f>
        <v>15.25</v>
      </c>
      <c r="AB351" s="418">
        <v>52.84</v>
      </c>
      <c r="AC351" s="420">
        <f>IF(AB351="ABI",0,IF(AB351="DNF",0,IF(AB351="DSP","DSP",IF(AB351="VAL","VAL",(IF(A351="F",VLOOKUP(AB351,nagefille,2),VLOOKUP(AB351,nagegarçon,2)))))))</f>
        <v>7</v>
      </c>
      <c r="AD351" s="423">
        <f>IF(AC351="VAL","VALIDÉ",AC351)</f>
        <v>7</v>
      </c>
      <c r="AE351" s="424">
        <f>IF(AND(H351="DSP",M351="DSP",T351="DSP",AA351="DSP",AD351="DSP"),"DSP",IF(AND(H351="DSP",M351="DSP",T351="DSP",AA351="DSP"),AD351,IF(AND(H351="DSP",M351="DSP",T351="DSP",AD351="DSP"),AA351,IF(AND(H351="DSP",M351="DSP",AA351="DSP",AD351="DSP"),T351,IF(AND(H351="DSP",T351="DSP",AA351="DSP",AD351="DSP"),M351,IF(AND(M351="DSP",T351="DSP",AA351="DSP",AD351="DSP"),H351,IF(AND(T351="DSP",AA351="DSP",AD351="DSP"),(H351+M351)/2,IF(AND(M351="DSP",AA351="DSP",AD351="DSP"),(H351+T351)/2,IF(AND(H351="DSP",AA351="DSP",AD351="DSP"),(M351+T351)/2,IF(AND(M351="DSP",T351="DSP",AD351="DSP"),(H351+AA351)/2,IF(AND(H351="DSP",T351="DSP",AD351="DSP"),(M351+AA351)/2,IF(AND(H351="DSP",M351="DSP",AD351="DSP"),(T351+AA351)/2,IF(AND(M351="DSP",T351="DSP",AA351="DSP"),(H351+AD351)/2,IF(AND(H351="DSP",T351="DSP",AA351="DSP"),(M351+AD351)/2,IF(AND(H351="DSP",M351="DSP",AA351="DSP"),(T351+AD351)/2,IF(AND(H351="DSP",M351="DSP",T351="DSP"),(AA351+AD351)/2,IF(AND(H351="DSP",M351="DSP"),(T351+AA351+AD351)/3,IF(AND(H351="DSP",T351="DSP"),(M351+AA351+AD351)/3,IF(AND(M351="DSP",T351="DSP"),(H351+AA351+AD351)/3,IF(AND(H351="DSP",AA351="DSP"),(M351+T351+AD351)/3,IF(AND(M351="DSP",AA351="DSP"),(H351+T351+AD351)/3,IF(AND(T351="DSP",AA351="DSP"),(H351+M351+AD351)/3,IF(AND(H351="DSP",AD351="DSP"),(M351+T351+AA351)/3,IF(AND(M351="DSP",AD351="DSP"),(H351+T351+AA351)/3,IF(AND(T351="DSP",AD351="DSP"),(H351+M351+AA351)/3,IF(AND(AA351="DSP",AD351="DSP"),(H351+M351+T351)/3,IF(H351="DSP",(M351+T351+AA351+AD351)/4,IF(M351="DSP",(H351+T351+AA351+AD351)/4,IF(T351="DSP",(H351+M351+AA351+AD351)/4,IF(AA351="DSP",(H351+M351+T351+AD351)/4,IF(AD351="DSP",(H351+M351+T351+AA351)/4,SUM(H351+M351+T351+AA351+AD351)/5)))))))))))))))))))))))))))))))</f>
        <v>10.75</v>
      </c>
      <c r="AF351" s="425">
        <f>IF(AE351="DSP",0,AE351)</f>
        <v>10.75</v>
      </c>
      <c r="AG351" s="484">
        <f>RANK(AF351,$AF$3:$AF$651,0)</f>
        <v>355</v>
      </c>
      <c r="AH351" s="426">
        <f>IF(ISERROR(VLOOKUP(B351,'Notes Ecrit'!$A$2:$B$650,2,FALSE)),"ABI",(VLOOKUP(B351,'Notes Ecrit'!$A$2:$B$650,2,FALSE)))</f>
        <v>5</v>
      </c>
      <c r="AI351" s="425">
        <f>IF(OR(AH351="ABI",AH351="VALIDÉ"),0,AH351)</f>
        <v>5</v>
      </c>
      <c r="AJ351" s="488">
        <f>RANK(AI351,$AI$3:$AI$651,0)</f>
        <v>416</v>
      </c>
      <c r="AK351" s="427">
        <f>IF(AH351="ABI","DEF",IF(AE351="DSP",AH351,(AE351*0.5+AH351*0.5)))</f>
        <v>7.875</v>
      </c>
    </row>
    <row r="352" spans="1:37" ht="15.75" customHeight="1" thickBot="1" x14ac:dyDescent="0.35">
      <c r="A352" s="414" t="s">
        <v>1026</v>
      </c>
      <c r="B352" s="415">
        <v>21808872</v>
      </c>
      <c r="C352" s="442" t="s">
        <v>731</v>
      </c>
      <c r="D352" s="443" t="s">
        <v>732</v>
      </c>
      <c r="E352" s="418">
        <v>16</v>
      </c>
      <c r="F352" s="419">
        <f>IF(E352="ABI","ABI",IF(E352="DSP","DSP",IF(E352="VAL","VAL",(VLOOKUP(E352,tpstest,2)))))</f>
        <v>17.5</v>
      </c>
      <c r="G352" s="420">
        <f>IF(F352="ABI",0,IF(F352="DSP","DSP",IF(F352="VAL","VAL",(IF(A352="F",VLOOKUP(F352,endurfille,2),VLOOKUP(F352,endurgarçon,2))))))</f>
        <v>13</v>
      </c>
      <c r="H352" s="421">
        <f>IF(G352="VAL","VALIDÉ",G352)</f>
        <v>13</v>
      </c>
      <c r="I352" s="418">
        <v>3.2</v>
      </c>
      <c r="J352" s="420">
        <f>IF(I352="ABI",0,IF(I352="DSP","DSP",IF(I352="VAL","VAL",(IF(A352="F",VLOOKUP(I352,VIT20MF,2),VLOOKUP(I352,Vit20MG,2))))))</f>
        <v>17</v>
      </c>
      <c r="K352" s="418">
        <v>6.69</v>
      </c>
      <c r="L352" s="420">
        <f>IF(K352="ABI",0,IF(K352="DSP","DSP",IF(K352="VAL","VAL",(IF(A352="F",VLOOKUP(K352,vit50mf,2),VLOOKUP(K352,vit50mg,2))))))</f>
        <v>12</v>
      </c>
      <c r="M352" s="421">
        <f>IF(OR(J352="DSP",L352="DSP"),"DSP",IF(L352="VAL","VALIDÉ",(J352+L352)/2))</f>
        <v>14.5</v>
      </c>
      <c r="N352" s="418">
        <v>90</v>
      </c>
      <c r="O352" s="418">
        <v>61</v>
      </c>
      <c r="P352" s="422">
        <f>IF(OR(N352="DSP",N352="ABI",N352="VAL"),0,N352/O352)</f>
        <v>1.4754098360655739</v>
      </c>
      <c r="Q352" s="420">
        <f>IF(N352="ABI",0,IF(N352="DSP","DSP",IF(N352="VAL","VAL",IF(A352="F",VLOOKUP(P352,forcefille,2),VLOOKUP(P352,forcegarçon,2)))))</f>
        <v>7.5</v>
      </c>
      <c r="R352" s="418">
        <v>46.8</v>
      </c>
      <c r="S352" s="420">
        <f>IF(R352="ABI",0,IF(R352="DSP","DSP",IF(R352="VAL","VAL",IF(A352="F",VLOOKUP(R352,détfille,2),VLOOKUP(R352,détgarçon,2)))))</f>
        <v>4.5</v>
      </c>
      <c r="T352" s="421">
        <f>IF(OR(Q352="VAL",S352="VAL"),"VALIDÉ",IF(AND(Q352="DSP",S352="DSP"),"DSP",IF(Q352="DSP",S352*2,IF(S352="DSP",Q352*2,(Q352+S352)))))</f>
        <v>12</v>
      </c>
      <c r="U352" s="418">
        <v>23.13</v>
      </c>
      <c r="V352" s="420">
        <f>IF(U352="ABI",0,IF(U352="DSP","DSP",IF(U352="VAL","VAL",IF(A352="F",VLOOKUP(U352,coorfille,2),VLOOKUP(U352,coorgarçon,2)))))</f>
        <v>6.25</v>
      </c>
      <c r="W352" s="418">
        <v>7</v>
      </c>
      <c r="X352" s="420">
        <f>IF(W352="ABI",0,IF(W352="DSP","DSP",IF(W352="VAL","VAL",IF(A352="F",VLOOKUP(W352,SouplesseFille,2),VLOOKUP(W352,SouplesseGarçon,2)))))</f>
        <v>3.75</v>
      </c>
      <c r="Y352" s="418">
        <v>0</v>
      </c>
      <c r="Z352" s="420">
        <f>IF(Y352="ABI",0,IF(Y352="DSP","DSP",IF(Y352="VAL","VAL",IF(A352="F",VLOOKUP(Y352,eqfille,2),VLOOKUP(Y352,eqgarçon,2)))))</f>
        <v>5</v>
      </c>
      <c r="AA352" s="421">
        <f>IF(AND(V352="DSP",X352="DSP",Z352="DSP"),"DSP",IF(AND(V352="DSP",X352="DSP"),Z352*4,IF(AND(V352="DSP",Z352="DSP"),X352*4,IF(AND(X352="DSP",Z352="DSP"),V352*2,IF(V352="DSP",(X352+Z352)*2,IF(X352="DSP",V352+Z352*2,IF(Z352="DSP",V352+X352*2,IF(Z352="VAL","VALIDÉ",V352+X352+Z352))))))))</f>
        <v>15</v>
      </c>
      <c r="AB352" s="418">
        <v>43.7</v>
      </c>
      <c r="AC352" s="420">
        <f>IF(AB352="ABI",0,IF(AB352="DNF",0,IF(AB352="DSP","DSP",IF(AB352="VAL","VAL",(IF(A352="F",VLOOKUP(AB352,nagefille,2),VLOOKUP(AB352,nagegarçon,2)))))))</f>
        <v>8</v>
      </c>
      <c r="AD352" s="423">
        <f>IF(AC352="VAL","VALIDÉ",AC352)</f>
        <v>8</v>
      </c>
      <c r="AE352" s="424">
        <f>IF(AND(H352="DSP",M352="DSP",T352="DSP",AA352="DSP",AD352="DSP"),"DSP",IF(AND(H352="DSP",M352="DSP",T352="DSP",AA352="DSP"),AD352,IF(AND(H352="DSP",M352="DSP",T352="DSP",AD352="DSP"),AA352,IF(AND(H352="DSP",M352="DSP",AA352="DSP",AD352="DSP"),T352,IF(AND(H352="DSP",T352="DSP",AA352="DSP",AD352="DSP"),M352,IF(AND(M352="DSP",T352="DSP",AA352="DSP",AD352="DSP"),H352,IF(AND(T352="DSP",AA352="DSP",AD352="DSP"),(H352+M352)/2,IF(AND(M352="DSP",AA352="DSP",AD352="DSP"),(H352+T352)/2,IF(AND(H352="DSP",AA352="DSP",AD352="DSP"),(M352+T352)/2,IF(AND(M352="DSP",T352="DSP",AD352="DSP"),(H352+AA352)/2,IF(AND(H352="DSP",T352="DSP",AD352="DSP"),(M352+AA352)/2,IF(AND(H352="DSP",M352="DSP",AD352="DSP"),(T352+AA352)/2,IF(AND(M352="DSP",T352="DSP",AA352="DSP"),(H352+AD352)/2,IF(AND(H352="DSP",T352="DSP",AA352="DSP"),(M352+AD352)/2,IF(AND(H352="DSP",M352="DSP",AA352="DSP"),(T352+AD352)/2,IF(AND(H352="DSP",M352="DSP",T352="DSP"),(AA352+AD352)/2,IF(AND(H352="DSP",M352="DSP"),(T352+AA352+AD352)/3,IF(AND(H352="DSP",T352="DSP"),(M352+AA352+AD352)/3,IF(AND(M352="DSP",T352="DSP"),(H352+AA352+AD352)/3,IF(AND(H352="DSP",AA352="DSP"),(M352+T352+AD352)/3,IF(AND(M352="DSP",AA352="DSP"),(H352+T352+AD352)/3,IF(AND(T352="DSP",AA352="DSP"),(H352+M352+AD352)/3,IF(AND(H352="DSP",AD352="DSP"),(M352+T352+AA352)/3,IF(AND(M352="DSP",AD352="DSP"),(H352+T352+AA352)/3,IF(AND(T352="DSP",AD352="DSP"),(H352+M352+AA352)/3,IF(AND(AA352="DSP",AD352="DSP"),(H352+M352+T352)/3,IF(H352="DSP",(M352+T352+AA352+AD352)/4,IF(M352="DSP",(H352+T352+AA352+AD352)/4,IF(T352="DSP",(H352+M352+AA352+AD352)/4,IF(AA352="DSP",(H352+M352+T352+AD352)/4,IF(AD352="DSP",(H352+M352+T352+AA352)/4,SUM(H352+M352+T352+AA352+AD352)/5)))))))))))))))))))))))))))))))</f>
        <v>12.5</v>
      </c>
      <c r="AF352" s="425">
        <f>IF(AE352="DSP",0,AE352)</f>
        <v>12.5</v>
      </c>
      <c r="AG352" s="484">
        <f>RANK(AF352,$AF$3:$AF$651,0)</f>
        <v>132</v>
      </c>
      <c r="AH352" s="426">
        <f>IF(ISERROR(VLOOKUP(B352,'Notes Ecrit'!$A$2:$B$650,2,FALSE)),"ABI",(VLOOKUP(B352,'Notes Ecrit'!$A$2:$B$650,2,FALSE)))</f>
        <v>4.5</v>
      </c>
      <c r="AI352" s="425">
        <f>IF(OR(AH352="ABI",AH352="VALIDÉ"),0,AH352)</f>
        <v>4.5</v>
      </c>
      <c r="AJ352" s="488">
        <f>RANK(AI352,$AI$3:$AI$651,0)</f>
        <v>464</v>
      </c>
      <c r="AK352" s="427">
        <f>IF(AH352="ABI","DEF",IF(AE352="DSP",AH352,(AE352*0.5+AH352*0.5)))</f>
        <v>8.5</v>
      </c>
    </row>
    <row r="353" spans="1:37" ht="15.75" customHeight="1" thickBot="1" x14ac:dyDescent="0.35">
      <c r="A353" s="414" t="s">
        <v>1026</v>
      </c>
      <c r="B353" s="415">
        <v>21913384</v>
      </c>
      <c r="C353" s="442" t="s">
        <v>733</v>
      </c>
      <c r="D353" s="443" t="s">
        <v>123</v>
      </c>
      <c r="E353" s="418">
        <v>15</v>
      </c>
      <c r="F353" s="419">
        <f>IF(E353="ABI","ABI",IF(E353="DSP","DSP",IF(E353="VAL","VAL",(VLOOKUP(E353,tpstest,2)))))</f>
        <v>17</v>
      </c>
      <c r="G353" s="420">
        <f>IF(F353="ABI",0,IF(F353="DSP","DSP",IF(F353="VAL","VAL",(IF(A353="F",VLOOKUP(F353,endurfille,2),VLOOKUP(F353,endurgarçon,2))))))</f>
        <v>12</v>
      </c>
      <c r="H353" s="421">
        <f>IF(G353="VAL","VALIDÉ",G353)</f>
        <v>12</v>
      </c>
      <c r="I353" s="418">
        <v>3.19</v>
      </c>
      <c r="J353" s="420">
        <f>IF(I353="ABI",0,IF(I353="DSP","DSP",IF(I353="VAL","VAL",(IF(A353="F",VLOOKUP(I353,VIT20MF,2),VLOOKUP(I353,Vit20MG,2))))))</f>
        <v>17</v>
      </c>
      <c r="K353" s="418">
        <v>6.8</v>
      </c>
      <c r="L353" s="420">
        <f>IF(K353="ABI",0,IF(K353="DSP","DSP",IF(K353="VAL","VAL",(IF(A353="F",VLOOKUP(K353,vit50mf,2),VLOOKUP(K353,vit50mg,2))))))</f>
        <v>11</v>
      </c>
      <c r="M353" s="421">
        <f>IF(OR(J353="DSP",L353="DSP"),"DSP",IF(L353="VAL","VALIDÉ",(J353+L353)/2))</f>
        <v>14</v>
      </c>
      <c r="N353" s="418">
        <v>70</v>
      </c>
      <c r="O353" s="418">
        <v>73</v>
      </c>
      <c r="P353" s="422">
        <f>IF(OR(N353="DSP",N353="ABI",N353="VAL"),0,N353/O353)</f>
        <v>0.95890410958904104</v>
      </c>
      <c r="Q353" s="420">
        <f>IF(N353="ABI",0,IF(N353="DSP","DSP",IF(N353="VAL","VAL",IF(A353="F",VLOOKUP(P353,forcefille,2),VLOOKUP(P353,forcegarçon,2)))))</f>
        <v>5</v>
      </c>
      <c r="R353" s="418">
        <v>49.6</v>
      </c>
      <c r="S353" s="420">
        <f>IF(R353="ABI",0,IF(R353="DSP","DSP",IF(R353="VAL","VAL",IF(A353="F",VLOOKUP(R353,détfille,2),VLOOKUP(R353,détgarçon,2)))))</f>
        <v>5.5</v>
      </c>
      <c r="T353" s="421">
        <f>IF(OR(Q353="VAL",S353="VAL"),"VALIDÉ",IF(AND(Q353="DSP",S353="DSP"),"DSP",IF(Q353="DSP",S353*2,IF(S353="DSP",Q353*2,(Q353+S353)))))</f>
        <v>10.5</v>
      </c>
      <c r="U353" s="418">
        <v>27.09</v>
      </c>
      <c r="V353" s="420">
        <f>IF(U353="ABI",0,IF(U353="DSP","DSP",IF(U353="VAL","VAL",IF(A353="F",VLOOKUP(U353,coorfille,2),VLOOKUP(U353,coorgarçon,2)))))</f>
        <v>4.25</v>
      </c>
      <c r="W353" s="418">
        <v>-25</v>
      </c>
      <c r="X353" s="420">
        <f>IF(W353="ABI",0,IF(W353="DSP","DSP",IF(W353="VAL","VAL",IF(A353="F",VLOOKUP(W353,SouplesseFille,2),VLOOKUP(W353,SouplesseGarçon,2)))))</f>
        <v>0</v>
      </c>
      <c r="Y353" s="418">
        <v>4</v>
      </c>
      <c r="Z353" s="420">
        <f>IF(Y353="ABI",0,IF(Y353="DSP","DSP",IF(Y353="VAL","VAL",IF(A353="F",VLOOKUP(Y353,eqfille,2),VLOOKUP(Y353,eqgarçon,2)))))</f>
        <v>3</v>
      </c>
      <c r="AA353" s="421">
        <f>IF(AND(V353="DSP",X353="DSP",Z353="DSP"),"DSP",IF(AND(V353="DSP",X353="DSP"),Z353*4,IF(AND(V353="DSP",Z353="DSP"),X353*4,IF(AND(X353="DSP",Z353="DSP"),V353*2,IF(V353="DSP",(X353+Z353)*2,IF(X353="DSP",V353+Z353*2,IF(Z353="DSP",V353+X353*2,IF(Z353="VAL","VALIDÉ",V353+X353+Z353))))))))</f>
        <v>7.25</v>
      </c>
      <c r="AB353" s="418">
        <v>37.22</v>
      </c>
      <c r="AC353" s="420">
        <f>IF(AB353="ABI",0,IF(AB353="DNF",0,IF(AB353="DSP","DSP",IF(AB353="VAL","VAL",(IF(A353="F",VLOOKUP(AB353,nagefille,2),VLOOKUP(AB353,nagegarçon,2)))))))</f>
        <v>12</v>
      </c>
      <c r="AD353" s="423">
        <f>IF(AC353="VAL","VALIDÉ",AC353)</f>
        <v>12</v>
      </c>
      <c r="AE353" s="424">
        <f>IF(AND(H353="DSP",M353="DSP",T353="DSP",AA353="DSP",AD353="DSP"),"DSP",IF(AND(H353="DSP",M353="DSP",T353="DSP",AA353="DSP"),AD353,IF(AND(H353="DSP",M353="DSP",T353="DSP",AD353="DSP"),AA353,IF(AND(H353="DSP",M353="DSP",AA353="DSP",AD353="DSP"),T353,IF(AND(H353="DSP",T353="DSP",AA353="DSP",AD353="DSP"),M353,IF(AND(M353="DSP",T353="DSP",AA353="DSP",AD353="DSP"),H353,IF(AND(T353="DSP",AA353="DSP",AD353="DSP"),(H353+M353)/2,IF(AND(M353="DSP",AA353="DSP",AD353="DSP"),(H353+T353)/2,IF(AND(H353="DSP",AA353="DSP",AD353="DSP"),(M353+T353)/2,IF(AND(M353="DSP",T353="DSP",AD353="DSP"),(H353+AA353)/2,IF(AND(H353="DSP",T353="DSP",AD353="DSP"),(M353+AA353)/2,IF(AND(H353="DSP",M353="DSP",AD353="DSP"),(T353+AA353)/2,IF(AND(M353="DSP",T353="DSP",AA353="DSP"),(H353+AD353)/2,IF(AND(H353="DSP",T353="DSP",AA353="DSP"),(M353+AD353)/2,IF(AND(H353="DSP",M353="DSP",AA353="DSP"),(T353+AD353)/2,IF(AND(H353="DSP",M353="DSP",T353="DSP"),(AA353+AD353)/2,IF(AND(H353="DSP",M353="DSP"),(T353+AA353+AD353)/3,IF(AND(H353="DSP",T353="DSP"),(M353+AA353+AD353)/3,IF(AND(M353="DSP",T353="DSP"),(H353+AA353+AD353)/3,IF(AND(H353="DSP",AA353="DSP"),(M353+T353+AD353)/3,IF(AND(M353="DSP",AA353="DSP"),(H353+T353+AD353)/3,IF(AND(T353="DSP",AA353="DSP"),(H353+M353+AD353)/3,IF(AND(H353="DSP",AD353="DSP"),(M353+T353+AA353)/3,IF(AND(M353="DSP",AD353="DSP"),(H353+T353+AA353)/3,IF(AND(T353="DSP",AD353="DSP"),(H353+M353+AA353)/3,IF(AND(AA353="DSP",AD353="DSP"),(H353+M353+T353)/3,IF(H353="DSP",(M353+T353+AA353+AD353)/4,IF(M353="DSP",(H353+T353+AA353+AD353)/4,IF(T353="DSP",(H353+M353+AA353+AD353)/4,IF(AA353="DSP",(H353+M353+T353+AD353)/4,IF(AD353="DSP",(H353+M353+T353+AA353)/4,SUM(H353+M353+T353+AA353+AD353)/5)))))))))))))))))))))))))))))))</f>
        <v>11.15</v>
      </c>
      <c r="AF353" s="425">
        <f>IF(AE353="DSP",0,AE353)</f>
        <v>11.15</v>
      </c>
      <c r="AG353" s="484">
        <f>RANK(AF353,$AF$3:$AF$651,0)</f>
        <v>307</v>
      </c>
      <c r="AH353" s="426">
        <f>IF(ISERROR(VLOOKUP(B353,'Notes Ecrit'!$A$2:$B$650,2,FALSE)),"ABI",(VLOOKUP(B353,'Notes Ecrit'!$A$2:$B$650,2,FALSE)))</f>
        <v>6</v>
      </c>
      <c r="AI353" s="425">
        <f>IF(OR(AH353="ABI",AH353="VALIDÉ"),0,AH353)</f>
        <v>6</v>
      </c>
      <c r="AJ353" s="488">
        <f>RANK(AI353,$AI$3:$AI$651,0)</f>
        <v>288</v>
      </c>
      <c r="AK353" s="427">
        <f>IF(AH353="ABI","DEF",IF(AE353="DSP",AH353,(AE353*0.5+AH353*0.5)))</f>
        <v>8.5749999999999993</v>
      </c>
    </row>
    <row r="354" spans="1:37" ht="15.75" customHeight="1" thickBot="1" x14ac:dyDescent="0.35">
      <c r="A354" s="414" t="s">
        <v>1026</v>
      </c>
      <c r="B354" s="415">
        <v>21907920</v>
      </c>
      <c r="C354" s="442" t="s">
        <v>734</v>
      </c>
      <c r="D354" s="443" t="s">
        <v>180</v>
      </c>
      <c r="E354" s="418">
        <v>12</v>
      </c>
      <c r="F354" s="419">
        <f>IF(E354="ABI","ABI",IF(E354="DSP","DSP",IF(E354="VAL","VAL",(VLOOKUP(E354,tpstest,2)))))</f>
        <v>15.5</v>
      </c>
      <c r="G354" s="420">
        <f>IF(F354="ABI",0,IF(F354="DSP","DSP",IF(F354="VAL","VAL",(IF(A354="F",VLOOKUP(F354,endurfille,2),VLOOKUP(F354,endurgarçon,2))))))</f>
        <v>9</v>
      </c>
      <c r="H354" s="421">
        <f>IF(G354="VAL","VALIDÉ",G354)</f>
        <v>9</v>
      </c>
      <c r="I354" s="418">
        <v>3.27</v>
      </c>
      <c r="J354" s="420">
        <f>IF(I354="ABI",0,IF(I354="DSP","DSP",IF(I354="VAL","VAL",(IF(A354="F",VLOOKUP(I354,VIT20MF,2),VLOOKUP(I354,Vit20MG,2))))))</f>
        <v>16</v>
      </c>
      <c r="K354" s="418">
        <v>6.8</v>
      </c>
      <c r="L354" s="420">
        <f>IF(K354="ABI",0,IF(K354="DSP","DSP",IF(K354="VAL","VAL",(IF(A354="F",VLOOKUP(K354,vit50mf,2),VLOOKUP(K354,vit50mg,2))))))</f>
        <v>11</v>
      </c>
      <c r="M354" s="421">
        <f>IF(OR(J354="DSP",L354="DSP"),"DSP",IF(L354="VAL","VALIDÉ",(J354+L354)/2))</f>
        <v>13.5</v>
      </c>
      <c r="N354" s="418">
        <v>40</v>
      </c>
      <c r="O354" s="418">
        <v>64</v>
      </c>
      <c r="P354" s="422">
        <f>IF(OR(N354="DSP",N354="ABI",N354="VAL"),0,N354/O354)</f>
        <v>0.625</v>
      </c>
      <c r="Q354" s="420">
        <f>IF(N354="ABI",0,IF(N354="DSP","DSP",IF(N354="VAL","VAL",IF(A354="F",VLOOKUP(P354,forcefille,2),VLOOKUP(P354,forcegarçon,2)))))</f>
        <v>3.5</v>
      </c>
      <c r="R354" s="418">
        <v>35.9</v>
      </c>
      <c r="S354" s="420">
        <f>IF(R354="ABI",0,IF(R354="DSP","DSP",IF(R354="VAL","VAL",IF(A354="F",VLOOKUP(R354,détfille,2),VLOOKUP(R354,détgarçon,2)))))</f>
        <v>2</v>
      </c>
      <c r="T354" s="421">
        <f>IF(OR(Q354="VAL",S354="VAL"),"VALIDÉ",IF(AND(Q354="DSP",S354="DSP"),"DSP",IF(Q354="DSP",S354*2,IF(S354="DSP",Q354*2,(Q354+S354)))))</f>
        <v>5.5</v>
      </c>
      <c r="U354" s="418">
        <v>27.32</v>
      </c>
      <c r="V354" s="420">
        <f>IF(U354="ABI",0,IF(U354="DSP","DSP",IF(U354="VAL","VAL",IF(A354="F",VLOOKUP(U354,coorfille,2),VLOOKUP(U354,coorgarçon,2)))))</f>
        <v>4.25</v>
      </c>
      <c r="W354" s="418">
        <v>-14</v>
      </c>
      <c r="X354" s="420">
        <f>IF(W354="ABI",0,IF(W354="DSP","DSP",IF(W354="VAL","VAL",IF(A354="F",VLOOKUP(W354,SouplesseFille,2),VLOOKUP(W354,SouplesseGarçon,2)))))</f>
        <v>0.25</v>
      </c>
      <c r="Y354" s="418">
        <v>6</v>
      </c>
      <c r="Z354" s="420">
        <f>IF(Y354="ABI",0,IF(Y354="DSP","DSP",IF(Y354="VAL","VAL",IF(A354="F",VLOOKUP(Y354,eqfille,2),VLOOKUP(Y354,eqgarçon,2)))))</f>
        <v>2</v>
      </c>
      <c r="AA354" s="421">
        <f>IF(AND(V354="DSP",X354="DSP",Z354="DSP"),"DSP",IF(AND(V354="DSP",X354="DSP"),Z354*4,IF(AND(V354="DSP",Z354="DSP"),X354*4,IF(AND(X354="DSP",Z354="DSP"),V354*2,IF(V354="DSP",(X354+Z354)*2,IF(X354="DSP",V354+Z354*2,IF(Z354="DSP",V354+X354*2,IF(Z354="VAL","VALIDÉ",V354+X354+Z354))))))))</f>
        <v>6.5</v>
      </c>
      <c r="AB354" s="418">
        <v>47.98</v>
      </c>
      <c r="AC354" s="420">
        <f>IF(AB354="ABI",0,IF(AB354="DNF",0,IF(AB354="DSP","DSP",IF(AB354="VAL","VAL",(IF(A354="F",VLOOKUP(AB354,nagefille,2),VLOOKUP(AB354,nagegarçon,2)))))))</f>
        <v>6</v>
      </c>
      <c r="AD354" s="423">
        <f>IF(AC354="VAL","VALIDÉ",AC354)</f>
        <v>6</v>
      </c>
      <c r="AE354" s="424">
        <f>IF(AND(H354="DSP",M354="DSP",T354="DSP",AA354="DSP",AD354="DSP"),"DSP",IF(AND(H354="DSP",M354="DSP",T354="DSP",AA354="DSP"),AD354,IF(AND(H354="DSP",M354="DSP",T354="DSP",AD354="DSP"),AA354,IF(AND(H354="DSP",M354="DSP",AA354="DSP",AD354="DSP"),T354,IF(AND(H354="DSP",T354="DSP",AA354="DSP",AD354="DSP"),M354,IF(AND(M354="DSP",T354="DSP",AA354="DSP",AD354="DSP"),H354,IF(AND(T354="DSP",AA354="DSP",AD354="DSP"),(H354+M354)/2,IF(AND(M354="DSP",AA354="DSP",AD354="DSP"),(H354+T354)/2,IF(AND(H354="DSP",AA354="DSP",AD354="DSP"),(M354+T354)/2,IF(AND(M354="DSP",T354="DSP",AD354="DSP"),(H354+AA354)/2,IF(AND(H354="DSP",T354="DSP",AD354="DSP"),(M354+AA354)/2,IF(AND(H354="DSP",M354="DSP",AD354="DSP"),(T354+AA354)/2,IF(AND(M354="DSP",T354="DSP",AA354="DSP"),(H354+AD354)/2,IF(AND(H354="DSP",T354="DSP",AA354="DSP"),(M354+AD354)/2,IF(AND(H354="DSP",M354="DSP",AA354="DSP"),(T354+AD354)/2,IF(AND(H354="DSP",M354="DSP",T354="DSP"),(AA354+AD354)/2,IF(AND(H354="DSP",M354="DSP"),(T354+AA354+AD354)/3,IF(AND(H354="DSP",T354="DSP"),(M354+AA354+AD354)/3,IF(AND(M354="DSP",T354="DSP"),(H354+AA354+AD354)/3,IF(AND(H354="DSP",AA354="DSP"),(M354+T354+AD354)/3,IF(AND(M354="DSP",AA354="DSP"),(H354+T354+AD354)/3,IF(AND(T354="DSP",AA354="DSP"),(H354+M354+AD354)/3,IF(AND(H354="DSP",AD354="DSP"),(M354+T354+AA354)/3,IF(AND(M354="DSP",AD354="DSP"),(H354+T354+AA354)/3,IF(AND(T354="DSP",AD354="DSP"),(H354+M354+AA354)/3,IF(AND(AA354="DSP",AD354="DSP"),(H354+M354+T354)/3,IF(H354="DSP",(M354+T354+AA354+AD354)/4,IF(M354="DSP",(H354+T354+AA354+AD354)/4,IF(T354="DSP",(H354+M354+AA354+AD354)/4,IF(AA354="DSP",(H354+M354+T354+AD354)/4,IF(AD354="DSP",(H354+M354+T354+AA354)/4,SUM(H354+M354+T354+AA354+AD354)/5)))))))))))))))))))))))))))))))</f>
        <v>8.1</v>
      </c>
      <c r="AF354" s="425">
        <f>IF(AE354="DSP",0,AE354)</f>
        <v>8.1</v>
      </c>
      <c r="AG354" s="484">
        <f>RANK(AF354,$AF$3:$AF$651,0)</f>
        <v>549</v>
      </c>
      <c r="AH354" s="426">
        <f>IF(ISERROR(VLOOKUP(B354,'Notes Ecrit'!$A$2:$B$650,2,FALSE)),"ABI",(VLOOKUP(B354,'Notes Ecrit'!$A$2:$B$650,2,FALSE)))</f>
        <v>5</v>
      </c>
      <c r="AI354" s="425">
        <f>IF(OR(AH354="ABI",AH354="VALIDÉ"),0,AH354)</f>
        <v>5</v>
      </c>
      <c r="AJ354" s="488">
        <f>RANK(AI354,$AI$3:$AI$651,0)</f>
        <v>416</v>
      </c>
      <c r="AK354" s="427">
        <f>IF(AH354="ABI","DEF",IF(AE354="DSP",AH354,(AE354*0.5+AH354*0.5)))</f>
        <v>6.55</v>
      </c>
    </row>
    <row r="355" spans="1:37" ht="15.75" customHeight="1" thickBot="1" x14ac:dyDescent="0.35">
      <c r="A355" s="414" t="s">
        <v>1026</v>
      </c>
      <c r="B355" s="415">
        <v>21910023</v>
      </c>
      <c r="C355" s="443" t="s">
        <v>252</v>
      </c>
      <c r="D355" s="443" t="s">
        <v>735</v>
      </c>
      <c r="E355" s="418" t="s">
        <v>329</v>
      </c>
      <c r="F355" s="419" t="str">
        <f>IF(E355="ABI","ABI",IF(E355="DSP","DSP",IF(E355="VAL","VAL",(VLOOKUP(E355,tpstest,2)))))</f>
        <v>ABI</v>
      </c>
      <c r="G355" s="420">
        <f>IF(F355="ABI",0,IF(F355="DSP","DSP",IF(F355="VAL","VAL",(IF(A355="F",VLOOKUP(F355,endurfille,2),VLOOKUP(F355,endurgarçon,2))))))</f>
        <v>0</v>
      </c>
      <c r="H355" s="421">
        <f>IF(G355="VAL","VALIDÉ",G355)</f>
        <v>0</v>
      </c>
      <c r="I355" s="418" t="s">
        <v>329</v>
      </c>
      <c r="J355" s="420">
        <f>IF(I355="ABI",0,IF(I355="DSP","DSP",IF(I355="VAL","VAL",(IF(A355="F",VLOOKUP(I355,VIT20MF,2),VLOOKUP(I355,Vit20MG,2))))))</f>
        <v>0</v>
      </c>
      <c r="K355" s="418" t="s">
        <v>329</v>
      </c>
      <c r="L355" s="420">
        <f>IF(K355="ABI",0,IF(K355="DSP","DSP",IF(K355="VAL","VAL",(IF(A355="F",VLOOKUP(K355,vit50mf,2),VLOOKUP(K355,vit50mg,2))))))</f>
        <v>0</v>
      </c>
      <c r="M355" s="421">
        <f>IF(OR(J355="DSP",L355="DSP"),"DSP",IF(L355="VAL","VALIDÉ",(J355+L355)/2))</f>
        <v>0</v>
      </c>
      <c r="N355" s="418" t="s">
        <v>329</v>
      </c>
      <c r="O355" s="418"/>
      <c r="P355" s="422">
        <f>IF(OR(N355="DSP",N355="ABI",N355="VAL"),0,N355/O355)</f>
        <v>0</v>
      </c>
      <c r="Q355" s="420">
        <f>IF(N355="ABI",0,IF(N355="DSP","DSP",IF(N355="VAL","VAL",IF(A355="F",VLOOKUP(P355,forcefille,2),VLOOKUP(P355,forcegarçon,2)))))</f>
        <v>0</v>
      </c>
      <c r="R355" s="418" t="s">
        <v>329</v>
      </c>
      <c r="S355" s="420">
        <f>IF(R355="ABI",0,IF(R355="DSP","DSP",IF(R355="VAL","VAL",IF(A355="F",VLOOKUP(R355,détfille,2),VLOOKUP(R355,détgarçon,2)))))</f>
        <v>0</v>
      </c>
      <c r="T355" s="421">
        <f>IF(OR(Q355="VAL",S355="VAL"),"VALIDÉ",IF(AND(Q355="DSP",S355="DSP"),"DSP",IF(Q355="DSP",S355*2,IF(S355="DSP",Q355*2,(Q355+S355)))))</f>
        <v>0</v>
      </c>
      <c r="U355" s="418" t="s">
        <v>329</v>
      </c>
      <c r="V355" s="420">
        <f>IF(U355="ABI",0,IF(U355="DSP","DSP",IF(U355="VAL","VAL",IF(A355="F",VLOOKUP(U355,coorfille,2),VLOOKUP(U355,coorgarçon,2)))))</f>
        <v>0</v>
      </c>
      <c r="W355" s="418" t="s">
        <v>329</v>
      </c>
      <c r="X355" s="420">
        <f>IF(W355="ABI",0,IF(W355="DSP","DSP",IF(W355="VAL","VAL",IF(A355="F",VLOOKUP(W355,SouplesseFille,2),VLOOKUP(W355,SouplesseGarçon,2)))))</f>
        <v>0</v>
      </c>
      <c r="Y355" s="418" t="s">
        <v>329</v>
      </c>
      <c r="Z355" s="420">
        <f>IF(Y355="ABI",0,IF(Y355="DSP","DSP",IF(Y355="VAL","VAL",IF(A355="F",VLOOKUP(Y355,eqfille,2),VLOOKUP(Y355,eqgarçon,2)))))</f>
        <v>0</v>
      </c>
      <c r="AA355" s="421">
        <f>IF(AND(V355="DSP",X355="DSP",Z355="DSP"),"DSP",IF(AND(V355="DSP",X355="DSP"),Z355*4,IF(AND(V355="DSP",Z355="DSP"),X355*4,IF(AND(X355="DSP",Z355="DSP"),V355*2,IF(V355="DSP",(X355+Z355)*2,IF(X355="DSP",V355+Z355*2,IF(Z355="DSP",V355+X355*2,IF(Z355="VAL","VALIDÉ",V355+X355+Z355))))))))</f>
        <v>0</v>
      </c>
      <c r="AB355" s="418" t="s">
        <v>329</v>
      </c>
      <c r="AC355" s="420">
        <f>IF(AB355="ABI",0,IF(AB355="DNF",0,IF(AB355="DSP","DSP",IF(AB355="VAL","VAL",(IF(A355="F",VLOOKUP(AB355,nagefille,2),VLOOKUP(AB355,nagegarçon,2)))))))</f>
        <v>0</v>
      </c>
      <c r="AD355" s="423">
        <f>IF(AC355="VAL","VALIDÉ",AC355)</f>
        <v>0</v>
      </c>
      <c r="AE355" s="424">
        <f>IF(AND(H355="DSP",M355="DSP",T355="DSP",AA355="DSP",AD355="DSP"),"DSP",IF(AND(H355="DSP",M355="DSP",T355="DSP",AA355="DSP"),AD355,IF(AND(H355="DSP",M355="DSP",T355="DSP",AD355="DSP"),AA355,IF(AND(H355="DSP",M355="DSP",AA355="DSP",AD355="DSP"),T355,IF(AND(H355="DSP",T355="DSP",AA355="DSP",AD355="DSP"),M355,IF(AND(M355="DSP",T355="DSP",AA355="DSP",AD355="DSP"),H355,IF(AND(T355="DSP",AA355="DSP",AD355="DSP"),(H355+M355)/2,IF(AND(M355="DSP",AA355="DSP",AD355="DSP"),(H355+T355)/2,IF(AND(H355="DSP",AA355="DSP",AD355="DSP"),(M355+T355)/2,IF(AND(M355="DSP",T355="DSP",AD355="DSP"),(H355+AA355)/2,IF(AND(H355="DSP",T355="DSP",AD355="DSP"),(M355+AA355)/2,IF(AND(H355="DSP",M355="DSP",AD355="DSP"),(T355+AA355)/2,IF(AND(M355="DSP",T355="DSP",AA355="DSP"),(H355+AD355)/2,IF(AND(H355="DSP",T355="DSP",AA355="DSP"),(M355+AD355)/2,IF(AND(H355="DSP",M355="DSP",AA355="DSP"),(T355+AD355)/2,IF(AND(H355="DSP",M355="DSP",T355="DSP"),(AA355+AD355)/2,IF(AND(H355="DSP",M355="DSP"),(T355+AA355+AD355)/3,IF(AND(H355="DSP",T355="DSP"),(M355+AA355+AD355)/3,IF(AND(M355="DSP",T355="DSP"),(H355+AA355+AD355)/3,IF(AND(H355="DSP",AA355="DSP"),(M355+T355+AD355)/3,IF(AND(M355="DSP",AA355="DSP"),(H355+T355+AD355)/3,IF(AND(T355="DSP",AA355="DSP"),(H355+M355+AD355)/3,IF(AND(H355="DSP",AD355="DSP"),(M355+T355+AA355)/3,IF(AND(M355="DSP",AD355="DSP"),(H355+T355+AA355)/3,IF(AND(T355="DSP",AD355="DSP"),(H355+M355+AA355)/3,IF(AND(AA355="DSP",AD355="DSP"),(H355+M355+T355)/3,IF(H355="DSP",(M355+T355+AA355+AD355)/4,IF(M355="DSP",(H355+T355+AA355+AD355)/4,IF(T355="DSP",(H355+M355+AA355+AD355)/4,IF(AA355="DSP",(H355+M355+T355+AD355)/4,IF(AD355="DSP",(H355+M355+T355+AA355)/4,SUM(H355+M355+T355+AA355+AD355)/5)))))))))))))))))))))))))))))))</f>
        <v>0</v>
      </c>
      <c r="AF355" s="425">
        <f>IF(AE355="DSP",0,AE355)</f>
        <v>0</v>
      </c>
      <c r="AG355" s="484">
        <f>RANK(AF355,$AF$3:$AF$651,0)</f>
        <v>584</v>
      </c>
      <c r="AH355" s="426" t="str">
        <f>IF(ISERROR(VLOOKUP(B355,'Notes Ecrit'!$A$2:$B$650,2,FALSE)),"ABI",(VLOOKUP(B355,'Notes Ecrit'!$A$2:$B$650,2,FALSE)))</f>
        <v>ABI</v>
      </c>
      <c r="AI355" s="425">
        <f>IF(OR(AH355="ABI",AH355="VALIDÉ"),0,AH355)</f>
        <v>0</v>
      </c>
      <c r="AJ355" s="488">
        <f>RANK(AI355,$AI$3:$AI$651,0)</f>
        <v>592</v>
      </c>
      <c r="AK355" s="427" t="str">
        <f>IF(AH355="ABI","DEF",IF(AE355="DSP",AH355,(AE355*0.5+AH355*0.5)))</f>
        <v>DEF</v>
      </c>
    </row>
    <row r="356" spans="1:37" ht="15.75" customHeight="1" thickBot="1" x14ac:dyDescent="0.35">
      <c r="A356" s="414" t="s">
        <v>1026</v>
      </c>
      <c r="B356" s="415">
        <v>21804600</v>
      </c>
      <c r="C356" s="442" t="s">
        <v>253</v>
      </c>
      <c r="D356" s="443" t="s">
        <v>254</v>
      </c>
      <c r="E356" s="418">
        <v>17</v>
      </c>
      <c r="F356" s="419">
        <f>IF(E356="ABI","ABI",IF(E356="DSP","DSP",IF(E356="VAL","VAL",(VLOOKUP(E356,tpstest,2)))))</f>
        <v>18</v>
      </c>
      <c r="G356" s="420">
        <f>IF(F356="ABI",0,IF(F356="DSP","DSP",IF(F356="VAL","VAL",(IF(A356="F",VLOOKUP(F356,endurfille,2),VLOOKUP(F356,endurgarçon,2))))))</f>
        <v>14</v>
      </c>
      <c r="H356" s="421">
        <f>IF(G356="VAL","VALIDÉ",G356)</f>
        <v>14</v>
      </c>
      <c r="I356" s="418">
        <v>3.17</v>
      </c>
      <c r="J356" s="420">
        <f>IF(I356="ABI",0,IF(I356="DSP","DSP",IF(I356="VAL","VAL",(IF(A356="F",VLOOKUP(I356,VIT20MF,2),VLOOKUP(I356,Vit20MG,2))))))</f>
        <v>17</v>
      </c>
      <c r="K356" s="418">
        <v>6.96</v>
      </c>
      <c r="L356" s="420">
        <f>IF(K356="ABI",0,IF(K356="DSP","DSP",IF(K356="VAL","VAL",(IF(A356="F",VLOOKUP(K356,vit50mf,2),VLOOKUP(K356,vit50mg,2))))))</f>
        <v>10</v>
      </c>
      <c r="M356" s="421">
        <f>IF(OR(J356="DSP",L356="DSP"),"DSP",IF(L356="VAL","VALIDÉ",(J356+L356)/2))</f>
        <v>13.5</v>
      </c>
      <c r="N356" s="418">
        <v>64</v>
      </c>
      <c r="O356" s="418">
        <v>70</v>
      </c>
      <c r="P356" s="422">
        <f>IF(OR(N356="DSP",N356="ABI",N356="VAL"),0,N356/O356)</f>
        <v>0.91428571428571426</v>
      </c>
      <c r="Q356" s="420">
        <f>IF(N356="ABI",0,IF(N356="DSP","DSP",IF(N356="VAL","VAL",IF(A356="F",VLOOKUP(P356,forcefille,2),VLOOKUP(P356,forcegarçon,2)))))</f>
        <v>5</v>
      </c>
      <c r="R356" s="418">
        <v>43.1</v>
      </c>
      <c r="S356" s="420">
        <f>IF(R356="ABI",0,IF(R356="DSP","DSP",IF(R356="VAL","VAL",IF(A356="F",VLOOKUP(R356,détfille,2),VLOOKUP(R356,détgarçon,2)))))</f>
        <v>4</v>
      </c>
      <c r="T356" s="421">
        <f>IF(OR(Q356="VAL",S356="VAL"),"VALIDÉ",IF(AND(Q356="DSP",S356="DSP"),"DSP",IF(Q356="DSP",S356*2,IF(S356="DSP",Q356*2,(Q356+S356)))))</f>
        <v>9</v>
      </c>
      <c r="U356" s="418">
        <v>32.510000000000005</v>
      </c>
      <c r="V356" s="420">
        <f>IF(U356="ABI",0,IF(U356="DSP","DSP",IF(U356="VAL","VAL",IF(A356="F",VLOOKUP(U356,coorfille,2),VLOOKUP(U356,coorgarçon,2)))))</f>
        <v>1.5</v>
      </c>
      <c r="W356" s="418">
        <v>-5</v>
      </c>
      <c r="X356" s="420">
        <f>IF(W356="ABI",0,IF(W356="DSP","DSP",IF(W356="VAL","VAL",IF(A356="F",VLOOKUP(W356,SouplesseFille,2),VLOOKUP(W356,SouplesseGarçon,2)))))</f>
        <v>1.5</v>
      </c>
      <c r="Y356" s="418">
        <v>2</v>
      </c>
      <c r="Z356" s="420">
        <f>IF(Y356="ABI",0,IF(Y356="DSP","DSP",IF(Y356="VAL","VAL",IF(A356="F",VLOOKUP(Y356,eqfille,2),VLOOKUP(Y356,eqgarçon,2)))))</f>
        <v>4</v>
      </c>
      <c r="AA356" s="421">
        <f>IF(AND(V356="DSP",X356="DSP",Z356="DSP"),"DSP",IF(AND(V356="DSP",X356="DSP"),Z356*4,IF(AND(V356="DSP",Z356="DSP"),X356*4,IF(AND(X356="DSP",Z356="DSP"),V356*2,IF(V356="DSP",(X356+Z356)*2,IF(X356="DSP",V356+Z356*2,IF(Z356="DSP",V356+X356*2,IF(Z356="VAL","VALIDÉ",V356+X356+Z356))))))))</f>
        <v>7</v>
      </c>
      <c r="AB356" s="418">
        <v>38.18</v>
      </c>
      <c r="AC356" s="420">
        <f>IF(AB356="ABI",0,IF(AB356="DNF",0,IF(AB356="DSP","DSP",IF(AB356="VAL","VAL",(IF(A356="F",VLOOKUP(AB356,nagefille,2),VLOOKUP(AB356,nagegarçon,2)))))))</f>
        <v>11</v>
      </c>
      <c r="AD356" s="423">
        <f>IF(AC356="VAL","VALIDÉ",AC356)</f>
        <v>11</v>
      </c>
      <c r="AE356" s="424">
        <f>IF(AND(H356="DSP",M356="DSP",T356="DSP",AA356="DSP",AD356="DSP"),"DSP",IF(AND(H356="DSP",M356="DSP",T356="DSP",AA356="DSP"),AD356,IF(AND(H356="DSP",M356="DSP",T356="DSP",AD356="DSP"),AA356,IF(AND(H356="DSP",M356="DSP",AA356="DSP",AD356="DSP"),T356,IF(AND(H356="DSP",T356="DSP",AA356="DSP",AD356="DSP"),M356,IF(AND(M356="DSP",T356="DSP",AA356="DSP",AD356="DSP"),H356,IF(AND(T356="DSP",AA356="DSP",AD356="DSP"),(H356+M356)/2,IF(AND(M356="DSP",AA356="DSP",AD356="DSP"),(H356+T356)/2,IF(AND(H356="DSP",AA356="DSP",AD356="DSP"),(M356+T356)/2,IF(AND(M356="DSP",T356="DSP",AD356="DSP"),(H356+AA356)/2,IF(AND(H356="DSP",T356="DSP",AD356="DSP"),(M356+AA356)/2,IF(AND(H356="DSP",M356="DSP",AD356="DSP"),(T356+AA356)/2,IF(AND(M356="DSP",T356="DSP",AA356="DSP"),(H356+AD356)/2,IF(AND(H356="DSP",T356="DSP",AA356="DSP"),(M356+AD356)/2,IF(AND(H356="DSP",M356="DSP",AA356="DSP"),(T356+AD356)/2,IF(AND(H356="DSP",M356="DSP",T356="DSP"),(AA356+AD356)/2,IF(AND(H356="DSP",M356="DSP"),(T356+AA356+AD356)/3,IF(AND(H356="DSP",T356="DSP"),(M356+AA356+AD356)/3,IF(AND(M356="DSP",T356="DSP"),(H356+AA356+AD356)/3,IF(AND(H356="DSP",AA356="DSP"),(M356+T356+AD356)/3,IF(AND(M356="DSP",AA356="DSP"),(H356+T356+AD356)/3,IF(AND(T356="DSP",AA356="DSP"),(H356+M356+AD356)/3,IF(AND(H356="DSP",AD356="DSP"),(M356+T356+AA356)/3,IF(AND(M356="DSP",AD356="DSP"),(H356+T356+AA356)/3,IF(AND(T356="DSP",AD356="DSP"),(H356+M356+AA356)/3,IF(AND(AA356="DSP",AD356="DSP"),(H356+M356+T356)/3,IF(H356="DSP",(M356+T356+AA356+AD356)/4,IF(M356="DSP",(H356+T356+AA356+AD356)/4,IF(T356="DSP",(H356+M356+AA356+AD356)/4,IF(AA356="DSP",(H356+M356+T356+AD356)/4,IF(AD356="DSP",(H356+M356+T356+AA356)/4,SUM(H356+M356+T356+AA356+AD356)/5)))))))))))))))))))))))))))))))</f>
        <v>10.9</v>
      </c>
      <c r="AF356" s="425">
        <f>IF(AE356="DSP",0,AE356)</f>
        <v>10.9</v>
      </c>
      <c r="AG356" s="484">
        <f>RANK(AF356,$AF$3:$AF$651,0)</f>
        <v>336</v>
      </c>
      <c r="AH356" s="426">
        <f>IF(ISERROR(VLOOKUP(B356,'Notes Ecrit'!$A$2:$B$650,2,FALSE)),"ABI",(VLOOKUP(B356,'Notes Ecrit'!$A$2:$B$650,2,FALSE)))</f>
        <v>7.5</v>
      </c>
      <c r="AI356" s="425">
        <f>IF(OR(AH356="ABI",AH356="VALIDÉ"),0,AH356)</f>
        <v>7.5</v>
      </c>
      <c r="AJ356" s="488">
        <f>RANK(AI356,$AI$3:$AI$651,0)</f>
        <v>137</v>
      </c>
      <c r="AK356" s="427">
        <f>IF(AH356="ABI","DEF",IF(AE356="DSP",AH356,(AE356*0.5+AH356*0.5)))</f>
        <v>9.1999999999999993</v>
      </c>
    </row>
    <row r="357" spans="1:37" ht="15.75" customHeight="1" thickBot="1" x14ac:dyDescent="0.35">
      <c r="A357" s="414" t="s">
        <v>1026</v>
      </c>
      <c r="B357" s="415">
        <v>21905688</v>
      </c>
      <c r="C357" s="442" t="s">
        <v>736</v>
      </c>
      <c r="D357" s="443" t="s">
        <v>737</v>
      </c>
      <c r="E357" s="418">
        <v>14</v>
      </c>
      <c r="F357" s="419">
        <f>IF(E357="ABI","ABI",IF(E357="DSP","DSP",IF(E357="VAL","VAL",(VLOOKUP(E357,tpstest,2)))))</f>
        <v>16.5</v>
      </c>
      <c r="G357" s="420">
        <f>IF(F357="ABI",0,IF(F357="DSP","DSP",IF(F357="VAL","VAL",(IF(A357="F",VLOOKUP(F357,endurfille,2),VLOOKUP(F357,endurgarçon,2))))))</f>
        <v>11</v>
      </c>
      <c r="H357" s="421">
        <f>IF(G357="VAL","VALIDÉ",G357)</f>
        <v>11</v>
      </c>
      <c r="I357" s="418">
        <v>3.23</v>
      </c>
      <c r="J357" s="420">
        <f>IF(I357="ABI",0,IF(I357="DSP","DSP",IF(I357="VAL","VAL",(IF(A357="F",VLOOKUP(I357,VIT20MF,2),VLOOKUP(I357,Vit20MG,2))))))</f>
        <v>16</v>
      </c>
      <c r="K357" s="418">
        <v>6.94</v>
      </c>
      <c r="L357" s="420">
        <f>IF(K357="ABI",0,IF(K357="DSP","DSP",IF(K357="VAL","VAL",(IF(A357="F",VLOOKUP(K357,vit50mf,2),VLOOKUP(K357,vit50mg,2))))))</f>
        <v>10</v>
      </c>
      <c r="M357" s="421">
        <f>IF(OR(J357="DSP",L357="DSP"),"DSP",IF(L357="VAL","VALIDÉ",(J357+L357)/2))</f>
        <v>13</v>
      </c>
      <c r="N357" s="418">
        <v>87</v>
      </c>
      <c r="O357" s="418">
        <v>78</v>
      </c>
      <c r="P357" s="422">
        <f>IF(OR(N357="DSP",N357="ABI",N357="VAL"),0,N357/O357)</f>
        <v>1.1153846153846154</v>
      </c>
      <c r="Q357" s="420">
        <f>IF(N357="ABI",0,IF(N357="DSP","DSP",IF(N357="VAL","VAL",IF(A357="F",VLOOKUP(P357,forcefille,2),VLOOKUP(P357,forcegarçon,2)))))</f>
        <v>6</v>
      </c>
      <c r="R357" s="418">
        <v>39.799999999999997</v>
      </c>
      <c r="S357" s="420">
        <f>IF(R357="ABI",0,IF(R357="DSP","DSP",IF(R357="VAL","VAL",IF(A357="F",VLOOKUP(R357,détfille,2),VLOOKUP(R357,détgarçon,2)))))</f>
        <v>3</v>
      </c>
      <c r="T357" s="421">
        <f>IF(OR(Q357="VAL",S357="VAL"),"VALIDÉ",IF(AND(Q357="DSP",S357="DSP"),"DSP",IF(Q357="DSP",S357*2,IF(S357="DSP",Q357*2,(Q357+S357)))))</f>
        <v>9</v>
      </c>
      <c r="U357" s="418">
        <v>28.62</v>
      </c>
      <c r="V357" s="420">
        <f>IF(U357="ABI",0,IF(U357="DSP","DSP",IF(U357="VAL","VAL",IF(A357="F",VLOOKUP(U357,coorfille,2),VLOOKUP(U357,coorgarçon,2)))))</f>
        <v>3.5</v>
      </c>
      <c r="W357" s="418">
        <v>1</v>
      </c>
      <c r="X357" s="420">
        <f>IF(W357="ABI",0,IF(W357="DSP","DSP",IF(W357="VAL","VAL",IF(A357="F",VLOOKUP(W357,SouplesseFille,2),VLOOKUP(W357,SouplesseGarçon,2)))))</f>
        <v>2.75</v>
      </c>
      <c r="Y357" s="418">
        <v>6</v>
      </c>
      <c r="Z357" s="420">
        <f>IF(Y357="ABI",0,IF(Y357="DSP","DSP",IF(Y357="VAL","VAL",IF(A357="F",VLOOKUP(Y357,eqfille,2),VLOOKUP(Y357,eqgarçon,2)))))</f>
        <v>2</v>
      </c>
      <c r="AA357" s="421">
        <f>IF(AND(V357="DSP",X357="DSP",Z357="DSP"),"DSP",IF(AND(V357="DSP",X357="DSP"),Z357*4,IF(AND(V357="DSP",Z357="DSP"),X357*4,IF(AND(X357="DSP",Z357="DSP"),V357*2,IF(V357="DSP",(X357+Z357)*2,IF(X357="DSP",V357+Z357*2,IF(Z357="DSP",V357+X357*2,IF(Z357="VAL","VALIDÉ",V357+X357+Z357))))))))</f>
        <v>8.25</v>
      </c>
      <c r="AB357" s="418">
        <v>35.479999999999997</v>
      </c>
      <c r="AC357" s="420">
        <f>IF(AB357="ABI",0,IF(AB357="DNF",0,IF(AB357="DSP","DSP",IF(AB357="VAL","VAL",(IF(A357="F",VLOOKUP(AB357,nagefille,2),VLOOKUP(AB357,nagegarçon,2)))))))</f>
        <v>13</v>
      </c>
      <c r="AD357" s="423">
        <f>IF(AC357="VAL","VALIDÉ",AC357)</f>
        <v>13</v>
      </c>
      <c r="AE357" s="424">
        <f>IF(AND(H357="DSP",M357="DSP",T357="DSP",AA357="DSP",AD357="DSP"),"DSP",IF(AND(H357="DSP",M357="DSP",T357="DSP",AA357="DSP"),AD357,IF(AND(H357="DSP",M357="DSP",T357="DSP",AD357="DSP"),AA357,IF(AND(H357="DSP",M357="DSP",AA357="DSP",AD357="DSP"),T357,IF(AND(H357="DSP",T357="DSP",AA357="DSP",AD357="DSP"),M357,IF(AND(M357="DSP",T357="DSP",AA357="DSP",AD357="DSP"),H357,IF(AND(T357="DSP",AA357="DSP",AD357="DSP"),(H357+M357)/2,IF(AND(M357="DSP",AA357="DSP",AD357="DSP"),(H357+T357)/2,IF(AND(H357="DSP",AA357="DSP",AD357="DSP"),(M357+T357)/2,IF(AND(M357="DSP",T357="DSP",AD357="DSP"),(H357+AA357)/2,IF(AND(H357="DSP",T357="DSP",AD357="DSP"),(M357+AA357)/2,IF(AND(H357="DSP",M357="DSP",AD357="DSP"),(T357+AA357)/2,IF(AND(M357="DSP",T357="DSP",AA357="DSP"),(H357+AD357)/2,IF(AND(H357="DSP",T357="DSP",AA357="DSP"),(M357+AD357)/2,IF(AND(H357="DSP",M357="DSP",AA357="DSP"),(T357+AD357)/2,IF(AND(H357="DSP",M357="DSP",T357="DSP"),(AA357+AD357)/2,IF(AND(H357="DSP",M357="DSP"),(T357+AA357+AD357)/3,IF(AND(H357="DSP",T357="DSP"),(M357+AA357+AD357)/3,IF(AND(M357="DSP",T357="DSP"),(H357+AA357+AD357)/3,IF(AND(H357="DSP",AA357="DSP"),(M357+T357+AD357)/3,IF(AND(M357="DSP",AA357="DSP"),(H357+T357+AD357)/3,IF(AND(T357="DSP",AA357="DSP"),(H357+M357+AD357)/3,IF(AND(H357="DSP",AD357="DSP"),(M357+T357+AA357)/3,IF(AND(M357="DSP",AD357="DSP"),(H357+T357+AA357)/3,IF(AND(T357="DSP",AD357="DSP"),(H357+M357+AA357)/3,IF(AND(AA357="DSP",AD357="DSP"),(H357+M357+T357)/3,IF(H357="DSP",(M357+T357+AA357+AD357)/4,IF(M357="DSP",(H357+T357+AA357+AD357)/4,IF(T357="DSP",(H357+M357+AA357+AD357)/4,IF(AA357="DSP",(H357+M357+T357+AD357)/4,IF(AD357="DSP",(H357+M357+T357+AA357)/4,SUM(H357+M357+T357+AA357+AD357)/5)))))))))))))))))))))))))))))))</f>
        <v>10.85</v>
      </c>
      <c r="AF357" s="425">
        <f>IF(AE357="DSP",0,AE357)</f>
        <v>10.85</v>
      </c>
      <c r="AG357" s="484">
        <f>RANK(AF357,$AF$3:$AF$651,0)</f>
        <v>347</v>
      </c>
      <c r="AH357" s="426">
        <f>IF(ISERROR(VLOOKUP(B357,'Notes Ecrit'!$A$2:$B$650,2,FALSE)),"ABI",(VLOOKUP(B357,'Notes Ecrit'!$A$2:$B$650,2,FALSE)))</f>
        <v>6.5</v>
      </c>
      <c r="AI357" s="425">
        <f>IF(OR(AH357="ABI",AH357="VALIDÉ"),0,AH357)</f>
        <v>6.5</v>
      </c>
      <c r="AJ357" s="488">
        <f>RANK(AI357,$AI$3:$AI$651,0)</f>
        <v>238</v>
      </c>
      <c r="AK357" s="427">
        <f>IF(AH357="ABI","DEF",IF(AE357="DSP",AH357,(AE357*0.5+AH357*0.5)))</f>
        <v>8.6750000000000007</v>
      </c>
    </row>
    <row r="358" spans="1:37" ht="15.75" customHeight="1" thickBot="1" x14ac:dyDescent="0.35">
      <c r="A358" s="414" t="s">
        <v>1026</v>
      </c>
      <c r="B358" s="415">
        <v>21904044</v>
      </c>
      <c r="C358" s="442" t="s">
        <v>276</v>
      </c>
      <c r="D358" s="443" t="s">
        <v>208</v>
      </c>
      <c r="E358" s="418">
        <v>16</v>
      </c>
      <c r="F358" s="419">
        <f>IF(E358="ABI","ABI",IF(E358="DSP","DSP",IF(E358="VAL","VAL",(VLOOKUP(E358,tpstest,2)))))</f>
        <v>17.5</v>
      </c>
      <c r="G358" s="420">
        <f>IF(F358="ABI",0,IF(F358="DSP","DSP",IF(F358="VAL","VAL",(IF(A358="F",VLOOKUP(F358,endurfille,2),VLOOKUP(F358,endurgarçon,2))))))</f>
        <v>13</v>
      </c>
      <c r="H358" s="421">
        <f>IF(G358="VAL","VALIDÉ",G358)</f>
        <v>13</v>
      </c>
      <c r="I358" s="418">
        <v>3.3</v>
      </c>
      <c r="J358" s="420">
        <f>IF(I358="ABI",0,IF(I358="DSP","DSP",IF(I358="VAL","VAL",(IF(A358="F",VLOOKUP(I358,VIT20MF,2),VLOOKUP(I358,Vit20MG,2))))))</f>
        <v>15</v>
      </c>
      <c r="K358" s="418">
        <v>6.76</v>
      </c>
      <c r="L358" s="420">
        <f>IF(K358="ABI",0,IF(K358="DSP","DSP",IF(K358="VAL","VAL",(IF(A358="F",VLOOKUP(K358,vit50mf,2),VLOOKUP(K358,vit50mg,2))))))</f>
        <v>11</v>
      </c>
      <c r="M358" s="421">
        <f>IF(OR(J358="DSP",L358="DSP"),"DSP",IF(L358="VAL","VALIDÉ",(J358+L358)/2))</f>
        <v>13</v>
      </c>
      <c r="N358" s="418">
        <v>71</v>
      </c>
      <c r="O358" s="418">
        <v>83</v>
      </c>
      <c r="P358" s="422">
        <f>IF(OR(N358="DSP",N358="ABI",N358="VAL"),0,N358/O358)</f>
        <v>0.85542168674698793</v>
      </c>
      <c r="Q358" s="420">
        <f>IF(N358="ABI",0,IF(N358="DSP","DSP",IF(N358="VAL","VAL",IF(A358="F",VLOOKUP(P358,forcefille,2),VLOOKUP(P358,forcegarçon,2)))))</f>
        <v>4.5</v>
      </c>
      <c r="R358" s="418">
        <v>40</v>
      </c>
      <c r="S358" s="420">
        <f>IF(R358="ABI",0,IF(R358="DSP","DSP",IF(R358="VAL","VAL",IF(A358="F",VLOOKUP(R358,détfille,2),VLOOKUP(R358,détgarçon,2)))))</f>
        <v>3</v>
      </c>
      <c r="T358" s="421">
        <f>IF(OR(Q358="VAL",S358="VAL"),"VALIDÉ",IF(AND(Q358="DSP",S358="DSP"),"DSP",IF(Q358="DSP",S358*2,IF(S358="DSP",Q358*2,(Q358+S358)))))</f>
        <v>7.5</v>
      </c>
      <c r="U358" s="418">
        <v>26.37</v>
      </c>
      <c r="V358" s="420">
        <f>IF(U358="ABI",0,IF(U358="DSP","DSP",IF(U358="VAL","VAL",IF(A358="F",VLOOKUP(U358,coorfille,2),VLOOKUP(U358,coorgarçon,2)))))</f>
        <v>4.75</v>
      </c>
      <c r="W358" s="418">
        <v>-12</v>
      </c>
      <c r="X358" s="420">
        <f>IF(W358="ABI",0,IF(W358="DSP","DSP",IF(W358="VAL","VAL",IF(A358="F",VLOOKUP(W358,SouplesseFille,2),VLOOKUP(W358,SouplesseGarçon,2)))))</f>
        <v>0.5</v>
      </c>
      <c r="Y358" s="418">
        <v>6</v>
      </c>
      <c r="Z358" s="420">
        <f>IF(Y358="ABI",0,IF(Y358="DSP","DSP",IF(Y358="VAL","VAL",IF(A358="F",VLOOKUP(Y358,eqfille,2),VLOOKUP(Y358,eqgarçon,2)))))</f>
        <v>2</v>
      </c>
      <c r="AA358" s="421">
        <f>IF(AND(V358="DSP",X358="DSP",Z358="DSP"),"DSP",IF(AND(V358="DSP",X358="DSP"),Z358*4,IF(AND(V358="DSP",Z358="DSP"),X358*4,IF(AND(X358="DSP",Z358="DSP"),V358*2,IF(V358="DSP",(X358+Z358)*2,IF(X358="DSP",V358+Z358*2,IF(Z358="DSP",V358+X358*2,IF(Z358="VAL","VALIDÉ",V358+X358+Z358))))))))</f>
        <v>7.25</v>
      </c>
      <c r="AB358" s="418">
        <v>39.450000000000003</v>
      </c>
      <c r="AC358" s="420">
        <f>IF(AB358="ABI",0,IF(AB358="DNF",0,IF(AB358="DSP","DSP",IF(AB358="VAL","VAL",(IF(A358="F",VLOOKUP(AB358,nagefille,2),VLOOKUP(AB358,nagegarçon,2)))))))</f>
        <v>11</v>
      </c>
      <c r="AD358" s="423">
        <f>IF(AC358="VAL","VALIDÉ",AC358)</f>
        <v>11</v>
      </c>
      <c r="AE358" s="424">
        <f>IF(AND(H358="DSP",M358="DSP",T358="DSP",AA358="DSP",AD358="DSP"),"DSP",IF(AND(H358="DSP",M358="DSP",T358="DSP",AA358="DSP"),AD358,IF(AND(H358="DSP",M358="DSP",T358="DSP",AD358="DSP"),AA358,IF(AND(H358="DSP",M358="DSP",AA358="DSP",AD358="DSP"),T358,IF(AND(H358="DSP",T358="DSP",AA358="DSP",AD358="DSP"),M358,IF(AND(M358="DSP",T358="DSP",AA358="DSP",AD358="DSP"),H358,IF(AND(T358="DSP",AA358="DSP",AD358="DSP"),(H358+M358)/2,IF(AND(M358="DSP",AA358="DSP",AD358="DSP"),(H358+T358)/2,IF(AND(H358="DSP",AA358="DSP",AD358="DSP"),(M358+T358)/2,IF(AND(M358="DSP",T358="DSP",AD358="DSP"),(H358+AA358)/2,IF(AND(H358="DSP",T358="DSP",AD358="DSP"),(M358+AA358)/2,IF(AND(H358="DSP",M358="DSP",AD358="DSP"),(T358+AA358)/2,IF(AND(M358="DSP",T358="DSP",AA358="DSP"),(H358+AD358)/2,IF(AND(H358="DSP",T358="DSP",AA358="DSP"),(M358+AD358)/2,IF(AND(H358="DSP",M358="DSP",AA358="DSP"),(T358+AD358)/2,IF(AND(H358="DSP",M358="DSP",T358="DSP"),(AA358+AD358)/2,IF(AND(H358="DSP",M358="DSP"),(T358+AA358+AD358)/3,IF(AND(H358="DSP",T358="DSP"),(M358+AA358+AD358)/3,IF(AND(M358="DSP",T358="DSP"),(H358+AA358+AD358)/3,IF(AND(H358="DSP",AA358="DSP"),(M358+T358+AD358)/3,IF(AND(M358="DSP",AA358="DSP"),(H358+T358+AD358)/3,IF(AND(T358="DSP",AA358="DSP"),(H358+M358+AD358)/3,IF(AND(H358="DSP",AD358="DSP"),(M358+T358+AA358)/3,IF(AND(M358="DSP",AD358="DSP"),(H358+T358+AA358)/3,IF(AND(T358="DSP",AD358="DSP"),(H358+M358+AA358)/3,IF(AND(AA358="DSP",AD358="DSP"),(H358+M358+T358)/3,IF(H358="DSP",(M358+T358+AA358+AD358)/4,IF(M358="DSP",(H358+T358+AA358+AD358)/4,IF(T358="DSP",(H358+M358+AA358+AD358)/4,IF(AA358="DSP",(H358+M358+T358+AD358)/4,IF(AD358="DSP",(H358+M358+T358+AA358)/4,SUM(H358+M358+T358+AA358+AD358)/5)))))))))))))))))))))))))))))))</f>
        <v>10.35</v>
      </c>
      <c r="AF358" s="425">
        <f>IF(AE358="DSP",0,AE358)</f>
        <v>10.35</v>
      </c>
      <c r="AG358" s="484">
        <f>RANK(AF358,$AF$3:$AF$651,0)</f>
        <v>400</v>
      </c>
      <c r="AH358" s="426">
        <f>IF(ISERROR(VLOOKUP(B358,'Notes Ecrit'!$A$2:$B$650,2,FALSE)),"ABI",(VLOOKUP(B358,'Notes Ecrit'!$A$2:$B$650,2,FALSE)))</f>
        <v>4</v>
      </c>
      <c r="AI358" s="425">
        <f>IF(OR(AH358="ABI",AH358="VALIDÉ"),0,AH358)</f>
        <v>4</v>
      </c>
      <c r="AJ358" s="488">
        <f>RANK(AI358,$AI$3:$AI$651,0)</f>
        <v>490</v>
      </c>
      <c r="AK358" s="427">
        <f>IF(AH358="ABI","DEF",IF(AE358="DSP",AH358,(AE358*0.5+AH358*0.5)))</f>
        <v>7.1749999999999998</v>
      </c>
    </row>
    <row r="359" spans="1:37" ht="15.75" customHeight="1" thickBot="1" x14ac:dyDescent="0.35">
      <c r="A359" s="414" t="s">
        <v>1026</v>
      </c>
      <c r="B359" s="415">
        <v>21905092</v>
      </c>
      <c r="C359" s="442" t="s">
        <v>738</v>
      </c>
      <c r="D359" s="443" t="s">
        <v>95</v>
      </c>
      <c r="E359" s="418">
        <v>20</v>
      </c>
      <c r="F359" s="419">
        <f>IF(E359="ABI","ABI",IF(E359="DSP","DSP",IF(E359="VAL","VAL",(VLOOKUP(E359,tpstest,2)))))</f>
        <v>19.5</v>
      </c>
      <c r="G359" s="420">
        <f>IF(F359="ABI",0,IF(F359="DSP","DSP",IF(F359="VAL","VAL",(IF(A359="F",VLOOKUP(F359,endurfille,2),VLOOKUP(F359,endurgarçon,2))))))</f>
        <v>17</v>
      </c>
      <c r="H359" s="421">
        <f>IF(G359="VAL","VALIDÉ",G359)</f>
        <v>17</v>
      </c>
      <c r="I359" s="418">
        <v>3.13</v>
      </c>
      <c r="J359" s="420">
        <f>IF(I359="ABI",0,IF(I359="DSP","DSP",IF(I359="VAL","VAL",(IF(A359="F",VLOOKUP(I359,VIT20MF,2),VLOOKUP(I359,Vit20MG,2))))))</f>
        <v>18</v>
      </c>
      <c r="K359" s="418">
        <v>6.71</v>
      </c>
      <c r="L359" s="420">
        <f>IF(K359="ABI",0,IF(K359="DSP","DSP",IF(K359="VAL","VAL",(IF(A359="F",VLOOKUP(K359,vit50mf,2),VLOOKUP(K359,vit50mg,2))))))</f>
        <v>12</v>
      </c>
      <c r="M359" s="421">
        <f>IF(OR(J359="DSP",L359="DSP"),"DSP",IF(L359="VAL","VALIDÉ",(J359+L359)/2))</f>
        <v>15</v>
      </c>
      <c r="N359" s="418">
        <v>58</v>
      </c>
      <c r="O359" s="418">
        <v>62</v>
      </c>
      <c r="P359" s="422">
        <f>IF(OR(N359="DSP",N359="ABI",N359="VAL"),0,N359/O359)</f>
        <v>0.93548387096774188</v>
      </c>
      <c r="Q359" s="420">
        <f>IF(N359="ABI",0,IF(N359="DSP","DSP",IF(N359="VAL","VAL",IF(A359="F",VLOOKUP(P359,forcefille,2),VLOOKUP(P359,forcegarçon,2)))))</f>
        <v>5</v>
      </c>
      <c r="R359" s="418">
        <v>43.5</v>
      </c>
      <c r="S359" s="420">
        <f>IF(R359="ABI",0,IF(R359="DSP","DSP",IF(R359="VAL","VAL",IF(A359="F",VLOOKUP(R359,détfille,2),VLOOKUP(R359,détgarçon,2)))))</f>
        <v>4</v>
      </c>
      <c r="T359" s="421">
        <f>IF(OR(Q359="VAL",S359="VAL"),"VALIDÉ",IF(AND(Q359="DSP",S359="DSP"),"DSP",IF(Q359="DSP",S359*2,IF(S359="DSP",Q359*2,(Q359+S359)))))</f>
        <v>9</v>
      </c>
      <c r="U359" s="418">
        <v>25.52</v>
      </c>
      <c r="V359" s="420">
        <f>IF(U359="ABI",0,IF(U359="DSP","DSP",IF(U359="VAL","VAL",IF(A359="F",VLOOKUP(U359,coorfille,2),VLOOKUP(U359,coorgarçon,2)))))</f>
        <v>5</v>
      </c>
      <c r="W359" s="418">
        <v>-2</v>
      </c>
      <c r="X359" s="420">
        <f>IF(W359="ABI",0,IF(W359="DSP","DSP",IF(W359="VAL","VAL",IF(A359="F",VLOOKUP(W359,SouplesseFille,2),VLOOKUP(W359,SouplesseGarçon,2)))))</f>
        <v>2</v>
      </c>
      <c r="Y359" s="418">
        <v>0</v>
      </c>
      <c r="Z359" s="420">
        <f>IF(Y359="ABI",0,IF(Y359="DSP","DSP",IF(Y359="VAL","VAL",IF(A359="F",VLOOKUP(Y359,eqfille,2),VLOOKUP(Y359,eqgarçon,2)))))</f>
        <v>5</v>
      </c>
      <c r="AA359" s="421">
        <f>IF(AND(V359="DSP",X359="DSP",Z359="DSP"),"DSP",IF(AND(V359="DSP",X359="DSP"),Z359*4,IF(AND(V359="DSP",Z359="DSP"),X359*4,IF(AND(X359="DSP",Z359="DSP"),V359*2,IF(V359="DSP",(X359+Z359)*2,IF(X359="DSP",V359+Z359*2,IF(Z359="DSP",V359+X359*2,IF(Z359="VAL","VALIDÉ",V359+X359+Z359))))))))</f>
        <v>12</v>
      </c>
      <c r="AB359" s="418">
        <v>25.28</v>
      </c>
      <c r="AC359" s="420">
        <f>IF(AB359="ABI",0,IF(AB359="DNF",0,IF(AB359="DSP","DSP",IF(AB359="VAL","VAL",(IF(A359="F",VLOOKUP(AB359,nagefille,2),VLOOKUP(AB359,nagegarçon,2)))))))</f>
        <v>20</v>
      </c>
      <c r="AD359" s="423">
        <f>IF(AC359="VAL","VALIDÉ",AC359)</f>
        <v>20</v>
      </c>
      <c r="AE359" s="424">
        <f>IF(AND(H359="DSP",M359="DSP",T359="DSP",AA359="DSP",AD359="DSP"),"DSP",IF(AND(H359="DSP",M359="DSP",T359="DSP",AA359="DSP"),AD359,IF(AND(H359="DSP",M359="DSP",T359="DSP",AD359="DSP"),AA359,IF(AND(H359="DSP",M359="DSP",AA359="DSP",AD359="DSP"),T359,IF(AND(H359="DSP",T359="DSP",AA359="DSP",AD359="DSP"),M359,IF(AND(M359="DSP",T359="DSP",AA359="DSP",AD359="DSP"),H359,IF(AND(T359="DSP",AA359="DSP",AD359="DSP"),(H359+M359)/2,IF(AND(M359="DSP",AA359="DSP",AD359="DSP"),(H359+T359)/2,IF(AND(H359="DSP",AA359="DSP",AD359="DSP"),(M359+T359)/2,IF(AND(M359="DSP",T359="DSP",AD359="DSP"),(H359+AA359)/2,IF(AND(H359="DSP",T359="DSP",AD359="DSP"),(M359+AA359)/2,IF(AND(H359="DSP",M359="DSP",AD359="DSP"),(T359+AA359)/2,IF(AND(M359="DSP",T359="DSP",AA359="DSP"),(H359+AD359)/2,IF(AND(H359="DSP",T359="DSP",AA359="DSP"),(M359+AD359)/2,IF(AND(H359="DSP",M359="DSP",AA359="DSP"),(T359+AD359)/2,IF(AND(H359="DSP",M359="DSP",T359="DSP"),(AA359+AD359)/2,IF(AND(H359="DSP",M359="DSP"),(T359+AA359+AD359)/3,IF(AND(H359="DSP",T359="DSP"),(M359+AA359+AD359)/3,IF(AND(M359="DSP",T359="DSP"),(H359+AA359+AD359)/3,IF(AND(H359="DSP",AA359="DSP"),(M359+T359+AD359)/3,IF(AND(M359="DSP",AA359="DSP"),(H359+T359+AD359)/3,IF(AND(T359="DSP",AA359="DSP"),(H359+M359+AD359)/3,IF(AND(H359="DSP",AD359="DSP"),(M359+T359+AA359)/3,IF(AND(M359="DSP",AD359="DSP"),(H359+T359+AA359)/3,IF(AND(T359="DSP",AD359="DSP"),(H359+M359+AA359)/3,IF(AND(AA359="DSP",AD359="DSP"),(H359+M359+T359)/3,IF(H359="DSP",(M359+T359+AA359+AD359)/4,IF(M359="DSP",(H359+T359+AA359+AD359)/4,IF(T359="DSP",(H359+M359+AA359+AD359)/4,IF(AA359="DSP",(H359+M359+T359+AD359)/4,IF(AD359="DSP",(H359+M359+T359+AA359)/4,SUM(H359+M359+T359+AA359+AD359)/5)))))))))))))))))))))))))))))))</f>
        <v>14.6</v>
      </c>
      <c r="AF359" s="425">
        <f>IF(AE359="DSP",0,AE359)</f>
        <v>14.6</v>
      </c>
      <c r="AG359" s="484">
        <f>RANK(AF359,$AF$3:$AF$651,0)</f>
        <v>8</v>
      </c>
      <c r="AH359" s="426">
        <f>IF(ISERROR(VLOOKUP(B359,'Notes Ecrit'!$A$2:$B$650,2,FALSE)),"ABI",(VLOOKUP(B359,'Notes Ecrit'!$A$2:$B$650,2,FALSE)))</f>
        <v>6.5</v>
      </c>
      <c r="AI359" s="425">
        <f>IF(OR(AH359="ABI",AH359="VALIDÉ"),0,AH359)</f>
        <v>6.5</v>
      </c>
      <c r="AJ359" s="488">
        <f>RANK(AI359,$AI$3:$AI$651,0)</f>
        <v>238</v>
      </c>
      <c r="AK359" s="427">
        <f>IF(AH359="ABI","DEF",IF(AE359="DSP",AH359,(AE359*0.5+AH359*0.5)))</f>
        <v>10.55</v>
      </c>
    </row>
    <row r="360" spans="1:37" ht="15.75" customHeight="1" thickBot="1" x14ac:dyDescent="0.35">
      <c r="A360" s="414" t="s">
        <v>1026</v>
      </c>
      <c r="B360" s="415">
        <v>21804092</v>
      </c>
      <c r="C360" s="442" t="s">
        <v>739</v>
      </c>
      <c r="D360" s="443" t="s">
        <v>32</v>
      </c>
      <c r="E360" s="418">
        <v>17</v>
      </c>
      <c r="F360" s="419">
        <f>IF(E360="ABI","ABI",IF(E360="DSP","DSP",IF(E360="VAL","VAL",(VLOOKUP(E360,tpstest,2)))))</f>
        <v>18</v>
      </c>
      <c r="G360" s="420">
        <f>IF(F360="ABI",0,IF(F360="DSP","DSP",IF(F360="VAL","VAL",(IF(A360="F",VLOOKUP(F360,endurfille,2),VLOOKUP(F360,endurgarçon,2))))))</f>
        <v>14</v>
      </c>
      <c r="H360" s="421">
        <f>IF(G360="VAL","VALIDÉ",G360)</f>
        <v>14</v>
      </c>
      <c r="I360" s="418">
        <v>3.2</v>
      </c>
      <c r="J360" s="420">
        <f>IF(I360="ABI",0,IF(I360="DSP","DSP",IF(I360="VAL","VAL",(IF(A360="F",VLOOKUP(I360,VIT20MF,2),VLOOKUP(I360,Vit20MG,2))))))</f>
        <v>17</v>
      </c>
      <c r="K360" s="418">
        <v>6.75</v>
      </c>
      <c r="L360" s="420">
        <f>IF(K360="ABI",0,IF(K360="DSP","DSP",IF(K360="VAL","VAL",(IF(A360="F",VLOOKUP(K360,vit50mf,2),VLOOKUP(K360,vit50mg,2))))))</f>
        <v>12</v>
      </c>
      <c r="M360" s="421">
        <f>IF(OR(J360="DSP",L360="DSP"),"DSP",IF(L360="VAL","VALIDÉ",(J360+L360)/2))</f>
        <v>14.5</v>
      </c>
      <c r="N360" s="418">
        <v>46</v>
      </c>
      <c r="O360" s="418">
        <v>54</v>
      </c>
      <c r="P360" s="422">
        <f>IF(OR(N360="DSP",N360="ABI",N360="VAL"),0,N360/O360)</f>
        <v>0.85185185185185186</v>
      </c>
      <c r="Q360" s="420">
        <f>IF(N360="ABI",0,IF(N360="DSP","DSP",IF(N360="VAL","VAL",IF(A360="F",VLOOKUP(P360,forcefille,2),VLOOKUP(P360,forcegarçon,2)))))</f>
        <v>4.5</v>
      </c>
      <c r="R360" s="418">
        <v>53.2</v>
      </c>
      <c r="S360" s="420">
        <f>IF(R360="ABI",0,IF(R360="DSP","DSP",IF(R360="VAL","VAL",IF(A360="F",VLOOKUP(R360,détfille,2),VLOOKUP(R360,détgarçon,2)))))</f>
        <v>6.5</v>
      </c>
      <c r="T360" s="421">
        <f>IF(OR(Q360="VAL",S360="VAL"),"VALIDÉ",IF(AND(Q360="DSP",S360="DSP"),"DSP",IF(Q360="DSP",S360*2,IF(S360="DSP",Q360*2,(Q360+S360)))))</f>
        <v>11</v>
      </c>
      <c r="U360" s="418">
        <v>23.07</v>
      </c>
      <c r="V360" s="420">
        <f>IF(U360="ABI",0,IF(U360="DSP","DSP",IF(U360="VAL","VAL",IF(A360="F",VLOOKUP(U360,coorfille,2),VLOOKUP(U360,coorgarçon,2)))))</f>
        <v>6.25</v>
      </c>
      <c r="W360" s="418">
        <v>2</v>
      </c>
      <c r="X360" s="420">
        <f>IF(W360="ABI",0,IF(W360="DSP","DSP",IF(W360="VAL","VAL",IF(A360="F",VLOOKUP(W360,SouplesseFille,2),VLOOKUP(W360,SouplesseGarçon,2)))))</f>
        <v>3</v>
      </c>
      <c r="Y360" s="418">
        <v>6</v>
      </c>
      <c r="Z360" s="420">
        <f>IF(Y360="ABI",0,IF(Y360="DSP","DSP",IF(Y360="VAL","VAL",IF(A360="F",VLOOKUP(Y360,eqfille,2),VLOOKUP(Y360,eqgarçon,2)))))</f>
        <v>2</v>
      </c>
      <c r="AA360" s="421">
        <f>IF(AND(V360="DSP",X360="DSP",Z360="DSP"),"DSP",IF(AND(V360="DSP",X360="DSP"),Z360*4,IF(AND(V360="DSP",Z360="DSP"),X360*4,IF(AND(X360="DSP",Z360="DSP"),V360*2,IF(V360="DSP",(X360+Z360)*2,IF(X360="DSP",V360+Z360*2,IF(Z360="DSP",V360+X360*2,IF(Z360="VAL","VALIDÉ",V360+X360+Z360))))))))</f>
        <v>11.25</v>
      </c>
      <c r="AB360" s="418">
        <v>39.72</v>
      </c>
      <c r="AC360" s="420">
        <f>IF(AB360="ABI",0,IF(AB360="DNF",0,IF(AB360="DSP","DSP",IF(AB360="VAL","VAL",(IF(A360="F",VLOOKUP(AB360,nagefille,2),VLOOKUP(AB360,nagegarçon,2)))))))</f>
        <v>10</v>
      </c>
      <c r="AD360" s="423">
        <f>IF(AC360="VAL","VALIDÉ",AC360)</f>
        <v>10</v>
      </c>
      <c r="AE360" s="424">
        <f>IF(AND(H360="DSP",M360="DSP",T360="DSP",AA360="DSP",AD360="DSP"),"DSP",IF(AND(H360="DSP",M360="DSP",T360="DSP",AA360="DSP"),AD360,IF(AND(H360="DSP",M360="DSP",T360="DSP",AD360="DSP"),AA360,IF(AND(H360="DSP",M360="DSP",AA360="DSP",AD360="DSP"),T360,IF(AND(H360="DSP",T360="DSP",AA360="DSP",AD360="DSP"),M360,IF(AND(M360="DSP",T360="DSP",AA360="DSP",AD360="DSP"),H360,IF(AND(T360="DSP",AA360="DSP",AD360="DSP"),(H360+M360)/2,IF(AND(M360="DSP",AA360="DSP",AD360="DSP"),(H360+T360)/2,IF(AND(H360="DSP",AA360="DSP",AD360="DSP"),(M360+T360)/2,IF(AND(M360="DSP",T360="DSP",AD360="DSP"),(H360+AA360)/2,IF(AND(H360="DSP",T360="DSP",AD360="DSP"),(M360+AA360)/2,IF(AND(H360="DSP",M360="DSP",AD360="DSP"),(T360+AA360)/2,IF(AND(M360="DSP",T360="DSP",AA360="DSP"),(H360+AD360)/2,IF(AND(H360="DSP",T360="DSP",AA360="DSP"),(M360+AD360)/2,IF(AND(H360="DSP",M360="DSP",AA360="DSP"),(T360+AD360)/2,IF(AND(H360="DSP",M360="DSP",T360="DSP"),(AA360+AD360)/2,IF(AND(H360="DSP",M360="DSP"),(T360+AA360+AD360)/3,IF(AND(H360="DSP",T360="DSP"),(M360+AA360+AD360)/3,IF(AND(M360="DSP",T360="DSP"),(H360+AA360+AD360)/3,IF(AND(H360="DSP",AA360="DSP"),(M360+T360+AD360)/3,IF(AND(M360="DSP",AA360="DSP"),(H360+T360+AD360)/3,IF(AND(T360="DSP",AA360="DSP"),(H360+M360+AD360)/3,IF(AND(H360="DSP",AD360="DSP"),(M360+T360+AA360)/3,IF(AND(M360="DSP",AD360="DSP"),(H360+T360+AA360)/3,IF(AND(T360="DSP",AD360="DSP"),(H360+M360+AA360)/3,IF(AND(AA360="DSP",AD360="DSP"),(H360+M360+T360)/3,IF(H360="DSP",(M360+T360+AA360+AD360)/4,IF(M360="DSP",(H360+T360+AA360+AD360)/4,IF(T360="DSP",(H360+M360+AA360+AD360)/4,IF(AA360="DSP",(H360+M360+T360+AD360)/4,IF(AD360="DSP",(H360+M360+T360+AA360)/4,SUM(H360+M360+T360+AA360+AD360)/5)))))))))))))))))))))))))))))))</f>
        <v>12.15</v>
      </c>
      <c r="AF360" s="425">
        <f>IF(AE360="DSP",0,AE360)</f>
        <v>12.15</v>
      </c>
      <c r="AG360" s="484">
        <f>RANK(AF360,$AF$3:$AF$651,0)</f>
        <v>171</v>
      </c>
      <c r="AH360" s="426">
        <f>IF(ISERROR(VLOOKUP(B360,'Notes Ecrit'!$A$2:$B$650,2,FALSE)),"ABI",(VLOOKUP(B360,'Notes Ecrit'!$A$2:$B$650,2,FALSE)))</f>
        <v>6</v>
      </c>
      <c r="AI360" s="425">
        <f>IF(OR(AH360="ABI",AH360="VALIDÉ"),0,AH360)</f>
        <v>6</v>
      </c>
      <c r="AJ360" s="488">
        <f>RANK(AI360,$AI$3:$AI$651,0)</f>
        <v>288</v>
      </c>
      <c r="AK360" s="427">
        <f>IF(AH360="ABI","DEF",IF(AE360="DSP",AH360,(AE360*0.5+AH360*0.5)))</f>
        <v>9.0749999999999993</v>
      </c>
    </row>
    <row r="361" spans="1:37" ht="15.75" customHeight="1" thickBot="1" x14ac:dyDescent="0.35">
      <c r="A361" s="414" t="s">
        <v>1026</v>
      </c>
      <c r="B361" s="415">
        <v>21904426</v>
      </c>
      <c r="C361" s="442" t="s">
        <v>740</v>
      </c>
      <c r="D361" s="443" t="s">
        <v>141</v>
      </c>
      <c r="E361" s="418">
        <v>22</v>
      </c>
      <c r="F361" s="419">
        <f>IF(E361="ABI","ABI",IF(E361="DSP","DSP",IF(E361="VAL","VAL",(VLOOKUP(E361,tpstest,2)))))</f>
        <v>20.5</v>
      </c>
      <c r="G361" s="420">
        <f>IF(F361="ABI",0,IF(F361="DSP","DSP",IF(F361="VAL","VAL",(IF(A361="F",VLOOKUP(F361,endurfille,2),VLOOKUP(F361,endurgarçon,2))))))</f>
        <v>19</v>
      </c>
      <c r="H361" s="421">
        <f>IF(G361="VAL","VALIDÉ",G361)</f>
        <v>19</v>
      </c>
      <c r="I361" s="418">
        <v>3.26</v>
      </c>
      <c r="J361" s="420">
        <f>IF(I361="ABI",0,IF(I361="DSP","DSP",IF(I361="VAL","VAL",(IF(A361="F",VLOOKUP(I361,VIT20MF,2),VLOOKUP(I361,Vit20MG,2))))))</f>
        <v>16</v>
      </c>
      <c r="K361" s="418">
        <v>6.73</v>
      </c>
      <c r="L361" s="420">
        <f>IF(K361="ABI",0,IF(K361="DSP","DSP",IF(K361="VAL","VAL",(IF(A361="F",VLOOKUP(K361,vit50mf,2),VLOOKUP(K361,vit50mg,2))))))</f>
        <v>12</v>
      </c>
      <c r="M361" s="421">
        <f>IF(OR(J361="DSP",L361="DSP"),"DSP",IF(L361="VAL","VALIDÉ",(J361+L361)/2))</f>
        <v>14</v>
      </c>
      <c r="N361" s="418">
        <v>55</v>
      </c>
      <c r="O361" s="418">
        <v>66</v>
      </c>
      <c r="P361" s="422">
        <f>IF(OR(N361="DSP",N361="ABI",N361="VAL"),0,N361/O361)</f>
        <v>0.83333333333333337</v>
      </c>
      <c r="Q361" s="420">
        <f>IF(N361="ABI",0,IF(N361="DSP","DSP",IF(N361="VAL","VAL",IF(A361="F",VLOOKUP(P361,forcefille,2),VLOOKUP(P361,forcegarçon,2)))))</f>
        <v>4.5</v>
      </c>
      <c r="R361" s="418">
        <v>40.799999999999997</v>
      </c>
      <c r="S361" s="420">
        <f>IF(R361="ABI",0,IF(R361="DSP","DSP",IF(R361="VAL","VAL",IF(A361="F",VLOOKUP(R361,détfille,2),VLOOKUP(R361,détgarçon,2)))))</f>
        <v>3</v>
      </c>
      <c r="T361" s="421">
        <f>IF(OR(Q361="VAL",S361="VAL"),"VALIDÉ",IF(AND(Q361="DSP",S361="DSP"),"DSP",IF(Q361="DSP",S361*2,IF(S361="DSP",Q361*2,(Q361+S361)))))</f>
        <v>7.5</v>
      </c>
      <c r="U361" s="418">
        <v>28.04</v>
      </c>
      <c r="V361" s="420">
        <f>IF(U361="ABI",0,IF(U361="DSP","DSP",IF(U361="VAL","VAL",IF(A361="F",VLOOKUP(U361,coorfille,2),VLOOKUP(U361,coorgarçon,2)))))</f>
        <v>3.75</v>
      </c>
      <c r="W361" s="418">
        <v>-11</v>
      </c>
      <c r="X361" s="420">
        <f>IF(W361="ABI",0,IF(W361="DSP","DSP",IF(W361="VAL","VAL",IF(A361="F",VLOOKUP(W361,SouplesseFille,2),VLOOKUP(W361,SouplesseGarçon,2)))))</f>
        <v>0.75</v>
      </c>
      <c r="Y361" s="418">
        <v>6</v>
      </c>
      <c r="Z361" s="420">
        <f>IF(Y361="ABI",0,IF(Y361="DSP","DSP",IF(Y361="VAL","VAL",IF(A361="F",VLOOKUP(Y361,eqfille,2),VLOOKUP(Y361,eqgarçon,2)))))</f>
        <v>2</v>
      </c>
      <c r="AA361" s="421">
        <f>IF(AND(V361="DSP",X361="DSP",Z361="DSP"),"DSP",IF(AND(V361="DSP",X361="DSP"),Z361*4,IF(AND(V361="DSP",Z361="DSP"),X361*4,IF(AND(X361="DSP",Z361="DSP"),V361*2,IF(V361="DSP",(X361+Z361)*2,IF(X361="DSP",V361+Z361*2,IF(Z361="DSP",V361+X361*2,IF(Z361="VAL","VALIDÉ",V361+X361+Z361))))))))</f>
        <v>6.5</v>
      </c>
      <c r="AB361" s="418">
        <v>39.58</v>
      </c>
      <c r="AC361" s="420">
        <f>IF(AB361="ABI",0,IF(AB361="DNF",0,IF(AB361="DSP","DSP",IF(AB361="VAL","VAL",(IF(A361="F",VLOOKUP(AB361,nagefille,2),VLOOKUP(AB361,nagegarçon,2)))))))</f>
        <v>10</v>
      </c>
      <c r="AD361" s="423">
        <f>IF(AC361="VAL","VALIDÉ",AC361)</f>
        <v>10</v>
      </c>
      <c r="AE361" s="424">
        <f>IF(AND(H361="DSP",M361="DSP",T361="DSP",AA361="DSP",AD361="DSP"),"DSP",IF(AND(H361="DSP",M361="DSP",T361="DSP",AA361="DSP"),AD361,IF(AND(H361="DSP",M361="DSP",T361="DSP",AD361="DSP"),AA361,IF(AND(H361="DSP",M361="DSP",AA361="DSP",AD361="DSP"),T361,IF(AND(H361="DSP",T361="DSP",AA361="DSP",AD361="DSP"),M361,IF(AND(M361="DSP",T361="DSP",AA361="DSP",AD361="DSP"),H361,IF(AND(T361="DSP",AA361="DSP",AD361="DSP"),(H361+M361)/2,IF(AND(M361="DSP",AA361="DSP",AD361="DSP"),(H361+T361)/2,IF(AND(H361="DSP",AA361="DSP",AD361="DSP"),(M361+T361)/2,IF(AND(M361="DSP",T361="DSP",AD361="DSP"),(H361+AA361)/2,IF(AND(H361="DSP",T361="DSP",AD361="DSP"),(M361+AA361)/2,IF(AND(H361="DSP",M361="DSP",AD361="DSP"),(T361+AA361)/2,IF(AND(M361="DSP",T361="DSP",AA361="DSP"),(H361+AD361)/2,IF(AND(H361="DSP",T361="DSP",AA361="DSP"),(M361+AD361)/2,IF(AND(H361="DSP",M361="DSP",AA361="DSP"),(T361+AD361)/2,IF(AND(H361="DSP",M361="DSP",T361="DSP"),(AA361+AD361)/2,IF(AND(H361="DSP",M361="DSP"),(T361+AA361+AD361)/3,IF(AND(H361="DSP",T361="DSP"),(M361+AA361+AD361)/3,IF(AND(M361="DSP",T361="DSP"),(H361+AA361+AD361)/3,IF(AND(H361="DSP",AA361="DSP"),(M361+T361+AD361)/3,IF(AND(M361="DSP",AA361="DSP"),(H361+T361+AD361)/3,IF(AND(T361="DSP",AA361="DSP"),(H361+M361+AD361)/3,IF(AND(H361="DSP",AD361="DSP"),(M361+T361+AA361)/3,IF(AND(M361="DSP",AD361="DSP"),(H361+T361+AA361)/3,IF(AND(T361="DSP",AD361="DSP"),(H361+M361+AA361)/3,IF(AND(AA361="DSP",AD361="DSP"),(H361+M361+T361)/3,IF(H361="DSP",(M361+T361+AA361+AD361)/4,IF(M361="DSP",(H361+T361+AA361+AD361)/4,IF(T361="DSP",(H361+M361+AA361+AD361)/4,IF(AA361="DSP",(H361+M361+T361+AD361)/4,IF(AD361="DSP",(H361+M361+T361+AA361)/4,SUM(H361+M361+T361+AA361+AD361)/5)))))))))))))))))))))))))))))))</f>
        <v>11.4</v>
      </c>
      <c r="AF361" s="425">
        <f>IF(AE361="DSP",0,AE361)</f>
        <v>11.4</v>
      </c>
      <c r="AG361" s="484">
        <f>RANK(AF361,$AF$3:$AF$651,0)</f>
        <v>273</v>
      </c>
      <c r="AH361" s="426">
        <f>IF(ISERROR(VLOOKUP(B361,'Notes Ecrit'!$A$2:$B$650,2,FALSE)),"ABI",(VLOOKUP(B361,'Notes Ecrit'!$A$2:$B$650,2,FALSE)))</f>
        <v>2.5</v>
      </c>
      <c r="AI361" s="425">
        <f>IF(OR(AH361="ABI",AH361="VALIDÉ"),0,AH361)</f>
        <v>2.5</v>
      </c>
      <c r="AJ361" s="488">
        <f>RANK(AI361,$AI$3:$AI$651,0)</f>
        <v>574</v>
      </c>
      <c r="AK361" s="427">
        <f>IF(AH361="ABI","DEF",IF(AE361="DSP",AH361,(AE361*0.5+AH361*0.5)))</f>
        <v>6.95</v>
      </c>
    </row>
    <row r="362" spans="1:37" ht="15.75" customHeight="1" thickBot="1" x14ac:dyDescent="0.35">
      <c r="A362" s="414" t="s">
        <v>1026</v>
      </c>
      <c r="B362" s="415">
        <v>21702720</v>
      </c>
      <c r="C362" s="442" t="s">
        <v>741</v>
      </c>
      <c r="D362" s="443" t="s">
        <v>43</v>
      </c>
      <c r="E362" s="418" t="s">
        <v>329</v>
      </c>
      <c r="F362" s="419" t="str">
        <f>IF(E362="ABI","ABI",IF(E362="DSP","DSP",IF(E362="VAL","VAL",(VLOOKUP(E362,tpstest,2)))))</f>
        <v>ABI</v>
      </c>
      <c r="G362" s="420">
        <f>IF(F362="ABI",0,IF(F362="DSP","DSP",IF(F362="VAL","VAL",(IF(A362="F",VLOOKUP(F362,endurfille,2),VLOOKUP(F362,endurgarçon,2))))))</f>
        <v>0</v>
      </c>
      <c r="H362" s="421">
        <f>IF(G362="VAL","VALIDÉ",G362)</f>
        <v>0</v>
      </c>
      <c r="I362" s="418" t="s">
        <v>329</v>
      </c>
      <c r="J362" s="420">
        <f>IF(I362="ABI",0,IF(I362="DSP","DSP",IF(I362="VAL","VAL",(IF(A362="F",VLOOKUP(I362,VIT20MF,2),VLOOKUP(I362,Vit20MG,2))))))</f>
        <v>0</v>
      </c>
      <c r="K362" s="418" t="s">
        <v>329</v>
      </c>
      <c r="L362" s="420">
        <f>IF(K362="ABI",0,IF(K362="DSP","DSP",IF(K362="VAL","VAL",(IF(A362="F",VLOOKUP(K362,vit50mf,2),VLOOKUP(K362,vit50mg,2))))))</f>
        <v>0</v>
      </c>
      <c r="M362" s="421">
        <f>IF(OR(J362="DSP",L362="DSP"),"DSP",IF(L362="VAL","VALIDÉ",(J362+L362)/2))</f>
        <v>0</v>
      </c>
      <c r="N362" s="418" t="s">
        <v>329</v>
      </c>
      <c r="O362" s="418"/>
      <c r="P362" s="422">
        <f>IF(OR(N362="DSP",N362="ABI",N362="VAL"),0,N362/O362)</f>
        <v>0</v>
      </c>
      <c r="Q362" s="420">
        <f>IF(N362="ABI",0,IF(N362="DSP","DSP",IF(N362="VAL","VAL",IF(A362="F",VLOOKUP(P362,forcefille,2),VLOOKUP(P362,forcegarçon,2)))))</f>
        <v>0</v>
      </c>
      <c r="R362" s="418" t="s">
        <v>329</v>
      </c>
      <c r="S362" s="420">
        <f>IF(R362="ABI",0,IF(R362="DSP","DSP",IF(R362="VAL","VAL",IF(A362="F",VLOOKUP(R362,détfille,2),VLOOKUP(R362,détgarçon,2)))))</f>
        <v>0</v>
      </c>
      <c r="T362" s="421">
        <f>IF(OR(Q362="VAL",S362="VAL"),"VALIDÉ",IF(AND(Q362="DSP",S362="DSP"),"DSP",IF(Q362="DSP",S362*2,IF(S362="DSP",Q362*2,(Q362+S362)))))</f>
        <v>0</v>
      </c>
      <c r="U362" s="418" t="s">
        <v>329</v>
      </c>
      <c r="V362" s="420">
        <f>IF(U362="ABI",0,IF(U362="DSP","DSP",IF(U362="VAL","VAL",IF(A362="F",VLOOKUP(U362,coorfille,2),VLOOKUP(U362,coorgarçon,2)))))</f>
        <v>0</v>
      </c>
      <c r="W362" s="418" t="s">
        <v>329</v>
      </c>
      <c r="X362" s="420">
        <f>IF(W362="ABI",0,IF(W362="DSP","DSP",IF(W362="VAL","VAL",IF(A362="F",VLOOKUP(W362,SouplesseFille,2),VLOOKUP(W362,SouplesseGarçon,2)))))</f>
        <v>0</v>
      </c>
      <c r="Y362" s="418" t="s">
        <v>329</v>
      </c>
      <c r="Z362" s="420">
        <f>IF(Y362="ABI",0,IF(Y362="DSP","DSP",IF(Y362="VAL","VAL",IF(A362="F",VLOOKUP(Y362,eqfille,2),VLOOKUP(Y362,eqgarçon,2)))))</f>
        <v>0</v>
      </c>
      <c r="AA362" s="421">
        <f>IF(AND(V362="DSP",X362="DSP",Z362="DSP"),"DSP",IF(AND(V362="DSP",X362="DSP"),Z362*4,IF(AND(V362="DSP",Z362="DSP"),X362*4,IF(AND(X362="DSP",Z362="DSP"),V362*2,IF(V362="DSP",(X362+Z362)*2,IF(X362="DSP",V362+Z362*2,IF(Z362="DSP",V362+X362*2,IF(Z362="VAL","VALIDÉ",V362+X362+Z362))))))))</f>
        <v>0</v>
      </c>
      <c r="AB362" s="418" t="s">
        <v>329</v>
      </c>
      <c r="AC362" s="420">
        <f>IF(AB362="ABI",0,IF(AB362="DNF",0,IF(AB362="DSP","DSP",IF(AB362="VAL","VAL",(IF(A362="F",VLOOKUP(AB362,nagefille,2),VLOOKUP(AB362,nagegarçon,2)))))))</f>
        <v>0</v>
      </c>
      <c r="AD362" s="423">
        <f>IF(AC362="VAL","VALIDÉ",AC362)</f>
        <v>0</v>
      </c>
      <c r="AE362" s="424">
        <f>IF(AND(H362="DSP",M362="DSP",T362="DSP",AA362="DSP",AD362="DSP"),"DSP",IF(AND(H362="DSP",M362="DSP",T362="DSP",AA362="DSP"),AD362,IF(AND(H362="DSP",M362="DSP",T362="DSP",AD362="DSP"),AA362,IF(AND(H362="DSP",M362="DSP",AA362="DSP",AD362="DSP"),T362,IF(AND(H362="DSP",T362="DSP",AA362="DSP",AD362="DSP"),M362,IF(AND(M362="DSP",T362="DSP",AA362="DSP",AD362="DSP"),H362,IF(AND(T362="DSP",AA362="DSP",AD362="DSP"),(H362+M362)/2,IF(AND(M362="DSP",AA362="DSP",AD362="DSP"),(H362+T362)/2,IF(AND(H362="DSP",AA362="DSP",AD362="DSP"),(M362+T362)/2,IF(AND(M362="DSP",T362="DSP",AD362="DSP"),(H362+AA362)/2,IF(AND(H362="DSP",T362="DSP",AD362="DSP"),(M362+AA362)/2,IF(AND(H362="DSP",M362="DSP",AD362="DSP"),(T362+AA362)/2,IF(AND(M362="DSP",T362="DSP",AA362="DSP"),(H362+AD362)/2,IF(AND(H362="DSP",T362="DSP",AA362="DSP"),(M362+AD362)/2,IF(AND(H362="DSP",M362="DSP",AA362="DSP"),(T362+AD362)/2,IF(AND(H362="DSP",M362="DSP",T362="DSP"),(AA362+AD362)/2,IF(AND(H362="DSP",M362="DSP"),(T362+AA362+AD362)/3,IF(AND(H362="DSP",T362="DSP"),(M362+AA362+AD362)/3,IF(AND(M362="DSP",T362="DSP"),(H362+AA362+AD362)/3,IF(AND(H362="DSP",AA362="DSP"),(M362+T362+AD362)/3,IF(AND(M362="DSP",AA362="DSP"),(H362+T362+AD362)/3,IF(AND(T362="DSP",AA362="DSP"),(H362+M362+AD362)/3,IF(AND(H362="DSP",AD362="DSP"),(M362+T362+AA362)/3,IF(AND(M362="DSP",AD362="DSP"),(H362+T362+AA362)/3,IF(AND(T362="DSP",AD362="DSP"),(H362+M362+AA362)/3,IF(AND(AA362="DSP",AD362="DSP"),(H362+M362+T362)/3,IF(H362="DSP",(M362+T362+AA362+AD362)/4,IF(M362="DSP",(H362+T362+AA362+AD362)/4,IF(T362="DSP",(H362+M362+AA362+AD362)/4,IF(AA362="DSP",(H362+M362+T362+AD362)/4,IF(AD362="DSP",(H362+M362+T362+AA362)/4,SUM(H362+M362+T362+AA362+AD362)/5)))))))))))))))))))))))))))))))</f>
        <v>0</v>
      </c>
      <c r="AF362" s="425">
        <f>IF(AE362="DSP",0,AE362)</f>
        <v>0</v>
      </c>
      <c r="AG362" s="484">
        <f>RANK(AF362,$AF$3:$AF$651,0)</f>
        <v>584</v>
      </c>
      <c r="AH362" s="426">
        <f>IF(ISERROR(VLOOKUP(B362,'Notes Ecrit'!$A$2:$B$650,2,FALSE)),"ABI",(VLOOKUP(B362,'Notes Ecrit'!$A$2:$B$650,2,FALSE)))</f>
        <v>3.5</v>
      </c>
      <c r="AI362" s="425">
        <f>IF(OR(AH362="ABI",AH362="VALIDÉ"),0,AH362)</f>
        <v>3.5</v>
      </c>
      <c r="AJ362" s="488">
        <f>RANK(AI362,$AI$3:$AI$651,0)</f>
        <v>531</v>
      </c>
      <c r="AK362" s="427">
        <f>IF(AH362="ABI","DEF",IF(AE362="DSP",AH362,(AE362*0.5+AH362*0.5)))</f>
        <v>1.75</v>
      </c>
    </row>
    <row r="363" spans="1:37" ht="15.75" customHeight="1" thickBot="1" x14ac:dyDescent="0.35">
      <c r="A363" s="414" t="s">
        <v>74</v>
      </c>
      <c r="B363" s="415">
        <v>21901326</v>
      </c>
      <c r="C363" s="443" t="s">
        <v>742</v>
      </c>
      <c r="D363" s="443" t="s">
        <v>197</v>
      </c>
      <c r="E363" s="418">
        <v>10</v>
      </c>
      <c r="F363" s="419">
        <f>IF(E363="ABI","ABI",IF(E363="DSP","DSP",IF(E363="VAL","VAL",(VLOOKUP(E363,tpstest,2)))))</f>
        <v>14.5</v>
      </c>
      <c r="G363" s="420">
        <f>IF(F363="ABI",0,IF(F363="DSP","DSP",IF(F363="VAL","VAL",(IF(A363="F",VLOOKUP(F363,endurfille,2),VLOOKUP(F363,endurgarçon,2))))))</f>
        <v>10</v>
      </c>
      <c r="H363" s="421">
        <f>IF(G363="VAL","VALIDÉ",G363)</f>
        <v>10</v>
      </c>
      <c r="I363" s="418">
        <v>3.44</v>
      </c>
      <c r="J363" s="420">
        <f>IF(I363="ABI",0,IF(I363="DSP","DSP",IF(I363="VAL","VAL",(IF(A363="F",VLOOKUP(I363,VIT20MF,2),VLOOKUP(I363,Vit20MG,2))))))</f>
        <v>17</v>
      </c>
      <c r="K363" s="418">
        <v>7.57</v>
      </c>
      <c r="L363" s="420">
        <f>IF(K363="ABI",0,IF(K363="DSP","DSP",IF(K363="VAL","VAL",(IF(A363="F",VLOOKUP(K363,vit50mf,2),VLOOKUP(K363,vit50mg,2))))))</f>
        <v>12</v>
      </c>
      <c r="M363" s="421">
        <f>IF(OR(J363="DSP",L363="DSP"),"DSP",IF(L363="VAL","VALIDÉ",(J363+L363)/2))</f>
        <v>14.5</v>
      </c>
      <c r="N363" s="418" t="s">
        <v>1025</v>
      </c>
      <c r="O363" s="418">
        <v>67</v>
      </c>
      <c r="P363" s="422">
        <f>IF(OR(N363="DSP",N363="ABI",N363="VAL"),0,N363/O363)</f>
        <v>0</v>
      </c>
      <c r="Q363" s="420" t="str">
        <f>IF(N363="ABI",0,IF(N363="DSP","DSP",IF(N363="VAL","VAL",IF(A363="F",VLOOKUP(P363,forcefille,2),VLOOKUP(P363,forcegarçon,2)))))</f>
        <v>DSP</v>
      </c>
      <c r="R363" s="418">
        <v>30.8</v>
      </c>
      <c r="S363" s="420">
        <f>IF(R363="ABI",0,IF(R363="DSP","DSP",IF(R363="VAL","VAL",IF(A363="F",VLOOKUP(R363,détfille,2),VLOOKUP(R363,détgarçon,2)))))</f>
        <v>5</v>
      </c>
      <c r="T363" s="421">
        <f>IF(OR(Q363="VAL",S363="VAL"),"VALIDÉ",IF(AND(Q363="DSP",S363="DSP"),"DSP",IF(Q363="DSP",S363*2,IF(S363="DSP",Q363*2,(Q363+S363)))))</f>
        <v>10</v>
      </c>
      <c r="U363" s="418" t="s">
        <v>1025</v>
      </c>
      <c r="V363" s="420" t="str">
        <f>IF(U363="ABI",0,IF(U363="DSP","DSP",IF(U363="VAL","VAL",IF(A363="F",VLOOKUP(U363,coorfille,2),VLOOKUP(U363,coorgarçon,2)))))</f>
        <v>DSP</v>
      </c>
      <c r="W363" s="418">
        <v>1</v>
      </c>
      <c r="X363" s="420">
        <f>IF(W363="ABI",0,IF(W363="DSP","DSP",IF(W363="VAL","VAL",IF(A363="F",VLOOKUP(W363,SouplesseFille,2),VLOOKUP(W363,SouplesseGarçon,2)))))</f>
        <v>2.75</v>
      </c>
      <c r="Y363" s="418">
        <v>1</v>
      </c>
      <c r="Z363" s="420">
        <f>IF(Y363="ABI",0,IF(Y363="DSP","DSP",IF(Y363="VAL","VAL",IF(A363="F",VLOOKUP(Y363,eqfille,2),VLOOKUP(Y363,eqgarçon,2)))))</f>
        <v>4.5</v>
      </c>
      <c r="AA363" s="421">
        <f>IF(AND(V363="DSP",X363="DSP",Z363="DSP"),"DSP",IF(AND(V363="DSP",X363="DSP"),Z363*4,IF(AND(V363="DSP",Z363="DSP"),X363*4,IF(AND(X363="DSP",Z363="DSP"),V363*2,IF(V363="DSP",(X363+Z363)*2,IF(X363="DSP",V363+Z363*2,IF(Z363="DSP",V363+X363*2,IF(Z363="VAL","VALIDÉ",V363+X363+Z363))))))))</f>
        <v>14.5</v>
      </c>
      <c r="AB363" s="418" t="s">
        <v>1025</v>
      </c>
      <c r="AC363" s="420" t="str">
        <f>IF(AB363="ABI",0,IF(AB363="DNF",0,IF(AB363="DSP","DSP",IF(AB363="VAL","VAL",(IF(A363="F",VLOOKUP(AB363,nagefille,2),VLOOKUP(AB363,nagegarçon,2)))))))</f>
        <v>DSP</v>
      </c>
      <c r="AD363" s="423" t="str">
        <f>IF(AC363="VAL","VALIDÉ",AC363)</f>
        <v>DSP</v>
      </c>
      <c r="AE363" s="424">
        <f>IF(AND(H363="DSP",M363="DSP",T363="DSP",AA363="DSP",AD363="DSP"),"DSP",IF(AND(H363="DSP",M363="DSP",T363="DSP",AA363="DSP"),AD363,IF(AND(H363="DSP",M363="DSP",T363="DSP",AD363="DSP"),AA363,IF(AND(H363="DSP",M363="DSP",AA363="DSP",AD363="DSP"),T363,IF(AND(H363="DSP",T363="DSP",AA363="DSP",AD363="DSP"),M363,IF(AND(M363="DSP",T363="DSP",AA363="DSP",AD363="DSP"),H363,IF(AND(T363="DSP",AA363="DSP",AD363="DSP"),(H363+M363)/2,IF(AND(M363="DSP",AA363="DSP",AD363="DSP"),(H363+T363)/2,IF(AND(H363="DSP",AA363="DSP",AD363="DSP"),(M363+T363)/2,IF(AND(M363="DSP",T363="DSP",AD363="DSP"),(H363+AA363)/2,IF(AND(H363="DSP",T363="DSP",AD363="DSP"),(M363+AA363)/2,IF(AND(H363="DSP",M363="DSP",AD363="DSP"),(T363+AA363)/2,IF(AND(M363="DSP",T363="DSP",AA363="DSP"),(H363+AD363)/2,IF(AND(H363="DSP",T363="DSP",AA363="DSP"),(M363+AD363)/2,IF(AND(H363="DSP",M363="DSP",AA363="DSP"),(T363+AD363)/2,IF(AND(H363="DSP",M363="DSP",T363="DSP"),(AA363+AD363)/2,IF(AND(H363="DSP",M363="DSP"),(T363+AA363+AD363)/3,IF(AND(H363="DSP",T363="DSP"),(M363+AA363+AD363)/3,IF(AND(M363="DSP",T363="DSP"),(H363+AA363+AD363)/3,IF(AND(H363="DSP",AA363="DSP"),(M363+T363+AD363)/3,IF(AND(M363="DSP",AA363="DSP"),(H363+T363+AD363)/3,IF(AND(T363="DSP",AA363="DSP"),(H363+M363+AD363)/3,IF(AND(H363="DSP",AD363="DSP"),(M363+T363+AA363)/3,IF(AND(M363="DSP",AD363="DSP"),(H363+T363+AA363)/3,IF(AND(T363="DSP",AD363="DSP"),(H363+M363+AA363)/3,IF(AND(AA363="DSP",AD363="DSP"),(H363+M363+T363)/3,IF(H363="DSP",(M363+T363+AA363+AD363)/4,IF(M363="DSP",(H363+T363+AA363+AD363)/4,IF(T363="DSP",(H363+M363+AA363+AD363)/4,IF(AA363="DSP",(H363+M363+T363+AD363)/4,IF(AD363="DSP",(H363+M363+T363+AA363)/4,SUM(H363+M363+T363+AA363+AD363)/5)))))))))))))))))))))))))))))))</f>
        <v>12.25</v>
      </c>
      <c r="AF363" s="425">
        <f>IF(AE363="DSP",0,AE363)</f>
        <v>12.25</v>
      </c>
      <c r="AG363" s="484">
        <f>RANK(AF363,$AF$3:$AF$651,0)</f>
        <v>158</v>
      </c>
      <c r="AH363" s="426">
        <f>IF(ISERROR(VLOOKUP(B363,'Notes Ecrit'!$A$2:$B$650,2,FALSE)),"ABI",(VLOOKUP(B363,'Notes Ecrit'!$A$2:$B$650,2,FALSE)))</f>
        <v>5</v>
      </c>
      <c r="AI363" s="425">
        <f>IF(OR(AH363="ABI",AH363="VALIDÉ"),0,AH363)</f>
        <v>5</v>
      </c>
      <c r="AJ363" s="488">
        <f>RANK(AI363,$AI$3:$AI$651,0)</f>
        <v>416</v>
      </c>
      <c r="AK363" s="427">
        <f>IF(AH363="ABI","DEF",IF(AE363="DSP",AH363,(AE363*0.5+AH363*0.5)))</f>
        <v>8.625</v>
      </c>
    </row>
    <row r="364" spans="1:37" ht="15.75" customHeight="1" thickBot="1" x14ac:dyDescent="0.35">
      <c r="A364" s="414" t="s">
        <v>74</v>
      </c>
      <c r="B364" s="415">
        <v>21800405</v>
      </c>
      <c r="C364" s="448" t="s">
        <v>256</v>
      </c>
      <c r="D364" s="449" t="s">
        <v>257</v>
      </c>
      <c r="E364" s="418">
        <v>11</v>
      </c>
      <c r="F364" s="419">
        <f>IF(E364="ABI","ABI",IF(E364="DSP","DSP",IF(E364="VAL","VAL",(VLOOKUP(E364,tpstest,2)))))</f>
        <v>15</v>
      </c>
      <c r="G364" s="420">
        <f>IF(F364="ABI",0,IF(F364="DSP","DSP",IF(F364="VAL","VAL",(IF(A364="F",VLOOKUP(F364,endurfille,2),VLOOKUP(F364,endurgarçon,2))))))</f>
        <v>11</v>
      </c>
      <c r="H364" s="421">
        <f>IF(G364="VAL","VALIDÉ",G364)</f>
        <v>11</v>
      </c>
      <c r="I364" s="418">
        <v>3.76</v>
      </c>
      <c r="J364" s="420">
        <f>IF(I364="ABI",0,IF(I364="DSP","DSP",IF(I364="VAL","VAL",(IF(A364="F",VLOOKUP(I364,VIT20MF,2),VLOOKUP(I364,Vit20MG,2))))))</f>
        <v>12</v>
      </c>
      <c r="K364" s="418">
        <v>8.32</v>
      </c>
      <c r="L364" s="420">
        <f>IF(K364="ABI",0,IF(K364="DSP","DSP",IF(K364="VAL","VAL",(IF(A364="F",VLOOKUP(K364,vit50mf,2),VLOOKUP(K364,vit50mg,2))))))</f>
        <v>7</v>
      </c>
      <c r="M364" s="421">
        <f>IF(OR(J364="DSP",L364="DSP"),"DSP",IF(L364="VAL","VALIDÉ",(J364+L364)/2))</f>
        <v>9.5</v>
      </c>
      <c r="N364" s="418">
        <v>60</v>
      </c>
      <c r="O364" s="418">
        <v>83</v>
      </c>
      <c r="P364" s="422">
        <f>IF(OR(N364="DSP",N364="ABI",N364="VAL"),0,N364/O364)</f>
        <v>0.72289156626506024</v>
      </c>
      <c r="Q364" s="420">
        <f>IF(N364="ABI",0,IF(N364="DSP","DSP",IF(N364="VAL","VAL",IF(A364="F",VLOOKUP(P364,forcefille,2),VLOOKUP(P364,forcegarçon,2)))))</f>
        <v>6.5</v>
      </c>
      <c r="R364" s="418">
        <v>27</v>
      </c>
      <c r="S364" s="420">
        <f>IF(R364="ABI",0,IF(R364="DSP","DSP",IF(R364="VAL","VAL",IF(A364="F",VLOOKUP(R364,détfille,2),VLOOKUP(R364,détgarçon,2)))))</f>
        <v>4</v>
      </c>
      <c r="T364" s="421">
        <f>IF(OR(Q364="VAL",S364="VAL"),"VALIDÉ",IF(AND(Q364="DSP",S364="DSP"),"DSP",IF(Q364="DSP",S364*2,IF(S364="DSP",Q364*2,(Q364+S364)))))</f>
        <v>10.5</v>
      </c>
      <c r="U364" s="418">
        <v>26.42</v>
      </c>
      <c r="V364" s="420">
        <f>IF(U364="ABI",0,IF(U364="DSP","DSP",IF(U364="VAL","VAL",IF(A364="F",VLOOKUP(U364,coorfille,2),VLOOKUP(U364,coorgarçon,2)))))</f>
        <v>5.75</v>
      </c>
      <c r="W364" s="418">
        <v>-11</v>
      </c>
      <c r="X364" s="420">
        <f>IF(W364="ABI",0,IF(W364="DSP","DSP",IF(W364="VAL","VAL",IF(A364="F",VLOOKUP(W364,SouplesseFille,2),VLOOKUP(W364,SouplesseGarçon,2)))))</f>
        <v>0.75</v>
      </c>
      <c r="Y364" s="418">
        <v>8</v>
      </c>
      <c r="Z364" s="420">
        <f>IF(Y364="ABI",0,IF(Y364="DSP","DSP",IF(Y364="VAL","VAL",IF(A364="F",VLOOKUP(Y364,eqfille,2),VLOOKUP(Y364,eqgarçon,2)))))</f>
        <v>1</v>
      </c>
      <c r="AA364" s="421">
        <f>IF(AND(V364="DSP",X364="DSP",Z364="DSP"),"DSP",IF(AND(V364="DSP",X364="DSP"),Z364*4,IF(AND(V364="DSP",Z364="DSP"),X364*4,IF(AND(X364="DSP",Z364="DSP"),V364*2,IF(V364="DSP",(X364+Z364)*2,IF(X364="DSP",V364+Z364*2,IF(Z364="DSP",V364+X364*2,IF(Z364="VAL","VALIDÉ",V364+X364+Z364))))))))</f>
        <v>7.5</v>
      </c>
      <c r="AB364" s="418">
        <v>70.67</v>
      </c>
      <c r="AC364" s="420">
        <f>IF(AB364="ABI",0,IF(AB364="DNF",0,IF(AB364="DSP","DSP",IF(AB364="VAL","VAL",(IF(A364="F",VLOOKUP(AB364,nagefille,2),VLOOKUP(AB364,nagegarçon,2)))))))</f>
        <v>1</v>
      </c>
      <c r="AD364" s="423">
        <f>IF(AC364="VAL","VALIDÉ",AC364)</f>
        <v>1</v>
      </c>
      <c r="AE364" s="424">
        <f>IF(AND(H364="DSP",M364="DSP",T364="DSP",AA364="DSP",AD364="DSP"),"DSP",IF(AND(H364="DSP",M364="DSP",T364="DSP",AA364="DSP"),AD364,IF(AND(H364="DSP",M364="DSP",T364="DSP",AD364="DSP"),AA364,IF(AND(H364="DSP",M364="DSP",AA364="DSP",AD364="DSP"),T364,IF(AND(H364="DSP",T364="DSP",AA364="DSP",AD364="DSP"),M364,IF(AND(M364="DSP",T364="DSP",AA364="DSP",AD364="DSP"),H364,IF(AND(T364="DSP",AA364="DSP",AD364="DSP"),(H364+M364)/2,IF(AND(M364="DSP",AA364="DSP",AD364="DSP"),(H364+T364)/2,IF(AND(H364="DSP",AA364="DSP",AD364="DSP"),(M364+T364)/2,IF(AND(M364="DSP",T364="DSP",AD364="DSP"),(H364+AA364)/2,IF(AND(H364="DSP",T364="DSP",AD364="DSP"),(M364+AA364)/2,IF(AND(H364="DSP",M364="DSP",AD364="DSP"),(T364+AA364)/2,IF(AND(M364="DSP",T364="DSP",AA364="DSP"),(H364+AD364)/2,IF(AND(H364="DSP",T364="DSP",AA364="DSP"),(M364+AD364)/2,IF(AND(H364="DSP",M364="DSP",AA364="DSP"),(T364+AD364)/2,IF(AND(H364="DSP",M364="DSP",T364="DSP"),(AA364+AD364)/2,IF(AND(H364="DSP",M364="DSP"),(T364+AA364+AD364)/3,IF(AND(H364="DSP",T364="DSP"),(M364+AA364+AD364)/3,IF(AND(M364="DSP",T364="DSP"),(H364+AA364+AD364)/3,IF(AND(H364="DSP",AA364="DSP"),(M364+T364+AD364)/3,IF(AND(M364="DSP",AA364="DSP"),(H364+T364+AD364)/3,IF(AND(T364="DSP",AA364="DSP"),(H364+M364+AD364)/3,IF(AND(H364="DSP",AD364="DSP"),(M364+T364+AA364)/3,IF(AND(M364="DSP",AD364="DSP"),(H364+T364+AA364)/3,IF(AND(T364="DSP",AD364="DSP"),(H364+M364+AA364)/3,IF(AND(AA364="DSP",AD364="DSP"),(H364+M364+T364)/3,IF(H364="DSP",(M364+T364+AA364+AD364)/4,IF(M364="DSP",(H364+T364+AA364+AD364)/4,IF(T364="DSP",(H364+M364+AA364+AD364)/4,IF(AA364="DSP",(H364+M364+T364+AD364)/4,IF(AD364="DSP",(H364+M364+T364+AA364)/4,SUM(H364+M364+T364+AA364+AD364)/5)))))))))))))))))))))))))))))))</f>
        <v>7.9</v>
      </c>
      <c r="AF364" s="425">
        <f>IF(AE364="DSP",0,AE364)</f>
        <v>7.9</v>
      </c>
      <c r="AG364" s="484">
        <f>RANK(AF364,$AF$3:$AF$651,0)</f>
        <v>550</v>
      </c>
      <c r="AH364" s="426">
        <f>IF(ISERROR(VLOOKUP(B364,'Notes Ecrit'!$A$2:$B$650,2,FALSE)),"ABI",(VLOOKUP(B364,'Notes Ecrit'!$A$2:$B$650,2,FALSE)))</f>
        <v>7.5</v>
      </c>
      <c r="AI364" s="425">
        <f>IF(OR(AH364="ABI",AH364="VALIDÉ"),0,AH364)</f>
        <v>7.5</v>
      </c>
      <c r="AJ364" s="488">
        <f>RANK(AI364,$AI$3:$AI$651,0)</f>
        <v>137</v>
      </c>
      <c r="AK364" s="427">
        <f>IF(AH364="ABI","DEF",IF(AE364="DSP",AH364,(AE364*0.5+AH364*0.5)))</f>
        <v>7.7</v>
      </c>
    </row>
    <row r="365" spans="1:37" ht="15.75" customHeight="1" thickBot="1" x14ac:dyDescent="0.35">
      <c r="A365" s="414" t="s">
        <v>1026</v>
      </c>
      <c r="B365" s="415">
        <v>21814308</v>
      </c>
      <c r="C365" s="444" t="s">
        <v>258</v>
      </c>
      <c r="D365" s="445" t="s">
        <v>259</v>
      </c>
      <c r="E365" s="418">
        <v>18</v>
      </c>
      <c r="F365" s="419">
        <f>IF(E365="ABI","ABI",IF(E365="DSP","DSP",IF(E365="VAL","VAL",(VLOOKUP(E365,tpstest,2)))))</f>
        <v>18.5</v>
      </c>
      <c r="G365" s="420">
        <f>IF(F365="ABI",0,IF(F365="DSP","DSP",IF(F365="VAL","VAL",(IF(A365="F",VLOOKUP(F365,endurfille,2),VLOOKUP(F365,endurgarçon,2))))))</f>
        <v>15</v>
      </c>
      <c r="H365" s="421">
        <f>IF(G365="VAL","VALIDÉ",G365)</f>
        <v>15</v>
      </c>
      <c r="I365" s="418">
        <v>3.02</v>
      </c>
      <c r="J365" s="420">
        <f>IF(I365="ABI",0,IF(I365="DSP","DSP",IF(I365="VAL","VAL",(IF(A365="F",VLOOKUP(I365,VIT20MF,2),VLOOKUP(I365,Vit20MG,2))))))</f>
        <v>20</v>
      </c>
      <c r="K365" s="418">
        <v>6.4</v>
      </c>
      <c r="L365" s="420">
        <f>IF(K365="ABI",0,IF(K365="DSP","DSP",IF(K365="VAL","VAL",(IF(A365="F",VLOOKUP(K365,vit50mf,2),VLOOKUP(K365,vit50mg,2))))))</f>
        <v>14</v>
      </c>
      <c r="M365" s="421">
        <f>IF(OR(J365="DSP",L365="DSP"),"DSP",IF(L365="VAL","VALIDÉ",(J365+L365)/2))</f>
        <v>17</v>
      </c>
      <c r="N365" s="418">
        <v>49</v>
      </c>
      <c r="O365" s="418">
        <v>76</v>
      </c>
      <c r="P365" s="422">
        <f>IF(OR(N365="DSP",N365="ABI",N365="VAL"),0,N365/O365)</f>
        <v>0.64473684210526316</v>
      </c>
      <c r="Q365" s="420">
        <f>IF(N365="ABI",0,IF(N365="DSP","DSP",IF(N365="VAL","VAL",IF(A365="F",VLOOKUP(P365,forcefille,2),VLOOKUP(P365,forcegarçon,2)))))</f>
        <v>3.5</v>
      </c>
      <c r="R365" s="418">
        <v>49.7</v>
      </c>
      <c r="S365" s="420">
        <f>IF(R365="ABI",0,IF(R365="DSP","DSP",IF(R365="VAL","VAL",IF(A365="F",VLOOKUP(R365,détfille,2),VLOOKUP(R365,détgarçon,2)))))</f>
        <v>5.5</v>
      </c>
      <c r="T365" s="421">
        <f>IF(OR(Q365="VAL",S365="VAL"),"VALIDÉ",IF(AND(Q365="DSP",S365="DSP"),"DSP",IF(Q365="DSP",S365*2,IF(S365="DSP",Q365*2,(Q365+S365)))))</f>
        <v>9</v>
      </c>
      <c r="U365" s="418">
        <v>23.72</v>
      </c>
      <c r="V365" s="420">
        <f>IF(U365="ABI",0,IF(U365="DSP","DSP",IF(U365="VAL","VAL",IF(A365="F",VLOOKUP(U365,coorfille,2),VLOOKUP(U365,coorgarçon,2)))))</f>
        <v>6</v>
      </c>
      <c r="W365" s="418">
        <v>-20</v>
      </c>
      <c r="X365" s="420">
        <f>IF(W365="ABI",0,IF(W365="DSP","DSP",IF(W365="VAL","VAL",IF(A365="F",VLOOKUP(W365,SouplesseFille,2),VLOOKUP(W365,SouplesseGarçon,2)))))</f>
        <v>0</v>
      </c>
      <c r="Y365" s="418">
        <v>8</v>
      </c>
      <c r="Z365" s="420">
        <f>IF(Y365="ABI",0,IF(Y365="DSP","DSP",IF(Y365="VAL","VAL",IF(A365="F",VLOOKUP(Y365,eqfille,2),VLOOKUP(Y365,eqgarçon,2)))))</f>
        <v>1</v>
      </c>
      <c r="AA365" s="421">
        <f>IF(AND(V365="DSP",X365="DSP",Z365="DSP"),"DSP",IF(AND(V365="DSP",X365="DSP"),Z365*4,IF(AND(V365="DSP",Z365="DSP"),X365*4,IF(AND(X365="DSP",Z365="DSP"),V365*2,IF(V365="DSP",(X365+Z365)*2,IF(X365="DSP",V365+Z365*2,IF(Z365="DSP",V365+X365*2,IF(Z365="VAL","VALIDÉ",V365+X365+Z365))))))))</f>
        <v>7</v>
      </c>
      <c r="AB365" s="418">
        <v>45.63</v>
      </c>
      <c r="AC365" s="420">
        <f>IF(AB365="ABI",0,IF(AB365="DNF",0,IF(AB365="DSP","DSP",IF(AB365="VAL","VAL",(IF(A365="F",VLOOKUP(AB365,nagefille,2),VLOOKUP(AB365,nagegarçon,2)))))))</f>
        <v>7</v>
      </c>
      <c r="AD365" s="423">
        <f>IF(AC365="VAL","VALIDÉ",AC365)</f>
        <v>7</v>
      </c>
      <c r="AE365" s="424">
        <f>IF(AND(H365="DSP",M365="DSP",T365="DSP",AA365="DSP",AD365="DSP"),"DSP",IF(AND(H365="DSP",M365="DSP",T365="DSP",AA365="DSP"),AD365,IF(AND(H365="DSP",M365="DSP",T365="DSP",AD365="DSP"),AA365,IF(AND(H365="DSP",M365="DSP",AA365="DSP",AD365="DSP"),T365,IF(AND(H365="DSP",T365="DSP",AA365="DSP",AD365="DSP"),M365,IF(AND(M365="DSP",T365="DSP",AA365="DSP",AD365="DSP"),H365,IF(AND(T365="DSP",AA365="DSP",AD365="DSP"),(H365+M365)/2,IF(AND(M365="DSP",AA365="DSP",AD365="DSP"),(H365+T365)/2,IF(AND(H365="DSP",AA365="DSP",AD365="DSP"),(M365+T365)/2,IF(AND(M365="DSP",T365="DSP",AD365="DSP"),(H365+AA365)/2,IF(AND(H365="DSP",T365="DSP",AD365="DSP"),(M365+AA365)/2,IF(AND(H365="DSP",M365="DSP",AD365="DSP"),(T365+AA365)/2,IF(AND(M365="DSP",T365="DSP",AA365="DSP"),(H365+AD365)/2,IF(AND(H365="DSP",T365="DSP",AA365="DSP"),(M365+AD365)/2,IF(AND(H365="DSP",M365="DSP",AA365="DSP"),(T365+AD365)/2,IF(AND(H365="DSP",M365="DSP",T365="DSP"),(AA365+AD365)/2,IF(AND(H365="DSP",M365="DSP"),(T365+AA365+AD365)/3,IF(AND(H365="DSP",T365="DSP"),(M365+AA365+AD365)/3,IF(AND(M365="DSP",T365="DSP"),(H365+AA365+AD365)/3,IF(AND(H365="DSP",AA365="DSP"),(M365+T365+AD365)/3,IF(AND(M365="DSP",AA365="DSP"),(H365+T365+AD365)/3,IF(AND(T365="DSP",AA365="DSP"),(H365+M365+AD365)/3,IF(AND(H365="DSP",AD365="DSP"),(M365+T365+AA365)/3,IF(AND(M365="DSP",AD365="DSP"),(H365+T365+AA365)/3,IF(AND(T365="DSP",AD365="DSP"),(H365+M365+AA365)/3,IF(AND(AA365="DSP",AD365="DSP"),(H365+M365+T365)/3,IF(H365="DSP",(M365+T365+AA365+AD365)/4,IF(M365="DSP",(H365+T365+AA365+AD365)/4,IF(T365="DSP",(H365+M365+AA365+AD365)/4,IF(AA365="DSP",(H365+M365+T365+AD365)/4,IF(AD365="DSP",(H365+M365+T365+AA365)/4,SUM(H365+M365+T365+AA365+AD365)/5)))))))))))))))))))))))))))))))</f>
        <v>11</v>
      </c>
      <c r="AF365" s="425">
        <f>IF(AE365="DSP",0,AE365)</f>
        <v>11</v>
      </c>
      <c r="AG365" s="484">
        <f>RANK(AF365,$AF$3:$AF$651,0)</f>
        <v>319</v>
      </c>
      <c r="AH365" s="426">
        <f>IF(ISERROR(VLOOKUP(B365,'Notes Ecrit'!$A$2:$B$650,2,FALSE)),"ABI",(VLOOKUP(B365,'Notes Ecrit'!$A$2:$B$650,2,FALSE)))</f>
        <v>8.5</v>
      </c>
      <c r="AI365" s="425">
        <f>IF(OR(AH365="ABI",AH365="VALIDÉ"),0,AH365)</f>
        <v>8.5</v>
      </c>
      <c r="AJ365" s="488">
        <f>RANK(AI365,$AI$3:$AI$651,0)</f>
        <v>83</v>
      </c>
      <c r="AK365" s="427">
        <f>IF(AH365="ABI","DEF",IF(AE365="DSP",AH365,(AE365*0.5+AH365*0.5)))</f>
        <v>9.75</v>
      </c>
    </row>
    <row r="366" spans="1:37" ht="15.75" customHeight="1" thickBot="1" x14ac:dyDescent="0.35">
      <c r="A366" s="414" t="s">
        <v>1026</v>
      </c>
      <c r="B366" s="415">
        <v>21903500</v>
      </c>
      <c r="C366" s="443" t="s">
        <v>743</v>
      </c>
      <c r="D366" s="443" t="s">
        <v>171</v>
      </c>
      <c r="E366" s="418">
        <v>19</v>
      </c>
      <c r="F366" s="419">
        <f>IF(E366="ABI","ABI",IF(E366="DSP","DSP",IF(E366="VAL","VAL",(VLOOKUP(E366,tpstest,2)))))</f>
        <v>19</v>
      </c>
      <c r="G366" s="420">
        <f>IF(F366="ABI",0,IF(F366="DSP","DSP",IF(F366="VAL","VAL",(IF(A366="F",VLOOKUP(F366,endurfille,2),VLOOKUP(F366,endurgarçon,2))))))</f>
        <v>16</v>
      </c>
      <c r="H366" s="421">
        <f>IF(G366="VAL","VALIDÉ",G366)</f>
        <v>16</v>
      </c>
      <c r="I366" s="418">
        <v>3.12</v>
      </c>
      <c r="J366" s="420">
        <f>IF(I366="ABI",0,IF(I366="DSP","DSP",IF(I366="VAL","VAL",(IF(A366="F",VLOOKUP(I366,VIT20MF,2),VLOOKUP(I366,Vit20MG,2))))))</f>
        <v>18</v>
      </c>
      <c r="K366" s="418">
        <v>6.54</v>
      </c>
      <c r="L366" s="420">
        <f>IF(K366="ABI",0,IF(K366="DSP","DSP",IF(K366="VAL","VAL",(IF(A366="F",VLOOKUP(K366,vit50mf,2),VLOOKUP(K366,vit50mg,2))))))</f>
        <v>13</v>
      </c>
      <c r="M366" s="421">
        <f>IF(OR(J366="DSP",L366="DSP"),"DSP",IF(L366="VAL","VALIDÉ",(J366+L366)/2))</f>
        <v>15.5</v>
      </c>
      <c r="N366" s="418">
        <v>73</v>
      </c>
      <c r="O366" s="418">
        <v>65</v>
      </c>
      <c r="P366" s="422">
        <f>IF(OR(N366="DSP",N366="ABI",N366="VAL"),0,N366/O366)</f>
        <v>1.1230769230769231</v>
      </c>
      <c r="Q366" s="420">
        <f>IF(N366="ABI",0,IF(N366="DSP","DSP",IF(N366="VAL","VAL",IF(A366="F",VLOOKUP(P366,forcefille,2),VLOOKUP(P366,forcegarçon,2)))))</f>
        <v>6</v>
      </c>
      <c r="R366" s="418">
        <v>51</v>
      </c>
      <c r="S366" s="420">
        <f>IF(R366="ABI",0,IF(R366="DSP","DSP",IF(R366="VAL","VAL",IF(A366="F",VLOOKUP(R366,détfille,2),VLOOKUP(R366,détgarçon,2)))))</f>
        <v>6</v>
      </c>
      <c r="T366" s="421">
        <f>IF(OR(Q366="VAL",S366="VAL"),"VALIDÉ",IF(AND(Q366="DSP",S366="DSP"),"DSP",IF(Q366="DSP",S366*2,IF(S366="DSP",Q366*2,(Q366+S366)))))</f>
        <v>12</v>
      </c>
      <c r="U366" s="418">
        <v>25.87</v>
      </c>
      <c r="V366" s="420">
        <f>IF(U366="ABI",0,IF(U366="DSP","DSP",IF(U366="VAL","VAL",IF(A366="F",VLOOKUP(U366,coorfille,2),VLOOKUP(U366,coorgarçon,2)))))</f>
        <v>5</v>
      </c>
      <c r="W366" s="418">
        <v>-6</v>
      </c>
      <c r="X366" s="420">
        <f>IF(W366="ABI",0,IF(W366="DSP","DSP",IF(W366="VAL","VAL",IF(A366="F",VLOOKUP(W366,SouplesseFille,2),VLOOKUP(W366,SouplesseGarçon,2)))))</f>
        <v>1.25</v>
      </c>
      <c r="Y366" s="418">
        <v>7</v>
      </c>
      <c r="Z366" s="420">
        <f>IF(Y366="ABI",0,IF(Y366="DSP","DSP",IF(Y366="VAL","VAL",IF(A366="F",VLOOKUP(Y366,eqfille,2),VLOOKUP(Y366,eqgarçon,2)))))</f>
        <v>1.5</v>
      </c>
      <c r="AA366" s="421">
        <f>IF(AND(V366="DSP",X366="DSP",Z366="DSP"),"DSP",IF(AND(V366="DSP",X366="DSP"),Z366*4,IF(AND(V366="DSP",Z366="DSP"),X366*4,IF(AND(X366="DSP",Z366="DSP"),V366*2,IF(V366="DSP",(X366+Z366)*2,IF(X366="DSP",V366+Z366*2,IF(Z366="DSP",V366+X366*2,IF(Z366="VAL","VALIDÉ",V366+X366+Z366))))))))</f>
        <v>7.75</v>
      </c>
      <c r="AB366" s="418">
        <v>39.119999999999997</v>
      </c>
      <c r="AC366" s="420">
        <f>IF(AB366="ABI",0,IF(AB366="DNF",0,IF(AB366="DSP","DSP",IF(AB366="VAL","VAL",(IF(A366="F",VLOOKUP(AB366,nagefille,2),VLOOKUP(AB366,nagegarçon,2)))))))</f>
        <v>11</v>
      </c>
      <c r="AD366" s="423">
        <f>IF(AC366="VAL","VALIDÉ",AC366)</f>
        <v>11</v>
      </c>
      <c r="AE366" s="424">
        <f>IF(AND(H366="DSP",M366="DSP",T366="DSP",AA366="DSP",AD366="DSP"),"DSP",IF(AND(H366="DSP",M366="DSP",T366="DSP",AA366="DSP"),AD366,IF(AND(H366="DSP",M366="DSP",T366="DSP",AD366="DSP"),AA366,IF(AND(H366="DSP",M366="DSP",AA366="DSP",AD366="DSP"),T366,IF(AND(H366="DSP",T366="DSP",AA366="DSP",AD366="DSP"),M366,IF(AND(M366="DSP",T366="DSP",AA366="DSP",AD366="DSP"),H366,IF(AND(T366="DSP",AA366="DSP",AD366="DSP"),(H366+M366)/2,IF(AND(M366="DSP",AA366="DSP",AD366="DSP"),(H366+T366)/2,IF(AND(H366="DSP",AA366="DSP",AD366="DSP"),(M366+T366)/2,IF(AND(M366="DSP",T366="DSP",AD366="DSP"),(H366+AA366)/2,IF(AND(H366="DSP",T366="DSP",AD366="DSP"),(M366+AA366)/2,IF(AND(H366="DSP",M366="DSP",AD366="DSP"),(T366+AA366)/2,IF(AND(M366="DSP",T366="DSP",AA366="DSP"),(H366+AD366)/2,IF(AND(H366="DSP",T366="DSP",AA366="DSP"),(M366+AD366)/2,IF(AND(H366="DSP",M366="DSP",AA366="DSP"),(T366+AD366)/2,IF(AND(H366="DSP",M366="DSP",T366="DSP"),(AA366+AD366)/2,IF(AND(H366="DSP",M366="DSP"),(T366+AA366+AD366)/3,IF(AND(H366="DSP",T366="DSP"),(M366+AA366+AD366)/3,IF(AND(M366="DSP",T366="DSP"),(H366+AA366+AD366)/3,IF(AND(H366="DSP",AA366="DSP"),(M366+T366+AD366)/3,IF(AND(M366="DSP",AA366="DSP"),(H366+T366+AD366)/3,IF(AND(T366="DSP",AA366="DSP"),(H366+M366+AD366)/3,IF(AND(H366="DSP",AD366="DSP"),(M366+T366+AA366)/3,IF(AND(M366="DSP",AD366="DSP"),(H366+T366+AA366)/3,IF(AND(T366="DSP",AD366="DSP"),(H366+M366+AA366)/3,IF(AND(AA366="DSP",AD366="DSP"),(H366+M366+T366)/3,IF(H366="DSP",(M366+T366+AA366+AD366)/4,IF(M366="DSP",(H366+T366+AA366+AD366)/4,IF(T366="DSP",(H366+M366+AA366+AD366)/4,IF(AA366="DSP",(H366+M366+T366+AD366)/4,IF(AD366="DSP",(H366+M366+T366+AA366)/4,SUM(H366+M366+T366+AA366+AD366)/5)))))))))))))))))))))))))))))))</f>
        <v>12.45</v>
      </c>
      <c r="AF366" s="425">
        <f>IF(AE366="DSP",0,AE366)</f>
        <v>12.45</v>
      </c>
      <c r="AG366" s="484">
        <f>RANK(AF366,$AF$3:$AF$651,0)</f>
        <v>140</v>
      </c>
      <c r="AH366" s="426">
        <f>IF(ISERROR(VLOOKUP(B366,'Notes Ecrit'!$A$2:$B$650,2,FALSE)),"ABI",(VLOOKUP(B366,'Notes Ecrit'!$A$2:$B$650,2,FALSE)))</f>
        <v>7</v>
      </c>
      <c r="AI366" s="425">
        <f>IF(OR(AH366="ABI",AH366="VALIDÉ"),0,AH366)</f>
        <v>7</v>
      </c>
      <c r="AJ366" s="488">
        <f>RANK(AI366,$AI$3:$AI$651,0)</f>
        <v>183</v>
      </c>
      <c r="AK366" s="427">
        <f>IF(AH366="ABI","DEF",IF(AE366="DSP",AH366,(AE366*0.5+AH366*0.5)))</f>
        <v>9.7249999999999996</v>
      </c>
    </row>
    <row r="367" spans="1:37" ht="15.75" customHeight="1" thickBot="1" x14ac:dyDescent="0.35">
      <c r="A367" s="414" t="s">
        <v>74</v>
      </c>
      <c r="B367" s="415">
        <v>21911695</v>
      </c>
      <c r="C367" s="444" t="s">
        <v>744</v>
      </c>
      <c r="D367" s="445" t="s">
        <v>197</v>
      </c>
      <c r="E367" s="418" t="s">
        <v>329</v>
      </c>
      <c r="F367" s="419" t="str">
        <f>IF(E367="ABI","ABI",IF(E367="DSP","DSP",IF(E367="VAL","VAL",(VLOOKUP(E367,tpstest,2)))))</f>
        <v>ABI</v>
      </c>
      <c r="G367" s="420">
        <f>IF(F367="ABI",0,IF(F367="DSP","DSP",IF(F367="VAL","VAL",(IF(A367="F",VLOOKUP(F367,endurfille,2),VLOOKUP(F367,endurgarçon,2))))))</f>
        <v>0</v>
      </c>
      <c r="H367" s="421">
        <f>IF(G367="VAL","VALIDÉ",G367)</f>
        <v>0</v>
      </c>
      <c r="I367" s="418" t="s">
        <v>329</v>
      </c>
      <c r="J367" s="420">
        <f>IF(I367="ABI",0,IF(I367="DSP","DSP",IF(I367="VAL","VAL",(IF(A367="F",VLOOKUP(I367,VIT20MF,2),VLOOKUP(I367,Vit20MG,2))))))</f>
        <v>0</v>
      </c>
      <c r="K367" s="418" t="s">
        <v>329</v>
      </c>
      <c r="L367" s="420">
        <f>IF(K367="ABI",0,IF(K367="DSP","DSP",IF(K367="VAL","VAL",(IF(A367="F",VLOOKUP(K367,vit50mf,2),VLOOKUP(K367,vit50mg,2))))))</f>
        <v>0</v>
      </c>
      <c r="M367" s="421">
        <f>IF(OR(J367="DSP",L367="DSP"),"DSP",IF(L367="VAL","VALIDÉ",(J367+L367)/2))</f>
        <v>0</v>
      </c>
      <c r="N367" s="418" t="s">
        <v>329</v>
      </c>
      <c r="O367" s="418"/>
      <c r="P367" s="422">
        <f>IF(OR(N367="DSP",N367="ABI",N367="VAL"),0,N367/O367)</f>
        <v>0</v>
      </c>
      <c r="Q367" s="420">
        <f>IF(N367="ABI",0,IF(N367="DSP","DSP",IF(N367="VAL","VAL",IF(A367="F",VLOOKUP(P367,forcefille,2),VLOOKUP(P367,forcegarçon,2)))))</f>
        <v>0</v>
      </c>
      <c r="R367" s="418" t="s">
        <v>329</v>
      </c>
      <c r="S367" s="420">
        <f>IF(R367="ABI",0,IF(R367="DSP","DSP",IF(R367="VAL","VAL",IF(A367="F",VLOOKUP(R367,détfille,2),VLOOKUP(R367,détgarçon,2)))))</f>
        <v>0</v>
      </c>
      <c r="T367" s="421">
        <f>IF(OR(Q367="VAL",S367="VAL"),"VALIDÉ",IF(AND(Q367="DSP",S367="DSP"),"DSP",IF(Q367="DSP",S367*2,IF(S367="DSP",Q367*2,(Q367+S367)))))</f>
        <v>0</v>
      </c>
      <c r="U367" s="418" t="s">
        <v>329</v>
      </c>
      <c r="V367" s="420">
        <f>IF(U367="ABI",0,IF(U367="DSP","DSP",IF(U367="VAL","VAL",IF(A367="F",VLOOKUP(U367,coorfille,2),VLOOKUP(U367,coorgarçon,2)))))</f>
        <v>0</v>
      </c>
      <c r="W367" s="418" t="s">
        <v>329</v>
      </c>
      <c r="X367" s="420">
        <f>IF(W367="ABI",0,IF(W367="DSP","DSP",IF(W367="VAL","VAL",IF(A367="F",VLOOKUP(W367,SouplesseFille,2),VLOOKUP(W367,SouplesseGarçon,2)))))</f>
        <v>0</v>
      </c>
      <c r="Y367" s="418" t="s">
        <v>329</v>
      </c>
      <c r="Z367" s="420">
        <f>IF(Y367="ABI",0,IF(Y367="DSP","DSP",IF(Y367="VAL","VAL",IF(A367="F",VLOOKUP(Y367,eqfille,2),VLOOKUP(Y367,eqgarçon,2)))))</f>
        <v>0</v>
      </c>
      <c r="AA367" s="421">
        <f>IF(AND(V367="DSP",X367="DSP",Z367="DSP"),"DSP",IF(AND(V367="DSP",X367="DSP"),Z367*4,IF(AND(V367="DSP",Z367="DSP"),X367*4,IF(AND(X367="DSP",Z367="DSP"),V367*2,IF(V367="DSP",(X367+Z367)*2,IF(X367="DSP",V367+Z367*2,IF(Z367="DSP",V367+X367*2,IF(Z367="VAL","VALIDÉ",V367+X367+Z367))))))))</f>
        <v>0</v>
      </c>
      <c r="AB367" s="418" t="s">
        <v>329</v>
      </c>
      <c r="AC367" s="420">
        <f>IF(AB367="ABI",0,IF(AB367="DNF",0,IF(AB367="DSP","DSP",IF(AB367="VAL","VAL",(IF(A367="F",VLOOKUP(AB367,nagefille,2),VLOOKUP(AB367,nagegarçon,2)))))))</f>
        <v>0</v>
      </c>
      <c r="AD367" s="423">
        <f>IF(AC367="VAL","VALIDÉ",AC367)</f>
        <v>0</v>
      </c>
      <c r="AE367" s="424">
        <f>IF(AND(H367="DSP",M367="DSP",T367="DSP",AA367="DSP",AD367="DSP"),"DSP",IF(AND(H367="DSP",M367="DSP",T367="DSP",AA367="DSP"),AD367,IF(AND(H367="DSP",M367="DSP",T367="DSP",AD367="DSP"),AA367,IF(AND(H367="DSP",M367="DSP",AA367="DSP",AD367="DSP"),T367,IF(AND(H367="DSP",T367="DSP",AA367="DSP",AD367="DSP"),M367,IF(AND(M367="DSP",T367="DSP",AA367="DSP",AD367="DSP"),H367,IF(AND(T367="DSP",AA367="DSP",AD367="DSP"),(H367+M367)/2,IF(AND(M367="DSP",AA367="DSP",AD367="DSP"),(H367+T367)/2,IF(AND(H367="DSP",AA367="DSP",AD367="DSP"),(M367+T367)/2,IF(AND(M367="DSP",T367="DSP",AD367="DSP"),(H367+AA367)/2,IF(AND(H367="DSP",T367="DSP",AD367="DSP"),(M367+AA367)/2,IF(AND(H367="DSP",M367="DSP",AD367="DSP"),(T367+AA367)/2,IF(AND(M367="DSP",T367="DSP",AA367="DSP"),(H367+AD367)/2,IF(AND(H367="DSP",T367="DSP",AA367="DSP"),(M367+AD367)/2,IF(AND(H367="DSP",M367="DSP",AA367="DSP"),(T367+AD367)/2,IF(AND(H367="DSP",M367="DSP",T367="DSP"),(AA367+AD367)/2,IF(AND(H367="DSP",M367="DSP"),(T367+AA367+AD367)/3,IF(AND(H367="DSP",T367="DSP"),(M367+AA367+AD367)/3,IF(AND(M367="DSP",T367="DSP"),(H367+AA367+AD367)/3,IF(AND(H367="DSP",AA367="DSP"),(M367+T367+AD367)/3,IF(AND(M367="DSP",AA367="DSP"),(H367+T367+AD367)/3,IF(AND(T367="DSP",AA367="DSP"),(H367+M367+AD367)/3,IF(AND(H367="DSP",AD367="DSP"),(M367+T367+AA367)/3,IF(AND(M367="DSP",AD367="DSP"),(H367+T367+AA367)/3,IF(AND(T367="DSP",AD367="DSP"),(H367+M367+AA367)/3,IF(AND(AA367="DSP",AD367="DSP"),(H367+M367+T367)/3,IF(H367="DSP",(M367+T367+AA367+AD367)/4,IF(M367="DSP",(H367+T367+AA367+AD367)/4,IF(T367="DSP",(H367+M367+AA367+AD367)/4,IF(AA367="DSP",(H367+M367+T367+AD367)/4,IF(AD367="DSP",(H367+M367+T367+AA367)/4,SUM(H367+M367+T367+AA367+AD367)/5)))))))))))))))))))))))))))))))</f>
        <v>0</v>
      </c>
      <c r="AF367" s="425">
        <f>IF(AE367="DSP",0,AE367)</f>
        <v>0</v>
      </c>
      <c r="AG367" s="484">
        <f>RANK(AF367,$AF$3:$AF$651,0)</f>
        <v>584</v>
      </c>
      <c r="AH367" s="426" t="str">
        <f>IF(ISERROR(VLOOKUP(B367,'Notes Ecrit'!$A$2:$B$650,2,FALSE)),"ABI",(VLOOKUP(B367,'Notes Ecrit'!$A$2:$B$650,2,FALSE)))</f>
        <v>ABI</v>
      </c>
      <c r="AI367" s="425">
        <f>IF(OR(AH367="ABI",AH367="VALIDÉ"),0,AH367)</f>
        <v>0</v>
      </c>
      <c r="AJ367" s="488">
        <f>RANK(AI367,$AI$3:$AI$651,0)</f>
        <v>592</v>
      </c>
      <c r="AK367" s="427" t="str">
        <f>IF(AH367="ABI","DEF",IF(AE367="DSP",AH367,(AE367*0.5+AH367*0.5)))</f>
        <v>DEF</v>
      </c>
    </row>
    <row r="368" spans="1:37" ht="15.75" customHeight="1" thickBot="1" x14ac:dyDescent="0.35">
      <c r="A368" s="414" t="s">
        <v>1026</v>
      </c>
      <c r="B368" s="415">
        <v>21912572</v>
      </c>
      <c r="C368" s="444" t="s">
        <v>745</v>
      </c>
      <c r="D368" s="445" t="s">
        <v>746</v>
      </c>
      <c r="E368" s="418">
        <v>14</v>
      </c>
      <c r="F368" s="419">
        <f>IF(E368="ABI","ABI",IF(E368="DSP","DSP",IF(E368="VAL","VAL",(VLOOKUP(E368,tpstest,2)))))</f>
        <v>16.5</v>
      </c>
      <c r="G368" s="420">
        <f>IF(F368="ABI",0,IF(F368="DSP","DSP",IF(F368="VAL","VAL",(IF(A368="F",VLOOKUP(F368,endurfille,2),VLOOKUP(F368,endurgarçon,2))))))</f>
        <v>11</v>
      </c>
      <c r="H368" s="421">
        <f>IF(G368="VAL","VALIDÉ",G368)</f>
        <v>11</v>
      </c>
      <c r="I368" s="418">
        <v>3.36</v>
      </c>
      <c r="J368" s="420">
        <f>IF(I368="ABI",0,IF(I368="DSP","DSP",IF(I368="VAL","VAL",(IF(A368="F",VLOOKUP(I368,VIT20MF,2),VLOOKUP(I368,Vit20MG,2))))))</f>
        <v>14</v>
      </c>
      <c r="K368" s="418">
        <v>7.51</v>
      </c>
      <c r="L368" s="420">
        <f>IF(K368="ABI",0,IF(K368="DSP","DSP",IF(K368="VAL","VAL",(IF(A368="F",VLOOKUP(K368,vit50mf,2),VLOOKUP(K368,vit50mg,2))))))</f>
        <v>6</v>
      </c>
      <c r="M368" s="421">
        <f>IF(OR(J368="DSP",L368="DSP"),"DSP",IF(L368="VAL","VALIDÉ",(J368+L368)/2))</f>
        <v>10</v>
      </c>
      <c r="N368" s="418">
        <v>46</v>
      </c>
      <c r="O368" s="418">
        <v>76</v>
      </c>
      <c r="P368" s="422">
        <f>IF(OR(N368="DSP",N368="ABI",N368="VAL"),0,N368/O368)</f>
        <v>0.60526315789473684</v>
      </c>
      <c r="Q368" s="420">
        <f>IF(N368="ABI",0,IF(N368="DSP","DSP",IF(N368="VAL","VAL",IF(A368="F",VLOOKUP(P368,forcefille,2),VLOOKUP(P368,forcegarçon,2)))))</f>
        <v>3.5</v>
      </c>
      <c r="R368" s="418">
        <v>30.9</v>
      </c>
      <c r="S368" s="420">
        <f>IF(R368="ABI",0,IF(R368="DSP","DSP",IF(R368="VAL","VAL",IF(A368="F",VLOOKUP(R368,détfille,2),VLOOKUP(R368,détgarçon,2)))))</f>
        <v>0.5</v>
      </c>
      <c r="T368" s="421">
        <f>IF(OR(Q368="VAL",S368="VAL"),"VALIDÉ",IF(AND(Q368="DSP",S368="DSP"),"DSP",IF(Q368="DSP",S368*2,IF(S368="DSP",Q368*2,(Q368+S368)))))</f>
        <v>4</v>
      </c>
      <c r="U368" s="418">
        <v>29.5</v>
      </c>
      <c r="V368" s="420">
        <f>IF(U368="ABI",0,IF(U368="DSP","DSP",IF(U368="VAL","VAL",IF(A368="F",VLOOKUP(U368,coorfille,2),VLOOKUP(U368,coorgarçon,2)))))</f>
        <v>3</v>
      </c>
      <c r="W368" s="418">
        <v>-20</v>
      </c>
      <c r="X368" s="420">
        <f>IF(W368="ABI",0,IF(W368="DSP","DSP",IF(W368="VAL","VAL",IF(A368="F",VLOOKUP(W368,SouplesseFille,2),VLOOKUP(W368,SouplesseGarçon,2)))))</f>
        <v>0</v>
      </c>
      <c r="Y368" s="418">
        <v>6</v>
      </c>
      <c r="Z368" s="420">
        <f>IF(Y368="ABI",0,IF(Y368="DSP","DSP",IF(Y368="VAL","VAL",IF(A368="F",VLOOKUP(Y368,eqfille,2),VLOOKUP(Y368,eqgarçon,2)))))</f>
        <v>2</v>
      </c>
      <c r="AA368" s="421">
        <f>IF(AND(V368="DSP",X368="DSP",Z368="DSP"),"DSP",IF(AND(V368="DSP",X368="DSP"),Z368*4,IF(AND(V368="DSP",Z368="DSP"),X368*4,IF(AND(X368="DSP",Z368="DSP"),V368*2,IF(V368="DSP",(X368+Z368)*2,IF(X368="DSP",V368+Z368*2,IF(Z368="DSP",V368+X368*2,IF(Z368="VAL","VALIDÉ",V368+X368+Z368))))))))</f>
        <v>5</v>
      </c>
      <c r="AB368" s="418">
        <v>34.1</v>
      </c>
      <c r="AC368" s="420">
        <f>IF(AB368="ABI",0,IF(AB368="DNF",0,IF(AB368="DSP","DSP",IF(AB368="VAL","VAL",(IF(A368="F",VLOOKUP(AB368,nagefille,2),VLOOKUP(AB368,nagegarçon,2)))))))</f>
        <v>14</v>
      </c>
      <c r="AD368" s="423">
        <f>IF(AC368="VAL","VALIDÉ",AC368)</f>
        <v>14</v>
      </c>
      <c r="AE368" s="424">
        <f>IF(AND(H368="DSP",M368="DSP",T368="DSP",AA368="DSP",AD368="DSP"),"DSP",IF(AND(H368="DSP",M368="DSP",T368="DSP",AA368="DSP"),AD368,IF(AND(H368="DSP",M368="DSP",T368="DSP",AD368="DSP"),AA368,IF(AND(H368="DSP",M368="DSP",AA368="DSP",AD368="DSP"),T368,IF(AND(H368="DSP",T368="DSP",AA368="DSP",AD368="DSP"),M368,IF(AND(M368="DSP",T368="DSP",AA368="DSP",AD368="DSP"),H368,IF(AND(T368="DSP",AA368="DSP",AD368="DSP"),(H368+M368)/2,IF(AND(M368="DSP",AA368="DSP",AD368="DSP"),(H368+T368)/2,IF(AND(H368="DSP",AA368="DSP",AD368="DSP"),(M368+T368)/2,IF(AND(M368="DSP",T368="DSP",AD368="DSP"),(H368+AA368)/2,IF(AND(H368="DSP",T368="DSP",AD368="DSP"),(M368+AA368)/2,IF(AND(H368="DSP",M368="DSP",AD368="DSP"),(T368+AA368)/2,IF(AND(M368="DSP",T368="DSP",AA368="DSP"),(H368+AD368)/2,IF(AND(H368="DSP",T368="DSP",AA368="DSP"),(M368+AD368)/2,IF(AND(H368="DSP",M368="DSP",AA368="DSP"),(T368+AD368)/2,IF(AND(H368="DSP",M368="DSP",T368="DSP"),(AA368+AD368)/2,IF(AND(H368="DSP",M368="DSP"),(T368+AA368+AD368)/3,IF(AND(H368="DSP",T368="DSP"),(M368+AA368+AD368)/3,IF(AND(M368="DSP",T368="DSP"),(H368+AA368+AD368)/3,IF(AND(H368="DSP",AA368="DSP"),(M368+T368+AD368)/3,IF(AND(M368="DSP",AA368="DSP"),(H368+T368+AD368)/3,IF(AND(T368="DSP",AA368="DSP"),(H368+M368+AD368)/3,IF(AND(H368="DSP",AD368="DSP"),(M368+T368+AA368)/3,IF(AND(M368="DSP",AD368="DSP"),(H368+T368+AA368)/3,IF(AND(T368="DSP",AD368="DSP"),(H368+M368+AA368)/3,IF(AND(AA368="DSP",AD368="DSP"),(H368+M368+T368)/3,IF(H368="DSP",(M368+T368+AA368+AD368)/4,IF(M368="DSP",(H368+T368+AA368+AD368)/4,IF(T368="DSP",(H368+M368+AA368+AD368)/4,IF(AA368="DSP",(H368+M368+T368+AD368)/4,IF(AD368="DSP",(H368+M368+T368+AA368)/4,SUM(H368+M368+T368+AA368+AD368)/5)))))))))))))))))))))))))))))))</f>
        <v>8.8000000000000007</v>
      </c>
      <c r="AF368" s="425">
        <f>IF(AE368="DSP",0,AE368)</f>
        <v>8.8000000000000007</v>
      </c>
      <c r="AG368" s="484">
        <f>RANK(AF368,$AF$3:$AF$651,0)</f>
        <v>514</v>
      </c>
      <c r="AH368" s="426">
        <f>IF(ISERROR(VLOOKUP(B368,'Notes Ecrit'!$A$2:$B$650,2,FALSE)),"ABI",(VLOOKUP(B368,'Notes Ecrit'!$A$2:$B$650,2,FALSE)))</f>
        <v>6.5</v>
      </c>
      <c r="AI368" s="425">
        <f>IF(OR(AH368="ABI",AH368="VALIDÉ"),0,AH368)</f>
        <v>6.5</v>
      </c>
      <c r="AJ368" s="488">
        <f>RANK(AI368,$AI$3:$AI$651,0)</f>
        <v>238</v>
      </c>
      <c r="AK368" s="427">
        <f>IF(AH368="ABI","DEF",IF(AE368="DSP",AH368,(AE368*0.5+AH368*0.5)))</f>
        <v>7.65</v>
      </c>
    </row>
    <row r="369" spans="1:37" ht="15.75" customHeight="1" thickBot="1" x14ac:dyDescent="0.35">
      <c r="A369" s="414" t="s">
        <v>1026</v>
      </c>
      <c r="B369" s="415">
        <v>21801081</v>
      </c>
      <c r="C369" s="444" t="s">
        <v>260</v>
      </c>
      <c r="D369" s="445" t="s">
        <v>261</v>
      </c>
      <c r="E369" s="418">
        <v>18</v>
      </c>
      <c r="F369" s="419">
        <f>IF(E369="ABI","ABI",IF(E369="DSP","DSP",IF(E369="VAL","VAL",(VLOOKUP(E369,tpstest,2)))))</f>
        <v>18.5</v>
      </c>
      <c r="G369" s="420">
        <f>IF(F369="ABI",0,IF(F369="DSP","DSP",IF(F369="VAL","VAL",(IF(A369="F",VLOOKUP(F369,endurfille,2),VLOOKUP(F369,endurgarçon,2))))))</f>
        <v>15</v>
      </c>
      <c r="H369" s="421">
        <f>IF(G369="VAL","VALIDÉ",G369)</f>
        <v>15</v>
      </c>
      <c r="I369" s="418">
        <v>2.9</v>
      </c>
      <c r="J369" s="420">
        <f>IF(I369="ABI",0,IF(I369="DSP","DSP",IF(I369="VAL","VAL",(IF(A369="F",VLOOKUP(I369,VIT20MF,2),VLOOKUP(I369,Vit20MG,2))))))</f>
        <v>20</v>
      </c>
      <c r="K369" s="418">
        <v>6.34</v>
      </c>
      <c r="L369" s="420">
        <f>IF(K369="ABI",0,IF(K369="DSP","DSP",IF(K369="VAL","VAL",(IF(A369="F",VLOOKUP(K369,vit50mf,2),VLOOKUP(K369,vit50mg,2))))))</f>
        <v>14</v>
      </c>
      <c r="M369" s="421">
        <f>IF(OR(J369="DSP",L369="DSP"),"DSP",IF(L369="VAL","VALIDÉ",(J369+L369)/2))</f>
        <v>17</v>
      </c>
      <c r="N369" s="418">
        <v>55</v>
      </c>
      <c r="O369" s="418">
        <v>62</v>
      </c>
      <c r="P369" s="422">
        <f>IF(OR(N369="DSP",N369="ABI",N369="VAL"),0,N369/O369)</f>
        <v>0.88709677419354838</v>
      </c>
      <c r="Q369" s="420">
        <f>IF(N369="ABI",0,IF(N369="DSP","DSP",IF(N369="VAL","VAL",IF(A369="F",VLOOKUP(P369,forcefille,2),VLOOKUP(P369,forcegarçon,2)))))</f>
        <v>4.5</v>
      </c>
      <c r="R369" s="418">
        <v>49.6</v>
      </c>
      <c r="S369" s="420">
        <f>IF(R369="ABI",0,IF(R369="DSP","DSP",IF(R369="VAL","VAL",IF(A369="F",VLOOKUP(R369,détfille,2),VLOOKUP(R369,détgarçon,2)))))</f>
        <v>5.5</v>
      </c>
      <c r="T369" s="421">
        <f>IF(OR(Q369="VAL",S369="VAL"),"VALIDÉ",IF(AND(Q369="DSP",S369="DSP"),"DSP",IF(Q369="DSP",S369*2,IF(S369="DSP",Q369*2,(Q369+S369)))))</f>
        <v>10</v>
      </c>
      <c r="U369" s="418">
        <v>23.23</v>
      </c>
      <c r="V369" s="420">
        <f>IF(U369="ABI",0,IF(U369="DSP","DSP",IF(U369="VAL","VAL",IF(A369="F",VLOOKUP(U369,coorfille,2),VLOOKUP(U369,coorgarçon,2)))))</f>
        <v>6.25</v>
      </c>
      <c r="W369" s="418">
        <v>2</v>
      </c>
      <c r="X369" s="420">
        <f>IF(W369="ABI",0,IF(W369="DSP","DSP",IF(W369="VAL","VAL",IF(A369="F",VLOOKUP(W369,SouplesseFille,2),VLOOKUP(W369,SouplesseGarçon,2)))))</f>
        <v>3</v>
      </c>
      <c r="Y369" s="418">
        <v>8</v>
      </c>
      <c r="Z369" s="420">
        <f>IF(Y369="ABI",0,IF(Y369="DSP","DSP",IF(Y369="VAL","VAL",IF(A369="F",VLOOKUP(Y369,eqfille,2),VLOOKUP(Y369,eqgarçon,2)))))</f>
        <v>1</v>
      </c>
      <c r="AA369" s="421">
        <f>IF(AND(V369="DSP",X369="DSP",Z369="DSP"),"DSP",IF(AND(V369="DSP",X369="DSP"),Z369*4,IF(AND(V369="DSP",Z369="DSP"),X369*4,IF(AND(X369="DSP",Z369="DSP"),V369*2,IF(V369="DSP",(X369+Z369)*2,IF(X369="DSP",V369+Z369*2,IF(Z369="DSP",V369+X369*2,IF(Z369="VAL","VALIDÉ",V369+X369+Z369))))))))</f>
        <v>10.25</v>
      </c>
      <c r="AB369" s="418">
        <v>41.39</v>
      </c>
      <c r="AC369" s="420">
        <f>IF(AB369="ABI",0,IF(AB369="DNF",0,IF(AB369="DSP","DSP",IF(AB369="VAL","VAL",(IF(A369="F",VLOOKUP(AB369,nagefille,2),VLOOKUP(AB369,nagegarçon,2)))))))</f>
        <v>9</v>
      </c>
      <c r="AD369" s="423">
        <f>IF(AC369="VAL","VALIDÉ",AC369)</f>
        <v>9</v>
      </c>
      <c r="AE369" s="424">
        <f>IF(AND(H369="DSP",M369="DSP",T369="DSP",AA369="DSP",AD369="DSP"),"DSP",IF(AND(H369="DSP",M369="DSP",T369="DSP",AA369="DSP"),AD369,IF(AND(H369="DSP",M369="DSP",T369="DSP",AD369="DSP"),AA369,IF(AND(H369="DSP",M369="DSP",AA369="DSP",AD369="DSP"),T369,IF(AND(H369="DSP",T369="DSP",AA369="DSP",AD369="DSP"),M369,IF(AND(M369="DSP",T369="DSP",AA369="DSP",AD369="DSP"),H369,IF(AND(T369="DSP",AA369="DSP",AD369="DSP"),(H369+M369)/2,IF(AND(M369="DSP",AA369="DSP",AD369="DSP"),(H369+T369)/2,IF(AND(H369="DSP",AA369="DSP",AD369="DSP"),(M369+T369)/2,IF(AND(M369="DSP",T369="DSP",AD369="DSP"),(H369+AA369)/2,IF(AND(H369="DSP",T369="DSP",AD369="DSP"),(M369+AA369)/2,IF(AND(H369="DSP",M369="DSP",AD369="DSP"),(T369+AA369)/2,IF(AND(M369="DSP",T369="DSP",AA369="DSP"),(H369+AD369)/2,IF(AND(H369="DSP",T369="DSP",AA369="DSP"),(M369+AD369)/2,IF(AND(H369="DSP",M369="DSP",AA369="DSP"),(T369+AD369)/2,IF(AND(H369="DSP",M369="DSP",T369="DSP"),(AA369+AD369)/2,IF(AND(H369="DSP",M369="DSP"),(T369+AA369+AD369)/3,IF(AND(H369="DSP",T369="DSP"),(M369+AA369+AD369)/3,IF(AND(M369="DSP",T369="DSP"),(H369+AA369+AD369)/3,IF(AND(H369="DSP",AA369="DSP"),(M369+T369+AD369)/3,IF(AND(M369="DSP",AA369="DSP"),(H369+T369+AD369)/3,IF(AND(T369="DSP",AA369="DSP"),(H369+M369+AD369)/3,IF(AND(H369="DSP",AD369="DSP"),(M369+T369+AA369)/3,IF(AND(M369="DSP",AD369="DSP"),(H369+T369+AA369)/3,IF(AND(T369="DSP",AD369="DSP"),(H369+M369+AA369)/3,IF(AND(AA369="DSP",AD369="DSP"),(H369+M369+T369)/3,IF(H369="DSP",(M369+T369+AA369+AD369)/4,IF(M369="DSP",(H369+T369+AA369+AD369)/4,IF(T369="DSP",(H369+M369+AA369+AD369)/4,IF(AA369="DSP",(H369+M369+T369+AD369)/4,IF(AD369="DSP",(H369+M369+T369+AA369)/4,SUM(H369+M369+T369+AA369+AD369)/5)))))))))))))))))))))))))))))))</f>
        <v>12.25</v>
      </c>
      <c r="AF369" s="425">
        <f>IF(AE369="DSP",0,AE369)</f>
        <v>12.25</v>
      </c>
      <c r="AG369" s="484">
        <f>RANK(AF369,$AF$3:$AF$651,0)</f>
        <v>158</v>
      </c>
      <c r="AH369" s="426">
        <f>IF(ISERROR(VLOOKUP(B369,'Notes Ecrit'!$A$2:$B$650,2,FALSE)),"ABI",(VLOOKUP(B369,'Notes Ecrit'!$A$2:$B$650,2,FALSE)))</f>
        <v>7.5</v>
      </c>
      <c r="AI369" s="425">
        <f>IF(OR(AH369="ABI",AH369="VALIDÉ"),0,AH369)</f>
        <v>7.5</v>
      </c>
      <c r="AJ369" s="488">
        <f>RANK(AI369,$AI$3:$AI$651,0)</f>
        <v>137</v>
      </c>
      <c r="AK369" s="427">
        <f>IF(AH369="ABI","DEF",IF(AE369="DSP",AH369,(AE369*0.5+AH369*0.5)))</f>
        <v>9.875</v>
      </c>
    </row>
    <row r="370" spans="1:37" ht="15.75" customHeight="1" thickBot="1" x14ac:dyDescent="0.35">
      <c r="A370" s="414" t="s">
        <v>1026</v>
      </c>
      <c r="B370" s="415">
        <v>21816340</v>
      </c>
      <c r="C370" s="443" t="s">
        <v>262</v>
      </c>
      <c r="D370" s="443" t="s">
        <v>263</v>
      </c>
      <c r="E370" s="418" t="s">
        <v>1025</v>
      </c>
      <c r="F370" s="419" t="str">
        <f>IF(E370="ABI","ABI",IF(E370="DSP","DSP",IF(E370="VAL","VAL",(VLOOKUP(E370,tpstest,2)))))</f>
        <v>DSP</v>
      </c>
      <c r="G370" s="420" t="str">
        <f>IF(F370="ABI",0,IF(F370="DSP","DSP",IF(F370="VAL","VAL",(IF(A370="F",VLOOKUP(F370,endurfille,2),VLOOKUP(F370,endurgarçon,2))))))</f>
        <v>DSP</v>
      </c>
      <c r="H370" s="421" t="str">
        <f>IF(G370="VAL","VALIDÉ",G370)</f>
        <v>DSP</v>
      </c>
      <c r="I370" s="418" t="s">
        <v>1025</v>
      </c>
      <c r="J370" s="420" t="str">
        <f>IF(I370="ABI",0,IF(I370="DSP","DSP",IF(I370="VAL","VAL",(IF(A370="F",VLOOKUP(I370,VIT20MF,2),VLOOKUP(I370,Vit20MG,2))))))</f>
        <v>DSP</v>
      </c>
      <c r="K370" s="418" t="s">
        <v>1025</v>
      </c>
      <c r="L370" s="420" t="str">
        <f>IF(K370="ABI",0,IF(K370="DSP","DSP",IF(K370="VAL","VAL",(IF(A370="F",VLOOKUP(K370,vit50mf,2),VLOOKUP(K370,vit50mg,2))))))</f>
        <v>DSP</v>
      </c>
      <c r="M370" s="421" t="str">
        <f>IF(OR(J370="DSP",L370="DSP"),"DSP",IF(L370="VAL","VALIDÉ",(J370+L370)/2))</f>
        <v>DSP</v>
      </c>
      <c r="N370" s="418" t="s">
        <v>1025</v>
      </c>
      <c r="O370" s="418"/>
      <c r="P370" s="422">
        <f>IF(OR(N370="DSP",N370="ABI",N370="VAL"),0,N370/O370)</f>
        <v>0</v>
      </c>
      <c r="Q370" s="420" t="str">
        <f>IF(N370="ABI",0,IF(N370="DSP","DSP",IF(N370="VAL","VAL",IF(A370="F",VLOOKUP(P370,forcefille,2),VLOOKUP(P370,forcegarçon,2)))))</f>
        <v>DSP</v>
      </c>
      <c r="R370" s="418" t="s">
        <v>1025</v>
      </c>
      <c r="S370" s="420" t="str">
        <f>IF(R370="ABI",0,IF(R370="DSP","DSP",IF(R370="VAL","VAL",IF(A370="F",VLOOKUP(R370,détfille,2),VLOOKUP(R370,détgarçon,2)))))</f>
        <v>DSP</v>
      </c>
      <c r="T370" s="421" t="str">
        <f>IF(OR(Q370="VAL",S370="VAL"),"VALIDÉ",IF(AND(Q370="DSP",S370="DSP"),"DSP",IF(Q370="DSP",S370*2,IF(S370="DSP",Q370*2,(Q370+S370)))))</f>
        <v>DSP</v>
      </c>
      <c r="U370" s="418" t="s">
        <v>1025</v>
      </c>
      <c r="V370" s="420" t="str">
        <f>IF(U370="ABI",0,IF(U370="DSP","DSP",IF(U370="VAL","VAL",IF(A370="F",VLOOKUP(U370,coorfille,2),VLOOKUP(U370,coorgarçon,2)))))</f>
        <v>DSP</v>
      </c>
      <c r="W370" s="418" t="s">
        <v>1025</v>
      </c>
      <c r="X370" s="420" t="str">
        <f>IF(W370="ABI",0,IF(W370="DSP","DSP",IF(W370="VAL","VAL",IF(A370="F",VLOOKUP(W370,SouplesseFille,2),VLOOKUP(W370,SouplesseGarçon,2)))))</f>
        <v>DSP</v>
      </c>
      <c r="Y370" s="418" t="s">
        <v>1025</v>
      </c>
      <c r="Z370" s="420" t="str">
        <f>IF(Y370="ABI",0,IF(Y370="DSP","DSP",IF(Y370="VAL","VAL",IF(A370="F",VLOOKUP(Y370,eqfille,2),VLOOKUP(Y370,eqgarçon,2)))))</f>
        <v>DSP</v>
      </c>
      <c r="AA370" s="421" t="str">
        <f>IF(AND(V370="DSP",X370="DSP",Z370="DSP"),"DSP",IF(AND(V370="DSP",X370="DSP"),Z370*4,IF(AND(V370="DSP",Z370="DSP"),X370*4,IF(AND(X370="DSP",Z370="DSP"),V370*2,IF(V370="DSP",(X370+Z370)*2,IF(X370="DSP",V370+Z370*2,IF(Z370="DSP",V370+X370*2,IF(Z370="VAL","VALIDÉ",V370+X370+Z370))))))))</f>
        <v>DSP</v>
      </c>
      <c r="AB370" s="418" t="s">
        <v>1025</v>
      </c>
      <c r="AC370" s="420" t="str">
        <f>IF(AB370="ABI",0,IF(AB370="DNF",0,IF(AB370="DSP","DSP",IF(AB370="VAL","VAL",(IF(A370="F",VLOOKUP(AB370,nagefille,2),VLOOKUP(AB370,nagegarçon,2)))))))</f>
        <v>DSP</v>
      </c>
      <c r="AD370" s="423" t="str">
        <f>IF(AC370="VAL","VALIDÉ",AC370)</f>
        <v>DSP</v>
      </c>
      <c r="AE370" s="424" t="str">
        <f>IF(AND(H370="DSP",M370="DSP",T370="DSP",AA370="DSP",AD370="DSP"),"DSP",IF(AND(H370="DSP",M370="DSP",T370="DSP",AA370="DSP"),AD370,IF(AND(H370="DSP",M370="DSP",T370="DSP",AD370="DSP"),AA370,IF(AND(H370="DSP",M370="DSP",AA370="DSP",AD370="DSP"),T370,IF(AND(H370="DSP",T370="DSP",AA370="DSP",AD370="DSP"),M370,IF(AND(M370="DSP",T370="DSP",AA370="DSP",AD370="DSP"),H370,IF(AND(T370="DSP",AA370="DSP",AD370="DSP"),(H370+M370)/2,IF(AND(M370="DSP",AA370="DSP",AD370="DSP"),(H370+T370)/2,IF(AND(H370="DSP",AA370="DSP",AD370="DSP"),(M370+T370)/2,IF(AND(M370="DSP",T370="DSP",AD370="DSP"),(H370+AA370)/2,IF(AND(H370="DSP",T370="DSP",AD370="DSP"),(M370+AA370)/2,IF(AND(H370="DSP",M370="DSP",AD370="DSP"),(T370+AA370)/2,IF(AND(M370="DSP",T370="DSP",AA370="DSP"),(H370+AD370)/2,IF(AND(H370="DSP",T370="DSP",AA370="DSP"),(M370+AD370)/2,IF(AND(H370="DSP",M370="DSP",AA370="DSP"),(T370+AD370)/2,IF(AND(H370="DSP",M370="DSP",T370="DSP"),(AA370+AD370)/2,IF(AND(H370="DSP",M370="DSP"),(T370+AA370+AD370)/3,IF(AND(H370="DSP",T370="DSP"),(M370+AA370+AD370)/3,IF(AND(M370="DSP",T370="DSP"),(H370+AA370+AD370)/3,IF(AND(H370="DSP",AA370="DSP"),(M370+T370+AD370)/3,IF(AND(M370="DSP",AA370="DSP"),(H370+T370+AD370)/3,IF(AND(T370="DSP",AA370="DSP"),(H370+M370+AD370)/3,IF(AND(H370="DSP",AD370="DSP"),(M370+T370+AA370)/3,IF(AND(M370="DSP",AD370="DSP"),(H370+T370+AA370)/3,IF(AND(T370="DSP",AD370="DSP"),(H370+M370+AA370)/3,IF(AND(AA370="DSP",AD370="DSP"),(H370+M370+T370)/3,IF(H370="DSP",(M370+T370+AA370+AD370)/4,IF(M370="DSP",(H370+T370+AA370+AD370)/4,IF(T370="DSP",(H370+M370+AA370+AD370)/4,IF(AA370="DSP",(H370+M370+T370+AD370)/4,IF(AD370="DSP",(H370+M370+T370+AA370)/4,SUM(H370+M370+T370+AA370+AD370)/5)))))))))))))))))))))))))))))))</f>
        <v>DSP</v>
      </c>
      <c r="AF370" s="425">
        <f>IF(AE370="DSP",0,AE370)</f>
        <v>0</v>
      </c>
      <c r="AG370" s="484">
        <f>RANK(AF370,$AF$3:$AF$651,0)</f>
        <v>584</v>
      </c>
      <c r="AH370" s="426">
        <f>IF(ISERROR(VLOOKUP(B370,'Notes Ecrit'!$A$2:$B$650,2,FALSE)),"ABI",(VLOOKUP(B370,'Notes Ecrit'!$A$2:$B$650,2,FALSE)))</f>
        <v>7.5</v>
      </c>
      <c r="AI370" s="425">
        <f>IF(OR(AH370="ABI",AH370="VALIDÉ"),0,AH370)</f>
        <v>7.5</v>
      </c>
      <c r="AJ370" s="488">
        <f>RANK(AI370,$AI$3:$AI$651,0)</f>
        <v>137</v>
      </c>
      <c r="AK370" s="427">
        <f>IF(AH370="ABI","DEF",IF(AE370="DSP",AH370,(AE370*0.5+AH370*0.5)))</f>
        <v>7.5</v>
      </c>
    </row>
    <row r="371" spans="1:37" ht="15.75" customHeight="1" thickBot="1" x14ac:dyDescent="0.35">
      <c r="A371" s="414" t="s">
        <v>1026</v>
      </c>
      <c r="B371" s="415">
        <v>21904648</v>
      </c>
      <c r="C371" s="442" t="s">
        <v>747</v>
      </c>
      <c r="D371" s="443" t="s">
        <v>154</v>
      </c>
      <c r="E371" s="418">
        <v>19</v>
      </c>
      <c r="F371" s="419">
        <f>IF(E371="ABI","ABI",IF(E371="DSP","DSP",IF(E371="VAL","VAL",(VLOOKUP(E371,tpstest,2)))))</f>
        <v>19</v>
      </c>
      <c r="G371" s="420">
        <f>IF(F371="ABI",0,IF(F371="DSP","DSP",IF(F371="VAL","VAL",(IF(A371="F",VLOOKUP(F371,endurfille,2),VLOOKUP(F371,endurgarçon,2))))))</f>
        <v>16</v>
      </c>
      <c r="H371" s="421">
        <f>IF(G371="VAL","VALIDÉ",G371)</f>
        <v>16</v>
      </c>
      <c r="I371" s="418">
        <v>3.36</v>
      </c>
      <c r="J371" s="420">
        <f>IF(I371="ABI",0,IF(I371="DSP","DSP",IF(I371="VAL","VAL",(IF(A371="F",VLOOKUP(I371,VIT20MF,2),VLOOKUP(I371,Vit20MG,2))))))</f>
        <v>14</v>
      </c>
      <c r="K371" s="418">
        <v>6.99</v>
      </c>
      <c r="L371" s="420">
        <f>IF(K371="ABI",0,IF(K371="DSP","DSP",IF(K371="VAL","VAL",(IF(A371="F",VLOOKUP(K371,vit50mf,2),VLOOKUP(K371,vit50mg,2))))))</f>
        <v>10</v>
      </c>
      <c r="M371" s="421">
        <f>IF(OR(J371="DSP",L371="DSP"),"DSP",IF(L371="VAL","VALIDÉ",(J371+L371)/2))</f>
        <v>12</v>
      </c>
      <c r="N371" s="418">
        <v>70</v>
      </c>
      <c r="O371" s="418">
        <v>79</v>
      </c>
      <c r="P371" s="422">
        <f>IF(OR(N371="DSP",N371="ABI",N371="VAL"),0,N371/O371)</f>
        <v>0.88607594936708856</v>
      </c>
      <c r="Q371" s="420">
        <f>IF(N371="ABI",0,IF(N371="DSP","DSP",IF(N371="VAL","VAL",IF(A371="F",VLOOKUP(P371,forcefille,2),VLOOKUP(P371,forcegarçon,2)))))</f>
        <v>4.5</v>
      </c>
      <c r="R371" s="418">
        <v>42</v>
      </c>
      <c r="S371" s="420">
        <f>IF(R371="ABI",0,IF(R371="DSP","DSP",IF(R371="VAL","VAL",IF(A371="F",VLOOKUP(R371,détfille,2),VLOOKUP(R371,détgarçon,2)))))</f>
        <v>3.5</v>
      </c>
      <c r="T371" s="421">
        <f>IF(OR(Q371="VAL",S371="VAL"),"VALIDÉ",IF(AND(Q371="DSP",S371="DSP"),"DSP",IF(Q371="DSP",S371*2,IF(S371="DSP",Q371*2,(Q371+S371)))))</f>
        <v>8</v>
      </c>
      <c r="U371" s="418">
        <v>27.44</v>
      </c>
      <c r="V371" s="420">
        <f>IF(U371="ABI",0,IF(U371="DSP","DSP",IF(U371="VAL","VAL",IF(A371="F",VLOOKUP(U371,coorfille,2),VLOOKUP(U371,coorgarçon,2)))))</f>
        <v>4.25</v>
      </c>
      <c r="W371" s="418">
        <v>-6</v>
      </c>
      <c r="X371" s="420">
        <f>IF(W371="ABI",0,IF(W371="DSP","DSP",IF(W371="VAL","VAL",IF(A371="F",VLOOKUP(W371,SouplesseFille,2),VLOOKUP(W371,SouplesseGarçon,2)))))</f>
        <v>1.25</v>
      </c>
      <c r="Y371" s="418">
        <v>6</v>
      </c>
      <c r="Z371" s="420">
        <f>IF(Y371="ABI",0,IF(Y371="DSP","DSP",IF(Y371="VAL","VAL",IF(A371="F",VLOOKUP(Y371,eqfille,2),VLOOKUP(Y371,eqgarçon,2)))))</f>
        <v>2</v>
      </c>
      <c r="AA371" s="421">
        <f>IF(AND(V371="DSP",X371="DSP",Z371="DSP"),"DSP",IF(AND(V371="DSP",X371="DSP"),Z371*4,IF(AND(V371="DSP",Z371="DSP"),X371*4,IF(AND(X371="DSP",Z371="DSP"),V371*2,IF(V371="DSP",(X371+Z371)*2,IF(X371="DSP",V371+Z371*2,IF(Z371="DSP",V371+X371*2,IF(Z371="VAL","VALIDÉ",V371+X371+Z371))))))))</f>
        <v>7.5</v>
      </c>
      <c r="AB371" s="418">
        <v>40.86</v>
      </c>
      <c r="AC371" s="420">
        <f>IF(AB371="ABI",0,IF(AB371="DNF",0,IF(AB371="DSP","DSP",IF(AB371="VAL","VAL",(IF(A371="F",VLOOKUP(AB371,nagefille,2),VLOOKUP(AB371,nagegarçon,2)))))))</f>
        <v>10</v>
      </c>
      <c r="AD371" s="423">
        <f>IF(AC371="VAL","VALIDÉ",AC371)</f>
        <v>10</v>
      </c>
      <c r="AE371" s="424">
        <f>IF(AND(H371="DSP",M371="DSP",T371="DSP",AA371="DSP",AD371="DSP"),"DSP",IF(AND(H371="DSP",M371="DSP",T371="DSP",AA371="DSP"),AD371,IF(AND(H371="DSP",M371="DSP",T371="DSP",AD371="DSP"),AA371,IF(AND(H371="DSP",M371="DSP",AA371="DSP",AD371="DSP"),T371,IF(AND(H371="DSP",T371="DSP",AA371="DSP",AD371="DSP"),M371,IF(AND(M371="DSP",T371="DSP",AA371="DSP",AD371="DSP"),H371,IF(AND(T371="DSP",AA371="DSP",AD371="DSP"),(H371+M371)/2,IF(AND(M371="DSP",AA371="DSP",AD371="DSP"),(H371+T371)/2,IF(AND(H371="DSP",AA371="DSP",AD371="DSP"),(M371+T371)/2,IF(AND(M371="DSP",T371="DSP",AD371="DSP"),(H371+AA371)/2,IF(AND(H371="DSP",T371="DSP",AD371="DSP"),(M371+AA371)/2,IF(AND(H371="DSP",M371="DSP",AD371="DSP"),(T371+AA371)/2,IF(AND(M371="DSP",T371="DSP",AA371="DSP"),(H371+AD371)/2,IF(AND(H371="DSP",T371="DSP",AA371="DSP"),(M371+AD371)/2,IF(AND(H371="DSP",M371="DSP",AA371="DSP"),(T371+AD371)/2,IF(AND(H371="DSP",M371="DSP",T371="DSP"),(AA371+AD371)/2,IF(AND(H371="DSP",M371="DSP"),(T371+AA371+AD371)/3,IF(AND(H371="DSP",T371="DSP"),(M371+AA371+AD371)/3,IF(AND(M371="DSP",T371="DSP"),(H371+AA371+AD371)/3,IF(AND(H371="DSP",AA371="DSP"),(M371+T371+AD371)/3,IF(AND(M371="DSP",AA371="DSP"),(H371+T371+AD371)/3,IF(AND(T371="DSP",AA371="DSP"),(H371+M371+AD371)/3,IF(AND(H371="DSP",AD371="DSP"),(M371+T371+AA371)/3,IF(AND(M371="DSP",AD371="DSP"),(H371+T371+AA371)/3,IF(AND(T371="DSP",AD371="DSP"),(H371+M371+AA371)/3,IF(AND(AA371="DSP",AD371="DSP"),(H371+M371+T371)/3,IF(H371="DSP",(M371+T371+AA371+AD371)/4,IF(M371="DSP",(H371+T371+AA371+AD371)/4,IF(T371="DSP",(H371+M371+AA371+AD371)/4,IF(AA371="DSP",(H371+M371+T371+AD371)/4,IF(AD371="DSP",(H371+M371+T371+AA371)/4,SUM(H371+M371+T371+AA371+AD371)/5)))))))))))))))))))))))))))))))</f>
        <v>10.7</v>
      </c>
      <c r="AF371" s="425">
        <f>IF(AE371="DSP",0,AE371)</f>
        <v>10.7</v>
      </c>
      <c r="AG371" s="484">
        <f>RANK(AF371,$AF$3:$AF$651,0)</f>
        <v>363</v>
      </c>
      <c r="AH371" s="426">
        <f>IF(ISERROR(VLOOKUP(B371,'Notes Ecrit'!$A$2:$B$650,2,FALSE)),"ABI",(VLOOKUP(B371,'Notes Ecrit'!$A$2:$B$650,2,FALSE)))</f>
        <v>3</v>
      </c>
      <c r="AI371" s="425">
        <f>IF(OR(AH371="ABI",AH371="VALIDÉ"),0,AH371)</f>
        <v>3</v>
      </c>
      <c r="AJ371" s="488">
        <f>RANK(AI371,$AI$3:$AI$651,0)</f>
        <v>556</v>
      </c>
      <c r="AK371" s="427">
        <f>IF(AH371="ABI","DEF",IF(AE371="DSP",AH371,(AE371*0.5+AH371*0.5)))</f>
        <v>6.85</v>
      </c>
    </row>
    <row r="372" spans="1:37" ht="15.75" customHeight="1" thickBot="1" x14ac:dyDescent="0.35">
      <c r="A372" s="414" t="s">
        <v>74</v>
      </c>
      <c r="B372" s="415">
        <v>21901442</v>
      </c>
      <c r="C372" s="442" t="s">
        <v>748</v>
      </c>
      <c r="D372" s="443" t="s">
        <v>749</v>
      </c>
      <c r="E372" s="418">
        <v>11</v>
      </c>
      <c r="F372" s="419">
        <f>IF(E372="ABI","ABI",IF(E372="DSP","DSP",IF(E372="VAL","VAL",(VLOOKUP(E372,tpstest,2)))))</f>
        <v>15</v>
      </c>
      <c r="G372" s="420">
        <f>IF(F372="ABI",0,IF(F372="DSP","DSP",IF(F372="VAL","VAL",(IF(A372="F",VLOOKUP(F372,endurfille,2),VLOOKUP(F372,endurgarçon,2))))))</f>
        <v>11</v>
      </c>
      <c r="H372" s="421">
        <f>IF(G372="VAL","VALIDÉ",G372)</f>
        <v>11</v>
      </c>
      <c r="I372" s="418">
        <v>3.83</v>
      </c>
      <c r="J372" s="420">
        <f>IF(I372="ABI",0,IF(I372="DSP","DSP",IF(I372="VAL","VAL",(IF(A372="F",VLOOKUP(I372,VIT20MF,2),VLOOKUP(I372,Vit20MG,2))))))</f>
        <v>11</v>
      </c>
      <c r="K372" s="418">
        <v>8.51</v>
      </c>
      <c r="L372" s="420">
        <f>IF(K372="ABI",0,IF(K372="DSP","DSP",IF(K372="VAL","VAL",(IF(A372="F",VLOOKUP(K372,vit50mf,2),VLOOKUP(K372,vit50mg,2))))))</f>
        <v>5</v>
      </c>
      <c r="M372" s="421">
        <f>IF(OR(J372="DSP",L372="DSP"),"DSP",IF(L372="VAL","VALIDÉ",(J372+L372)/2))</f>
        <v>8</v>
      </c>
      <c r="N372" s="418">
        <v>29</v>
      </c>
      <c r="O372" s="418">
        <v>51</v>
      </c>
      <c r="P372" s="422">
        <f>IF(OR(N372="DSP",N372="ABI",N372="VAL"),0,N372/O372)</f>
        <v>0.56862745098039214</v>
      </c>
      <c r="Q372" s="420">
        <f>IF(N372="ABI",0,IF(N372="DSP","DSP",IF(N372="VAL","VAL",IF(A372="F",VLOOKUP(P372,forcefille,2),VLOOKUP(P372,forcegarçon,2)))))</f>
        <v>5.5</v>
      </c>
      <c r="R372" s="418">
        <v>28.6</v>
      </c>
      <c r="S372" s="420">
        <f>IF(R372="ABI",0,IF(R372="DSP","DSP",IF(R372="VAL","VAL",IF(A372="F",VLOOKUP(R372,détfille,2),VLOOKUP(R372,détgarçon,2)))))</f>
        <v>4.5</v>
      </c>
      <c r="T372" s="421">
        <f>IF(OR(Q372="VAL",S372="VAL"),"VALIDÉ",IF(AND(Q372="DSP",S372="DSP"),"DSP",IF(Q372="DSP",S372*2,IF(S372="DSP",Q372*2,(Q372+S372)))))</f>
        <v>10</v>
      </c>
      <c r="U372" s="418">
        <v>37.69</v>
      </c>
      <c r="V372" s="420">
        <f>IF(U372="ABI",0,IF(U372="DSP","DSP",IF(U372="VAL","VAL",IF(A372="F",VLOOKUP(U372,coorfille,2),VLOOKUP(U372,coorgarçon,2)))))</f>
        <v>0.25</v>
      </c>
      <c r="W372" s="418">
        <v>6</v>
      </c>
      <c r="X372" s="420">
        <f>IF(W372="ABI",0,IF(W372="DSP","DSP",IF(W372="VAL","VAL",IF(A372="F",VLOOKUP(W372,SouplesseFille,2),VLOOKUP(W372,SouplesseGarçon,2)))))</f>
        <v>3.5</v>
      </c>
      <c r="Y372" s="418">
        <v>2</v>
      </c>
      <c r="Z372" s="420">
        <f>IF(Y372="ABI",0,IF(Y372="DSP","DSP",IF(Y372="VAL","VAL",IF(A372="F",VLOOKUP(Y372,eqfille,2),VLOOKUP(Y372,eqgarçon,2)))))</f>
        <v>4</v>
      </c>
      <c r="AA372" s="421">
        <f>IF(AND(V372="DSP",X372="DSP",Z372="DSP"),"DSP",IF(AND(V372="DSP",X372="DSP"),Z372*4,IF(AND(V372="DSP",Z372="DSP"),X372*4,IF(AND(X372="DSP",Z372="DSP"),V372*2,IF(V372="DSP",(X372+Z372)*2,IF(X372="DSP",V372+Z372*2,IF(Z372="DSP",V372+X372*2,IF(Z372="VAL","VALIDÉ",V372+X372+Z372))))))))</f>
        <v>7.75</v>
      </c>
      <c r="AB372" s="418">
        <v>36.97</v>
      </c>
      <c r="AC372" s="420">
        <f>IF(AB372="ABI",0,IF(AB372="DNF",0,IF(AB372="DSP","DSP",IF(AB372="VAL","VAL",(IF(A372="F",VLOOKUP(AB372,nagefille,2),VLOOKUP(AB372,nagegarçon,2)))))))</f>
        <v>15</v>
      </c>
      <c r="AD372" s="423">
        <f>IF(AC372="VAL","VALIDÉ",AC372)</f>
        <v>15</v>
      </c>
      <c r="AE372" s="424">
        <f>IF(AND(H372="DSP",M372="DSP",T372="DSP",AA372="DSP",AD372="DSP"),"DSP",IF(AND(H372="DSP",M372="DSP",T372="DSP",AA372="DSP"),AD372,IF(AND(H372="DSP",M372="DSP",T372="DSP",AD372="DSP"),AA372,IF(AND(H372="DSP",M372="DSP",AA372="DSP",AD372="DSP"),T372,IF(AND(H372="DSP",T372="DSP",AA372="DSP",AD372="DSP"),M372,IF(AND(M372="DSP",T372="DSP",AA372="DSP",AD372="DSP"),H372,IF(AND(T372="DSP",AA372="DSP",AD372="DSP"),(H372+M372)/2,IF(AND(M372="DSP",AA372="DSP",AD372="DSP"),(H372+T372)/2,IF(AND(H372="DSP",AA372="DSP",AD372="DSP"),(M372+T372)/2,IF(AND(M372="DSP",T372="DSP",AD372="DSP"),(H372+AA372)/2,IF(AND(H372="DSP",T372="DSP",AD372="DSP"),(M372+AA372)/2,IF(AND(H372="DSP",M372="DSP",AD372="DSP"),(T372+AA372)/2,IF(AND(M372="DSP",T372="DSP",AA372="DSP"),(H372+AD372)/2,IF(AND(H372="DSP",T372="DSP",AA372="DSP"),(M372+AD372)/2,IF(AND(H372="DSP",M372="DSP",AA372="DSP"),(T372+AD372)/2,IF(AND(H372="DSP",M372="DSP",T372="DSP"),(AA372+AD372)/2,IF(AND(H372="DSP",M372="DSP"),(T372+AA372+AD372)/3,IF(AND(H372="DSP",T372="DSP"),(M372+AA372+AD372)/3,IF(AND(M372="DSP",T372="DSP"),(H372+AA372+AD372)/3,IF(AND(H372="DSP",AA372="DSP"),(M372+T372+AD372)/3,IF(AND(M372="DSP",AA372="DSP"),(H372+T372+AD372)/3,IF(AND(T372="DSP",AA372="DSP"),(H372+M372+AD372)/3,IF(AND(H372="DSP",AD372="DSP"),(M372+T372+AA372)/3,IF(AND(M372="DSP",AD372="DSP"),(H372+T372+AA372)/3,IF(AND(T372="DSP",AD372="DSP"),(H372+M372+AA372)/3,IF(AND(AA372="DSP",AD372="DSP"),(H372+M372+T372)/3,IF(H372="DSP",(M372+T372+AA372+AD372)/4,IF(M372="DSP",(H372+T372+AA372+AD372)/4,IF(T372="DSP",(H372+M372+AA372+AD372)/4,IF(AA372="DSP",(H372+M372+T372+AD372)/4,IF(AD372="DSP",(H372+M372+T372+AA372)/4,SUM(H372+M372+T372+AA372+AD372)/5)))))))))))))))))))))))))))))))</f>
        <v>10.35</v>
      </c>
      <c r="AF372" s="425">
        <f>IF(AE372="DSP",0,AE372)</f>
        <v>10.35</v>
      </c>
      <c r="AG372" s="484">
        <f>RANK(AF372,$AF$3:$AF$651,0)</f>
        <v>400</v>
      </c>
      <c r="AH372" s="426">
        <f>IF(ISERROR(VLOOKUP(B372,'Notes Ecrit'!$A$2:$B$650,2,FALSE)),"ABI",(VLOOKUP(B372,'Notes Ecrit'!$A$2:$B$650,2,FALSE)))</f>
        <v>6.5</v>
      </c>
      <c r="AI372" s="425">
        <f>IF(OR(AH372="ABI",AH372="VALIDÉ"),0,AH372)</f>
        <v>6.5</v>
      </c>
      <c r="AJ372" s="488">
        <f>RANK(AI372,$AI$3:$AI$651,0)</f>
        <v>238</v>
      </c>
      <c r="AK372" s="427">
        <f>IF(AH372="ABI","DEF",IF(AE372="DSP",AH372,(AE372*0.5+AH372*0.5)))</f>
        <v>8.4250000000000007</v>
      </c>
    </row>
    <row r="373" spans="1:37" ht="15.75" customHeight="1" thickBot="1" x14ac:dyDescent="0.35">
      <c r="A373" s="414" t="s">
        <v>1026</v>
      </c>
      <c r="B373" s="415">
        <v>21911982</v>
      </c>
      <c r="C373" s="443" t="s">
        <v>750</v>
      </c>
      <c r="D373" s="443" t="s">
        <v>160</v>
      </c>
      <c r="E373" s="418">
        <v>19</v>
      </c>
      <c r="F373" s="419">
        <f>IF(E373="ABI","ABI",IF(E373="DSP","DSP",IF(E373="VAL","VAL",(VLOOKUP(E373,tpstest,2)))))</f>
        <v>19</v>
      </c>
      <c r="G373" s="420">
        <f>IF(F373="ABI",0,IF(F373="DSP","DSP",IF(F373="VAL","VAL",(IF(A373="F",VLOOKUP(F373,endurfille,2),VLOOKUP(F373,endurgarçon,2))))))</f>
        <v>16</v>
      </c>
      <c r="H373" s="421">
        <f>IF(G373="VAL","VALIDÉ",G373)</f>
        <v>16</v>
      </c>
      <c r="I373" s="418">
        <v>3.21</v>
      </c>
      <c r="J373" s="420">
        <f>IF(I373="ABI",0,IF(I373="DSP","DSP",IF(I373="VAL","VAL",(IF(A373="F",VLOOKUP(I373,VIT20MF,2),VLOOKUP(I373,Vit20MG,2))))))</f>
        <v>17</v>
      </c>
      <c r="K373" s="418">
        <v>6.95</v>
      </c>
      <c r="L373" s="420">
        <f>IF(K373="ABI",0,IF(K373="DSP","DSP",IF(K373="VAL","VAL",(IF(A373="F",VLOOKUP(K373,vit50mf,2),VLOOKUP(K373,vit50mg,2))))))</f>
        <v>10</v>
      </c>
      <c r="M373" s="421">
        <f>IF(OR(J373="DSP",L373="DSP"),"DSP",IF(L373="VAL","VALIDÉ",(J373+L373)/2))</f>
        <v>13.5</v>
      </c>
      <c r="N373" s="418">
        <v>98</v>
      </c>
      <c r="O373" s="418">
        <v>75</v>
      </c>
      <c r="P373" s="422">
        <f>IF(OR(N373="DSP",N373="ABI",N373="VAL"),0,N373/O373)</f>
        <v>1.3066666666666666</v>
      </c>
      <c r="Q373" s="420">
        <f>IF(N373="ABI",0,IF(N373="DSP","DSP",IF(N373="VAL","VAL",IF(A373="F",VLOOKUP(P373,forcefille,2),VLOOKUP(P373,forcegarçon,2)))))</f>
        <v>7</v>
      </c>
      <c r="R373" s="418">
        <v>40</v>
      </c>
      <c r="S373" s="420">
        <f>IF(R373="ABI",0,IF(R373="DSP","DSP",IF(R373="VAL","VAL",IF(A373="F",VLOOKUP(R373,détfille,2),VLOOKUP(R373,détgarçon,2)))))</f>
        <v>3</v>
      </c>
      <c r="T373" s="421">
        <f>IF(OR(Q373="VAL",S373="VAL"),"VALIDÉ",IF(AND(Q373="DSP",S373="DSP"),"DSP",IF(Q373="DSP",S373*2,IF(S373="DSP",Q373*2,(Q373+S373)))))</f>
        <v>10</v>
      </c>
      <c r="U373" s="418">
        <v>25.92</v>
      </c>
      <c r="V373" s="420">
        <f>IF(U373="ABI",0,IF(U373="DSP","DSP",IF(U373="VAL","VAL",IF(A373="F",VLOOKUP(U373,coorfille,2),VLOOKUP(U373,coorgarçon,2)))))</f>
        <v>5</v>
      </c>
      <c r="W373" s="418">
        <v>-8</v>
      </c>
      <c r="X373" s="420">
        <f>IF(W373="ABI",0,IF(W373="DSP","DSP",IF(W373="VAL","VAL",IF(A373="F",VLOOKUP(W373,SouplesseFille,2),VLOOKUP(W373,SouplesseGarçon,2)))))</f>
        <v>1</v>
      </c>
      <c r="Y373" s="418">
        <v>0</v>
      </c>
      <c r="Z373" s="420">
        <f>IF(Y373="ABI",0,IF(Y373="DSP","DSP",IF(Y373="VAL","VAL",IF(A373="F",VLOOKUP(Y373,eqfille,2),VLOOKUP(Y373,eqgarçon,2)))))</f>
        <v>5</v>
      </c>
      <c r="AA373" s="421">
        <f>IF(AND(V373="DSP",X373="DSP",Z373="DSP"),"DSP",IF(AND(V373="DSP",X373="DSP"),Z373*4,IF(AND(V373="DSP",Z373="DSP"),X373*4,IF(AND(X373="DSP",Z373="DSP"),V373*2,IF(V373="DSP",(X373+Z373)*2,IF(X373="DSP",V373+Z373*2,IF(Z373="DSP",V373+X373*2,IF(Z373="VAL","VALIDÉ",V373+X373+Z373))))))))</f>
        <v>11</v>
      </c>
      <c r="AB373" s="418">
        <v>40.4</v>
      </c>
      <c r="AC373" s="420">
        <f>IF(AB373="ABI",0,IF(AB373="DNF",0,IF(AB373="DSP","DSP",IF(AB373="VAL","VAL",(IF(A373="F",VLOOKUP(AB373,nagefille,2),VLOOKUP(AB373,nagegarçon,2)))))))</f>
        <v>10</v>
      </c>
      <c r="AD373" s="423">
        <f>IF(AC373="VAL","VALIDÉ",AC373)</f>
        <v>10</v>
      </c>
      <c r="AE373" s="424">
        <f>IF(AND(H373="DSP",M373="DSP",T373="DSP",AA373="DSP",AD373="DSP"),"DSP",IF(AND(H373="DSP",M373="DSP",T373="DSP",AA373="DSP"),AD373,IF(AND(H373="DSP",M373="DSP",T373="DSP",AD373="DSP"),AA373,IF(AND(H373="DSP",M373="DSP",AA373="DSP",AD373="DSP"),T373,IF(AND(H373="DSP",T373="DSP",AA373="DSP",AD373="DSP"),M373,IF(AND(M373="DSP",T373="DSP",AA373="DSP",AD373="DSP"),H373,IF(AND(T373="DSP",AA373="DSP",AD373="DSP"),(H373+M373)/2,IF(AND(M373="DSP",AA373="DSP",AD373="DSP"),(H373+T373)/2,IF(AND(H373="DSP",AA373="DSP",AD373="DSP"),(M373+T373)/2,IF(AND(M373="DSP",T373="DSP",AD373="DSP"),(H373+AA373)/2,IF(AND(H373="DSP",T373="DSP",AD373="DSP"),(M373+AA373)/2,IF(AND(H373="DSP",M373="DSP",AD373="DSP"),(T373+AA373)/2,IF(AND(M373="DSP",T373="DSP",AA373="DSP"),(H373+AD373)/2,IF(AND(H373="DSP",T373="DSP",AA373="DSP"),(M373+AD373)/2,IF(AND(H373="DSP",M373="DSP",AA373="DSP"),(T373+AD373)/2,IF(AND(H373="DSP",M373="DSP",T373="DSP"),(AA373+AD373)/2,IF(AND(H373="DSP",M373="DSP"),(T373+AA373+AD373)/3,IF(AND(H373="DSP",T373="DSP"),(M373+AA373+AD373)/3,IF(AND(M373="DSP",T373="DSP"),(H373+AA373+AD373)/3,IF(AND(H373="DSP",AA373="DSP"),(M373+T373+AD373)/3,IF(AND(M373="DSP",AA373="DSP"),(H373+T373+AD373)/3,IF(AND(T373="DSP",AA373="DSP"),(H373+M373+AD373)/3,IF(AND(H373="DSP",AD373="DSP"),(M373+T373+AA373)/3,IF(AND(M373="DSP",AD373="DSP"),(H373+T373+AA373)/3,IF(AND(T373="DSP",AD373="DSP"),(H373+M373+AA373)/3,IF(AND(AA373="DSP",AD373="DSP"),(H373+M373+T373)/3,IF(H373="DSP",(M373+T373+AA373+AD373)/4,IF(M373="DSP",(H373+T373+AA373+AD373)/4,IF(T373="DSP",(H373+M373+AA373+AD373)/4,IF(AA373="DSP",(H373+M373+T373+AD373)/4,IF(AD373="DSP",(H373+M373+T373+AA373)/4,SUM(H373+M373+T373+AA373+AD373)/5)))))))))))))))))))))))))))))))</f>
        <v>12.1</v>
      </c>
      <c r="AF373" s="425">
        <f>IF(AE373="DSP",0,AE373)</f>
        <v>12.1</v>
      </c>
      <c r="AG373" s="484">
        <f>RANK(AF373,$AF$3:$AF$651,0)</f>
        <v>177</v>
      </c>
      <c r="AH373" s="426" t="str">
        <f>IF(ISERROR(VLOOKUP(B373,'Notes Ecrit'!$A$2:$B$650,2,FALSE)),"ABI",(VLOOKUP(B373,'Notes Ecrit'!$A$2:$B$650,2,FALSE)))</f>
        <v>ABI</v>
      </c>
      <c r="AI373" s="425">
        <f>IF(OR(AH373="ABI",AH373="VALIDÉ"),0,AH373)</f>
        <v>0</v>
      </c>
      <c r="AJ373" s="488">
        <f>RANK(AI373,$AI$3:$AI$651,0)</f>
        <v>592</v>
      </c>
      <c r="AK373" s="427" t="str">
        <f>IF(AH373="ABI","DEF",IF(AE373="DSP",AH373,(AE373*0.5+AH373*0.5)))</f>
        <v>DEF</v>
      </c>
    </row>
    <row r="374" spans="1:37" ht="15.75" customHeight="1" thickBot="1" x14ac:dyDescent="0.35">
      <c r="A374" s="414" t="s">
        <v>1026</v>
      </c>
      <c r="B374" s="415">
        <v>21912277</v>
      </c>
      <c r="C374" s="442" t="s">
        <v>750</v>
      </c>
      <c r="D374" s="443" t="s">
        <v>751</v>
      </c>
      <c r="E374" s="418" t="s">
        <v>329</v>
      </c>
      <c r="F374" s="419" t="str">
        <f>IF(E374="ABI","ABI",IF(E374="DSP","DSP",IF(E374="VAL","VAL",(VLOOKUP(E374,tpstest,2)))))</f>
        <v>ABI</v>
      </c>
      <c r="G374" s="420">
        <f>IF(F374="ABI",0,IF(F374="DSP","DSP",IF(F374="VAL","VAL",(IF(A374="F",VLOOKUP(F374,endurfille,2),VLOOKUP(F374,endurgarçon,2))))))</f>
        <v>0</v>
      </c>
      <c r="H374" s="421">
        <f>IF(G374="VAL","VALIDÉ",G374)</f>
        <v>0</v>
      </c>
      <c r="I374" s="418" t="s">
        <v>329</v>
      </c>
      <c r="J374" s="420">
        <f>IF(I374="ABI",0,IF(I374="DSP","DSP",IF(I374="VAL","VAL",(IF(A374="F",VLOOKUP(I374,VIT20MF,2),VLOOKUP(I374,Vit20MG,2))))))</f>
        <v>0</v>
      </c>
      <c r="K374" s="418" t="s">
        <v>329</v>
      </c>
      <c r="L374" s="420">
        <f>IF(K374="ABI",0,IF(K374="DSP","DSP",IF(K374="VAL","VAL",(IF(A374="F",VLOOKUP(K374,vit50mf,2),VLOOKUP(K374,vit50mg,2))))))</f>
        <v>0</v>
      </c>
      <c r="M374" s="421">
        <f>IF(OR(J374="DSP",L374="DSP"),"DSP",IF(L374="VAL","VALIDÉ",(J374+L374)/2))</f>
        <v>0</v>
      </c>
      <c r="N374" s="418" t="s">
        <v>329</v>
      </c>
      <c r="O374" s="418"/>
      <c r="P374" s="422">
        <f>IF(OR(N374="DSP",N374="ABI",N374="VAL"),0,N374/O374)</f>
        <v>0</v>
      </c>
      <c r="Q374" s="420">
        <f>IF(N374="ABI",0,IF(N374="DSP","DSP",IF(N374="VAL","VAL",IF(A374="F",VLOOKUP(P374,forcefille,2),VLOOKUP(P374,forcegarçon,2)))))</f>
        <v>0</v>
      </c>
      <c r="R374" s="418" t="s">
        <v>329</v>
      </c>
      <c r="S374" s="420">
        <f>IF(R374="ABI",0,IF(R374="DSP","DSP",IF(R374="VAL","VAL",IF(A374="F",VLOOKUP(R374,détfille,2),VLOOKUP(R374,détgarçon,2)))))</f>
        <v>0</v>
      </c>
      <c r="T374" s="421">
        <f>IF(OR(Q374="VAL",S374="VAL"),"VALIDÉ",IF(AND(Q374="DSP",S374="DSP"),"DSP",IF(Q374="DSP",S374*2,IF(S374="DSP",Q374*2,(Q374+S374)))))</f>
        <v>0</v>
      </c>
      <c r="U374" s="418" t="s">
        <v>329</v>
      </c>
      <c r="V374" s="420">
        <f>IF(U374="ABI",0,IF(U374="DSP","DSP",IF(U374="VAL","VAL",IF(A374="F",VLOOKUP(U374,coorfille,2),VLOOKUP(U374,coorgarçon,2)))))</f>
        <v>0</v>
      </c>
      <c r="W374" s="418" t="s">
        <v>329</v>
      </c>
      <c r="X374" s="420">
        <f>IF(W374="ABI",0,IF(W374="DSP","DSP",IF(W374="VAL","VAL",IF(A374="F",VLOOKUP(W374,SouplesseFille,2),VLOOKUP(W374,SouplesseGarçon,2)))))</f>
        <v>0</v>
      </c>
      <c r="Y374" s="418" t="s">
        <v>329</v>
      </c>
      <c r="Z374" s="420">
        <f>IF(Y374="ABI",0,IF(Y374="DSP","DSP",IF(Y374="VAL","VAL",IF(A374="F",VLOOKUP(Y374,eqfille,2),VLOOKUP(Y374,eqgarçon,2)))))</f>
        <v>0</v>
      </c>
      <c r="AA374" s="421">
        <f>IF(AND(V374="DSP",X374="DSP",Z374="DSP"),"DSP",IF(AND(V374="DSP",X374="DSP"),Z374*4,IF(AND(V374="DSP",Z374="DSP"),X374*4,IF(AND(X374="DSP",Z374="DSP"),V374*2,IF(V374="DSP",(X374+Z374)*2,IF(X374="DSP",V374+Z374*2,IF(Z374="DSP",V374+X374*2,IF(Z374="VAL","VALIDÉ",V374+X374+Z374))))))))</f>
        <v>0</v>
      </c>
      <c r="AB374" s="418" t="s">
        <v>329</v>
      </c>
      <c r="AC374" s="420">
        <f>IF(AB374="ABI",0,IF(AB374="DNF",0,IF(AB374="DSP","DSP",IF(AB374="VAL","VAL",(IF(A374="F",VLOOKUP(AB374,nagefille,2),VLOOKUP(AB374,nagegarçon,2)))))))</f>
        <v>0</v>
      </c>
      <c r="AD374" s="423">
        <f>IF(AC374="VAL","VALIDÉ",AC374)</f>
        <v>0</v>
      </c>
      <c r="AE374" s="424">
        <f>IF(AND(H374="DSP",M374="DSP",T374="DSP",AA374="DSP",AD374="DSP"),"DSP",IF(AND(H374="DSP",M374="DSP",T374="DSP",AA374="DSP"),AD374,IF(AND(H374="DSP",M374="DSP",T374="DSP",AD374="DSP"),AA374,IF(AND(H374="DSP",M374="DSP",AA374="DSP",AD374="DSP"),T374,IF(AND(H374="DSP",T374="DSP",AA374="DSP",AD374="DSP"),M374,IF(AND(M374="DSP",T374="DSP",AA374="DSP",AD374="DSP"),H374,IF(AND(T374="DSP",AA374="DSP",AD374="DSP"),(H374+M374)/2,IF(AND(M374="DSP",AA374="DSP",AD374="DSP"),(H374+T374)/2,IF(AND(H374="DSP",AA374="DSP",AD374="DSP"),(M374+T374)/2,IF(AND(M374="DSP",T374="DSP",AD374="DSP"),(H374+AA374)/2,IF(AND(H374="DSP",T374="DSP",AD374="DSP"),(M374+AA374)/2,IF(AND(H374="DSP",M374="DSP",AD374="DSP"),(T374+AA374)/2,IF(AND(M374="DSP",T374="DSP",AA374="DSP"),(H374+AD374)/2,IF(AND(H374="DSP",T374="DSP",AA374="DSP"),(M374+AD374)/2,IF(AND(H374="DSP",M374="DSP",AA374="DSP"),(T374+AD374)/2,IF(AND(H374="DSP",M374="DSP",T374="DSP"),(AA374+AD374)/2,IF(AND(H374="DSP",M374="DSP"),(T374+AA374+AD374)/3,IF(AND(H374="DSP",T374="DSP"),(M374+AA374+AD374)/3,IF(AND(M374="DSP",T374="DSP"),(H374+AA374+AD374)/3,IF(AND(H374="DSP",AA374="DSP"),(M374+T374+AD374)/3,IF(AND(M374="DSP",AA374="DSP"),(H374+T374+AD374)/3,IF(AND(T374="DSP",AA374="DSP"),(H374+M374+AD374)/3,IF(AND(H374="DSP",AD374="DSP"),(M374+T374+AA374)/3,IF(AND(M374="DSP",AD374="DSP"),(H374+T374+AA374)/3,IF(AND(T374="DSP",AD374="DSP"),(H374+M374+AA374)/3,IF(AND(AA374="DSP",AD374="DSP"),(H374+M374+T374)/3,IF(H374="DSP",(M374+T374+AA374+AD374)/4,IF(M374="DSP",(H374+T374+AA374+AD374)/4,IF(T374="DSP",(H374+M374+AA374+AD374)/4,IF(AA374="DSP",(H374+M374+T374+AD374)/4,IF(AD374="DSP",(H374+M374+T374+AA374)/4,SUM(H374+M374+T374+AA374+AD374)/5)))))))))))))))))))))))))))))))</f>
        <v>0</v>
      </c>
      <c r="AF374" s="425">
        <f>IF(AE374="DSP",0,AE374)</f>
        <v>0</v>
      </c>
      <c r="AG374" s="484">
        <f>RANK(AF374,$AF$3:$AF$651,0)</f>
        <v>584</v>
      </c>
      <c r="AH374" s="426" t="str">
        <f>IF(ISERROR(VLOOKUP(B374,'Notes Ecrit'!$A$2:$B$650,2,FALSE)),"ABI",(VLOOKUP(B374,'Notes Ecrit'!$A$2:$B$650,2,FALSE)))</f>
        <v>ABI</v>
      </c>
      <c r="AI374" s="425">
        <f>IF(OR(AH374="ABI",AH374="VALIDÉ"),0,AH374)</f>
        <v>0</v>
      </c>
      <c r="AJ374" s="488">
        <f>RANK(AI374,$AI$3:$AI$651,0)</f>
        <v>592</v>
      </c>
      <c r="AK374" s="427" t="str">
        <f>IF(AH374="ABI","DEF",IF(AE374="DSP",AH374,(AE374*0.5+AH374*0.5)))</f>
        <v>DEF</v>
      </c>
    </row>
    <row r="375" spans="1:37" ht="15.75" customHeight="1" thickBot="1" x14ac:dyDescent="0.35">
      <c r="A375" s="414" t="s">
        <v>1026</v>
      </c>
      <c r="B375" s="415">
        <v>21903863</v>
      </c>
      <c r="C375" s="442" t="s">
        <v>752</v>
      </c>
      <c r="D375" s="443" t="s">
        <v>92</v>
      </c>
      <c r="E375" s="418">
        <v>19</v>
      </c>
      <c r="F375" s="419">
        <f>IF(E375="ABI","ABI",IF(E375="DSP","DSP",IF(E375="VAL","VAL",(VLOOKUP(E375,tpstest,2)))))</f>
        <v>19</v>
      </c>
      <c r="G375" s="420">
        <f>IF(F375="ABI",0,IF(F375="DSP","DSP",IF(F375="VAL","VAL",(IF(A375="F",VLOOKUP(F375,endurfille,2),VLOOKUP(F375,endurgarçon,2))))))</f>
        <v>16</v>
      </c>
      <c r="H375" s="421">
        <f>IF(G375="VAL","VALIDÉ",G375)</f>
        <v>16</v>
      </c>
      <c r="I375" s="418">
        <v>3.26</v>
      </c>
      <c r="J375" s="420">
        <f>IF(I375="ABI",0,IF(I375="DSP","DSP",IF(I375="VAL","VAL",(IF(A375="F",VLOOKUP(I375,VIT20MF,2),VLOOKUP(I375,Vit20MG,2))))))</f>
        <v>16</v>
      </c>
      <c r="K375" s="418">
        <v>7.12</v>
      </c>
      <c r="L375" s="420">
        <f>IF(K375="ABI",0,IF(K375="DSP","DSP",IF(K375="VAL","VAL",(IF(A375="F",VLOOKUP(K375,vit50mf,2),VLOOKUP(K375,vit50mg,2))))))</f>
        <v>9</v>
      </c>
      <c r="M375" s="421">
        <f>IF(OR(J375="DSP",L375="DSP"),"DSP",IF(L375="VAL","VALIDÉ",(J375+L375)/2))</f>
        <v>12.5</v>
      </c>
      <c r="N375" s="418">
        <v>50</v>
      </c>
      <c r="O375" s="418">
        <v>68</v>
      </c>
      <c r="P375" s="422">
        <f>IF(OR(N375="DSP",N375="ABI",N375="VAL"),0,N375/O375)</f>
        <v>0.73529411764705888</v>
      </c>
      <c r="Q375" s="420">
        <f>IF(N375="ABI",0,IF(N375="DSP","DSP",IF(N375="VAL","VAL",IF(A375="F",VLOOKUP(P375,forcefille,2),VLOOKUP(P375,forcegarçon,2)))))</f>
        <v>4</v>
      </c>
      <c r="R375" s="418">
        <v>45.6</v>
      </c>
      <c r="S375" s="420">
        <f>IF(R375="ABI",0,IF(R375="DSP","DSP",IF(R375="VAL","VAL",IF(A375="F",VLOOKUP(R375,détfille,2),VLOOKUP(R375,détgarçon,2)))))</f>
        <v>4.5</v>
      </c>
      <c r="T375" s="421">
        <f>IF(OR(Q375="VAL",S375="VAL"),"VALIDÉ",IF(AND(Q375="DSP",S375="DSP"),"DSP",IF(Q375="DSP",S375*2,IF(S375="DSP",Q375*2,(Q375+S375)))))</f>
        <v>8.5</v>
      </c>
      <c r="U375" s="418">
        <v>27.75</v>
      </c>
      <c r="V375" s="420">
        <f>IF(U375="ABI",0,IF(U375="DSP","DSP",IF(U375="VAL","VAL",IF(A375="F",VLOOKUP(U375,coorfille,2),VLOOKUP(U375,coorgarçon,2)))))</f>
        <v>4</v>
      </c>
      <c r="W375" s="418">
        <v>8</v>
      </c>
      <c r="X375" s="420">
        <f>IF(W375="ABI",0,IF(W375="DSP","DSP",IF(W375="VAL","VAL",IF(A375="F",VLOOKUP(W375,SouplesseFille,2),VLOOKUP(W375,SouplesseGarçon,2)))))</f>
        <v>3.75</v>
      </c>
      <c r="Y375" s="418">
        <v>5</v>
      </c>
      <c r="Z375" s="420">
        <f>IF(Y375="ABI",0,IF(Y375="DSP","DSP",IF(Y375="VAL","VAL",IF(A375="F",VLOOKUP(Y375,eqfille,2),VLOOKUP(Y375,eqgarçon,2)))))</f>
        <v>2.5</v>
      </c>
      <c r="AA375" s="421">
        <f>IF(AND(V375="DSP",X375="DSP",Z375="DSP"),"DSP",IF(AND(V375="DSP",X375="DSP"),Z375*4,IF(AND(V375="DSP",Z375="DSP"),X375*4,IF(AND(X375="DSP",Z375="DSP"),V375*2,IF(V375="DSP",(X375+Z375)*2,IF(X375="DSP",V375+Z375*2,IF(Z375="DSP",V375+X375*2,IF(Z375="VAL","VALIDÉ",V375+X375+Z375))))))))</f>
        <v>10.25</v>
      </c>
      <c r="AB375" s="418">
        <v>26.42</v>
      </c>
      <c r="AC375" s="420">
        <f>IF(AB375="ABI",0,IF(AB375="DNF",0,IF(AB375="DSP","DSP",IF(AB375="VAL","VAL",(IF(A375="F",VLOOKUP(AB375,nagefille,2),VLOOKUP(AB375,nagegarçon,2)))))))</f>
        <v>19</v>
      </c>
      <c r="AD375" s="423">
        <f>IF(AC375="VAL","VALIDÉ",AC375)</f>
        <v>19</v>
      </c>
      <c r="AE375" s="424">
        <f>IF(AND(H375="DSP",M375="DSP",T375="DSP",AA375="DSP",AD375="DSP"),"DSP",IF(AND(H375="DSP",M375="DSP",T375="DSP",AA375="DSP"),AD375,IF(AND(H375="DSP",M375="DSP",T375="DSP",AD375="DSP"),AA375,IF(AND(H375="DSP",M375="DSP",AA375="DSP",AD375="DSP"),T375,IF(AND(H375="DSP",T375="DSP",AA375="DSP",AD375="DSP"),M375,IF(AND(M375="DSP",T375="DSP",AA375="DSP",AD375="DSP"),H375,IF(AND(T375="DSP",AA375="DSP",AD375="DSP"),(H375+M375)/2,IF(AND(M375="DSP",AA375="DSP",AD375="DSP"),(H375+T375)/2,IF(AND(H375="DSP",AA375="DSP",AD375="DSP"),(M375+T375)/2,IF(AND(M375="DSP",T375="DSP",AD375="DSP"),(H375+AA375)/2,IF(AND(H375="DSP",T375="DSP",AD375="DSP"),(M375+AA375)/2,IF(AND(H375="DSP",M375="DSP",AD375="DSP"),(T375+AA375)/2,IF(AND(M375="DSP",T375="DSP",AA375="DSP"),(H375+AD375)/2,IF(AND(H375="DSP",T375="DSP",AA375="DSP"),(M375+AD375)/2,IF(AND(H375="DSP",M375="DSP",AA375="DSP"),(T375+AD375)/2,IF(AND(H375="DSP",M375="DSP",T375="DSP"),(AA375+AD375)/2,IF(AND(H375="DSP",M375="DSP"),(T375+AA375+AD375)/3,IF(AND(H375="DSP",T375="DSP"),(M375+AA375+AD375)/3,IF(AND(M375="DSP",T375="DSP"),(H375+AA375+AD375)/3,IF(AND(H375="DSP",AA375="DSP"),(M375+T375+AD375)/3,IF(AND(M375="DSP",AA375="DSP"),(H375+T375+AD375)/3,IF(AND(T375="DSP",AA375="DSP"),(H375+M375+AD375)/3,IF(AND(H375="DSP",AD375="DSP"),(M375+T375+AA375)/3,IF(AND(M375="DSP",AD375="DSP"),(H375+T375+AA375)/3,IF(AND(T375="DSP",AD375="DSP"),(H375+M375+AA375)/3,IF(AND(AA375="DSP",AD375="DSP"),(H375+M375+T375)/3,IF(H375="DSP",(M375+T375+AA375+AD375)/4,IF(M375="DSP",(H375+T375+AA375+AD375)/4,IF(T375="DSP",(H375+M375+AA375+AD375)/4,IF(AA375="DSP",(H375+M375+T375+AD375)/4,IF(AD375="DSP",(H375+M375+T375+AA375)/4,SUM(H375+M375+T375+AA375+AD375)/5)))))))))))))))))))))))))))))))</f>
        <v>13.25</v>
      </c>
      <c r="AF375" s="425">
        <f>IF(AE375="DSP",0,AE375)</f>
        <v>13.25</v>
      </c>
      <c r="AG375" s="484">
        <f>RANK(AF375,$AF$3:$AF$651,0)</f>
        <v>61</v>
      </c>
      <c r="AH375" s="426">
        <f>IF(ISERROR(VLOOKUP(B375,'Notes Ecrit'!$A$2:$B$650,2,FALSE)),"ABI",(VLOOKUP(B375,'Notes Ecrit'!$A$2:$B$650,2,FALSE)))</f>
        <v>9.5</v>
      </c>
      <c r="AI375" s="425">
        <f>IF(OR(AH375="ABI",AH375="VALIDÉ"),0,AH375)</f>
        <v>9.5</v>
      </c>
      <c r="AJ375" s="488">
        <f>RANK(AI375,$AI$3:$AI$651,0)</f>
        <v>38</v>
      </c>
      <c r="AK375" s="427">
        <f>IF(AH375="ABI","DEF",IF(AE375="DSP",AH375,(AE375*0.5+AH375*0.5)))</f>
        <v>11.375</v>
      </c>
    </row>
    <row r="376" spans="1:37" ht="15.75" customHeight="1" thickBot="1" x14ac:dyDescent="0.35">
      <c r="A376" s="414" t="s">
        <v>1026</v>
      </c>
      <c r="B376" s="415">
        <v>21906454</v>
      </c>
      <c r="C376" s="442" t="s">
        <v>753</v>
      </c>
      <c r="D376" s="443" t="s">
        <v>193</v>
      </c>
      <c r="E376" s="418">
        <v>13</v>
      </c>
      <c r="F376" s="419">
        <f>IF(E376="ABI","ABI",IF(E376="DSP","DSP",IF(E376="VAL","VAL",(VLOOKUP(E376,tpstest,2)))))</f>
        <v>16</v>
      </c>
      <c r="G376" s="420">
        <f>IF(F376="ABI",0,IF(F376="DSP","DSP",IF(F376="VAL","VAL",(IF(A376="F",VLOOKUP(F376,endurfille,2),VLOOKUP(F376,endurgarçon,2))))))</f>
        <v>10</v>
      </c>
      <c r="H376" s="421">
        <f>IF(G376="VAL","VALIDÉ",G376)</f>
        <v>10</v>
      </c>
      <c r="I376" s="418">
        <v>3.47</v>
      </c>
      <c r="J376" s="420">
        <f>IF(I376="ABI",0,IF(I376="DSP","DSP",IF(I376="VAL","VAL",(IF(A376="F",VLOOKUP(I376,VIT20MF,2),VLOOKUP(I376,Vit20MG,2))))))</f>
        <v>12</v>
      </c>
      <c r="K376" s="418">
        <v>7.28</v>
      </c>
      <c r="L376" s="420">
        <f>IF(K376="ABI",0,IF(K376="DSP","DSP",IF(K376="VAL","VAL",(IF(A376="F",VLOOKUP(K376,vit50mf,2),VLOOKUP(K376,vit50mg,2))))))</f>
        <v>8</v>
      </c>
      <c r="M376" s="421">
        <f>IF(OR(J376="DSP",L376="DSP"),"DSP",IF(L376="VAL","VALIDÉ",(J376+L376)/2))</f>
        <v>10</v>
      </c>
      <c r="N376" s="418">
        <v>40</v>
      </c>
      <c r="O376" s="418">
        <v>74</v>
      </c>
      <c r="P376" s="422">
        <f>IF(OR(N376="DSP",N376="ABI",N376="VAL"),0,N376/O376)</f>
        <v>0.54054054054054057</v>
      </c>
      <c r="Q376" s="420">
        <f>IF(N376="ABI",0,IF(N376="DSP","DSP",IF(N376="VAL","VAL",IF(A376="F",VLOOKUP(P376,forcefille,2),VLOOKUP(P376,forcegarçon,2)))))</f>
        <v>3</v>
      </c>
      <c r="R376" s="418">
        <v>39.799999999999997</v>
      </c>
      <c r="S376" s="420">
        <f>IF(R376="ABI",0,IF(R376="DSP","DSP",IF(R376="VAL","VAL",IF(A376="F",VLOOKUP(R376,détfille,2),VLOOKUP(R376,détgarçon,2)))))</f>
        <v>3</v>
      </c>
      <c r="T376" s="421">
        <f>IF(OR(Q376="VAL",S376="VAL"),"VALIDÉ",IF(AND(Q376="DSP",S376="DSP"),"DSP",IF(Q376="DSP",S376*2,IF(S376="DSP",Q376*2,(Q376+S376)))))</f>
        <v>6</v>
      </c>
      <c r="U376" s="418">
        <v>29.85</v>
      </c>
      <c r="V376" s="420">
        <f>IF(U376="ABI",0,IF(U376="DSP","DSP",IF(U376="VAL","VAL",IF(A376="F",VLOOKUP(U376,coorfille,2),VLOOKUP(U376,coorgarçon,2)))))</f>
        <v>3</v>
      </c>
      <c r="W376" s="418">
        <v>-9</v>
      </c>
      <c r="X376" s="420">
        <f>IF(W376="ABI",0,IF(W376="DSP","DSP",IF(W376="VAL","VAL",IF(A376="F",VLOOKUP(W376,SouplesseFille,2),VLOOKUP(W376,SouplesseGarçon,2)))))</f>
        <v>1</v>
      </c>
      <c r="Y376" s="418">
        <v>5</v>
      </c>
      <c r="Z376" s="420">
        <f>IF(Y376="ABI",0,IF(Y376="DSP","DSP",IF(Y376="VAL","VAL",IF(A376="F",VLOOKUP(Y376,eqfille,2),VLOOKUP(Y376,eqgarçon,2)))))</f>
        <v>2.5</v>
      </c>
      <c r="AA376" s="421">
        <f>IF(AND(V376="DSP",X376="DSP",Z376="DSP"),"DSP",IF(AND(V376="DSP",X376="DSP"),Z376*4,IF(AND(V376="DSP",Z376="DSP"),X376*4,IF(AND(X376="DSP",Z376="DSP"),V376*2,IF(V376="DSP",(X376+Z376)*2,IF(X376="DSP",V376+Z376*2,IF(Z376="DSP",V376+X376*2,IF(Z376="VAL","VALIDÉ",V376+X376+Z376))))))))</f>
        <v>6.5</v>
      </c>
      <c r="AB376" s="418">
        <v>34.57</v>
      </c>
      <c r="AC376" s="420">
        <f>IF(AB376="ABI",0,IF(AB376="DNF",0,IF(AB376="DSP","DSP",IF(AB376="VAL","VAL",(IF(A376="F",VLOOKUP(AB376,nagefille,2),VLOOKUP(AB376,nagegarçon,2)))))))</f>
        <v>13</v>
      </c>
      <c r="AD376" s="423">
        <f>IF(AC376="VAL","VALIDÉ",AC376)</f>
        <v>13</v>
      </c>
      <c r="AE376" s="424">
        <f>IF(AND(H376="DSP",M376="DSP",T376="DSP",AA376="DSP",AD376="DSP"),"DSP",IF(AND(H376="DSP",M376="DSP",T376="DSP",AA376="DSP"),AD376,IF(AND(H376="DSP",M376="DSP",T376="DSP",AD376="DSP"),AA376,IF(AND(H376="DSP",M376="DSP",AA376="DSP",AD376="DSP"),T376,IF(AND(H376="DSP",T376="DSP",AA376="DSP",AD376="DSP"),M376,IF(AND(M376="DSP",T376="DSP",AA376="DSP",AD376="DSP"),H376,IF(AND(T376="DSP",AA376="DSP",AD376="DSP"),(H376+M376)/2,IF(AND(M376="DSP",AA376="DSP",AD376="DSP"),(H376+T376)/2,IF(AND(H376="DSP",AA376="DSP",AD376="DSP"),(M376+T376)/2,IF(AND(M376="DSP",T376="DSP",AD376="DSP"),(H376+AA376)/2,IF(AND(H376="DSP",T376="DSP",AD376="DSP"),(M376+AA376)/2,IF(AND(H376="DSP",M376="DSP",AD376="DSP"),(T376+AA376)/2,IF(AND(M376="DSP",T376="DSP",AA376="DSP"),(H376+AD376)/2,IF(AND(H376="DSP",T376="DSP",AA376="DSP"),(M376+AD376)/2,IF(AND(H376="DSP",M376="DSP",AA376="DSP"),(T376+AD376)/2,IF(AND(H376="DSP",M376="DSP",T376="DSP"),(AA376+AD376)/2,IF(AND(H376="DSP",M376="DSP"),(T376+AA376+AD376)/3,IF(AND(H376="DSP",T376="DSP"),(M376+AA376+AD376)/3,IF(AND(M376="DSP",T376="DSP"),(H376+AA376+AD376)/3,IF(AND(H376="DSP",AA376="DSP"),(M376+T376+AD376)/3,IF(AND(M376="DSP",AA376="DSP"),(H376+T376+AD376)/3,IF(AND(T376="DSP",AA376="DSP"),(H376+M376+AD376)/3,IF(AND(H376="DSP",AD376="DSP"),(M376+T376+AA376)/3,IF(AND(M376="DSP",AD376="DSP"),(H376+T376+AA376)/3,IF(AND(T376="DSP",AD376="DSP"),(H376+M376+AA376)/3,IF(AND(AA376="DSP",AD376="DSP"),(H376+M376+T376)/3,IF(H376="DSP",(M376+T376+AA376+AD376)/4,IF(M376="DSP",(H376+T376+AA376+AD376)/4,IF(T376="DSP",(H376+M376+AA376+AD376)/4,IF(AA376="DSP",(H376+M376+T376+AD376)/4,IF(AD376="DSP",(H376+M376+T376+AA376)/4,SUM(H376+M376+T376+AA376+AD376)/5)))))))))))))))))))))))))))))))</f>
        <v>9.1</v>
      </c>
      <c r="AF376" s="425">
        <f>IF(AE376="DSP",0,AE376)</f>
        <v>9.1</v>
      </c>
      <c r="AG376" s="484">
        <f>RANK(AF376,$AF$3:$AF$651,0)</f>
        <v>495</v>
      </c>
      <c r="AH376" s="426">
        <f>IF(ISERROR(VLOOKUP(B376,'Notes Ecrit'!$A$2:$B$650,2,FALSE)),"ABI",(VLOOKUP(B376,'Notes Ecrit'!$A$2:$B$650,2,FALSE)))</f>
        <v>9</v>
      </c>
      <c r="AI376" s="425">
        <f>IF(OR(AH376="ABI",AH376="VALIDÉ"),0,AH376)</f>
        <v>9</v>
      </c>
      <c r="AJ376" s="488">
        <f>RANK(AI376,$AI$3:$AI$651,0)</f>
        <v>58</v>
      </c>
      <c r="AK376" s="427">
        <f>IF(AH376="ABI","DEF",IF(AE376="DSP",AH376,(AE376*0.5+AH376*0.5)))</f>
        <v>9.0500000000000007</v>
      </c>
    </row>
    <row r="377" spans="1:37" ht="15.75" customHeight="1" thickBot="1" x14ac:dyDescent="0.35">
      <c r="A377" s="414" t="s">
        <v>1026</v>
      </c>
      <c r="B377" s="415">
        <v>21903857</v>
      </c>
      <c r="C377" s="442" t="s">
        <v>754</v>
      </c>
      <c r="D377" s="443" t="s">
        <v>130</v>
      </c>
      <c r="E377" s="418">
        <v>16</v>
      </c>
      <c r="F377" s="419">
        <f>IF(E377="ABI","ABI",IF(E377="DSP","DSP",IF(E377="VAL","VAL",(VLOOKUP(E377,tpstest,2)))))</f>
        <v>17.5</v>
      </c>
      <c r="G377" s="420">
        <f>IF(F377="ABI",0,IF(F377="DSP","DSP",IF(F377="VAL","VAL",(IF(A377="F",VLOOKUP(F377,endurfille,2),VLOOKUP(F377,endurgarçon,2))))))</f>
        <v>13</v>
      </c>
      <c r="H377" s="421">
        <f>IF(G377="VAL","VALIDÉ",G377)</f>
        <v>13</v>
      </c>
      <c r="I377" s="418">
        <v>3.05</v>
      </c>
      <c r="J377" s="420">
        <f>IF(I377="ABI",0,IF(I377="DSP","DSP",IF(I377="VAL","VAL",(IF(A377="F",VLOOKUP(I377,VIT20MF,2),VLOOKUP(I377,Vit20MG,2))))))</f>
        <v>19</v>
      </c>
      <c r="K377" s="418">
        <v>6.56</v>
      </c>
      <c r="L377" s="420">
        <f>IF(K377="ABI",0,IF(K377="DSP","DSP",IF(K377="VAL","VAL",(IF(A377="F",VLOOKUP(K377,vit50mf,2),VLOOKUP(K377,vit50mg,2))))))</f>
        <v>13</v>
      </c>
      <c r="M377" s="421">
        <f>IF(OR(J377="DSP",L377="DSP"),"DSP",IF(L377="VAL","VALIDÉ",(J377+L377)/2))</f>
        <v>16</v>
      </c>
      <c r="N377" s="418">
        <v>46</v>
      </c>
      <c r="O377" s="418">
        <v>65</v>
      </c>
      <c r="P377" s="422">
        <f>IF(OR(N377="DSP",N377="ABI",N377="VAL"),0,N377/O377)</f>
        <v>0.70769230769230773</v>
      </c>
      <c r="Q377" s="420">
        <f>IF(N377="ABI",0,IF(N377="DSP","DSP",IF(N377="VAL","VAL",IF(A377="F",VLOOKUP(P377,forcefille,2),VLOOKUP(P377,forcegarçon,2)))))</f>
        <v>4</v>
      </c>
      <c r="R377" s="418">
        <v>46.5</v>
      </c>
      <c r="S377" s="420">
        <f>IF(R377="ABI",0,IF(R377="DSP","DSP",IF(R377="VAL","VAL",IF(A377="F",VLOOKUP(R377,détfille,2),VLOOKUP(R377,détgarçon,2)))))</f>
        <v>4.5</v>
      </c>
      <c r="T377" s="421">
        <f>IF(OR(Q377="VAL",S377="VAL"),"VALIDÉ",IF(AND(Q377="DSP",S377="DSP"),"DSP",IF(Q377="DSP",S377*2,IF(S377="DSP",Q377*2,(Q377+S377)))))</f>
        <v>8.5</v>
      </c>
      <c r="U377" s="418">
        <v>27.53</v>
      </c>
      <c r="V377" s="420">
        <f>IF(U377="ABI",0,IF(U377="DSP","DSP",IF(U377="VAL","VAL",IF(A377="F",VLOOKUP(U377,coorfille,2),VLOOKUP(U377,coorgarçon,2)))))</f>
        <v>4</v>
      </c>
      <c r="W377" s="418">
        <v>-26</v>
      </c>
      <c r="X377" s="420">
        <f>IF(W377="ABI",0,IF(W377="DSP","DSP",IF(W377="VAL","VAL",IF(A377="F",VLOOKUP(W377,SouplesseFille,2),VLOOKUP(W377,SouplesseGarçon,2)))))</f>
        <v>0</v>
      </c>
      <c r="Y377" s="418">
        <v>5</v>
      </c>
      <c r="Z377" s="420">
        <f>IF(Y377="ABI",0,IF(Y377="DSP","DSP",IF(Y377="VAL","VAL",IF(A377="F",VLOOKUP(Y377,eqfille,2),VLOOKUP(Y377,eqgarçon,2)))))</f>
        <v>2.5</v>
      </c>
      <c r="AA377" s="421">
        <f>IF(AND(V377="DSP",X377="DSP",Z377="DSP"),"DSP",IF(AND(V377="DSP",X377="DSP"),Z377*4,IF(AND(V377="DSP",Z377="DSP"),X377*4,IF(AND(X377="DSP",Z377="DSP"),V377*2,IF(V377="DSP",(X377+Z377)*2,IF(X377="DSP",V377+Z377*2,IF(Z377="DSP",V377+X377*2,IF(Z377="VAL","VALIDÉ",V377+X377+Z377))))))))</f>
        <v>6.5</v>
      </c>
      <c r="AB377" s="418">
        <v>50.32</v>
      </c>
      <c r="AC377" s="420">
        <f>IF(AB377="ABI",0,IF(AB377="DNF",0,IF(AB377="DSP","DSP",IF(AB377="VAL","VAL",(IF(A377="F",VLOOKUP(AB377,nagefille,2),VLOOKUP(AB377,nagegarçon,2)))))))</f>
        <v>5</v>
      </c>
      <c r="AD377" s="423">
        <f>IF(AC377="VAL","VALIDÉ",AC377)</f>
        <v>5</v>
      </c>
      <c r="AE377" s="424">
        <f>IF(AND(H377="DSP",M377="DSP",T377="DSP",AA377="DSP",AD377="DSP"),"DSP",IF(AND(H377="DSP",M377="DSP",T377="DSP",AA377="DSP"),AD377,IF(AND(H377="DSP",M377="DSP",T377="DSP",AD377="DSP"),AA377,IF(AND(H377="DSP",M377="DSP",AA377="DSP",AD377="DSP"),T377,IF(AND(H377="DSP",T377="DSP",AA377="DSP",AD377="DSP"),M377,IF(AND(M377="DSP",T377="DSP",AA377="DSP",AD377="DSP"),H377,IF(AND(T377="DSP",AA377="DSP",AD377="DSP"),(H377+M377)/2,IF(AND(M377="DSP",AA377="DSP",AD377="DSP"),(H377+T377)/2,IF(AND(H377="DSP",AA377="DSP",AD377="DSP"),(M377+T377)/2,IF(AND(M377="DSP",T377="DSP",AD377="DSP"),(H377+AA377)/2,IF(AND(H377="DSP",T377="DSP",AD377="DSP"),(M377+AA377)/2,IF(AND(H377="DSP",M377="DSP",AD377="DSP"),(T377+AA377)/2,IF(AND(M377="DSP",T377="DSP",AA377="DSP"),(H377+AD377)/2,IF(AND(H377="DSP",T377="DSP",AA377="DSP"),(M377+AD377)/2,IF(AND(H377="DSP",M377="DSP",AA377="DSP"),(T377+AD377)/2,IF(AND(H377="DSP",M377="DSP",T377="DSP"),(AA377+AD377)/2,IF(AND(H377="DSP",M377="DSP"),(T377+AA377+AD377)/3,IF(AND(H377="DSP",T377="DSP"),(M377+AA377+AD377)/3,IF(AND(M377="DSP",T377="DSP"),(H377+AA377+AD377)/3,IF(AND(H377="DSP",AA377="DSP"),(M377+T377+AD377)/3,IF(AND(M377="DSP",AA377="DSP"),(H377+T377+AD377)/3,IF(AND(T377="DSP",AA377="DSP"),(H377+M377+AD377)/3,IF(AND(H377="DSP",AD377="DSP"),(M377+T377+AA377)/3,IF(AND(M377="DSP",AD377="DSP"),(H377+T377+AA377)/3,IF(AND(T377="DSP",AD377="DSP"),(H377+M377+AA377)/3,IF(AND(AA377="DSP",AD377="DSP"),(H377+M377+T377)/3,IF(H377="DSP",(M377+T377+AA377+AD377)/4,IF(M377="DSP",(H377+T377+AA377+AD377)/4,IF(T377="DSP",(H377+M377+AA377+AD377)/4,IF(AA377="DSP",(H377+M377+T377+AD377)/4,IF(AD377="DSP",(H377+M377+T377+AA377)/4,SUM(H377+M377+T377+AA377+AD377)/5)))))))))))))))))))))))))))))))</f>
        <v>9.8000000000000007</v>
      </c>
      <c r="AF377" s="425">
        <f>IF(AE377="DSP",0,AE377)</f>
        <v>9.8000000000000007</v>
      </c>
      <c r="AG377" s="484">
        <f>RANK(AF377,$AF$3:$AF$651,0)</f>
        <v>444</v>
      </c>
      <c r="AH377" s="426">
        <f>IF(ISERROR(VLOOKUP(B377,'Notes Ecrit'!$A$2:$B$650,2,FALSE)),"ABI",(VLOOKUP(B377,'Notes Ecrit'!$A$2:$B$650,2,FALSE)))</f>
        <v>4</v>
      </c>
      <c r="AI377" s="425">
        <f>IF(OR(AH377="ABI",AH377="VALIDÉ"),0,AH377)</f>
        <v>4</v>
      </c>
      <c r="AJ377" s="488">
        <f>RANK(AI377,$AI$3:$AI$651,0)</f>
        <v>490</v>
      </c>
      <c r="AK377" s="427">
        <f>IF(AH377="ABI","DEF",IF(AE377="DSP",AH377,(AE377*0.5+AH377*0.5)))</f>
        <v>6.9</v>
      </c>
    </row>
    <row r="378" spans="1:37" ht="15.75" customHeight="1" thickBot="1" x14ac:dyDescent="0.35">
      <c r="A378" s="414" t="s">
        <v>1026</v>
      </c>
      <c r="B378" s="415">
        <v>21906731</v>
      </c>
      <c r="C378" s="444" t="s">
        <v>755</v>
      </c>
      <c r="D378" s="445" t="s">
        <v>756</v>
      </c>
      <c r="E378" s="418">
        <v>21</v>
      </c>
      <c r="F378" s="419">
        <f>IF(E378="ABI","ABI",IF(E378="DSP","DSP",IF(E378="VAL","VAL",(VLOOKUP(E378,tpstest,2)))))</f>
        <v>20</v>
      </c>
      <c r="G378" s="420">
        <f>IF(F378="ABI",0,IF(F378="DSP","DSP",IF(F378="VAL","VAL",(IF(A378="F",VLOOKUP(F378,endurfille,2),VLOOKUP(F378,endurgarçon,2))))))</f>
        <v>18</v>
      </c>
      <c r="H378" s="421">
        <f>IF(G378="VAL","VALIDÉ",G378)</f>
        <v>18</v>
      </c>
      <c r="I378" s="418">
        <v>3.34</v>
      </c>
      <c r="J378" s="420">
        <f>IF(I378="ABI",0,IF(I378="DSP","DSP",IF(I378="VAL","VAL",(IF(A378="F",VLOOKUP(I378,VIT20MF,2),VLOOKUP(I378,Vit20MG,2))))))</f>
        <v>15</v>
      </c>
      <c r="K378" s="418">
        <v>6.91</v>
      </c>
      <c r="L378" s="420">
        <f>IF(K378="ABI",0,IF(K378="DSP","DSP",IF(K378="VAL","VAL",(IF(A378="F",VLOOKUP(K378,vit50mf,2),VLOOKUP(K378,vit50mg,2))))))</f>
        <v>10</v>
      </c>
      <c r="M378" s="421">
        <f>IF(OR(J378="DSP",L378="DSP"),"DSP",IF(L378="VAL","VALIDÉ",(J378+L378)/2))</f>
        <v>12.5</v>
      </c>
      <c r="N378" s="418">
        <v>49</v>
      </c>
      <c r="O378" s="418">
        <v>67</v>
      </c>
      <c r="P378" s="422">
        <f>IF(OR(N378="DSP",N378="ABI",N378="VAL"),0,N378/O378)</f>
        <v>0.73134328358208955</v>
      </c>
      <c r="Q378" s="420">
        <f>IF(N378="ABI",0,IF(N378="DSP","DSP",IF(N378="VAL","VAL",IF(A378="F",VLOOKUP(P378,forcefille,2),VLOOKUP(P378,forcegarçon,2)))))</f>
        <v>4</v>
      </c>
      <c r="R378" s="418">
        <v>39.799999999999997</v>
      </c>
      <c r="S378" s="420">
        <f>IF(R378="ABI",0,IF(R378="DSP","DSP",IF(R378="VAL","VAL",IF(A378="F",VLOOKUP(R378,détfille,2),VLOOKUP(R378,détgarçon,2)))))</f>
        <v>3</v>
      </c>
      <c r="T378" s="421">
        <f>IF(OR(Q378="VAL",S378="VAL"),"VALIDÉ",IF(AND(Q378="DSP",S378="DSP"),"DSP",IF(Q378="DSP",S378*2,IF(S378="DSP",Q378*2,(Q378+S378)))))</f>
        <v>7</v>
      </c>
      <c r="U378" s="418">
        <v>23.1</v>
      </c>
      <c r="V378" s="420">
        <f>IF(U378="ABI",0,IF(U378="DSP","DSP",IF(U378="VAL","VAL",IF(A378="F",VLOOKUP(U378,coorfille,2),VLOOKUP(U378,coorgarçon,2)))))</f>
        <v>6.25</v>
      </c>
      <c r="W378" s="418">
        <v>-7</v>
      </c>
      <c r="X378" s="420">
        <f>IF(W378="ABI",0,IF(W378="DSP","DSP",IF(W378="VAL","VAL",IF(A378="F",VLOOKUP(W378,SouplesseFille,2),VLOOKUP(W378,SouplesseGarçon,2)))))</f>
        <v>1.25</v>
      </c>
      <c r="Y378" s="418">
        <v>7</v>
      </c>
      <c r="Z378" s="420">
        <f>IF(Y378="ABI",0,IF(Y378="DSP","DSP",IF(Y378="VAL","VAL",IF(A378="F",VLOOKUP(Y378,eqfille,2),VLOOKUP(Y378,eqgarçon,2)))))</f>
        <v>1.5</v>
      </c>
      <c r="AA378" s="421">
        <f>IF(AND(V378="DSP",X378="DSP",Z378="DSP"),"DSP",IF(AND(V378="DSP",X378="DSP"),Z378*4,IF(AND(V378="DSP",Z378="DSP"),X378*4,IF(AND(X378="DSP",Z378="DSP"),V378*2,IF(V378="DSP",(X378+Z378)*2,IF(X378="DSP",V378+Z378*2,IF(Z378="DSP",V378+X378*2,IF(Z378="VAL","VALIDÉ",V378+X378+Z378))))))))</f>
        <v>9</v>
      </c>
      <c r="AB378" s="418">
        <v>44.11</v>
      </c>
      <c r="AC378" s="420">
        <f>IF(AB378="ABI",0,IF(AB378="DNF",0,IF(AB378="DSP","DSP",IF(AB378="VAL","VAL",(IF(A378="F",VLOOKUP(AB378,nagefille,2),VLOOKUP(AB378,nagegarçon,2)))))))</f>
        <v>8</v>
      </c>
      <c r="AD378" s="423">
        <f>IF(AC378="VAL","VALIDÉ",AC378)</f>
        <v>8</v>
      </c>
      <c r="AE378" s="424">
        <f>IF(AND(H378="DSP",M378="DSP",T378="DSP",AA378="DSP",AD378="DSP"),"DSP",IF(AND(H378="DSP",M378="DSP",T378="DSP",AA378="DSP"),AD378,IF(AND(H378="DSP",M378="DSP",T378="DSP",AD378="DSP"),AA378,IF(AND(H378="DSP",M378="DSP",AA378="DSP",AD378="DSP"),T378,IF(AND(H378="DSP",T378="DSP",AA378="DSP",AD378="DSP"),M378,IF(AND(M378="DSP",T378="DSP",AA378="DSP",AD378="DSP"),H378,IF(AND(T378="DSP",AA378="DSP",AD378="DSP"),(H378+M378)/2,IF(AND(M378="DSP",AA378="DSP",AD378="DSP"),(H378+T378)/2,IF(AND(H378="DSP",AA378="DSP",AD378="DSP"),(M378+T378)/2,IF(AND(M378="DSP",T378="DSP",AD378="DSP"),(H378+AA378)/2,IF(AND(H378="DSP",T378="DSP",AD378="DSP"),(M378+AA378)/2,IF(AND(H378="DSP",M378="DSP",AD378="DSP"),(T378+AA378)/2,IF(AND(M378="DSP",T378="DSP",AA378="DSP"),(H378+AD378)/2,IF(AND(H378="DSP",T378="DSP",AA378="DSP"),(M378+AD378)/2,IF(AND(H378="DSP",M378="DSP",AA378="DSP"),(T378+AD378)/2,IF(AND(H378="DSP",M378="DSP",T378="DSP"),(AA378+AD378)/2,IF(AND(H378="DSP",M378="DSP"),(T378+AA378+AD378)/3,IF(AND(H378="DSP",T378="DSP"),(M378+AA378+AD378)/3,IF(AND(M378="DSP",T378="DSP"),(H378+AA378+AD378)/3,IF(AND(H378="DSP",AA378="DSP"),(M378+T378+AD378)/3,IF(AND(M378="DSP",AA378="DSP"),(H378+T378+AD378)/3,IF(AND(T378="DSP",AA378="DSP"),(H378+M378+AD378)/3,IF(AND(H378="DSP",AD378="DSP"),(M378+T378+AA378)/3,IF(AND(M378="DSP",AD378="DSP"),(H378+T378+AA378)/3,IF(AND(T378="DSP",AD378="DSP"),(H378+M378+AA378)/3,IF(AND(AA378="DSP",AD378="DSP"),(H378+M378+T378)/3,IF(H378="DSP",(M378+T378+AA378+AD378)/4,IF(M378="DSP",(H378+T378+AA378+AD378)/4,IF(T378="DSP",(H378+M378+AA378+AD378)/4,IF(AA378="DSP",(H378+M378+T378+AD378)/4,IF(AD378="DSP",(H378+M378+T378+AA378)/4,SUM(H378+M378+T378+AA378+AD378)/5)))))))))))))))))))))))))))))))</f>
        <v>10.9</v>
      </c>
      <c r="AF378" s="425">
        <f>IF(AE378="DSP",0,AE378)</f>
        <v>10.9</v>
      </c>
      <c r="AG378" s="484">
        <f>RANK(AF378,$AF$3:$AF$651,0)</f>
        <v>336</v>
      </c>
      <c r="AH378" s="426">
        <f>IF(ISERROR(VLOOKUP(B378,'Notes Ecrit'!$A$2:$B$650,2,FALSE)),"ABI",(VLOOKUP(B378,'Notes Ecrit'!$A$2:$B$650,2,FALSE)))</f>
        <v>5.5</v>
      </c>
      <c r="AI378" s="425">
        <f>IF(OR(AH378="ABI",AH378="VALIDÉ"),0,AH378)</f>
        <v>5.5</v>
      </c>
      <c r="AJ378" s="488">
        <f>RANK(AI378,$AI$3:$AI$651,0)</f>
        <v>353</v>
      </c>
      <c r="AK378" s="427">
        <f>IF(AH378="ABI","DEF",IF(AE378="DSP",AH378,(AE378*0.5+AH378*0.5)))</f>
        <v>8.1999999999999993</v>
      </c>
    </row>
    <row r="379" spans="1:37" ht="15.75" customHeight="1" thickBot="1" x14ac:dyDescent="0.35">
      <c r="A379" s="414" t="s">
        <v>1026</v>
      </c>
      <c r="B379" s="415">
        <v>21909616</v>
      </c>
      <c r="C379" s="442" t="s">
        <v>757</v>
      </c>
      <c r="D379" s="443" t="s">
        <v>758</v>
      </c>
      <c r="E379" s="418">
        <v>16</v>
      </c>
      <c r="F379" s="419">
        <f>IF(E379="ABI","ABI",IF(E379="DSP","DSP",IF(E379="VAL","VAL",(VLOOKUP(E379,tpstest,2)))))</f>
        <v>17.5</v>
      </c>
      <c r="G379" s="420">
        <f>IF(F379="ABI",0,IF(F379="DSP","DSP",IF(F379="VAL","VAL",(IF(A379="F",VLOOKUP(F379,endurfille,2),VLOOKUP(F379,endurgarçon,2))))))</f>
        <v>13</v>
      </c>
      <c r="H379" s="421">
        <f>IF(G379="VAL","VALIDÉ",G379)</f>
        <v>13</v>
      </c>
      <c r="I379" s="418">
        <v>3.34</v>
      </c>
      <c r="J379" s="420">
        <f>IF(I379="ABI",0,IF(I379="DSP","DSP",IF(I379="VAL","VAL",(IF(A379="F",VLOOKUP(I379,VIT20MF,2),VLOOKUP(I379,Vit20MG,2))))))</f>
        <v>15</v>
      </c>
      <c r="K379" s="418">
        <v>7.03</v>
      </c>
      <c r="L379" s="420">
        <f>IF(K379="ABI",0,IF(K379="DSP","DSP",IF(K379="VAL","VAL",(IF(A379="F",VLOOKUP(K379,vit50mf,2),VLOOKUP(K379,vit50mg,2))))))</f>
        <v>10</v>
      </c>
      <c r="M379" s="421">
        <f>IF(OR(J379="DSP",L379="DSP"),"DSP",IF(L379="VAL","VALIDÉ",(J379+L379)/2))</f>
        <v>12.5</v>
      </c>
      <c r="N379" s="418">
        <v>46</v>
      </c>
      <c r="O379" s="418">
        <v>56</v>
      </c>
      <c r="P379" s="422">
        <f>IF(OR(N379="DSP",N379="ABI",N379="VAL"),0,N379/O379)</f>
        <v>0.8214285714285714</v>
      </c>
      <c r="Q379" s="420">
        <f>IF(N379="ABI",0,IF(N379="DSP","DSP",IF(N379="VAL","VAL",IF(A379="F",VLOOKUP(P379,forcefille,2),VLOOKUP(P379,forcegarçon,2)))))</f>
        <v>4.5</v>
      </c>
      <c r="R379" s="418">
        <v>43.4</v>
      </c>
      <c r="S379" s="420">
        <f>IF(R379="ABI",0,IF(R379="DSP","DSP",IF(R379="VAL","VAL",IF(A379="F",VLOOKUP(R379,détfille,2),VLOOKUP(R379,détgarçon,2)))))</f>
        <v>4</v>
      </c>
      <c r="T379" s="421">
        <f>IF(OR(Q379="VAL",S379="VAL"),"VALIDÉ",IF(AND(Q379="DSP",S379="DSP"),"DSP",IF(Q379="DSP",S379*2,IF(S379="DSP",Q379*2,(Q379+S379)))))</f>
        <v>8.5</v>
      </c>
      <c r="U379" s="418">
        <v>28.53</v>
      </c>
      <c r="V379" s="420">
        <f>IF(U379="ABI",0,IF(U379="DSP","DSP",IF(U379="VAL","VAL",IF(A379="F",VLOOKUP(U379,coorfille,2),VLOOKUP(U379,coorgarçon,2)))))</f>
        <v>3.5</v>
      </c>
      <c r="W379" s="418">
        <v>-10</v>
      </c>
      <c r="X379" s="420">
        <f>IF(W379="ABI",0,IF(W379="DSP","DSP",IF(W379="VAL","VAL",IF(A379="F",VLOOKUP(W379,SouplesseFille,2),VLOOKUP(W379,SouplesseGarçon,2)))))</f>
        <v>0.75</v>
      </c>
      <c r="Y379" s="418">
        <v>5</v>
      </c>
      <c r="Z379" s="420">
        <f>IF(Y379="ABI",0,IF(Y379="DSP","DSP",IF(Y379="VAL","VAL",IF(A379="F",VLOOKUP(Y379,eqfille,2),VLOOKUP(Y379,eqgarçon,2)))))</f>
        <v>2.5</v>
      </c>
      <c r="AA379" s="421">
        <f>IF(AND(V379="DSP",X379="DSP",Z379="DSP"),"DSP",IF(AND(V379="DSP",X379="DSP"),Z379*4,IF(AND(V379="DSP",Z379="DSP"),X379*4,IF(AND(X379="DSP",Z379="DSP"),V379*2,IF(V379="DSP",(X379+Z379)*2,IF(X379="DSP",V379+Z379*2,IF(Z379="DSP",V379+X379*2,IF(Z379="VAL","VALIDÉ",V379+X379+Z379))))))))</f>
        <v>6.75</v>
      </c>
      <c r="AB379" s="418">
        <v>51.19</v>
      </c>
      <c r="AC379" s="420">
        <f>IF(AB379="ABI",0,IF(AB379="DNF",0,IF(AB379="DSP","DSP",IF(AB379="VAL","VAL",(IF(A379="F",VLOOKUP(AB379,nagefille,2),VLOOKUP(AB379,nagegarçon,2)))))))</f>
        <v>5</v>
      </c>
      <c r="AD379" s="423">
        <f>IF(AC379="VAL","VALIDÉ",AC379)</f>
        <v>5</v>
      </c>
      <c r="AE379" s="424">
        <f>IF(AND(H379="DSP",M379="DSP",T379="DSP",AA379="DSP",AD379="DSP"),"DSP",IF(AND(H379="DSP",M379="DSP",T379="DSP",AA379="DSP"),AD379,IF(AND(H379="DSP",M379="DSP",T379="DSP",AD379="DSP"),AA379,IF(AND(H379="DSP",M379="DSP",AA379="DSP",AD379="DSP"),T379,IF(AND(H379="DSP",T379="DSP",AA379="DSP",AD379="DSP"),M379,IF(AND(M379="DSP",T379="DSP",AA379="DSP",AD379="DSP"),H379,IF(AND(T379="DSP",AA379="DSP",AD379="DSP"),(H379+M379)/2,IF(AND(M379="DSP",AA379="DSP",AD379="DSP"),(H379+T379)/2,IF(AND(H379="DSP",AA379="DSP",AD379="DSP"),(M379+T379)/2,IF(AND(M379="DSP",T379="DSP",AD379="DSP"),(H379+AA379)/2,IF(AND(H379="DSP",T379="DSP",AD379="DSP"),(M379+AA379)/2,IF(AND(H379="DSP",M379="DSP",AD379="DSP"),(T379+AA379)/2,IF(AND(M379="DSP",T379="DSP",AA379="DSP"),(H379+AD379)/2,IF(AND(H379="DSP",T379="DSP",AA379="DSP"),(M379+AD379)/2,IF(AND(H379="DSP",M379="DSP",AA379="DSP"),(T379+AD379)/2,IF(AND(H379="DSP",M379="DSP",T379="DSP"),(AA379+AD379)/2,IF(AND(H379="DSP",M379="DSP"),(T379+AA379+AD379)/3,IF(AND(H379="DSP",T379="DSP"),(M379+AA379+AD379)/3,IF(AND(M379="DSP",T379="DSP"),(H379+AA379+AD379)/3,IF(AND(H379="DSP",AA379="DSP"),(M379+T379+AD379)/3,IF(AND(M379="DSP",AA379="DSP"),(H379+T379+AD379)/3,IF(AND(T379="DSP",AA379="DSP"),(H379+M379+AD379)/3,IF(AND(H379="DSP",AD379="DSP"),(M379+T379+AA379)/3,IF(AND(M379="DSP",AD379="DSP"),(H379+T379+AA379)/3,IF(AND(T379="DSP",AD379="DSP"),(H379+M379+AA379)/3,IF(AND(AA379="DSP",AD379="DSP"),(H379+M379+T379)/3,IF(H379="DSP",(M379+T379+AA379+AD379)/4,IF(M379="DSP",(H379+T379+AA379+AD379)/4,IF(T379="DSP",(H379+M379+AA379+AD379)/4,IF(AA379="DSP",(H379+M379+T379+AD379)/4,IF(AD379="DSP",(H379+M379+T379+AA379)/4,SUM(H379+M379+T379+AA379+AD379)/5)))))))))))))))))))))))))))))))</f>
        <v>9.15</v>
      </c>
      <c r="AF379" s="425">
        <f>IF(AE379="DSP",0,AE379)</f>
        <v>9.15</v>
      </c>
      <c r="AG379" s="484">
        <f>RANK(AF379,$AF$3:$AF$651,0)</f>
        <v>492</v>
      </c>
      <c r="AH379" s="426">
        <f>IF(ISERROR(VLOOKUP(B379,'Notes Ecrit'!$A$2:$B$650,2,FALSE)),"ABI",(VLOOKUP(B379,'Notes Ecrit'!$A$2:$B$650,2,FALSE)))</f>
        <v>4</v>
      </c>
      <c r="AI379" s="425">
        <f>IF(OR(AH379="ABI",AH379="VALIDÉ"),0,AH379)</f>
        <v>4</v>
      </c>
      <c r="AJ379" s="488">
        <f>RANK(AI379,$AI$3:$AI$651,0)</f>
        <v>490</v>
      </c>
      <c r="AK379" s="427">
        <f>IF(AH379="ABI","DEF",IF(AE379="DSP",AH379,(AE379*0.5+AH379*0.5)))</f>
        <v>6.5750000000000002</v>
      </c>
    </row>
    <row r="380" spans="1:37" ht="15.75" customHeight="1" thickBot="1" x14ac:dyDescent="0.35">
      <c r="A380" s="414" t="s">
        <v>1026</v>
      </c>
      <c r="B380" s="415">
        <v>21908609</v>
      </c>
      <c r="C380" s="442" t="s">
        <v>759</v>
      </c>
      <c r="D380" s="443" t="s">
        <v>760</v>
      </c>
      <c r="E380" s="418">
        <v>16</v>
      </c>
      <c r="F380" s="419">
        <f>IF(E380="ABI","ABI",IF(E380="DSP","DSP",IF(E380="VAL","VAL",(VLOOKUP(E380,tpstest,2)))))</f>
        <v>17.5</v>
      </c>
      <c r="G380" s="420">
        <f>IF(F380="ABI",0,IF(F380="DSP","DSP",IF(F380="VAL","VAL",(IF(A380="F",VLOOKUP(F380,endurfille,2),VLOOKUP(F380,endurgarçon,2))))))</f>
        <v>13</v>
      </c>
      <c r="H380" s="421">
        <f>IF(G380="VAL","VALIDÉ",G380)</f>
        <v>13</v>
      </c>
      <c r="I380" s="418">
        <v>3.37</v>
      </c>
      <c r="J380" s="420">
        <f>IF(I380="ABI",0,IF(I380="DSP","DSP",IF(I380="VAL","VAL",(IF(A380="F",VLOOKUP(I380,VIT20MF,2),VLOOKUP(I380,Vit20MG,2))))))</f>
        <v>14</v>
      </c>
      <c r="K380" s="418">
        <v>7.19</v>
      </c>
      <c r="L380" s="420">
        <f>IF(K380="ABI",0,IF(K380="DSP","DSP",IF(K380="VAL","VAL",(IF(A380="F",VLOOKUP(K380,vit50mf,2),VLOOKUP(K380,vit50mg,2))))))</f>
        <v>8</v>
      </c>
      <c r="M380" s="421">
        <f>IF(OR(J380="DSP",L380="DSP"),"DSP",IF(L380="VAL","VALIDÉ",(J380+L380)/2))</f>
        <v>11</v>
      </c>
      <c r="N380" s="418">
        <v>65</v>
      </c>
      <c r="O380" s="418">
        <v>75</v>
      </c>
      <c r="P380" s="422">
        <f>IF(OR(N380="DSP",N380="ABI",N380="VAL"),0,N380/O380)</f>
        <v>0.8666666666666667</v>
      </c>
      <c r="Q380" s="420">
        <f>IF(N380="ABI",0,IF(N380="DSP","DSP",IF(N380="VAL","VAL",IF(A380="F",VLOOKUP(P380,forcefille,2),VLOOKUP(P380,forcegarçon,2)))))</f>
        <v>4.5</v>
      </c>
      <c r="R380" s="418">
        <v>37.9</v>
      </c>
      <c r="S380" s="420">
        <f>IF(R380="ABI",0,IF(R380="DSP","DSP",IF(R380="VAL","VAL",IF(A380="F",VLOOKUP(R380,détfille,2),VLOOKUP(R380,détgarçon,2)))))</f>
        <v>2.5</v>
      </c>
      <c r="T380" s="421">
        <f>IF(OR(Q380="VAL",S380="VAL"),"VALIDÉ",IF(AND(Q380="DSP",S380="DSP"),"DSP",IF(Q380="DSP",S380*2,IF(S380="DSP",Q380*2,(Q380+S380)))))</f>
        <v>7</v>
      </c>
      <c r="U380" s="418">
        <v>25.81</v>
      </c>
      <c r="V380" s="420">
        <f>IF(U380="ABI",0,IF(U380="DSP","DSP",IF(U380="VAL","VAL",IF(A380="F",VLOOKUP(U380,coorfille,2),VLOOKUP(U380,coorgarçon,2)))))</f>
        <v>5</v>
      </c>
      <c r="W380" s="418">
        <v>2</v>
      </c>
      <c r="X380" s="420">
        <f>IF(W380="ABI",0,IF(W380="DSP","DSP",IF(W380="VAL","VAL",IF(A380="F",VLOOKUP(W380,SouplesseFille,2),VLOOKUP(W380,SouplesseGarçon,2)))))</f>
        <v>3</v>
      </c>
      <c r="Y380" s="418">
        <v>5</v>
      </c>
      <c r="Z380" s="420">
        <f>IF(Y380="ABI",0,IF(Y380="DSP","DSP",IF(Y380="VAL","VAL",IF(A380="F",VLOOKUP(Y380,eqfille,2),VLOOKUP(Y380,eqgarçon,2)))))</f>
        <v>2.5</v>
      </c>
      <c r="AA380" s="421">
        <f>IF(AND(V380="DSP",X380="DSP",Z380="DSP"),"DSP",IF(AND(V380="DSP",X380="DSP"),Z380*4,IF(AND(V380="DSP",Z380="DSP"),X380*4,IF(AND(X380="DSP",Z380="DSP"),V380*2,IF(V380="DSP",(X380+Z380)*2,IF(X380="DSP",V380+Z380*2,IF(Z380="DSP",V380+X380*2,IF(Z380="VAL","VALIDÉ",V380+X380+Z380))))))))</f>
        <v>10.5</v>
      </c>
      <c r="AB380" s="418">
        <v>30.98</v>
      </c>
      <c r="AC380" s="420">
        <f>IF(AB380="ABI",0,IF(AB380="DNF",0,IF(AB380="DSP","DSP",IF(AB380="VAL","VAL",(IF(A380="F",VLOOKUP(AB380,nagefille,2),VLOOKUP(AB380,nagegarçon,2)))))))</f>
        <v>16</v>
      </c>
      <c r="AD380" s="423">
        <f>IF(AC380="VAL","VALIDÉ",AC380)</f>
        <v>16</v>
      </c>
      <c r="AE380" s="424">
        <f>IF(AND(H380="DSP",M380="DSP",T380="DSP",AA380="DSP",AD380="DSP"),"DSP",IF(AND(H380="DSP",M380="DSP",T380="DSP",AA380="DSP"),AD380,IF(AND(H380="DSP",M380="DSP",T380="DSP",AD380="DSP"),AA380,IF(AND(H380="DSP",M380="DSP",AA380="DSP",AD380="DSP"),T380,IF(AND(H380="DSP",T380="DSP",AA380="DSP",AD380="DSP"),M380,IF(AND(M380="DSP",T380="DSP",AA380="DSP",AD380="DSP"),H380,IF(AND(T380="DSP",AA380="DSP",AD380="DSP"),(H380+M380)/2,IF(AND(M380="DSP",AA380="DSP",AD380="DSP"),(H380+T380)/2,IF(AND(H380="DSP",AA380="DSP",AD380="DSP"),(M380+T380)/2,IF(AND(M380="DSP",T380="DSP",AD380="DSP"),(H380+AA380)/2,IF(AND(H380="DSP",T380="DSP",AD380="DSP"),(M380+AA380)/2,IF(AND(H380="DSP",M380="DSP",AD380="DSP"),(T380+AA380)/2,IF(AND(M380="DSP",T380="DSP",AA380="DSP"),(H380+AD380)/2,IF(AND(H380="DSP",T380="DSP",AA380="DSP"),(M380+AD380)/2,IF(AND(H380="DSP",M380="DSP",AA380="DSP"),(T380+AD380)/2,IF(AND(H380="DSP",M380="DSP",T380="DSP"),(AA380+AD380)/2,IF(AND(H380="DSP",M380="DSP"),(T380+AA380+AD380)/3,IF(AND(H380="DSP",T380="DSP"),(M380+AA380+AD380)/3,IF(AND(M380="DSP",T380="DSP"),(H380+AA380+AD380)/3,IF(AND(H380="DSP",AA380="DSP"),(M380+T380+AD380)/3,IF(AND(M380="DSP",AA380="DSP"),(H380+T380+AD380)/3,IF(AND(T380="DSP",AA380="DSP"),(H380+M380+AD380)/3,IF(AND(H380="DSP",AD380="DSP"),(M380+T380+AA380)/3,IF(AND(M380="DSP",AD380="DSP"),(H380+T380+AA380)/3,IF(AND(T380="DSP",AD380="DSP"),(H380+M380+AA380)/3,IF(AND(AA380="DSP",AD380="DSP"),(H380+M380+T380)/3,IF(H380="DSP",(M380+T380+AA380+AD380)/4,IF(M380="DSP",(H380+T380+AA380+AD380)/4,IF(T380="DSP",(H380+M380+AA380+AD380)/4,IF(AA380="DSP",(H380+M380+T380+AD380)/4,IF(AD380="DSP",(H380+M380+T380+AA380)/4,SUM(H380+M380+T380+AA380+AD380)/5)))))))))))))))))))))))))))))))</f>
        <v>11.5</v>
      </c>
      <c r="AF380" s="425">
        <f>IF(AE380="DSP",0,AE380)</f>
        <v>11.5</v>
      </c>
      <c r="AG380" s="484">
        <f>RANK(AF380,$AF$3:$AF$651,0)</f>
        <v>256</v>
      </c>
      <c r="AH380" s="426">
        <f>IF(ISERROR(VLOOKUP(B380,'Notes Ecrit'!$A$2:$B$650,2,FALSE)),"ABI",(VLOOKUP(B380,'Notes Ecrit'!$A$2:$B$650,2,FALSE)))</f>
        <v>4.5</v>
      </c>
      <c r="AI380" s="425">
        <f>IF(OR(AH380="ABI",AH380="VALIDÉ"),0,AH380)</f>
        <v>4.5</v>
      </c>
      <c r="AJ380" s="488">
        <f>RANK(AI380,$AI$3:$AI$651,0)</f>
        <v>464</v>
      </c>
      <c r="AK380" s="427">
        <f>IF(AH380="ABI","DEF",IF(AE380="DSP",AH380,(AE380*0.5+AH380*0.5)))</f>
        <v>8</v>
      </c>
    </row>
    <row r="381" spans="1:37" ht="15.75" customHeight="1" thickBot="1" x14ac:dyDescent="0.35">
      <c r="A381" s="414" t="s">
        <v>1026</v>
      </c>
      <c r="B381" s="415">
        <v>21900637</v>
      </c>
      <c r="C381" s="442" t="s">
        <v>761</v>
      </c>
      <c r="D381" s="443" t="s">
        <v>138</v>
      </c>
      <c r="E381" s="418">
        <v>16</v>
      </c>
      <c r="F381" s="419">
        <f>IF(E381="ABI","ABI",IF(E381="DSP","DSP",IF(E381="VAL","VAL",(VLOOKUP(E381,tpstest,2)))))</f>
        <v>17.5</v>
      </c>
      <c r="G381" s="420">
        <f>IF(F381="ABI",0,IF(F381="DSP","DSP",IF(F381="VAL","VAL",(IF(A381="F",VLOOKUP(F381,endurfille,2),VLOOKUP(F381,endurgarçon,2))))))</f>
        <v>13</v>
      </c>
      <c r="H381" s="421">
        <f>IF(G381="VAL","VALIDÉ",G381)</f>
        <v>13</v>
      </c>
      <c r="I381" s="418">
        <v>3.33</v>
      </c>
      <c r="J381" s="420">
        <f>IF(I381="ABI",0,IF(I381="DSP","DSP",IF(I381="VAL","VAL",(IF(A381="F",VLOOKUP(I381,VIT20MF,2),VLOOKUP(I381,Vit20MG,2))))))</f>
        <v>15</v>
      </c>
      <c r="K381" s="418">
        <v>7.01</v>
      </c>
      <c r="L381" s="420">
        <f>IF(K381="ABI",0,IF(K381="DSP","DSP",IF(K381="VAL","VAL",(IF(A381="F",VLOOKUP(K381,vit50mf,2),VLOOKUP(K381,vit50mg,2))))))</f>
        <v>10</v>
      </c>
      <c r="M381" s="421">
        <f>IF(OR(J381="DSP",L381="DSP"),"DSP",IF(L381="VAL","VALIDÉ",(J381+L381)/2))</f>
        <v>12.5</v>
      </c>
      <c r="N381" s="418">
        <v>58</v>
      </c>
      <c r="O381" s="418">
        <v>62</v>
      </c>
      <c r="P381" s="422">
        <f>IF(OR(N381="DSP",N381="ABI",N381="VAL"),0,N381/O381)</f>
        <v>0.93548387096774188</v>
      </c>
      <c r="Q381" s="420">
        <f>IF(N381="ABI",0,IF(N381="DSP","DSP",IF(N381="VAL","VAL",IF(A381="F",VLOOKUP(P381,forcefille,2),VLOOKUP(P381,forcegarçon,2)))))</f>
        <v>5</v>
      </c>
      <c r="R381" s="418">
        <v>45.5</v>
      </c>
      <c r="S381" s="420">
        <f>IF(R381="ABI",0,IF(R381="DSP","DSP",IF(R381="VAL","VAL",IF(A381="F",VLOOKUP(R381,détfille,2),VLOOKUP(R381,détgarçon,2)))))</f>
        <v>4.5</v>
      </c>
      <c r="T381" s="421">
        <f>IF(OR(Q381="VAL",S381="VAL"),"VALIDÉ",IF(AND(Q381="DSP",S381="DSP"),"DSP",IF(Q381="DSP",S381*2,IF(S381="DSP",Q381*2,(Q381+S381)))))</f>
        <v>9.5</v>
      </c>
      <c r="U381" s="418">
        <v>26.33</v>
      </c>
      <c r="V381" s="420">
        <f>IF(U381="ABI",0,IF(U381="DSP","DSP",IF(U381="VAL","VAL",IF(A381="F",VLOOKUP(U381,coorfille,2),VLOOKUP(U381,coorgarçon,2)))))</f>
        <v>4.75</v>
      </c>
      <c r="W381" s="418">
        <v>7</v>
      </c>
      <c r="X381" s="420">
        <f>IF(W381="ABI",0,IF(W381="DSP","DSP",IF(W381="VAL","VAL",IF(A381="F",VLOOKUP(W381,SouplesseFille,2),VLOOKUP(W381,SouplesseGarçon,2)))))</f>
        <v>3.75</v>
      </c>
      <c r="Y381" s="418">
        <v>5</v>
      </c>
      <c r="Z381" s="420">
        <f>IF(Y381="ABI",0,IF(Y381="DSP","DSP",IF(Y381="VAL","VAL",IF(A381="F",VLOOKUP(Y381,eqfille,2),VLOOKUP(Y381,eqgarçon,2)))))</f>
        <v>2.5</v>
      </c>
      <c r="AA381" s="421">
        <f>IF(AND(V381="DSP",X381="DSP",Z381="DSP"),"DSP",IF(AND(V381="DSP",X381="DSP"),Z381*4,IF(AND(V381="DSP",Z381="DSP"),X381*4,IF(AND(X381="DSP",Z381="DSP"),V381*2,IF(V381="DSP",(X381+Z381)*2,IF(X381="DSP",V381+Z381*2,IF(Z381="DSP",V381+X381*2,IF(Z381="VAL","VALIDÉ",V381+X381+Z381))))))))</f>
        <v>11</v>
      </c>
      <c r="AB381" s="418">
        <v>35.97</v>
      </c>
      <c r="AC381" s="420">
        <f>IF(AB381="ABI",0,IF(AB381="DNF",0,IF(AB381="DSP","DSP",IF(AB381="VAL","VAL",(IF(A381="F",VLOOKUP(AB381,nagefille,2),VLOOKUP(AB381,nagegarçon,2)))))))</f>
        <v>13</v>
      </c>
      <c r="AD381" s="423">
        <f>IF(AC381="VAL","VALIDÉ",AC381)</f>
        <v>13</v>
      </c>
      <c r="AE381" s="424">
        <f>IF(AND(H381="DSP",M381="DSP",T381="DSP",AA381="DSP",AD381="DSP"),"DSP",IF(AND(H381="DSP",M381="DSP",T381="DSP",AA381="DSP"),AD381,IF(AND(H381="DSP",M381="DSP",T381="DSP",AD381="DSP"),AA381,IF(AND(H381="DSP",M381="DSP",AA381="DSP",AD381="DSP"),T381,IF(AND(H381="DSP",T381="DSP",AA381="DSP",AD381="DSP"),M381,IF(AND(M381="DSP",T381="DSP",AA381="DSP",AD381="DSP"),H381,IF(AND(T381="DSP",AA381="DSP",AD381="DSP"),(H381+M381)/2,IF(AND(M381="DSP",AA381="DSP",AD381="DSP"),(H381+T381)/2,IF(AND(H381="DSP",AA381="DSP",AD381="DSP"),(M381+T381)/2,IF(AND(M381="DSP",T381="DSP",AD381="DSP"),(H381+AA381)/2,IF(AND(H381="DSP",T381="DSP",AD381="DSP"),(M381+AA381)/2,IF(AND(H381="DSP",M381="DSP",AD381="DSP"),(T381+AA381)/2,IF(AND(M381="DSP",T381="DSP",AA381="DSP"),(H381+AD381)/2,IF(AND(H381="DSP",T381="DSP",AA381="DSP"),(M381+AD381)/2,IF(AND(H381="DSP",M381="DSP",AA381="DSP"),(T381+AD381)/2,IF(AND(H381="DSP",M381="DSP",T381="DSP"),(AA381+AD381)/2,IF(AND(H381="DSP",M381="DSP"),(T381+AA381+AD381)/3,IF(AND(H381="DSP",T381="DSP"),(M381+AA381+AD381)/3,IF(AND(M381="DSP",T381="DSP"),(H381+AA381+AD381)/3,IF(AND(H381="DSP",AA381="DSP"),(M381+T381+AD381)/3,IF(AND(M381="DSP",AA381="DSP"),(H381+T381+AD381)/3,IF(AND(T381="DSP",AA381="DSP"),(H381+M381+AD381)/3,IF(AND(H381="DSP",AD381="DSP"),(M381+T381+AA381)/3,IF(AND(M381="DSP",AD381="DSP"),(H381+T381+AA381)/3,IF(AND(T381="DSP",AD381="DSP"),(H381+M381+AA381)/3,IF(AND(AA381="DSP",AD381="DSP"),(H381+M381+T381)/3,IF(H381="DSP",(M381+T381+AA381+AD381)/4,IF(M381="DSP",(H381+T381+AA381+AD381)/4,IF(T381="DSP",(H381+M381+AA381+AD381)/4,IF(AA381="DSP",(H381+M381+T381+AD381)/4,IF(AD381="DSP",(H381+M381+T381+AA381)/4,SUM(H381+M381+T381+AA381+AD381)/5)))))))))))))))))))))))))))))))</f>
        <v>11.8</v>
      </c>
      <c r="AF381" s="425">
        <f>IF(AE381="DSP",0,AE381)</f>
        <v>11.8</v>
      </c>
      <c r="AG381" s="484">
        <f>RANK(AF381,$AF$3:$AF$651,0)</f>
        <v>216</v>
      </c>
      <c r="AH381" s="426">
        <f>IF(ISERROR(VLOOKUP(B381,'Notes Ecrit'!$A$2:$B$650,2,FALSE)),"ABI",(VLOOKUP(B381,'Notes Ecrit'!$A$2:$B$650,2,FALSE)))</f>
        <v>9.5</v>
      </c>
      <c r="AI381" s="425">
        <f>IF(OR(AH381="ABI",AH381="VALIDÉ"),0,AH381)</f>
        <v>9.5</v>
      </c>
      <c r="AJ381" s="488">
        <f>RANK(AI381,$AI$3:$AI$651,0)</f>
        <v>38</v>
      </c>
      <c r="AK381" s="427">
        <f>IF(AH381="ABI","DEF",IF(AE381="DSP",AH381,(AE381*0.5+AH381*0.5)))</f>
        <v>10.65</v>
      </c>
    </row>
    <row r="382" spans="1:37" ht="15.75" customHeight="1" thickBot="1" x14ac:dyDescent="0.35">
      <c r="A382" s="414" t="s">
        <v>1026</v>
      </c>
      <c r="B382" s="415">
        <v>21913775</v>
      </c>
      <c r="C382" s="442" t="s">
        <v>762</v>
      </c>
      <c r="D382" s="443" t="s">
        <v>100</v>
      </c>
      <c r="E382" s="418">
        <v>19</v>
      </c>
      <c r="F382" s="419">
        <f>IF(E382="ABI","ABI",IF(E382="DSP","DSP",IF(E382="VAL","VAL",(VLOOKUP(E382,tpstest,2)))))</f>
        <v>19</v>
      </c>
      <c r="G382" s="420">
        <f>IF(F382="ABI",0,IF(F382="DSP","DSP",IF(F382="VAL","VAL",(IF(A382="F",VLOOKUP(F382,endurfille,2),VLOOKUP(F382,endurgarçon,2))))))</f>
        <v>16</v>
      </c>
      <c r="H382" s="421">
        <f>IF(G382="VAL","VALIDÉ",G382)</f>
        <v>16</v>
      </c>
      <c r="I382" s="418">
        <v>3.24</v>
      </c>
      <c r="J382" s="420">
        <f>IF(I382="ABI",0,IF(I382="DSP","DSP",IF(I382="VAL","VAL",(IF(A382="F",VLOOKUP(I382,VIT20MF,2),VLOOKUP(I382,Vit20MG,2))))))</f>
        <v>16</v>
      </c>
      <c r="K382" s="418">
        <v>7.01</v>
      </c>
      <c r="L382" s="420">
        <f>IF(K382="ABI",0,IF(K382="DSP","DSP",IF(K382="VAL","VAL",(IF(A382="F",VLOOKUP(K382,vit50mf,2),VLOOKUP(K382,vit50mg,2))))))</f>
        <v>10</v>
      </c>
      <c r="M382" s="421">
        <f>IF(OR(J382="DSP",L382="DSP"),"DSP",IF(L382="VAL","VALIDÉ",(J382+L382)/2))</f>
        <v>13</v>
      </c>
      <c r="N382" s="418">
        <v>50</v>
      </c>
      <c r="O382" s="418">
        <v>62</v>
      </c>
      <c r="P382" s="422">
        <f>IF(OR(N382="DSP",N382="ABI",N382="VAL"),0,N382/O382)</f>
        <v>0.80645161290322576</v>
      </c>
      <c r="Q382" s="420">
        <f>IF(N382="ABI",0,IF(N382="DSP","DSP",IF(N382="VAL","VAL",IF(A382="F",VLOOKUP(P382,forcefille,2),VLOOKUP(P382,forcegarçon,2)))))</f>
        <v>4.5</v>
      </c>
      <c r="R382" s="418">
        <v>39.299999999999997</v>
      </c>
      <c r="S382" s="420">
        <f>IF(R382="ABI",0,IF(R382="DSP","DSP",IF(R382="VAL","VAL",IF(A382="F",VLOOKUP(R382,détfille,2),VLOOKUP(R382,détgarçon,2)))))</f>
        <v>3</v>
      </c>
      <c r="T382" s="421">
        <f>IF(OR(Q382="VAL",S382="VAL"),"VALIDÉ",IF(AND(Q382="DSP",S382="DSP"),"DSP",IF(Q382="DSP",S382*2,IF(S382="DSP",Q382*2,(Q382+S382)))))</f>
        <v>7.5</v>
      </c>
      <c r="U382" s="418">
        <v>29.34</v>
      </c>
      <c r="V382" s="420">
        <f>IF(U382="ABI",0,IF(U382="DSP","DSP",IF(U382="VAL","VAL",IF(A382="F",VLOOKUP(U382,coorfille,2),VLOOKUP(U382,coorgarçon,2)))))</f>
        <v>3.25</v>
      </c>
      <c r="W382" s="418">
        <v>2</v>
      </c>
      <c r="X382" s="420">
        <f>IF(W382="ABI",0,IF(W382="DSP","DSP",IF(W382="VAL","VAL",IF(A382="F",VLOOKUP(W382,SouplesseFille,2),VLOOKUP(W382,SouplesseGarçon,2)))))</f>
        <v>3</v>
      </c>
      <c r="Y382" s="418">
        <v>5</v>
      </c>
      <c r="Z382" s="420">
        <f>IF(Y382="ABI",0,IF(Y382="DSP","DSP",IF(Y382="VAL","VAL",IF(A382="F",VLOOKUP(Y382,eqfille,2),VLOOKUP(Y382,eqgarçon,2)))))</f>
        <v>2.5</v>
      </c>
      <c r="AA382" s="421">
        <f>IF(AND(V382="DSP",X382="DSP",Z382="DSP"),"DSP",IF(AND(V382="DSP",X382="DSP"),Z382*4,IF(AND(V382="DSP",Z382="DSP"),X382*4,IF(AND(X382="DSP",Z382="DSP"),V382*2,IF(V382="DSP",(X382+Z382)*2,IF(X382="DSP",V382+Z382*2,IF(Z382="DSP",V382+X382*2,IF(Z382="VAL","VALIDÉ",V382+X382+Z382))))))))</f>
        <v>8.75</v>
      </c>
      <c r="AB382" s="418">
        <v>52.75</v>
      </c>
      <c r="AC382" s="420">
        <f>IF(AB382="ABI",0,IF(AB382="DNF",0,IF(AB382="DSP","DSP",IF(AB382="VAL","VAL",(IF(A382="F",VLOOKUP(AB382,nagefille,2),VLOOKUP(AB382,nagegarçon,2)))))))</f>
        <v>4</v>
      </c>
      <c r="AD382" s="423">
        <f>IF(AC382="VAL","VALIDÉ",AC382)</f>
        <v>4</v>
      </c>
      <c r="AE382" s="424">
        <f>IF(AND(H382="DSP",M382="DSP",T382="DSP",AA382="DSP",AD382="DSP"),"DSP",IF(AND(H382="DSP",M382="DSP",T382="DSP",AA382="DSP"),AD382,IF(AND(H382="DSP",M382="DSP",T382="DSP",AD382="DSP"),AA382,IF(AND(H382="DSP",M382="DSP",AA382="DSP",AD382="DSP"),T382,IF(AND(H382="DSP",T382="DSP",AA382="DSP",AD382="DSP"),M382,IF(AND(M382="DSP",T382="DSP",AA382="DSP",AD382="DSP"),H382,IF(AND(T382="DSP",AA382="DSP",AD382="DSP"),(H382+M382)/2,IF(AND(M382="DSP",AA382="DSP",AD382="DSP"),(H382+T382)/2,IF(AND(H382="DSP",AA382="DSP",AD382="DSP"),(M382+T382)/2,IF(AND(M382="DSP",T382="DSP",AD382="DSP"),(H382+AA382)/2,IF(AND(H382="DSP",T382="DSP",AD382="DSP"),(M382+AA382)/2,IF(AND(H382="DSP",M382="DSP",AD382="DSP"),(T382+AA382)/2,IF(AND(M382="DSP",T382="DSP",AA382="DSP"),(H382+AD382)/2,IF(AND(H382="DSP",T382="DSP",AA382="DSP"),(M382+AD382)/2,IF(AND(H382="DSP",M382="DSP",AA382="DSP"),(T382+AD382)/2,IF(AND(H382="DSP",M382="DSP",T382="DSP"),(AA382+AD382)/2,IF(AND(H382="DSP",M382="DSP"),(T382+AA382+AD382)/3,IF(AND(H382="DSP",T382="DSP"),(M382+AA382+AD382)/3,IF(AND(M382="DSP",T382="DSP"),(H382+AA382+AD382)/3,IF(AND(H382="DSP",AA382="DSP"),(M382+T382+AD382)/3,IF(AND(M382="DSP",AA382="DSP"),(H382+T382+AD382)/3,IF(AND(T382="DSP",AA382="DSP"),(H382+M382+AD382)/3,IF(AND(H382="DSP",AD382="DSP"),(M382+T382+AA382)/3,IF(AND(M382="DSP",AD382="DSP"),(H382+T382+AA382)/3,IF(AND(T382="DSP",AD382="DSP"),(H382+M382+AA382)/3,IF(AND(AA382="DSP",AD382="DSP"),(H382+M382+T382)/3,IF(H382="DSP",(M382+T382+AA382+AD382)/4,IF(M382="DSP",(H382+T382+AA382+AD382)/4,IF(T382="DSP",(H382+M382+AA382+AD382)/4,IF(AA382="DSP",(H382+M382+T382+AD382)/4,IF(AD382="DSP",(H382+M382+T382+AA382)/4,SUM(H382+M382+T382+AA382+AD382)/5)))))))))))))))))))))))))))))))</f>
        <v>9.85</v>
      </c>
      <c r="AF382" s="425">
        <f>IF(AE382="DSP",0,AE382)</f>
        <v>9.85</v>
      </c>
      <c r="AG382" s="484">
        <f>RANK(AF382,$AF$3:$AF$651,0)</f>
        <v>441</v>
      </c>
      <c r="AH382" s="426" t="str">
        <f>IF(ISERROR(VLOOKUP(B382,'Notes Ecrit'!$A$2:$B$650,2,FALSE)),"ABI",(VLOOKUP(B382,'Notes Ecrit'!$A$2:$B$650,2,FALSE)))</f>
        <v>ABI</v>
      </c>
      <c r="AI382" s="425">
        <f>IF(OR(AH382="ABI",AH382="VALIDÉ"),0,AH382)</f>
        <v>0</v>
      </c>
      <c r="AJ382" s="488">
        <f>RANK(AI382,$AI$3:$AI$651,0)</f>
        <v>592</v>
      </c>
      <c r="AK382" s="427" t="str">
        <f>IF(AH382="ABI","DEF",IF(AE382="DSP",AH382,(AE382*0.5+AH382*0.5)))</f>
        <v>DEF</v>
      </c>
    </row>
    <row r="383" spans="1:37" ht="15.75" customHeight="1" thickBot="1" x14ac:dyDescent="0.35">
      <c r="A383" s="414" t="s">
        <v>1026</v>
      </c>
      <c r="B383" s="415">
        <v>21804084</v>
      </c>
      <c r="C383" s="432" t="s">
        <v>1498</v>
      </c>
      <c r="D383" s="433" t="s">
        <v>136</v>
      </c>
      <c r="E383" s="418"/>
      <c r="F383" s="419"/>
      <c r="G383" s="420"/>
      <c r="H383" s="421"/>
      <c r="I383" s="418"/>
      <c r="J383" s="420"/>
      <c r="K383" s="418"/>
      <c r="L383" s="420"/>
      <c r="M383" s="421"/>
      <c r="N383" s="418"/>
      <c r="O383" s="418"/>
      <c r="P383" s="422"/>
      <c r="Q383" s="420"/>
      <c r="R383" s="418"/>
      <c r="S383" s="420"/>
      <c r="T383" s="421"/>
      <c r="U383" s="418"/>
      <c r="V383" s="420"/>
      <c r="W383" s="418"/>
      <c r="X383" s="420"/>
      <c r="Y383" s="418"/>
      <c r="Z383" s="420"/>
      <c r="AA383" s="421"/>
      <c r="AB383" s="418"/>
      <c r="AC383" s="420"/>
      <c r="AD383" s="423"/>
      <c r="AE383" s="424">
        <v>11.75</v>
      </c>
      <c r="AF383" s="425">
        <f>IF(AE383="DSP",0,AE383)</f>
        <v>11.75</v>
      </c>
      <c r="AG383" s="484">
        <f>RANK(AF383,$AF$3:$AF$651,0)</f>
        <v>228</v>
      </c>
      <c r="AH383" s="426">
        <f>IF(ISERROR(VLOOKUP(B383,'Notes Ecrit'!$A$2:$B$650,2,FALSE)),"ABI",(VLOOKUP(B383,'Notes Ecrit'!$A$2:$B$650,2,FALSE)))</f>
        <v>7</v>
      </c>
      <c r="AI383" s="425">
        <f>IF(OR(AH383="ABI",AH383="VALIDÉ"),0,AH383)</f>
        <v>7</v>
      </c>
      <c r="AJ383" s="488">
        <f>RANK(AI383,$AI$3:$AI$651,0)</f>
        <v>183</v>
      </c>
      <c r="AK383" s="427">
        <f>IF(AH383="ABI","DEF",IF(AE383="DSP",AH383,(AE383*0.5+AH383*0.5)))</f>
        <v>9.375</v>
      </c>
    </row>
    <row r="384" spans="1:37" ht="15.75" customHeight="1" thickBot="1" x14ac:dyDescent="0.35">
      <c r="A384" s="414" t="s">
        <v>74</v>
      </c>
      <c r="B384" s="415">
        <v>21905378</v>
      </c>
      <c r="C384" s="442" t="s">
        <v>763</v>
      </c>
      <c r="D384" s="443" t="s">
        <v>764</v>
      </c>
      <c r="E384" s="418">
        <v>7</v>
      </c>
      <c r="F384" s="419">
        <f>IF(E384="ABI","ABI",IF(E384="DSP","DSP",IF(E384="VAL","VAL",(VLOOKUP(E384,tpstest,2)))))</f>
        <v>13</v>
      </c>
      <c r="G384" s="420">
        <f>IF(F384="ABI",0,IF(F384="DSP","DSP",IF(F384="VAL","VAL",(IF(A384="F",VLOOKUP(F384,endurfille,2),VLOOKUP(F384,endurgarçon,2))))))</f>
        <v>7</v>
      </c>
      <c r="H384" s="421">
        <f>IF(G384="VAL","VALIDÉ",G384)</f>
        <v>7</v>
      </c>
      <c r="I384" s="418">
        <v>3.57</v>
      </c>
      <c r="J384" s="420">
        <f>IF(I384="ABI",0,IF(I384="DSP","DSP",IF(I384="VAL","VAL",(IF(A384="F",VLOOKUP(I384,VIT20MF,2),VLOOKUP(I384,Vit20MG,2))))))</f>
        <v>15</v>
      </c>
      <c r="K384" s="418">
        <v>7.97</v>
      </c>
      <c r="L384" s="420">
        <f>IF(K384="ABI",0,IF(K384="DSP","DSP",IF(K384="VAL","VAL",(IF(A384="F",VLOOKUP(K384,vit50mf,2),VLOOKUP(K384,vit50mg,2))))))</f>
        <v>9</v>
      </c>
      <c r="M384" s="421">
        <f>IF(OR(J384="DSP",L384="DSP"),"DSP",IF(L384="VAL","VALIDÉ",(J384+L384)/2))</f>
        <v>12</v>
      </c>
      <c r="N384" s="418">
        <v>37</v>
      </c>
      <c r="O384" s="418">
        <v>61</v>
      </c>
      <c r="P384" s="422">
        <f>IF(OR(N384="DSP",N384="ABI",N384="VAL"),0,N384/O384)</f>
        <v>0.60655737704918034</v>
      </c>
      <c r="Q384" s="420">
        <f>IF(N384="ABI",0,IF(N384="DSP","DSP",IF(N384="VAL","VAL",IF(A384="F",VLOOKUP(P384,forcefille,2),VLOOKUP(P384,forcegarçon,2)))))</f>
        <v>6</v>
      </c>
      <c r="R384" s="418">
        <v>40.1</v>
      </c>
      <c r="S384" s="420">
        <f>IF(R384="ABI",0,IF(R384="DSP","DSP",IF(R384="VAL","VAL",IF(A384="F",VLOOKUP(R384,détfille,2),VLOOKUP(R384,détgarçon,2)))))</f>
        <v>7.5</v>
      </c>
      <c r="T384" s="421">
        <f>IF(OR(Q384="VAL",S384="VAL"),"VALIDÉ",IF(AND(Q384="DSP",S384="DSP"),"DSP",IF(Q384="DSP",S384*2,IF(S384="DSP",Q384*2,(Q384+S384)))))</f>
        <v>13.5</v>
      </c>
      <c r="U384" s="418">
        <v>31.21</v>
      </c>
      <c r="V384" s="420">
        <f>IF(U384="ABI",0,IF(U384="DSP","DSP",IF(U384="VAL","VAL",IF(A384="F",VLOOKUP(U384,coorfille,2),VLOOKUP(U384,coorgarçon,2)))))</f>
        <v>3.25</v>
      </c>
      <c r="W384" s="418">
        <v>0</v>
      </c>
      <c r="X384" s="420">
        <f>IF(W384="ABI",0,IF(W384="DSP","DSP",IF(W384="VAL","VAL",IF(A384="F",VLOOKUP(W384,SouplesseFille,2),VLOOKUP(W384,SouplesseGarçon,2)))))</f>
        <v>2.5</v>
      </c>
      <c r="Y384" s="418">
        <v>7</v>
      </c>
      <c r="Z384" s="420">
        <f>IF(Y384="ABI",0,IF(Y384="DSP","DSP",IF(Y384="VAL","VAL",IF(A384="F",VLOOKUP(Y384,eqfille,2),VLOOKUP(Y384,eqgarçon,2)))))</f>
        <v>1.5</v>
      </c>
      <c r="AA384" s="421">
        <f>IF(AND(V384="DSP",X384="DSP",Z384="DSP"),"DSP",IF(AND(V384="DSP",X384="DSP"),Z384*4,IF(AND(V384="DSP",Z384="DSP"),X384*4,IF(AND(X384="DSP",Z384="DSP"),V384*2,IF(V384="DSP",(X384+Z384)*2,IF(X384="DSP",V384+Z384*2,IF(Z384="DSP",V384+X384*2,IF(Z384="VAL","VALIDÉ",V384+X384+Z384))))))))</f>
        <v>7.25</v>
      </c>
      <c r="AB384" s="418">
        <v>53</v>
      </c>
      <c r="AC384" s="420">
        <f>IF(AB384="ABI",0,IF(AB384="DNF",0,IF(AB384="DSP","DSP",IF(AB384="VAL","VAL",(IF(A384="F",VLOOKUP(AB384,nagefille,2),VLOOKUP(AB384,nagegarçon,2)))))))</f>
        <v>7</v>
      </c>
      <c r="AD384" s="423">
        <f>IF(AC384="VAL","VALIDÉ",AC384)</f>
        <v>7</v>
      </c>
      <c r="AE384" s="424">
        <f>IF(AND(H384="DSP",M384="DSP",T384="DSP",AA384="DSP",AD384="DSP"),"DSP",IF(AND(H384="DSP",M384="DSP",T384="DSP",AA384="DSP"),AD384,IF(AND(H384="DSP",M384="DSP",T384="DSP",AD384="DSP"),AA384,IF(AND(H384="DSP",M384="DSP",AA384="DSP",AD384="DSP"),T384,IF(AND(H384="DSP",T384="DSP",AA384="DSP",AD384="DSP"),M384,IF(AND(M384="DSP",T384="DSP",AA384="DSP",AD384="DSP"),H384,IF(AND(T384="DSP",AA384="DSP",AD384="DSP"),(H384+M384)/2,IF(AND(M384="DSP",AA384="DSP",AD384="DSP"),(H384+T384)/2,IF(AND(H384="DSP",AA384="DSP",AD384="DSP"),(M384+T384)/2,IF(AND(M384="DSP",T384="DSP",AD384="DSP"),(H384+AA384)/2,IF(AND(H384="DSP",T384="DSP",AD384="DSP"),(M384+AA384)/2,IF(AND(H384="DSP",M384="DSP",AD384="DSP"),(T384+AA384)/2,IF(AND(M384="DSP",T384="DSP",AA384="DSP"),(H384+AD384)/2,IF(AND(H384="DSP",T384="DSP",AA384="DSP"),(M384+AD384)/2,IF(AND(H384="DSP",M384="DSP",AA384="DSP"),(T384+AD384)/2,IF(AND(H384="DSP",M384="DSP",T384="DSP"),(AA384+AD384)/2,IF(AND(H384="DSP",M384="DSP"),(T384+AA384+AD384)/3,IF(AND(H384="DSP",T384="DSP"),(M384+AA384+AD384)/3,IF(AND(M384="DSP",T384="DSP"),(H384+AA384+AD384)/3,IF(AND(H384="DSP",AA384="DSP"),(M384+T384+AD384)/3,IF(AND(M384="DSP",AA384="DSP"),(H384+T384+AD384)/3,IF(AND(T384="DSP",AA384="DSP"),(H384+M384+AD384)/3,IF(AND(H384="DSP",AD384="DSP"),(M384+T384+AA384)/3,IF(AND(M384="DSP",AD384="DSP"),(H384+T384+AA384)/3,IF(AND(T384="DSP",AD384="DSP"),(H384+M384+AA384)/3,IF(AND(AA384="DSP",AD384="DSP"),(H384+M384+T384)/3,IF(H384="DSP",(M384+T384+AA384+AD384)/4,IF(M384="DSP",(H384+T384+AA384+AD384)/4,IF(T384="DSP",(H384+M384+AA384+AD384)/4,IF(AA384="DSP",(H384+M384+T384+AD384)/4,IF(AD384="DSP",(H384+M384+T384+AA384)/4,SUM(H384+M384+T384+AA384+AD384)/5)))))))))))))))))))))))))))))))</f>
        <v>9.35</v>
      </c>
      <c r="AF384" s="425">
        <f>IF(AE384="DSP",0,AE384)</f>
        <v>9.35</v>
      </c>
      <c r="AG384" s="484">
        <f>RANK(AF384,$AF$3:$AF$651,0)</f>
        <v>476</v>
      </c>
      <c r="AH384" s="426">
        <f>IF(ISERROR(VLOOKUP(B384,'Notes Ecrit'!$A$2:$B$650,2,FALSE)),"ABI",(VLOOKUP(B384,'Notes Ecrit'!$A$2:$B$650,2,FALSE)))</f>
        <v>5.5</v>
      </c>
      <c r="AI384" s="425">
        <f>IF(OR(AH384="ABI",AH384="VALIDÉ"),0,AH384)</f>
        <v>5.5</v>
      </c>
      <c r="AJ384" s="488">
        <f>RANK(AI384,$AI$3:$AI$651,0)</f>
        <v>353</v>
      </c>
      <c r="AK384" s="427">
        <f>IF(AH384="ABI","DEF",IF(AE384="DSP",AH384,(AE384*0.5+AH384*0.5)))</f>
        <v>7.4249999999999998</v>
      </c>
    </row>
    <row r="385" spans="1:37" ht="15.75" customHeight="1" thickBot="1" x14ac:dyDescent="0.35">
      <c r="A385" s="414" t="s">
        <v>74</v>
      </c>
      <c r="B385" s="415">
        <v>21909338</v>
      </c>
      <c r="C385" s="442" t="s">
        <v>765</v>
      </c>
      <c r="D385" s="443" t="s">
        <v>766</v>
      </c>
      <c r="E385" s="418">
        <v>14</v>
      </c>
      <c r="F385" s="419">
        <f>IF(E385="ABI","ABI",IF(E385="DSP","DSP",IF(E385="VAL","VAL",(VLOOKUP(E385,tpstest,2)))))</f>
        <v>16.5</v>
      </c>
      <c r="G385" s="420">
        <f>IF(F385="ABI",0,IF(F385="DSP","DSP",IF(F385="VAL","VAL",(IF(A385="F",VLOOKUP(F385,endurfille,2),VLOOKUP(F385,endurgarçon,2))))))</f>
        <v>14</v>
      </c>
      <c r="H385" s="421">
        <f>IF(G385="VAL","VALIDÉ",G385)</f>
        <v>14</v>
      </c>
      <c r="I385" s="418">
        <v>3.64</v>
      </c>
      <c r="J385" s="420">
        <f>IF(I385="ABI",0,IF(I385="DSP","DSP",IF(I385="VAL","VAL",(IF(A385="F",VLOOKUP(I385,VIT20MF,2),VLOOKUP(I385,Vit20MG,2))))))</f>
        <v>14</v>
      </c>
      <c r="K385" s="418">
        <v>7.96</v>
      </c>
      <c r="L385" s="420">
        <f>IF(K385="ABI",0,IF(K385="DSP","DSP",IF(K385="VAL","VAL",(IF(A385="F",VLOOKUP(K385,vit50mf,2),VLOOKUP(K385,vit50mg,2))))))</f>
        <v>9</v>
      </c>
      <c r="M385" s="421">
        <f>IF(OR(J385="DSP",L385="DSP"),"DSP",IF(L385="VAL","VALIDÉ",(J385+L385)/2))</f>
        <v>11.5</v>
      </c>
      <c r="N385" s="418">
        <v>37</v>
      </c>
      <c r="O385" s="418">
        <v>61</v>
      </c>
      <c r="P385" s="422">
        <f>IF(OR(N385="DSP",N385="ABI",N385="VAL"),0,N385/O385)</f>
        <v>0.60655737704918034</v>
      </c>
      <c r="Q385" s="420">
        <f>IF(N385="ABI",0,IF(N385="DSP","DSP",IF(N385="VAL","VAL",IF(A385="F",VLOOKUP(P385,forcefille,2),VLOOKUP(P385,forcegarçon,2)))))</f>
        <v>6</v>
      </c>
      <c r="R385" s="418">
        <v>29.6</v>
      </c>
      <c r="S385" s="420">
        <f>IF(R385="ABI",0,IF(R385="DSP","DSP",IF(R385="VAL","VAL",IF(A385="F",VLOOKUP(R385,détfille,2),VLOOKUP(R385,détgarçon,2)))))</f>
        <v>4.5</v>
      </c>
      <c r="T385" s="421">
        <f>IF(OR(Q385="VAL",S385="VAL"),"VALIDÉ",IF(AND(Q385="DSP",S385="DSP"),"DSP",IF(Q385="DSP",S385*2,IF(S385="DSP",Q385*2,(Q385+S385)))))</f>
        <v>10.5</v>
      </c>
      <c r="U385" s="418">
        <v>30.47</v>
      </c>
      <c r="V385" s="420">
        <f>IF(U385="ABI",0,IF(U385="DSP","DSP",IF(U385="VAL","VAL",IF(A385="F",VLOOKUP(U385,coorfille,2),VLOOKUP(U385,coorgarçon,2)))))</f>
        <v>3.75</v>
      </c>
      <c r="W385" s="418">
        <v>-6</v>
      </c>
      <c r="X385" s="420">
        <f>IF(W385="ABI",0,IF(W385="DSP","DSP",IF(W385="VAL","VAL",IF(A385="F",VLOOKUP(W385,SouplesseFille,2),VLOOKUP(W385,SouplesseGarçon,2)))))</f>
        <v>1.25</v>
      </c>
      <c r="Y385" s="418">
        <v>2</v>
      </c>
      <c r="Z385" s="420">
        <f>IF(Y385="ABI",0,IF(Y385="DSP","DSP",IF(Y385="VAL","VAL",IF(A385="F",VLOOKUP(Y385,eqfille,2),VLOOKUP(Y385,eqgarçon,2)))))</f>
        <v>4</v>
      </c>
      <c r="AA385" s="421">
        <f>IF(AND(V385="DSP",X385="DSP",Z385="DSP"),"DSP",IF(AND(V385="DSP",X385="DSP"),Z385*4,IF(AND(V385="DSP",Z385="DSP"),X385*4,IF(AND(X385="DSP",Z385="DSP"),V385*2,IF(V385="DSP",(X385+Z385)*2,IF(X385="DSP",V385+Z385*2,IF(Z385="DSP",V385+X385*2,IF(Z385="VAL","VALIDÉ",V385+X385+Z385))))))))</f>
        <v>9</v>
      </c>
      <c r="AB385" s="418">
        <v>32.89</v>
      </c>
      <c r="AC385" s="420">
        <f>IF(AB385="ABI",0,IF(AB385="DNF",0,IF(AB385="DSP","DSP",IF(AB385="VAL","VAL",(IF(A385="F",VLOOKUP(AB385,nagefille,2),VLOOKUP(AB385,nagegarçon,2)))))))</f>
        <v>18</v>
      </c>
      <c r="AD385" s="423">
        <f>IF(AC385="VAL","VALIDÉ",AC385)</f>
        <v>18</v>
      </c>
      <c r="AE385" s="424">
        <f>IF(AND(H385="DSP",M385="DSP",T385="DSP",AA385="DSP",AD385="DSP"),"DSP",IF(AND(H385="DSP",M385="DSP",T385="DSP",AA385="DSP"),AD385,IF(AND(H385="DSP",M385="DSP",T385="DSP",AD385="DSP"),AA385,IF(AND(H385="DSP",M385="DSP",AA385="DSP",AD385="DSP"),T385,IF(AND(H385="DSP",T385="DSP",AA385="DSP",AD385="DSP"),M385,IF(AND(M385="DSP",T385="DSP",AA385="DSP",AD385="DSP"),H385,IF(AND(T385="DSP",AA385="DSP",AD385="DSP"),(H385+M385)/2,IF(AND(M385="DSP",AA385="DSP",AD385="DSP"),(H385+T385)/2,IF(AND(H385="DSP",AA385="DSP",AD385="DSP"),(M385+T385)/2,IF(AND(M385="DSP",T385="DSP",AD385="DSP"),(H385+AA385)/2,IF(AND(H385="DSP",T385="DSP",AD385="DSP"),(M385+AA385)/2,IF(AND(H385="DSP",M385="DSP",AD385="DSP"),(T385+AA385)/2,IF(AND(M385="DSP",T385="DSP",AA385="DSP"),(H385+AD385)/2,IF(AND(H385="DSP",T385="DSP",AA385="DSP"),(M385+AD385)/2,IF(AND(H385="DSP",M385="DSP",AA385="DSP"),(T385+AD385)/2,IF(AND(H385="DSP",M385="DSP",T385="DSP"),(AA385+AD385)/2,IF(AND(H385="DSP",M385="DSP"),(T385+AA385+AD385)/3,IF(AND(H385="DSP",T385="DSP"),(M385+AA385+AD385)/3,IF(AND(M385="DSP",T385="DSP"),(H385+AA385+AD385)/3,IF(AND(H385="DSP",AA385="DSP"),(M385+T385+AD385)/3,IF(AND(M385="DSP",AA385="DSP"),(H385+T385+AD385)/3,IF(AND(T385="DSP",AA385="DSP"),(H385+M385+AD385)/3,IF(AND(H385="DSP",AD385="DSP"),(M385+T385+AA385)/3,IF(AND(M385="DSP",AD385="DSP"),(H385+T385+AA385)/3,IF(AND(T385="DSP",AD385="DSP"),(H385+M385+AA385)/3,IF(AND(AA385="DSP",AD385="DSP"),(H385+M385+T385)/3,IF(H385="DSP",(M385+T385+AA385+AD385)/4,IF(M385="DSP",(H385+T385+AA385+AD385)/4,IF(T385="DSP",(H385+M385+AA385+AD385)/4,IF(AA385="DSP",(H385+M385+T385+AD385)/4,IF(AD385="DSP",(H385+M385+T385+AA385)/4,SUM(H385+M385+T385+AA385+AD385)/5)))))))))))))))))))))))))))))))</f>
        <v>12.6</v>
      </c>
      <c r="AF385" s="425">
        <f>IF(AE385="DSP",0,AE385)</f>
        <v>12.6</v>
      </c>
      <c r="AG385" s="484">
        <f>RANK(AF385,$AF$3:$AF$651,0)</f>
        <v>120</v>
      </c>
      <c r="AH385" s="426">
        <f>IF(ISERROR(VLOOKUP(B385,'Notes Ecrit'!$A$2:$B$650,2,FALSE)),"ABI",(VLOOKUP(B385,'Notes Ecrit'!$A$2:$B$650,2,FALSE)))</f>
        <v>6</v>
      </c>
      <c r="AI385" s="425">
        <f>IF(OR(AH385="ABI",AH385="VALIDÉ"),0,AH385)</f>
        <v>6</v>
      </c>
      <c r="AJ385" s="488">
        <f>RANK(AI385,$AI$3:$AI$651,0)</f>
        <v>288</v>
      </c>
      <c r="AK385" s="427">
        <f>IF(AH385="ABI","DEF",IF(AE385="DSP",AH385,(AE385*0.5+AH385*0.5)))</f>
        <v>9.3000000000000007</v>
      </c>
    </row>
    <row r="386" spans="1:37" ht="15.75" customHeight="1" thickBot="1" x14ac:dyDescent="0.35">
      <c r="A386" s="414" t="s">
        <v>1026</v>
      </c>
      <c r="B386" s="455">
        <v>21903207</v>
      </c>
      <c r="C386" s="608" t="s">
        <v>767</v>
      </c>
      <c r="D386" s="615" t="s">
        <v>193</v>
      </c>
      <c r="E386" s="418">
        <v>16</v>
      </c>
      <c r="F386" s="419">
        <f>IF(E386="ABI","ABI",IF(E386="DSP","DSP",IF(E386="VAL","VAL",(VLOOKUP(E386,tpstest,2)))))</f>
        <v>17.5</v>
      </c>
      <c r="G386" s="420">
        <f>IF(F386="ABI",0,IF(F386="DSP","DSP",IF(F386="VAL","VAL",(IF(A386="F",VLOOKUP(F386,endurfille,2),VLOOKUP(F386,endurgarçon,2))))))</f>
        <v>13</v>
      </c>
      <c r="H386" s="421">
        <f>IF(G386="VAL","VALIDÉ",G386)</f>
        <v>13</v>
      </c>
      <c r="I386" s="418">
        <v>3.09</v>
      </c>
      <c r="J386" s="420">
        <f>IF(I386="ABI",0,IF(I386="DSP","DSP",IF(I386="VAL","VAL",(IF(A386="F",VLOOKUP(I386,VIT20MF,2),VLOOKUP(I386,Vit20MG,2))))))</f>
        <v>19</v>
      </c>
      <c r="K386" s="418">
        <v>6.57</v>
      </c>
      <c r="L386" s="420">
        <f>IF(K386="ABI",0,IF(K386="DSP","DSP",IF(K386="VAL","VAL",(IF(A386="F",VLOOKUP(K386,vit50mf,2),VLOOKUP(K386,vit50mg,2))))))</f>
        <v>13</v>
      </c>
      <c r="M386" s="421">
        <f>IF(OR(J386="DSP",L386="DSP"),"DSP",IF(L386="VAL","VALIDÉ",(J386+L386)/2))</f>
        <v>16</v>
      </c>
      <c r="N386" s="418">
        <v>82</v>
      </c>
      <c r="O386" s="418">
        <v>75</v>
      </c>
      <c r="P386" s="422">
        <f>IF(OR(N386="DSP",N386="ABI",N386="VAL"),0,N386/O386)</f>
        <v>1.0933333333333333</v>
      </c>
      <c r="Q386" s="420">
        <f>IF(N386="ABI",0,IF(N386="DSP","DSP",IF(N386="VAL","VAL",IF(A386="F",VLOOKUP(P386,forcefille,2),VLOOKUP(P386,forcegarçon,2)))))</f>
        <v>5.5</v>
      </c>
      <c r="R386" s="418">
        <v>47.6</v>
      </c>
      <c r="S386" s="420">
        <f>IF(R386="ABI",0,IF(R386="DSP","DSP",IF(R386="VAL","VAL",IF(A386="F",VLOOKUP(R386,détfille,2),VLOOKUP(R386,détgarçon,2)))))</f>
        <v>5</v>
      </c>
      <c r="T386" s="421">
        <f>IF(OR(Q386="VAL",S386="VAL"),"VALIDÉ",IF(AND(Q386="DSP",S386="DSP"),"DSP",IF(Q386="DSP",S386*2,IF(S386="DSP",Q386*2,(Q386+S386)))))</f>
        <v>10.5</v>
      </c>
      <c r="U386" s="418">
        <v>26.16</v>
      </c>
      <c r="V386" s="420">
        <f>IF(U386="ABI",0,IF(U386="DSP","DSP",IF(U386="VAL","VAL",IF(A386="F",VLOOKUP(U386,coorfille,2),VLOOKUP(U386,coorgarçon,2)))))</f>
        <v>4.75</v>
      </c>
      <c r="W386" s="418">
        <v>2</v>
      </c>
      <c r="X386" s="420">
        <f>IF(W386="ABI",0,IF(W386="DSP","DSP",IF(W386="VAL","VAL",IF(A386="F",VLOOKUP(W386,SouplesseFille,2),VLOOKUP(W386,SouplesseGarçon,2)))))</f>
        <v>3</v>
      </c>
      <c r="Y386" s="418">
        <v>4</v>
      </c>
      <c r="Z386" s="420">
        <f>IF(Y386="ABI",0,IF(Y386="DSP","DSP",IF(Y386="VAL","VAL",IF(A386="F",VLOOKUP(Y386,eqfille,2),VLOOKUP(Y386,eqgarçon,2)))))</f>
        <v>3</v>
      </c>
      <c r="AA386" s="421">
        <f>IF(AND(V386="DSP",X386="DSP",Z386="DSP"),"DSP",IF(AND(V386="DSP",X386="DSP"),Z386*4,IF(AND(V386="DSP",Z386="DSP"),X386*4,IF(AND(X386="DSP",Z386="DSP"),V386*2,IF(V386="DSP",(X386+Z386)*2,IF(X386="DSP",V386+Z386*2,IF(Z386="DSP",V386+X386*2,IF(Z386="VAL","VALIDÉ",V386+X386+Z386))))))))</f>
        <v>10.75</v>
      </c>
      <c r="AB386" s="418">
        <v>37.700000000000003</v>
      </c>
      <c r="AC386" s="420">
        <f>IF(AB386="ABI",0,IF(AB386="DNF",0,IF(AB386="DSP","DSP",IF(AB386="VAL","VAL",(IF(A386="F",VLOOKUP(AB386,nagefille,2),VLOOKUP(AB386,nagegarçon,2)))))))</f>
        <v>12</v>
      </c>
      <c r="AD386" s="423">
        <f>IF(AC386="VAL","VALIDÉ",AC386)</f>
        <v>12</v>
      </c>
      <c r="AE386" s="424">
        <f>IF(AND(H386="DSP",M386="DSP",T386="DSP",AA386="DSP",AD386="DSP"),"DSP",IF(AND(H386="DSP",M386="DSP",T386="DSP",AA386="DSP"),AD386,IF(AND(H386="DSP",M386="DSP",T386="DSP",AD386="DSP"),AA386,IF(AND(H386="DSP",M386="DSP",AA386="DSP",AD386="DSP"),T386,IF(AND(H386="DSP",T386="DSP",AA386="DSP",AD386="DSP"),M386,IF(AND(M386="DSP",T386="DSP",AA386="DSP",AD386="DSP"),H386,IF(AND(T386="DSP",AA386="DSP",AD386="DSP"),(H386+M386)/2,IF(AND(M386="DSP",AA386="DSP",AD386="DSP"),(H386+T386)/2,IF(AND(H386="DSP",AA386="DSP",AD386="DSP"),(M386+T386)/2,IF(AND(M386="DSP",T386="DSP",AD386="DSP"),(H386+AA386)/2,IF(AND(H386="DSP",T386="DSP",AD386="DSP"),(M386+AA386)/2,IF(AND(H386="DSP",M386="DSP",AD386="DSP"),(T386+AA386)/2,IF(AND(M386="DSP",T386="DSP",AA386="DSP"),(H386+AD386)/2,IF(AND(H386="DSP",T386="DSP",AA386="DSP"),(M386+AD386)/2,IF(AND(H386="DSP",M386="DSP",AA386="DSP"),(T386+AD386)/2,IF(AND(H386="DSP",M386="DSP",T386="DSP"),(AA386+AD386)/2,IF(AND(H386="DSP",M386="DSP"),(T386+AA386+AD386)/3,IF(AND(H386="DSP",T386="DSP"),(M386+AA386+AD386)/3,IF(AND(M386="DSP",T386="DSP"),(H386+AA386+AD386)/3,IF(AND(H386="DSP",AA386="DSP"),(M386+T386+AD386)/3,IF(AND(M386="DSP",AA386="DSP"),(H386+T386+AD386)/3,IF(AND(T386="DSP",AA386="DSP"),(H386+M386+AD386)/3,IF(AND(H386="DSP",AD386="DSP"),(M386+T386+AA386)/3,IF(AND(M386="DSP",AD386="DSP"),(H386+T386+AA386)/3,IF(AND(T386="DSP",AD386="DSP"),(H386+M386+AA386)/3,IF(AND(AA386="DSP",AD386="DSP"),(H386+M386+T386)/3,IF(H386="DSP",(M386+T386+AA386+AD386)/4,IF(M386="DSP",(H386+T386+AA386+AD386)/4,IF(T386="DSP",(H386+M386+AA386+AD386)/4,IF(AA386="DSP",(H386+M386+T386+AD386)/4,IF(AD386="DSP",(H386+M386+T386+AA386)/4,SUM(H386+M386+T386+AA386+AD386)/5)))))))))))))))))))))))))))))))</f>
        <v>12.45</v>
      </c>
      <c r="AF386" s="425">
        <f>IF(AE386="DSP",0,AE386)</f>
        <v>12.45</v>
      </c>
      <c r="AG386" s="484">
        <f>RANK(AF386,$AF$3:$AF$651,0)</f>
        <v>140</v>
      </c>
      <c r="AH386" s="426">
        <f>IF(ISERROR(VLOOKUP(B386,'Notes Ecrit'!$A$2:$B$650,2,FALSE)),"ABI",(VLOOKUP(B386,'Notes Ecrit'!$A$2:$B$650,2,FALSE)))</f>
        <v>5</v>
      </c>
      <c r="AI386" s="425">
        <f>IF(OR(AH386="ABI",AH386="VALIDÉ"),0,AH386)</f>
        <v>5</v>
      </c>
      <c r="AJ386" s="488">
        <f>RANK(AI386,$AI$3:$AI$651,0)</f>
        <v>416</v>
      </c>
      <c r="AK386" s="427">
        <f>IF(AH386="ABI","DEF",IF(AE386="DSP",AH386,(AE386*0.5+AH386*0.5)))</f>
        <v>8.7249999999999996</v>
      </c>
    </row>
    <row r="387" spans="1:37" ht="15.75" customHeight="1" thickBot="1" x14ac:dyDescent="0.35">
      <c r="A387" s="414" t="s">
        <v>1026</v>
      </c>
      <c r="B387" s="415">
        <v>21906557</v>
      </c>
      <c r="C387" s="444" t="s">
        <v>268</v>
      </c>
      <c r="D387" s="445" t="s">
        <v>153</v>
      </c>
      <c r="E387" s="418">
        <v>19</v>
      </c>
      <c r="F387" s="419">
        <f>IF(E387="ABI","ABI",IF(E387="DSP","DSP",IF(E387="VAL","VAL",(VLOOKUP(E387,tpstest,2)))))</f>
        <v>19</v>
      </c>
      <c r="G387" s="420">
        <f>IF(F387="ABI",0,IF(F387="DSP","DSP",IF(F387="VAL","VAL",(IF(A387="F",VLOOKUP(F387,endurfille,2),VLOOKUP(F387,endurgarçon,2))))))</f>
        <v>16</v>
      </c>
      <c r="H387" s="421">
        <f>IF(G387="VAL","VALIDÉ",G387)</f>
        <v>16</v>
      </c>
      <c r="I387" s="418">
        <v>3.1</v>
      </c>
      <c r="J387" s="420">
        <f>IF(I387="ABI",0,IF(I387="DSP","DSP",IF(I387="VAL","VAL",(IF(A387="F",VLOOKUP(I387,VIT20MF,2),VLOOKUP(I387,Vit20MG,2))))))</f>
        <v>19</v>
      </c>
      <c r="K387" s="418">
        <v>6.7</v>
      </c>
      <c r="L387" s="420">
        <f>IF(K387="ABI",0,IF(K387="DSP","DSP",IF(K387="VAL","VAL",(IF(A387="F",VLOOKUP(K387,vit50mf,2),VLOOKUP(K387,vit50mg,2))))))</f>
        <v>12</v>
      </c>
      <c r="M387" s="462">
        <f>IF(OR(J387="DSP",L387="DSP"),"DSP",IF(L387="VAL","VALIDÉ",(J387+L387)/2))</f>
        <v>15.5</v>
      </c>
      <c r="N387" s="418">
        <v>64</v>
      </c>
      <c r="O387" s="418">
        <v>71</v>
      </c>
      <c r="P387" s="422">
        <f>IF(OR(N387="DSP",N387="ABI",N387="VAL"),0,N387/O387)</f>
        <v>0.90140845070422537</v>
      </c>
      <c r="Q387" s="420">
        <f>IF(N387="ABI",0,IF(N387="DSP","DSP",IF(N387="VAL","VAL",IF(A387="F",VLOOKUP(P387,forcefille,2),VLOOKUP(P387,forcegarçon,2)))))</f>
        <v>5</v>
      </c>
      <c r="R387" s="418">
        <v>40.5</v>
      </c>
      <c r="S387" s="420">
        <f>IF(R387="ABI",0,IF(R387="DSP","DSP",IF(R387="VAL","VAL",IF(A387="F",VLOOKUP(R387,détfille,2),VLOOKUP(R387,détgarçon,2)))))</f>
        <v>3</v>
      </c>
      <c r="T387" s="421">
        <f>IF(OR(Q387="VAL",S387="VAL"),"VALIDÉ",IF(AND(Q387="DSP",S387="DSP"),"DSP",IF(Q387="DSP",S387*2,IF(S387="DSP",Q387*2,(Q387+S387)))))</f>
        <v>8</v>
      </c>
      <c r="U387" s="418">
        <v>25.21</v>
      </c>
      <c r="V387" s="420">
        <f>IF(U387="ABI",0,IF(U387="DSP","DSP",IF(U387="VAL","VAL",IF(A387="F",VLOOKUP(U387,coorfille,2),VLOOKUP(U387,coorgarçon,2)))))</f>
        <v>5.25</v>
      </c>
      <c r="W387" s="418">
        <v>-14</v>
      </c>
      <c r="X387" s="420">
        <f>IF(W387="ABI",0,IF(W387="DSP","DSP",IF(W387="VAL","VAL",IF(A387="F",VLOOKUP(W387,SouplesseFille,2),VLOOKUP(W387,SouplesseGarçon,2)))))</f>
        <v>0.25</v>
      </c>
      <c r="Y387" s="418">
        <v>5</v>
      </c>
      <c r="Z387" s="420">
        <f>IF(Y387="ABI",0,IF(Y387="DSP","DSP",IF(Y387="VAL","VAL",IF(A387="F",VLOOKUP(Y387,eqfille,2),VLOOKUP(Y387,eqgarçon,2)))))</f>
        <v>2.5</v>
      </c>
      <c r="AA387" s="421">
        <f>IF(AND(V387="DSP",X387="DSP",Z387="DSP"),"DSP",IF(AND(V387="DSP",X387="DSP"),Z387*4,IF(AND(V387="DSP",Z387="DSP"),X387*4,IF(AND(X387="DSP",Z387="DSP"),V387*2,IF(V387="DSP",(X387+Z387)*2,IF(X387="DSP",V387+Z387*2,IF(Z387="DSP",V387+X387*2,IF(Z387="VAL","VALIDÉ",V387+X387+Z387))))))))</f>
        <v>8</v>
      </c>
      <c r="AB387" s="418">
        <v>36.54</v>
      </c>
      <c r="AC387" s="420">
        <f>IF(AB387="ABI",0,IF(AB387="DNF",0,IF(AB387="DSP","DSP",IF(AB387="VAL","VAL",(IF(A387="F",VLOOKUP(AB387,nagefille,2),VLOOKUP(AB387,nagegarçon,2)))))))</f>
        <v>12</v>
      </c>
      <c r="AD387" s="423">
        <f>IF(AC387="VAL","VALIDÉ",AC387)</f>
        <v>12</v>
      </c>
      <c r="AE387" s="424">
        <f>IF(AND(H387="DSP",M387="DSP",T387="DSP",AA387="DSP",AD387="DSP"),"DSP",IF(AND(H387="DSP",M387="DSP",T387="DSP",AA387="DSP"),AD387,IF(AND(H387="DSP",M387="DSP",T387="DSP",AD387="DSP"),AA387,IF(AND(H387="DSP",M387="DSP",AA387="DSP",AD387="DSP"),T387,IF(AND(H387="DSP",T387="DSP",AA387="DSP",AD387="DSP"),M387,IF(AND(M387="DSP",T387="DSP",AA387="DSP",AD387="DSP"),H387,IF(AND(T387="DSP",AA387="DSP",AD387="DSP"),(H387+M387)/2,IF(AND(M387="DSP",AA387="DSP",AD387="DSP"),(H387+T387)/2,IF(AND(H387="DSP",AA387="DSP",AD387="DSP"),(M387+T387)/2,IF(AND(M387="DSP",T387="DSP",AD387="DSP"),(H387+AA387)/2,IF(AND(H387="DSP",T387="DSP",AD387="DSP"),(M387+AA387)/2,IF(AND(H387="DSP",M387="DSP",AD387="DSP"),(T387+AA387)/2,IF(AND(M387="DSP",T387="DSP",AA387="DSP"),(H387+AD387)/2,IF(AND(H387="DSP",T387="DSP",AA387="DSP"),(M387+AD387)/2,IF(AND(H387="DSP",M387="DSP",AA387="DSP"),(T387+AD387)/2,IF(AND(H387="DSP",M387="DSP",T387="DSP"),(AA387+AD387)/2,IF(AND(H387="DSP",M387="DSP"),(T387+AA387+AD387)/3,IF(AND(H387="DSP",T387="DSP"),(M387+AA387+AD387)/3,IF(AND(M387="DSP",T387="DSP"),(H387+AA387+AD387)/3,IF(AND(H387="DSP",AA387="DSP"),(M387+T387+AD387)/3,IF(AND(M387="DSP",AA387="DSP"),(H387+T387+AD387)/3,IF(AND(T387="DSP",AA387="DSP"),(H387+M387+AD387)/3,IF(AND(H387="DSP",AD387="DSP"),(M387+T387+AA387)/3,IF(AND(M387="DSP",AD387="DSP"),(H387+T387+AA387)/3,IF(AND(T387="DSP",AD387="DSP"),(H387+M387+AA387)/3,IF(AND(AA387="DSP",AD387="DSP"),(H387+M387+T387)/3,IF(H387="DSP",(M387+T387+AA387+AD387)/4,IF(M387="DSP",(H387+T387+AA387+AD387)/4,IF(T387="DSP",(H387+M387+AA387+AD387)/4,IF(AA387="DSP",(H387+M387+T387+AD387)/4,IF(AD387="DSP",(H387+M387+T387+AA387)/4,SUM(H387+M387+T387+AA387+AD387)/5)))))))))))))))))))))))))))))))</f>
        <v>11.9</v>
      </c>
      <c r="AF387" s="425">
        <f>IF(AE387="DSP",0,AE387)</f>
        <v>11.9</v>
      </c>
      <c r="AG387" s="484">
        <f>RANK(AF387,$AF$3:$AF$651,0)</f>
        <v>208</v>
      </c>
      <c r="AH387" s="426">
        <f>IF(ISERROR(VLOOKUP(B387,'Notes Ecrit'!$A$2:$B$650,2,FALSE)),"ABI",(VLOOKUP(B387,'Notes Ecrit'!$A$2:$B$650,2,FALSE)))</f>
        <v>9.5</v>
      </c>
      <c r="AI387" s="425">
        <f>IF(OR(AH387="ABI",AH387="VALIDÉ"),0,AH387)</f>
        <v>9.5</v>
      </c>
      <c r="AJ387" s="488">
        <f>RANK(AI387,$AI$3:$AI$651,0)</f>
        <v>38</v>
      </c>
      <c r="AK387" s="427">
        <f>IF(AH387="ABI","DEF",IF(AE387="DSP",AH387,(AE387*0.5+AH387*0.5)))</f>
        <v>10.7</v>
      </c>
    </row>
    <row r="388" spans="1:37" ht="15.75" customHeight="1" thickBot="1" x14ac:dyDescent="0.35">
      <c r="A388" s="414" t="s">
        <v>1026</v>
      </c>
      <c r="B388" s="415">
        <v>21808545</v>
      </c>
      <c r="C388" s="442" t="s">
        <v>268</v>
      </c>
      <c r="D388" s="443" t="s">
        <v>269</v>
      </c>
      <c r="E388" s="418">
        <v>15</v>
      </c>
      <c r="F388" s="419">
        <f>IF(E388="ABI","ABI",IF(E388="DSP","DSP",IF(E388="VAL","VAL",(VLOOKUP(E388,tpstest,2)))))</f>
        <v>17</v>
      </c>
      <c r="G388" s="420">
        <f>IF(F388="ABI",0,IF(F388="DSP","DSP",IF(F388="VAL","VAL",(IF(A388="F",VLOOKUP(F388,endurfille,2),VLOOKUP(F388,endurgarçon,2))))))</f>
        <v>12</v>
      </c>
      <c r="H388" s="421">
        <f>IF(G388="VAL","VALIDÉ",G388)</f>
        <v>12</v>
      </c>
      <c r="I388" s="418">
        <v>3.14</v>
      </c>
      <c r="J388" s="420">
        <f>IF(I388="ABI",0,IF(I388="DSP","DSP",IF(I388="VAL","VAL",(IF(A388="F",VLOOKUP(I388,VIT20MF,2),VLOOKUP(I388,Vit20MG,2))))))</f>
        <v>18</v>
      </c>
      <c r="K388" s="418">
        <v>6.51</v>
      </c>
      <c r="L388" s="420">
        <f>IF(K388="ABI",0,IF(K388="DSP","DSP",IF(K388="VAL","VAL",(IF(A388="F",VLOOKUP(K388,vit50mf,2),VLOOKUP(K388,vit50mg,2))))))</f>
        <v>13</v>
      </c>
      <c r="M388" s="421">
        <f>IF(OR(J388="DSP",L388="DSP"),"DSP",IF(L388="VAL","VALIDÉ",(J388+L388)/2))</f>
        <v>15.5</v>
      </c>
      <c r="N388" s="418">
        <v>72</v>
      </c>
      <c r="O388" s="418">
        <v>74</v>
      </c>
      <c r="P388" s="422">
        <f>IF(OR(N388="DSP",N388="ABI",N388="VAL"),0,N388/O388)</f>
        <v>0.97297297297297303</v>
      </c>
      <c r="Q388" s="420">
        <f>IF(N388="ABI",0,IF(N388="DSP","DSP",IF(N388="VAL","VAL",IF(A388="F",VLOOKUP(P388,forcefille,2),VLOOKUP(P388,forcegarçon,2)))))</f>
        <v>5</v>
      </c>
      <c r="R388" s="418">
        <v>43.8</v>
      </c>
      <c r="S388" s="420">
        <f>IF(R388="ABI",0,IF(R388="DSP","DSP",IF(R388="VAL","VAL",IF(A388="F",VLOOKUP(R388,détfille,2),VLOOKUP(R388,détgarçon,2)))))</f>
        <v>4</v>
      </c>
      <c r="T388" s="421">
        <f>IF(OR(Q388="VAL",S388="VAL"),"VALIDÉ",IF(AND(Q388="DSP",S388="DSP"),"DSP",IF(Q388="DSP",S388*2,IF(S388="DSP",Q388*2,(Q388+S388)))))</f>
        <v>9</v>
      </c>
      <c r="U388" s="418">
        <v>25.86</v>
      </c>
      <c r="V388" s="420">
        <f>IF(U388="ABI",0,IF(U388="DSP","DSP",IF(U388="VAL","VAL",IF(A388="F",VLOOKUP(U388,coorfille,2),VLOOKUP(U388,coorgarçon,2)))))</f>
        <v>5</v>
      </c>
      <c r="W388" s="418">
        <v>1</v>
      </c>
      <c r="X388" s="420">
        <f>IF(W388="ABI",0,IF(W388="DSP","DSP",IF(W388="VAL","VAL",IF(A388="F",VLOOKUP(W388,SouplesseFille,2),VLOOKUP(W388,SouplesseGarçon,2)))))</f>
        <v>2.75</v>
      </c>
      <c r="Y388" s="418">
        <v>5</v>
      </c>
      <c r="Z388" s="420">
        <f>IF(Y388="ABI",0,IF(Y388="DSP","DSP",IF(Y388="VAL","VAL",IF(A388="F",VLOOKUP(Y388,eqfille,2),VLOOKUP(Y388,eqgarçon,2)))))</f>
        <v>2.5</v>
      </c>
      <c r="AA388" s="421">
        <f>IF(AND(V388="DSP",X388="DSP",Z388="DSP"),"DSP",IF(AND(V388="DSP",X388="DSP"),Z388*4,IF(AND(V388="DSP",Z388="DSP"),X388*4,IF(AND(X388="DSP",Z388="DSP"),V388*2,IF(V388="DSP",(X388+Z388)*2,IF(X388="DSP",V388+Z388*2,IF(Z388="DSP",V388+X388*2,IF(Z388="VAL","VALIDÉ",V388+X388+Z388))))))))</f>
        <v>10.25</v>
      </c>
      <c r="AB388" s="418">
        <v>42.2</v>
      </c>
      <c r="AC388" s="420">
        <f>IF(AB388="ABI",0,IF(AB388="DNF",0,IF(AB388="DSP","DSP",IF(AB388="VAL","VAL",(IF(A388="F",VLOOKUP(AB388,nagefille,2),VLOOKUP(AB388,nagegarçon,2)))))))</f>
        <v>9</v>
      </c>
      <c r="AD388" s="423">
        <f>IF(AC388="VAL","VALIDÉ",AC388)</f>
        <v>9</v>
      </c>
      <c r="AE388" s="424">
        <f>IF(AND(H388="DSP",M388="DSP",T388="DSP",AA388="DSP",AD388="DSP"),"DSP",IF(AND(H388="DSP",M388="DSP",T388="DSP",AA388="DSP"),AD388,IF(AND(H388="DSP",M388="DSP",T388="DSP",AD388="DSP"),AA388,IF(AND(H388="DSP",M388="DSP",AA388="DSP",AD388="DSP"),T388,IF(AND(H388="DSP",T388="DSP",AA388="DSP",AD388="DSP"),M388,IF(AND(M388="DSP",T388="DSP",AA388="DSP",AD388="DSP"),H388,IF(AND(T388="DSP",AA388="DSP",AD388="DSP"),(H388+M388)/2,IF(AND(M388="DSP",AA388="DSP",AD388="DSP"),(H388+T388)/2,IF(AND(H388="DSP",AA388="DSP",AD388="DSP"),(M388+T388)/2,IF(AND(M388="DSP",T388="DSP",AD388="DSP"),(H388+AA388)/2,IF(AND(H388="DSP",T388="DSP",AD388="DSP"),(M388+AA388)/2,IF(AND(H388="DSP",M388="DSP",AD388="DSP"),(T388+AA388)/2,IF(AND(M388="DSP",T388="DSP",AA388="DSP"),(H388+AD388)/2,IF(AND(H388="DSP",T388="DSP",AA388="DSP"),(M388+AD388)/2,IF(AND(H388="DSP",M388="DSP",AA388="DSP"),(T388+AD388)/2,IF(AND(H388="DSP",M388="DSP",T388="DSP"),(AA388+AD388)/2,IF(AND(H388="DSP",M388="DSP"),(T388+AA388+AD388)/3,IF(AND(H388="DSP",T388="DSP"),(M388+AA388+AD388)/3,IF(AND(M388="DSP",T388="DSP"),(H388+AA388+AD388)/3,IF(AND(H388="DSP",AA388="DSP"),(M388+T388+AD388)/3,IF(AND(M388="DSP",AA388="DSP"),(H388+T388+AD388)/3,IF(AND(T388="DSP",AA388="DSP"),(H388+M388+AD388)/3,IF(AND(H388="DSP",AD388="DSP"),(M388+T388+AA388)/3,IF(AND(M388="DSP",AD388="DSP"),(H388+T388+AA388)/3,IF(AND(T388="DSP",AD388="DSP"),(H388+M388+AA388)/3,IF(AND(AA388="DSP",AD388="DSP"),(H388+M388+T388)/3,IF(H388="DSP",(M388+T388+AA388+AD388)/4,IF(M388="DSP",(H388+T388+AA388+AD388)/4,IF(T388="DSP",(H388+M388+AA388+AD388)/4,IF(AA388="DSP",(H388+M388+T388+AD388)/4,IF(AD388="DSP",(H388+M388+T388+AA388)/4,SUM(H388+M388+T388+AA388+AD388)/5)))))))))))))))))))))))))))))))</f>
        <v>11.15</v>
      </c>
      <c r="AF388" s="425">
        <f>IF(AE388="DSP",0,AE388)</f>
        <v>11.15</v>
      </c>
      <c r="AG388" s="484">
        <f>RANK(AF388,$AF$3:$AF$651,0)</f>
        <v>307</v>
      </c>
      <c r="AH388" s="426">
        <f>IF(ISERROR(VLOOKUP(B388,'Notes Ecrit'!$A$2:$B$650,2,FALSE)),"ABI",(VLOOKUP(B388,'Notes Ecrit'!$A$2:$B$650,2,FALSE)))</f>
        <v>7.5</v>
      </c>
      <c r="AI388" s="425">
        <f>IF(OR(AH388="ABI",AH388="VALIDÉ"),0,AH388)</f>
        <v>7.5</v>
      </c>
      <c r="AJ388" s="488">
        <f>RANK(AI388,$AI$3:$AI$651,0)</f>
        <v>137</v>
      </c>
      <c r="AK388" s="427">
        <f>IF(AH388="ABI","DEF",IF(AE388="DSP",AH388,(AE388*0.5+AH388*0.5)))</f>
        <v>9.3249999999999993</v>
      </c>
    </row>
    <row r="389" spans="1:37" ht="15.75" customHeight="1" thickBot="1" x14ac:dyDescent="0.35">
      <c r="A389" s="414" t="s">
        <v>1026</v>
      </c>
      <c r="B389" s="415">
        <v>21702942</v>
      </c>
      <c r="C389" s="442" t="s">
        <v>768</v>
      </c>
      <c r="D389" s="443" t="s">
        <v>156</v>
      </c>
      <c r="E389" s="418">
        <v>13</v>
      </c>
      <c r="F389" s="419">
        <f>IF(E389="ABI","ABI",IF(E389="DSP","DSP",IF(E389="VAL","VAL",(VLOOKUP(E389,tpstest,2)))))</f>
        <v>16</v>
      </c>
      <c r="G389" s="420">
        <f>IF(F389="ABI",0,IF(F389="DSP","DSP",IF(F389="VAL","VAL",(IF(A389="F",VLOOKUP(F389,endurfille,2),VLOOKUP(F389,endurgarçon,2))))))</f>
        <v>10</v>
      </c>
      <c r="H389" s="421">
        <f>IF(G389="VAL","VALIDÉ",G389)</f>
        <v>10</v>
      </c>
      <c r="I389" s="418">
        <v>3.25</v>
      </c>
      <c r="J389" s="420">
        <f>IF(I389="ABI",0,IF(I389="DSP","DSP",IF(I389="VAL","VAL",(IF(A389="F",VLOOKUP(I389,VIT20MF,2),VLOOKUP(I389,Vit20MG,2))))))</f>
        <v>16</v>
      </c>
      <c r="K389" s="418">
        <v>6.99</v>
      </c>
      <c r="L389" s="420">
        <f>IF(K389="ABI",0,IF(K389="DSP","DSP",IF(K389="VAL","VAL",(IF(A389="F",VLOOKUP(K389,vit50mf,2),VLOOKUP(K389,vit50mg,2))))))</f>
        <v>10</v>
      </c>
      <c r="M389" s="421">
        <f>IF(OR(J389="DSP",L389="DSP"),"DSP",IF(L389="VAL","VALIDÉ",(J389+L389)/2))</f>
        <v>13</v>
      </c>
      <c r="N389" s="418">
        <v>35</v>
      </c>
      <c r="O389" s="418">
        <v>61</v>
      </c>
      <c r="P389" s="422">
        <f>IF(OR(N389="DSP",N389="ABI",N389="VAL"),0,N389/O389)</f>
        <v>0.57377049180327866</v>
      </c>
      <c r="Q389" s="420">
        <f>IF(N389="ABI",0,IF(N389="DSP","DSP",IF(N389="VAL","VAL",IF(A389="F",VLOOKUP(P389,forcefille,2),VLOOKUP(P389,forcegarçon,2)))))</f>
        <v>3</v>
      </c>
      <c r="R389" s="418">
        <v>40.1</v>
      </c>
      <c r="S389" s="420">
        <f>IF(R389="ABI",0,IF(R389="DSP","DSP",IF(R389="VAL","VAL",IF(A389="F",VLOOKUP(R389,détfille,2),VLOOKUP(R389,détgarçon,2)))))</f>
        <v>3</v>
      </c>
      <c r="T389" s="421">
        <f>IF(OR(Q389="VAL",S389="VAL"),"VALIDÉ",IF(AND(Q389="DSP",S389="DSP"),"DSP",IF(Q389="DSP",S389*2,IF(S389="DSP",Q389*2,(Q389+S389)))))</f>
        <v>6</v>
      </c>
      <c r="U389" s="418">
        <v>28.64</v>
      </c>
      <c r="V389" s="420">
        <f>IF(U389="ABI",0,IF(U389="DSP","DSP",IF(U389="VAL","VAL",IF(A389="F",VLOOKUP(U389,coorfille,2),VLOOKUP(U389,coorgarçon,2)))))</f>
        <v>3.5</v>
      </c>
      <c r="W389" s="418">
        <v>2</v>
      </c>
      <c r="X389" s="420">
        <f>IF(W389="ABI",0,IF(W389="DSP","DSP",IF(W389="VAL","VAL",IF(A389="F",VLOOKUP(W389,SouplesseFille,2),VLOOKUP(W389,SouplesseGarçon,2)))))</f>
        <v>3</v>
      </c>
      <c r="Y389" s="418">
        <v>9</v>
      </c>
      <c r="Z389" s="420">
        <f>IF(Y389="ABI",0,IF(Y389="DSP","DSP",IF(Y389="VAL","VAL",IF(A389="F",VLOOKUP(Y389,eqfille,2),VLOOKUP(Y389,eqgarçon,2)))))</f>
        <v>0.5</v>
      </c>
      <c r="AA389" s="421">
        <f>IF(AND(V389="DSP",X389="DSP",Z389="DSP"),"DSP",IF(AND(V389="DSP",X389="DSP"),Z389*4,IF(AND(V389="DSP",Z389="DSP"),X389*4,IF(AND(X389="DSP",Z389="DSP"),V389*2,IF(V389="DSP",(X389+Z389)*2,IF(X389="DSP",V389+Z389*2,IF(Z389="DSP",V389+X389*2,IF(Z389="VAL","VALIDÉ",V389+X389+Z389))))))))</f>
        <v>7</v>
      </c>
      <c r="AB389" s="418">
        <v>44.42</v>
      </c>
      <c r="AC389" s="420">
        <f>IF(AB389="ABI",0,IF(AB389="DNF",0,IF(AB389="DSP","DSP",IF(AB389="VAL","VAL",(IF(A389="F",VLOOKUP(AB389,nagefille,2),VLOOKUP(AB389,nagegarçon,2)))))))</f>
        <v>8</v>
      </c>
      <c r="AD389" s="423">
        <f>IF(AC389="VAL","VALIDÉ",AC389)</f>
        <v>8</v>
      </c>
      <c r="AE389" s="424">
        <f>IF(AND(H389="DSP",M389="DSP",T389="DSP",AA389="DSP",AD389="DSP"),"DSP",IF(AND(H389="DSP",M389="DSP",T389="DSP",AA389="DSP"),AD389,IF(AND(H389="DSP",M389="DSP",T389="DSP",AD389="DSP"),AA389,IF(AND(H389="DSP",M389="DSP",AA389="DSP",AD389="DSP"),T389,IF(AND(H389="DSP",T389="DSP",AA389="DSP",AD389="DSP"),M389,IF(AND(M389="DSP",T389="DSP",AA389="DSP",AD389="DSP"),H389,IF(AND(T389="DSP",AA389="DSP",AD389="DSP"),(H389+M389)/2,IF(AND(M389="DSP",AA389="DSP",AD389="DSP"),(H389+T389)/2,IF(AND(H389="DSP",AA389="DSP",AD389="DSP"),(M389+T389)/2,IF(AND(M389="DSP",T389="DSP",AD389="DSP"),(H389+AA389)/2,IF(AND(H389="DSP",T389="DSP",AD389="DSP"),(M389+AA389)/2,IF(AND(H389="DSP",M389="DSP",AD389="DSP"),(T389+AA389)/2,IF(AND(M389="DSP",T389="DSP",AA389="DSP"),(H389+AD389)/2,IF(AND(H389="DSP",T389="DSP",AA389="DSP"),(M389+AD389)/2,IF(AND(H389="DSP",M389="DSP",AA389="DSP"),(T389+AD389)/2,IF(AND(H389="DSP",M389="DSP",T389="DSP"),(AA389+AD389)/2,IF(AND(H389="DSP",M389="DSP"),(T389+AA389+AD389)/3,IF(AND(H389="DSP",T389="DSP"),(M389+AA389+AD389)/3,IF(AND(M389="DSP",T389="DSP"),(H389+AA389+AD389)/3,IF(AND(H389="DSP",AA389="DSP"),(M389+T389+AD389)/3,IF(AND(M389="DSP",AA389="DSP"),(H389+T389+AD389)/3,IF(AND(T389="DSP",AA389="DSP"),(H389+M389+AD389)/3,IF(AND(H389="DSP",AD389="DSP"),(M389+T389+AA389)/3,IF(AND(M389="DSP",AD389="DSP"),(H389+T389+AA389)/3,IF(AND(T389="DSP",AD389="DSP"),(H389+M389+AA389)/3,IF(AND(AA389="DSP",AD389="DSP"),(H389+M389+T389)/3,IF(H389="DSP",(M389+T389+AA389+AD389)/4,IF(M389="DSP",(H389+T389+AA389+AD389)/4,IF(T389="DSP",(H389+M389+AA389+AD389)/4,IF(AA389="DSP",(H389+M389+T389+AD389)/4,IF(AD389="DSP",(H389+M389+T389+AA389)/4,SUM(H389+M389+T389+AA389+AD389)/5)))))))))))))))))))))))))))))))</f>
        <v>8.8000000000000007</v>
      </c>
      <c r="AF389" s="425">
        <f>IF(AE389="DSP",0,AE389)</f>
        <v>8.8000000000000007</v>
      </c>
      <c r="AG389" s="484">
        <f>RANK(AF389,$AF$3:$AF$651,0)</f>
        <v>514</v>
      </c>
      <c r="AH389" s="426">
        <f>IF(ISERROR(VLOOKUP(B389,'Notes Ecrit'!$A$2:$B$650,2,FALSE)),"ABI",(VLOOKUP(B389,'Notes Ecrit'!$A$2:$B$650,2,FALSE)))</f>
        <v>6</v>
      </c>
      <c r="AI389" s="425">
        <f>IF(OR(AH389="ABI",AH389="VALIDÉ"),0,AH389)</f>
        <v>6</v>
      </c>
      <c r="AJ389" s="488">
        <f>RANK(AI389,$AI$3:$AI$651,0)</f>
        <v>288</v>
      </c>
      <c r="AK389" s="427">
        <f>IF(AH389="ABI","DEF",IF(AE389="DSP",AH389,(AE389*0.5+AH389*0.5)))</f>
        <v>7.4</v>
      </c>
    </row>
    <row r="390" spans="1:37" ht="15.75" customHeight="1" thickBot="1" x14ac:dyDescent="0.35">
      <c r="A390" s="414" t="s">
        <v>74</v>
      </c>
      <c r="B390" s="415">
        <v>21903901</v>
      </c>
      <c r="C390" s="442" t="s">
        <v>769</v>
      </c>
      <c r="D390" s="443" t="s">
        <v>144</v>
      </c>
      <c r="E390" s="418">
        <v>13</v>
      </c>
      <c r="F390" s="419">
        <f>IF(E390="ABI","ABI",IF(E390="DSP","DSP",IF(E390="VAL","VAL",(VLOOKUP(E390,tpstest,2)))))</f>
        <v>16</v>
      </c>
      <c r="G390" s="420">
        <f>IF(F390="ABI",0,IF(F390="DSP","DSP",IF(F390="VAL","VAL",(IF(A390="F",VLOOKUP(F390,endurfille,2),VLOOKUP(F390,endurgarçon,2))))))</f>
        <v>13</v>
      </c>
      <c r="H390" s="421">
        <f>IF(G390="VAL","VALIDÉ",G390)</f>
        <v>13</v>
      </c>
      <c r="I390" s="418">
        <v>3.32</v>
      </c>
      <c r="J390" s="420">
        <f>IF(I390="ABI",0,IF(I390="DSP","DSP",IF(I390="VAL","VAL",(IF(A390="F",VLOOKUP(I390,VIT20MF,2),VLOOKUP(I390,Vit20MG,2))))))</f>
        <v>19</v>
      </c>
      <c r="K390" s="418">
        <v>7.32</v>
      </c>
      <c r="L390" s="420">
        <f>IF(K390="ABI",0,IF(K390="DSP","DSP",IF(K390="VAL","VAL",(IF(A390="F",VLOOKUP(K390,vit50mf,2),VLOOKUP(K390,vit50mg,2))))))</f>
        <v>14</v>
      </c>
      <c r="M390" s="421">
        <f>IF(OR(J390="DSP",L390="DSP"),"DSP",IF(L390="VAL","VALIDÉ",(J390+L390)/2))</f>
        <v>16.5</v>
      </c>
      <c r="N390" s="418">
        <v>41</v>
      </c>
      <c r="O390" s="418">
        <v>58</v>
      </c>
      <c r="P390" s="422">
        <f>IF(OR(N390="DSP",N390="ABI",N390="VAL"),0,N390/O390)</f>
        <v>0.7068965517241379</v>
      </c>
      <c r="Q390" s="420">
        <f>IF(N390="ABI",0,IF(N390="DSP","DSP",IF(N390="VAL","VAL",IF(A390="F",VLOOKUP(P390,forcefille,2),VLOOKUP(P390,forcegarçon,2)))))</f>
        <v>6.5</v>
      </c>
      <c r="R390" s="418">
        <v>32.1</v>
      </c>
      <c r="S390" s="420">
        <f>IF(R390="ABI",0,IF(R390="DSP","DSP",IF(R390="VAL","VAL",IF(A390="F",VLOOKUP(R390,détfille,2),VLOOKUP(R390,détgarçon,2)))))</f>
        <v>5.5</v>
      </c>
      <c r="T390" s="421">
        <f>IF(OR(Q390="VAL",S390="VAL"),"VALIDÉ",IF(AND(Q390="DSP",S390="DSP"),"DSP",IF(Q390="DSP",S390*2,IF(S390="DSP",Q390*2,(Q390+S390)))))</f>
        <v>12</v>
      </c>
      <c r="U390" s="418">
        <v>27.1</v>
      </c>
      <c r="V390" s="420">
        <f>IF(U390="ABI",0,IF(U390="DSP","DSP",IF(U390="VAL","VAL",IF(A390="F",VLOOKUP(U390,coorfille,2),VLOOKUP(U390,coorgarçon,2)))))</f>
        <v>5.25</v>
      </c>
      <c r="W390" s="418">
        <v>0</v>
      </c>
      <c r="X390" s="420">
        <f>IF(W390="ABI",0,IF(W390="DSP","DSP",IF(W390="VAL","VAL",IF(A390="F",VLOOKUP(W390,SouplesseFille,2),VLOOKUP(W390,SouplesseGarçon,2)))))</f>
        <v>2.5</v>
      </c>
      <c r="Y390" s="418">
        <v>0</v>
      </c>
      <c r="Z390" s="420">
        <f>IF(Y390="ABI",0,IF(Y390="DSP","DSP",IF(Y390="VAL","VAL",IF(A390="F",VLOOKUP(Y390,eqfille,2),VLOOKUP(Y390,eqgarçon,2)))))</f>
        <v>5</v>
      </c>
      <c r="AA390" s="421">
        <f>IF(AND(V390="DSP",X390="DSP",Z390="DSP"),"DSP",IF(AND(V390="DSP",X390="DSP"),Z390*4,IF(AND(V390="DSP",Z390="DSP"),X390*4,IF(AND(X390="DSP",Z390="DSP"),V390*2,IF(V390="DSP",(X390+Z390)*2,IF(X390="DSP",V390+Z390*2,IF(Z390="DSP",V390+X390*2,IF(Z390="VAL","VALIDÉ",V390+X390+Z390))))))))</f>
        <v>12.75</v>
      </c>
      <c r="AB390" s="418">
        <v>39.51</v>
      </c>
      <c r="AC390" s="420">
        <f>IF(AB390="ABI",0,IF(AB390="DNF",0,IF(AB390="DSP","DSP",IF(AB390="VAL","VAL",(IF(A390="F",VLOOKUP(AB390,nagefille,2),VLOOKUP(AB390,nagegarçon,2)))))))</f>
        <v>14</v>
      </c>
      <c r="AD390" s="423">
        <f>IF(AC390="VAL","VALIDÉ",AC390)</f>
        <v>14</v>
      </c>
      <c r="AE390" s="424">
        <f>IF(AND(H390="DSP",M390="DSP",T390="DSP",AA390="DSP",AD390="DSP"),"DSP",IF(AND(H390="DSP",M390="DSP",T390="DSP",AA390="DSP"),AD390,IF(AND(H390="DSP",M390="DSP",T390="DSP",AD390="DSP"),AA390,IF(AND(H390="DSP",M390="DSP",AA390="DSP",AD390="DSP"),T390,IF(AND(H390="DSP",T390="DSP",AA390="DSP",AD390="DSP"),M390,IF(AND(M390="DSP",T390="DSP",AA390="DSP",AD390="DSP"),H390,IF(AND(T390="DSP",AA390="DSP",AD390="DSP"),(H390+M390)/2,IF(AND(M390="DSP",AA390="DSP",AD390="DSP"),(H390+T390)/2,IF(AND(H390="DSP",AA390="DSP",AD390="DSP"),(M390+T390)/2,IF(AND(M390="DSP",T390="DSP",AD390="DSP"),(H390+AA390)/2,IF(AND(H390="DSP",T390="DSP",AD390="DSP"),(M390+AA390)/2,IF(AND(H390="DSP",M390="DSP",AD390="DSP"),(T390+AA390)/2,IF(AND(M390="DSP",T390="DSP",AA390="DSP"),(H390+AD390)/2,IF(AND(H390="DSP",T390="DSP",AA390="DSP"),(M390+AD390)/2,IF(AND(H390="DSP",M390="DSP",AA390="DSP"),(T390+AD390)/2,IF(AND(H390="DSP",M390="DSP",T390="DSP"),(AA390+AD390)/2,IF(AND(H390="DSP",M390="DSP"),(T390+AA390+AD390)/3,IF(AND(H390="DSP",T390="DSP"),(M390+AA390+AD390)/3,IF(AND(M390="DSP",T390="DSP"),(H390+AA390+AD390)/3,IF(AND(H390="DSP",AA390="DSP"),(M390+T390+AD390)/3,IF(AND(M390="DSP",AA390="DSP"),(H390+T390+AD390)/3,IF(AND(T390="DSP",AA390="DSP"),(H390+M390+AD390)/3,IF(AND(H390="DSP",AD390="DSP"),(M390+T390+AA390)/3,IF(AND(M390="DSP",AD390="DSP"),(H390+T390+AA390)/3,IF(AND(T390="DSP",AD390="DSP"),(H390+M390+AA390)/3,IF(AND(AA390="DSP",AD390="DSP"),(H390+M390+T390)/3,IF(H390="DSP",(M390+T390+AA390+AD390)/4,IF(M390="DSP",(H390+T390+AA390+AD390)/4,IF(T390="DSP",(H390+M390+AA390+AD390)/4,IF(AA390="DSP",(H390+M390+T390+AD390)/4,IF(AD390="DSP",(H390+M390+T390+AA390)/4,SUM(H390+M390+T390+AA390+AD390)/5)))))))))))))))))))))))))))))))</f>
        <v>13.65</v>
      </c>
      <c r="AF390" s="425">
        <f>IF(AE390="DSP",0,AE390)</f>
        <v>13.65</v>
      </c>
      <c r="AG390" s="484">
        <f>RANK(AF390,$AF$3:$AF$651,0)</f>
        <v>38</v>
      </c>
      <c r="AH390" s="426">
        <f>IF(ISERROR(VLOOKUP(B390,'Notes Ecrit'!$A$2:$B$650,2,FALSE)),"ABI",(VLOOKUP(B390,'Notes Ecrit'!$A$2:$B$650,2,FALSE)))</f>
        <v>4</v>
      </c>
      <c r="AI390" s="425">
        <f>IF(OR(AH390="ABI",AH390="VALIDÉ"),0,AH390)</f>
        <v>4</v>
      </c>
      <c r="AJ390" s="488">
        <f>RANK(AI390,$AI$3:$AI$651,0)</f>
        <v>490</v>
      </c>
      <c r="AK390" s="427">
        <f>IF(AH390="ABI","DEF",IF(AE390="DSP",AH390,(AE390*0.5+AH390*0.5)))</f>
        <v>8.8249999999999993</v>
      </c>
    </row>
    <row r="391" spans="1:37" ht="15.75" customHeight="1" thickBot="1" x14ac:dyDescent="0.35">
      <c r="A391" s="414" t="s">
        <v>1026</v>
      </c>
      <c r="B391" s="415">
        <v>21907352</v>
      </c>
      <c r="C391" s="443" t="s">
        <v>138</v>
      </c>
      <c r="D391" s="443" t="s">
        <v>185</v>
      </c>
      <c r="E391" s="418">
        <v>13</v>
      </c>
      <c r="F391" s="419">
        <f>IF(E391="ABI","ABI",IF(E391="DSP","DSP",IF(E391="VAL","VAL",(VLOOKUP(E391,tpstest,2)))))</f>
        <v>16</v>
      </c>
      <c r="G391" s="420">
        <f>IF(F391="ABI",0,IF(F391="DSP","DSP",IF(F391="VAL","VAL",(IF(A391="F",VLOOKUP(F391,endurfille,2),VLOOKUP(F391,endurgarçon,2))))))</f>
        <v>10</v>
      </c>
      <c r="H391" s="421">
        <f>IF(G391="VAL","VALIDÉ",G391)</f>
        <v>10</v>
      </c>
      <c r="I391" s="418">
        <v>3.3</v>
      </c>
      <c r="J391" s="420">
        <f>IF(I391="ABI",0,IF(I391="DSP","DSP",IF(I391="VAL","VAL",(IF(A391="F",VLOOKUP(I391,VIT20MF,2),VLOOKUP(I391,Vit20MG,2))))))</f>
        <v>15</v>
      </c>
      <c r="K391" s="418">
        <v>7.04</v>
      </c>
      <c r="L391" s="420">
        <f>IF(K391="ABI",0,IF(K391="DSP","DSP",IF(K391="VAL","VAL",(IF(A391="F",VLOOKUP(K391,vit50mf,2),VLOOKUP(K391,vit50mg,2))))))</f>
        <v>9</v>
      </c>
      <c r="M391" s="421">
        <f>IF(OR(J391="DSP",L391="DSP"),"DSP",IF(L391="VAL","VALIDÉ",(J391+L391)/2))</f>
        <v>12</v>
      </c>
      <c r="N391" s="418">
        <v>93</v>
      </c>
      <c r="O391" s="418">
        <v>96</v>
      </c>
      <c r="P391" s="422">
        <f>IF(OR(N391="DSP",N391="ABI",N391="VAL"),0,N391/O391)</f>
        <v>0.96875</v>
      </c>
      <c r="Q391" s="420">
        <f>IF(N391="ABI",0,IF(N391="DSP","DSP",IF(N391="VAL","VAL",IF(A391="F",VLOOKUP(P391,forcefille,2),VLOOKUP(P391,forcegarçon,2)))))</f>
        <v>5</v>
      </c>
      <c r="R391" s="418">
        <v>38.200000000000003</v>
      </c>
      <c r="S391" s="420">
        <f>IF(R391="ABI",0,IF(R391="DSP","DSP",IF(R391="VAL","VAL",IF(A391="F",VLOOKUP(R391,détfille,2),VLOOKUP(R391,détgarçon,2)))))</f>
        <v>2.5</v>
      </c>
      <c r="T391" s="421">
        <f>IF(OR(Q391="VAL",S391="VAL"),"VALIDÉ",IF(AND(Q391="DSP",S391="DSP"),"DSP",IF(Q391="DSP",S391*2,IF(S391="DSP",Q391*2,(Q391+S391)))))</f>
        <v>7.5</v>
      </c>
      <c r="U391" s="418">
        <v>30.56</v>
      </c>
      <c r="V391" s="420">
        <f>IF(U391="ABI",0,IF(U391="DSP","DSP",IF(U391="VAL","VAL",IF(A391="F",VLOOKUP(U391,coorfille,2),VLOOKUP(U391,coorgarçon,2)))))</f>
        <v>2.5</v>
      </c>
      <c r="W391" s="418">
        <v>0</v>
      </c>
      <c r="X391" s="420">
        <f>IF(W391="ABI",0,IF(W391="DSP","DSP",IF(W391="VAL","VAL",IF(A391="F",VLOOKUP(W391,SouplesseFille,2),VLOOKUP(W391,SouplesseGarçon,2)))))</f>
        <v>2.5</v>
      </c>
      <c r="Y391" s="418">
        <v>6</v>
      </c>
      <c r="Z391" s="420">
        <f>IF(Y391="ABI",0,IF(Y391="DSP","DSP",IF(Y391="VAL","VAL",IF(A391="F",VLOOKUP(Y391,eqfille,2),VLOOKUP(Y391,eqgarçon,2)))))</f>
        <v>2</v>
      </c>
      <c r="AA391" s="421">
        <f>IF(AND(V391="DSP",X391="DSP",Z391="DSP"),"DSP",IF(AND(V391="DSP",X391="DSP"),Z391*4,IF(AND(V391="DSP",Z391="DSP"),X391*4,IF(AND(X391="DSP",Z391="DSP"),V391*2,IF(V391="DSP",(X391+Z391)*2,IF(X391="DSP",V391+Z391*2,IF(Z391="DSP",V391+X391*2,IF(Z391="VAL","VALIDÉ",V391+X391+Z391))))))))</f>
        <v>7</v>
      </c>
      <c r="AB391" s="418">
        <v>49.28</v>
      </c>
      <c r="AC391" s="420">
        <f>IF(AB391="ABI",0,IF(AB391="DNF",0,IF(AB391="DSP","DSP",IF(AB391="VAL","VAL",(IF(A391="F",VLOOKUP(AB391,nagefille,2),VLOOKUP(AB391,nagegarçon,2)))))))</f>
        <v>6</v>
      </c>
      <c r="AD391" s="423">
        <f>IF(AC391="VAL","VALIDÉ",AC391)</f>
        <v>6</v>
      </c>
      <c r="AE391" s="424">
        <f>IF(AND(H391="DSP",M391="DSP",T391="DSP",AA391="DSP",AD391="DSP"),"DSP",IF(AND(H391="DSP",M391="DSP",T391="DSP",AA391="DSP"),AD391,IF(AND(H391="DSP",M391="DSP",T391="DSP",AD391="DSP"),AA391,IF(AND(H391="DSP",M391="DSP",AA391="DSP",AD391="DSP"),T391,IF(AND(H391="DSP",T391="DSP",AA391="DSP",AD391="DSP"),M391,IF(AND(M391="DSP",T391="DSP",AA391="DSP",AD391="DSP"),H391,IF(AND(T391="DSP",AA391="DSP",AD391="DSP"),(H391+M391)/2,IF(AND(M391="DSP",AA391="DSP",AD391="DSP"),(H391+T391)/2,IF(AND(H391="DSP",AA391="DSP",AD391="DSP"),(M391+T391)/2,IF(AND(M391="DSP",T391="DSP",AD391="DSP"),(H391+AA391)/2,IF(AND(H391="DSP",T391="DSP",AD391="DSP"),(M391+AA391)/2,IF(AND(H391="DSP",M391="DSP",AD391="DSP"),(T391+AA391)/2,IF(AND(M391="DSP",T391="DSP",AA391="DSP"),(H391+AD391)/2,IF(AND(H391="DSP",T391="DSP",AA391="DSP"),(M391+AD391)/2,IF(AND(H391="DSP",M391="DSP",AA391="DSP"),(T391+AD391)/2,IF(AND(H391="DSP",M391="DSP",T391="DSP"),(AA391+AD391)/2,IF(AND(H391="DSP",M391="DSP"),(T391+AA391+AD391)/3,IF(AND(H391="DSP",T391="DSP"),(M391+AA391+AD391)/3,IF(AND(M391="DSP",T391="DSP"),(H391+AA391+AD391)/3,IF(AND(H391="DSP",AA391="DSP"),(M391+T391+AD391)/3,IF(AND(M391="DSP",AA391="DSP"),(H391+T391+AD391)/3,IF(AND(T391="DSP",AA391="DSP"),(H391+M391+AD391)/3,IF(AND(H391="DSP",AD391="DSP"),(M391+T391+AA391)/3,IF(AND(M391="DSP",AD391="DSP"),(H391+T391+AA391)/3,IF(AND(T391="DSP",AD391="DSP"),(H391+M391+AA391)/3,IF(AND(AA391="DSP",AD391="DSP"),(H391+M391+T391)/3,IF(H391="DSP",(M391+T391+AA391+AD391)/4,IF(M391="DSP",(H391+T391+AA391+AD391)/4,IF(T391="DSP",(H391+M391+AA391+AD391)/4,IF(AA391="DSP",(H391+M391+T391+AD391)/4,IF(AD391="DSP",(H391+M391+T391+AA391)/4,SUM(H391+M391+T391+AA391+AD391)/5)))))))))))))))))))))))))))))))</f>
        <v>8.5</v>
      </c>
      <c r="AF391" s="425">
        <f>IF(AE391="DSP",0,AE391)</f>
        <v>8.5</v>
      </c>
      <c r="AG391" s="484">
        <f>RANK(AF391,$AF$3:$AF$651,0)</f>
        <v>534</v>
      </c>
      <c r="AH391" s="426">
        <f>IF(ISERROR(VLOOKUP(B391,'Notes Ecrit'!$A$2:$B$650,2,FALSE)),"ABI",(VLOOKUP(B391,'Notes Ecrit'!$A$2:$B$650,2,FALSE)))</f>
        <v>7</v>
      </c>
      <c r="AI391" s="425">
        <f>IF(OR(AH391="ABI",AH391="VALIDÉ"),0,AH391)</f>
        <v>7</v>
      </c>
      <c r="AJ391" s="488">
        <f>RANK(AI391,$AI$3:$AI$651,0)</f>
        <v>183</v>
      </c>
      <c r="AK391" s="427">
        <f>IF(AH391="ABI","DEF",IF(AE391="DSP",AH391,(AE391*0.5+AH391*0.5)))</f>
        <v>7.75</v>
      </c>
    </row>
    <row r="392" spans="1:37" ht="15.75" customHeight="1" thickBot="1" x14ac:dyDescent="0.35">
      <c r="A392" s="414" t="s">
        <v>74</v>
      </c>
      <c r="B392" s="415">
        <v>21903471</v>
      </c>
      <c r="C392" s="429" t="s">
        <v>770</v>
      </c>
      <c r="D392" s="429" t="s">
        <v>771</v>
      </c>
      <c r="E392" s="418" t="s">
        <v>329</v>
      </c>
      <c r="F392" s="419" t="str">
        <f>IF(E392="ABI","ABI",IF(E392="DSP","DSP",IF(E392="VAL","VAL",(VLOOKUP(E392,tpstest,2)))))</f>
        <v>ABI</v>
      </c>
      <c r="G392" s="420">
        <f>IF(F392="ABI",0,IF(F392="DSP","DSP",IF(F392="VAL","VAL",(IF(A392="F",VLOOKUP(F392,endurfille,2),VLOOKUP(F392,endurgarçon,2))))))</f>
        <v>0</v>
      </c>
      <c r="H392" s="421">
        <f>IF(G392="VAL","VALIDÉ",G392)</f>
        <v>0</v>
      </c>
      <c r="I392" s="418" t="s">
        <v>329</v>
      </c>
      <c r="J392" s="420">
        <f>IF(I392="ABI",0,IF(I392="DSP","DSP",IF(I392="VAL","VAL",(IF(A392="F",VLOOKUP(I392,VIT20MF,2),VLOOKUP(I392,Vit20MG,2))))))</f>
        <v>0</v>
      </c>
      <c r="K392" s="418" t="s">
        <v>329</v>
      </c>
      <c r="L392" s="420">
        <f>IF(K392="ABI",0,IF(K392="DSP","DSP",IF(K392="VAL","VAL",(IF(A392="F",VLOOKUP(K392,vit50mf,2),VLOOKUP(K392,vit50mg,2))))))</f>
        <v>0</v>
      </c>
      <c r="M392" s="421">
        <f>IF(OR(J392="DSP",L392="DSP"),"DSP",IF(L392="VAL","VALIDÉ",(J392+L392)/2))</f>
        <v>0</v>
      </c>
      <c r="N392" s="418" t="s">
        <v>329</v>
      </c>
      <c r="O392" s="418"/>
      <c r="P392" s="422">
        <f>IF(OR(N392="DSP",N392="ABI",N392="VAL"),0,N392/O392)</f>
        <v>0</v>
      </c>
      <c r="Q392" s="420">
        <f>IF(N392="ABI",0,IF(N392="DSP","DSP",IF(N392="VAL","VAL",IF(A392="F",VLOOKUP(P392,forcefille,2),VLOOKUP(P392,forcegarçon,2)))))</f>
        <v>0</v>
      </c>
      <c r="R392" s="418" t="s">
        <v>329</v>
      </c>
      <c r="S392" s="420">
        <f>IF(R392="ABI",0,IF(R392="DSP","DSP",IF(R392="VAL","VAL",IF(A392="F",VLOOKUP(R392,détfille,2),VLOOKUP(R392,détgarçon,2)))))</f>
        <v>0</v>
      </c>
      <c r="T392" s="421">
        <f>IF(OR(Q392="VAL",S392="VAL"),"VALIDÉ",IF(AND(Q392="DSP",S392="DSP"),"DSP",IF(Q392="DSP",S392*2,IF(S392="DSP",Q392*2,(Q392+S392)))))</f>
        <v>0</v>
      </c>
      <c r="U392" s="418" t="s">
        <v>329</v>
      </c>
      <c r="V392" s="420">
        <f>IF(U392="ABI",0,IF(U392="DSP","DSP",IF(U392="VAL","VAL",IF(A392="F",VLOOKUP(U392,coorfille,2),VLOOKUP(U392,coorgarçon,2)))))</f>
        <v>0</v>
      </c>
      <c r="W392" s="418" t="s">
        <v>329</v>
      </c>
      <c r="X392" s="420">
        <f>IF(W392="ABI",0,IF(W392="DSP","DSP",IF(W392="VAL","VAL",IF(A392="F",VLOOKUP(W392,SouplesseFille,2),VLOOKUP(W392,SouplesseGarçon,2)))))</f>
        <v>0</v>
      </c>
      <c r="Y392" s="418" t="s">
        <v>329</v>
      </c>
      <c r="Z392" s="420">
        <f>IF(Y392="ABI",0,IF(Y392="DSP","DSP",IF(Y392="VAL","VAL",IF(A392="F",VLOOKUP(Y392,eqfille,2),VLOOKUP(Y392,eqgarçon,2)))))</f>
        <v>0</v>
      </c>
      <c r="AA392" s="421">
        <f>IF(AND(V392="DSP",X392="DSP",Z392="DSP"),"DSP",IF(AND(V392="DSP",X392="DSP"),Z392*4,IF(AND(V392="DSP",Z392="DSP"),X392*4,IF(AND(X392="DSP",Z392="DSP"),V392*2,IF(V392="DSP",(X392+Z392)*2,IF(X392="DSP",V392+Z392*2,IF(Z392="DSP",V392+X392*2,IF(Z392="VAL","VALIDÉ",V392+X392+Z392))))))))</f>
        <v>0</v>
      </c>
      <c r="AB392" s="418" t="s">
        <v>329</v>
      </c>
      <c r="AC392" s="420">
        <f>IF(AB392="ABI",0,IF(AB392="DNF",0,IF(AB392="DSP","DSP",IF(AB392="VAL","VAL",(IF(A392="F",VLOOKUP(AB392,nagefille,2),VLOOKUP(AB392,nagegarçon,2)))))))</f>
        <v>0</v>
      </c>
      <c r="AD392" s="423">
        <f>IF(AC392="VAL","VALIDÉ",AC392)</f>
        <v>0</v>
      </c>
      <c r="AE392" s="424">
        <f>IF(AND(H392="DSP",M392="DSP",T392="DSP",AA392="DSP",AD392="DSP"),"DSP",IF(AND(H392="DSP",M392="DSP",T392="DSP",AA392="DSP"),AD392,IF(AND(H392="DSP",M392="DSP",T392="DSP",AD392="DSP"),AA392,IF(AND(H392="DSP",M392="DSP",AA392="DSP",AD392="DSP"),T392,IF(AND(H392="DSP",T392="DSP",AA392="DSP",AD392="DSP"),M392,IF(AND(M392="DSP",T392="DSP",AA392="DSP",AD392="DSP"),H392,IF(AND(T392="DSP",AA392="DSP",AD392="DSP"),(H392+M392)/2,IF(AND(M392="DSP",AA392="DSP",AD392="DSP"),(H392+T392)/2,IF(AND(H392="DSP",AA392="DSP",AD392="DSP"),(M392+T392)/2,IF(AND(M392="DSP",T392="DSP",AD392="DSP"),(H392+AA392)/2,IF(AND(H392="DSP",T392="DSP",AD392="DSP"),(M392+AA392)/2,IF(AND(H392="DSP",M392="DSP",AD392="DSP"),(T392+AA392)/2,IF(AND(M392="DSP",T392="DSP",AA392="DSP"),(H392+AD392)/2,IF(AND(H392="DSP",T392="DSP",AA392="DSP"),(M392+AD392)/2,IF(AND(H392="DSP",M392="DSP",AA392="DSP"),(T392+AD392)/2,IF(AND(H392="DSP",M392="DSP",T392="DSP"),(AA392+AD392)/2,IF(AND(H392="DSP",M392="DSP"),(T392+AA392+AD392)/3,IF(AND(H392="DSP",T392="DSP"),(M392+AA392+AD392)/3,IF(AND(M392="DSP",T392="DSP"),(H392+AA392+AD392)/3,IF(AND(H392="DSP",AA392="DSP"),(M392+T392+AD392)/3,IF(AND(M392="DSP",AA392="DSP"),(H392+T392+AD392)/3,IF(AND(T392="DSP",AA392="DSP"),(H392+M392+AD392)/3,IF(AND(H392="DSP",AD392="DSP"),(M392+T392+AA392)/3,IF(AND(M392="DSP",AD392="DSP"),(H392+T392+AA392)/3,IF(AND(T392="DSP",AD392="DSP"),(H392+M392+AA392)/3,IF(AND(AA392="DSP",AD392="DSP"),(H392+M392+T392)/3,IF(H392="DSP",(M392+T392+AA392+AD392)/4,IF(M392="DSP",(H392+T392+AA392+AD392)/4,IF(T392="DSP",(H392+M392+AA392+AD392)/4,IF(AA392="DSP",(H392+M392+T392+AD392)/4,IF(AD392="DSP",(H392+M392+T392+AA392)/4,SUM(H392+M392+T392+AA392+AD392)/5)))))))))))))))))))))))))))))))</f>
        <v>0</v>
      </c>
      <c r="AF392" s="425">
        <f>IF(AE392="DSP",0,AE392)</f>
        <v>0</v>
      </c>
      <c r="AG392" s="484">
        <f>RANK(AF392,$AF$3:$AF$651,0)</f>
        <v>584</v>
      </c>
      <c r="AH392" s="426" t="str">
        <f>IF(ISERROR(VLOOKUP(B392,'Notes Ecrit'!$A$2:$B$650,2,FALSE)),"ABI",(VLOOKUP(B392,'Notes Ecrit'!$A$2:$B$650,2,FALSE)))</f>
        <v>ABI</v>
      </c>
      <c r="AI392" s="425">
        <f>IF(OR(AH392="ABI",AH392="VALIDÉ"),0,AH392)</f>
        <v>0</v>
      </c>
      <c r="AJ392" s="488">
        <f>RANK(AI392,$AI$3:$AI$651,0)</f>
        <v>592</v>
      </c>
      <c r="AK392" s="427" t="str">
        <f>IF(AH392="ABI","DEF",IF(AE392="DSP",AH392,(AE392*0.5+AH392*0.5)))</f>
        <v>DEF</v>
      </c>
    </row>
    <row r="393" spans="1:37" ht="15.75" customHeight="1" thickBot="1" x14ac:dyDescent="0.35">
      <c r="A393" s="414" t="s">
        <v>1026</v>
      </c>
      <c r="B393" s="415">
        <v>21814161</v>
      </c>
      <c r="C393" s="428" t="s">
        <v>270</v>
      </c>
      <c r="D393" s="429" t="s">
        <v>244</v>
      </c>
      <c r="E393" s="418" t="s">
        <v>329</v>
      </c>
      <c r="F393" s="419" t="str">
        <f>IF(E393="ABI","ABI",IF(E393="DSP","DSP",IF(E393="VAL","VAL",(VLOOKUP(E393,tpstest,2)))))</f>
        <v>ABI</v>
      </c>
      <c r="G393" s="420">
        <f>IF(F393="ABI",0,IF(F393="DSP","DSP",IF(F393="VAL","VAL",(IF(A393="F",VLOOKUP(F393,endurfille,2),VLOOKUP(F393,endurgarçon,2))))))</f>
        <v>0</v>
      </c>
      <c r="H393" s="421">
        <f>IF(G393="VAL","VALIDÉ",G393)</f>
        <v>0</v>
      </c>
      <c r="I393" s="418" t="s">
        <v>329</v>
      </c>
      <c r="J393" s="420">
        <f>IF(I393="ABI",0,IF(I393="DSP","DSP",IF(I393="VAL","VAL",(IF(A393="F",VLOOKUP(I393,VIT20MF,2),VLOOKUP(I393,Vit20MG,2))))))</f>
        <v>0</v>
      </c>
      <c r="K393" s="418" t="s">
        <v>329</v>
      </c>
      <c r="L393" s="420">
        <f>IF(K393="ABI",0,IF(K393="DSP","DSP",IF(K393="VAL","VAL",(IF(A393="F",VLOOKUP(K393,vit50mf,2),VLOOKUP(K393,vit50mg,2))))))</f>
        <v>0</v>
      </c>
      <c r="M393" s="421">
        <f>IF(OR(J393="DSP",L393="DSP"),"DSP",IF(L393="VAL","VALIDÉ",(J393+L393)/2))</f>
        <v>0</v>
      </c>
      <c r="N393" s="418">
        <v>51</v>
      </c>
      <c r="O393" s="418">
        <v>52</v>
      </c>
      <c r="P393" s="422">
        <f>IF(OR(N393="DSP",N393="ABI",N393="VAL"),0,N393/O393)</f>
        <v>0.98076923076923073</v>
      </c>
      <c r="Q393" s="420">
        <f>IF(N393="ABI",0,IF(N393="DSP","DSP",IF(N393="VAL","VAL",IF(A393="F",VLOOKUP(P393,forcefille,2),VLOOKUP(P393,forcegarçon,2)))))</f>
        <v>5</v>
      </c>
      <c r="R393" s="418">
        <v>49.4</v>
      </c>
      <c r="S393" s="420">
        <f>IF(R393="ABI",0,IF(R393="DSP","DSP",IF(R393="VAL","VAL",IF(A393="F",VLOOKUP(R393,détfille,2),VLOOKUP(R393,détgarçon,2)))))</f>
        <v>5.5</v>
      </c>
      <c r="T393" s="421">
        <f>IF(OR(Q393="VAL",S393="VAL"),"VALIDÉ",IF(AND(Q393="DSP",S393="DSP"),"DSP",IF(Q393="DSP",S393*2,IF(S393="DSP",Q393*2,(Q393+S393)))))</f>
        <v>10.5</v>
      </c>
      <c r="U393" s="418">
        <v>24.65</v>
      </c>
      <c r="V393" s="420">
        <f>IF(U393="ABI",0,IF(U393="DSP","DSP",IF(U393="VAL","VAL",IF(A393="F",VLOOKUP(U393,coorfille,2),VLOOKUP(U393,coorgarçon,2)))))</f>
        <v>5.5</v>
      </c>
      <c r="W393" s="418">
        <v>10</v>
      </c>
      <c r="X393" s="420">
        <f>IF(W393="ABI",0,IF(W393="DSP","DSP",IF(W393="VAL","VAL",IF(A393="F",VLOOKUP(W393,SouplesseFille,2),VLOOKUP(W393,SouplesseGarçon,2)))))</f>
        <v>4</v>
      </c>
      <c r="Y393" s="418">
        <v>1</v>
      </c>
      <c r="Z393" s="420">
        <f>IF(Y393="ABI",0,IF(Y393="DSP","DSP",IF(Y393="VAL","VAL",IF(A393="F",VLOOKUP(Y393,eqfille,2),VLOOKUP(Y393,eqgarçon,2)))))</f>
        <v>4.5</v>
      </c>
      <c r="AA393" s="421">
        <f>IF(AND(V393="DSP",X393="DSP",Z393="DSP"),"DSP",IF(AND(V393="DSP",X393="DSP"),Z393*4,IF(AND(V393="DSP",Z393="DSP"),X393*4,IF(AND(X393="DSP",Z393="DSP"),V393*2,IF(V393="DSP",(X393+Z393)*2,IF(X393="DSP",V393+Z393*2,IF(Z393="DSP",V393+X393*2,IF(Z393="VAL","VALIDÉ",V393+X393+Z393))))))))</f>
        <v>14</v>
      </c>
      <c r="AB393" s="418" t="s">
        <v>329</v>
      </c>
      <c r="AC393" s="420">
        <f>IF(AB393="ABI",0,IF(AB393="DNF",0,IF(AB393="DSP","DSP",IF(AB393="VAL","VAL",(IF(A393="F",VLOOKUP(AB393,nagefille,2),VLOOKUP(AB393,nagegarçon,2)))))))</f>
        <v>0</v>
      </c>
      <c r="AD393" s="423">
        <f>IF(AC393="VAL","VALIDÉ",AC393)</f>
        <v>0</v>
      </c>
      <c r="AE393" s="424">
        <f>IF(AND(H393="DSP",M393="DSP",T393="DSP",AA393="DSP",AD393="DSP"),"DSP",IF(AND(H393="DSP",M393="DSP",T393="DSP",AA393="DSP"),AD393,IF(AND(H393="DSP",M393="DSP",T393="DSP",AD393="DSP"),AA393,IF(AND(H393="DSP",M393="DSP",AA393="DSP",AD393="DSP"),T393,IF(AND(H393="DSP",T393="DSP",AA393="DSP",AD393="DSP"),M393,IF(AND(M393="DSP",T393="DSP",AA393="DSP",AD393="DSP"),H393,IF(AND(T393="DSP",AA393="DSP",AD393="DSP"),(H393+M393)/2,IF(AND(M393="DSP",AA393="DSP",AD393="DSP"),(H393+T393)/2,IF(AND(H393="DSP",AA393="DSP",AD393="DSP"),(M393+T393)/2,IF(AND(M393="DSP",T393="DSP",AD393="DSP"),(H393+AA393)/2,IF(AND(H393="DSP",T393="DSP",AD393="DSP"),(M393+AA393)/2,IF(AND(H393="DSP",M393="DSP",AD393="DSP"),(T393+AA393)/2,IF(AND(M393="DSP",T393="DSP",AA393="DSP"),(H393+AD393)/2,IF(AND(H393="DSP",T393="DSP",AA393="DSP"),(M393+AD393)/2,IF(AND(H393="DSP",M393="DSP",AA393="DSP"),(T393+AD393)/2,IF(AND(H393="DSP",M393="DSP",T393="DSP"),(AA393+AD393)/2,IF(AND(H393="DSP",M393="DSP"),(T393+AA393+AD393)/3,IF(AND(H393="DSP",T393="DSP"),(M393+AA393+AD393)/3,IF(AND(M393="DSP",T393="DSP"),(H393+AA393+AD393)/3,IF(AND(H393="DSP",AA393="DSP"),(M393+T393+AD393)/3,IF(AND(M393="DSP",AA393="DSP"),(H393+T393+AD393)/3,IF(AND(T393="DSP",AA393="DSP"),(H393+M393+AD393)/3,IF(AND(H393="DSP",AD393="DSP"),(M393+T393+AA393)/3,IF(AND(M393="DSP",AD393="DSP"),(H393+T393+AA393)/3,IF(AND(T393="DSP",AD393="DSP"),(H393+M393+AA393)/3,IF(AND(AA393="DSP",AD393="DSP"),(H393+M393+T393)/3,IF(H393="DSP",(M393+T393+AA393+AD393)/4,IF(M393="DSP",(H393+T393+AA393+AD393)/4,IF(T393="DSP",(H393+M393+AA393+AD393)/4,IF(AA393="DSP",(H393+M393+T393+AD393)/4,IF(AD393="DSP",(H393+M393+T393+AA393)/4,SUM(H393+M393+T393+AA393+AD393)/5)))))))))))))))))))))))))))))))</f>
        <v>4.9000000000000004</v>
      </c>
      <c r="AF393" s="425">
        <f>IF(AE393="DSP",0,AE393)</f>
        <v>4.9000000000000004</v>
      </c>
      <c r="AG393" s="484">
        <f>RANK(AF393,$AF$3:$AF$651,0)</f>
        <v>577</v>
      </c>
      <c r="AH393" s="426" t="str">
        <f>IF(ISERROR(VLOOKUP(B393,'Notes Ecrit'!$A$2:$B$650,2,FALSE)),"ABI",(VLOOKUP(B393,'Notes Ecrit'!$A$2:$B$650,2,FALSE)))</f>
        <v>ABI</v>
      </c>
      <c r="AI393" s="425">
        <f>IF(OR(AH393="ABI",AH393="VALIDÉ"),0,AH393)</f>
        <v>0</v>
      </c>
      <c r="AJ393" s="488">
        <f>RANK(AI393,$AI$3:$AI$651,0)</f>
        <v>592</v>
      </c>
      <c r="AK393" s="427" t="str">
        <f>IF(AH393="ABI","DEF",IF(AE393="DSP",AH393,(AE393*0.5+AH393*0.5)))</f>
        <v>DEF</v>
      </c>
    </row>
    <row r="394" spans="1:37" ht="15.75" customHeight="1" thickBot="1" x14ac:dyDescent="0.35">
      <c r="A394" s="414" t="s">
        <v>1026</v>
      </c>
      <c r="B394" s="415">
        <v>21503675</v>
      </c>
      <c r="C394" s="428" t="s">
        <v>772</v>
      </c>
      <c r="D394" s="429" t="s">
        <v>773</v>
      </c>
      <c r="E394" s="450">
        <v>17</v>
      </c>
      <c r="F394" s="419">
        <f>IF(E394="ABI","ABI",IF(E394="DSP","DSP",IF(E394="VAL","VAL",(VLOOKUP(E394,tpstest,2)))))</f>
        <v>18</v>
      </c>
      <c r="G394" s="420">
        <f>IF(F394="ABI",0,IF(F394="DSP","DSP",IF(F394="VAL","VAL",(IF(A394="F",VLOOKUP(F394,endurfille,2),VLOOKUP(F394,endurgarçon,2))))))</f>
        <v>14</v>
      </c>
      <c r="H394" s="421">
        <f>IF(G394="VAL","VALIDÉ",G394)</f>
        <v>14</v>
      </c>
      <c r="I394" s="450">
        <v>3.12</v>
      </c>
      <c r="J394" s="420">
        <f>IF(I394="ABI",0,IF(I394="DSP","DSP",IF(I394="VAL","VAL",(IF(A394="F",VLOOKUP(I394,VIT20MF,2),VLOOKUP(I394,Vit20MG,2))))))</f>
        <v>18</v>
      </c>
      <c r="K394" s="450">
        <v>6.65</v>
      </c>
      <c r="L394" s="420">
        <f>IF(K394="ABI",0,IF(K394="DSP","DSP",IF(K394="VAL","VAL",(IF(A394="F",VLOOKUP(K394,vit50mf,2),VLOOKUP(K394,vit50mg,2))))))</f>
        <v>12</v>
      </c>
      <c r="M394" s="421">
        <f>IF(OR(J394="DSP",L394="DSP"),"DSP",IF(L394="VAL","VALIDÉ",(J394+L394)/2))</f>
        <v>15</v>
      </c>
      <c r="N394" s="450">
        <v>41</v>
      </c>
      <c r="O394" s="418">
        <v>72</v>
      </c>
      <c r="P394" s="422">
        <f>IF(OR(N394="DSP",N394="ABI",N394="VAL"),0,N394/O394)</f>
        <v>0.56944444444444442</v>
      </c>
      <c r="Q394" s="420">
        <f>IF(N394="ABI",0,IF(N394="DSP","DSP",IF(N394="VAL","VAL",IF(A394="F",VLOOKUP(P394,forcefille,2),VLOOKUP(P394,forcegarçon,2)))))</f>
        <v>3</v>
      </c>
      <c r="R394" s="450">
        <v>50.2</v>
      </c>
      <c r="S394" s="420">
        <f>IF(R394="ABI",0,IF(R394="DSP","DSP",IF(R394="VAL","VAL",IF(A394="F",VLOOKUP(R394,détfille,2),VLOOKUP(R394,détgarçon,2)))))</f>
        <v>5.5</v>
      </c>
      <c r="T394" s="421">
        <f>IF(OR(Q394="VAL",S394="VAL"),"VALIDÉ",IF(AND(Q394="DSP",S394="DSP"),"DSP",IF(Q394="DSP",S394*2,IF(S394="DSP",Q394*2,(Q394+S394)))))</f>
        <v>8.5</v>
      </c>
      <c r="U394" s="450">
        <v>30.87</v>
      </c>
      <c r="V394" s="420">
        <f>IF(U394="ABI",0,IF(U394="DSP","DSP",IF(U394="VAL","VAL",IF(A394="F",VLOOKUP(U394,coorfille,2),VLOOKUP(U394,coorgarçon,2)))))</f>
        <v>2.5</v>
      </c>
      <c r="W394" s="450">
        <v>-26</v>
      </c>
      <c r="X394" s="420">
        <f>IF(W394="ABI",0,IF(W394="DSP","DSP",IF(W394="VAL","VAL",IF(A394="F",VLOOKUP(W394,SouplesseFille,2),VLOOKUP(W394,SouplesseGarçon,2)))))</f>
        <v>0</v>
      </c>
      <c r="Y394" s="450">
        <v>8</v>
      </c>
      <c r="Z394" s="420">
        <f>IF(Y394="ABI",0,IF(Y394="DSP","DSP",IF(Y394="VAL","VAL",IF(A394="F",VLOOKUP(Y394,eqfille,2),VLOOKUP(Y394,eqgarçon,2)))))</f>
        <v>1</v>
      </c>
      <c r="AA394" s="421">
        <f>IF(AND(V394="DSP",X394="DSP",Z394="DSP"),"DSP",IF(AND(V394="DSP",X394="DSP"),Z394*4,IF(AND(V394="DSP",Z394="DSP"),X394*4,IF(AND(X394="DSP",Z394="DSP"),V394*2,IF(V394="DSP",(X394+Z394)*2,IF(X394="DSP",V394+Z394*2,IF(Z394="DSP",V394+X394*2,IF(Z394="VAL","VALIDÉ",V394+X394+Z394))))))))</f>
        <v>3.5</v>
      </c>
      <c r="AB394" s="450">
        <v>57.73</v>
      </c>
      <c r="AC394" s="420">
        <f>IF(AB394="ABI",0,IF(AB394="DNF",0,IF(AB394="DSP","DSP",IF(AB394="VAL","VAL",(IF(A394="F",VLOOKUP(AB394,nagefille,2),VLOOKUP(AB394,nagegarçon,2)))))))</f>
        <v>2</v>
      </c>
      <c r="AD394" s="423">
        <f>IF(AC394="VAL","VALIDÉ",AC394)</f>
        <v>2</v>
      </c>
      <c r="AE394" s="424">
        <f>IF(AND(H394="DSP",M394="DSP",T394="DSP",AA394="DSP",AD394="DSP"),"DSP",IF(AND(H394="DSP",M394="DSP",T394="DSP",AA394="DSP"),AD394,IF(AND(H394="DSP",M394="DSP",T394="DSP",AD394="DSP"),AA394,IF(AND(H394="DSP",M394="DSP",AA394="DSP",AD394="DSP"),T394,IF(AND(H394="DSP",T394="DSP",AA394="DSP",AD394="DSP"),M394,IF(AND(M394="DSP",T394="DSP",AA394="DSP",AD394="DSP"),H394,IF(AND(T394="DSP",AA394="DSP",AD394="DSP"),(H394+M394)/2,IF(AND(M394="DSP",AA394="DSP",AD394="DSP"),(H394+T394)/2,IF(AND(H394="DSP",AA394="DSP",AD394="DSP"),(M394+T394)/2,IF(AND(M394="DSP",T394="DSP",AD394="DSP"),(H394+AA394)/2,IF(AND(H394="DSP",T394="DSP",AD394="DSP"),(M394+AA394)/2,IF(AND(H394="DSP",M394="DSP",AD394="DSP"),(T394+AA394)/2,IF(AND(M394="DSP",T394="DSP",AA394="DSP"),(H394+AD394)/2,IF(AND(H394="DSP",T394="DSP",AA394="DSP"),(M394+AD394)/2,IF(AND(H394="DSP",M394="DSP",AA394="DSP"),(T394+AD394)/2,IF(AND(H394="DSP",M394="DSP",T394="DSP"),(AA394+AD394)/2,IF(AND(H394="DSP",M394="DSP"),(T394+AA394+AD394)/3,IF(AND(H394="DSP",T394="DSP"),(M394+AA394+AD394)/3,IF(AND(M394="DSP",T394="DSP"),(H394+AA394+AD394)/3,IF(AND(H394="DSP",AA394="DSP"),(M394+T394+AD394)/3,IF(AND(M394="DSP",AA394="DSP"),(H394+T394+AD394)/3,IF(AND(T394="DSP",AA394="DSP"),(H394+M394+AD394)/3,IF(AND(H394="DSP",AD394="DSP"),(M394+T394+AA394)/3,IF(AND(M394="DSP",AD394="DSP"),(H394+T394+AA394)/3,IF(AND(T394="DSP",AD394="DSP"),(H394+M394+AA394)/3,IF(AND(AA394="DSP",AD394="DSP"),(H394+M394+T394)/3,IF(H394="DSP",(M394+T394+AA394+AD394)/4,IF(M394="DSP",(H394+T394+AA394+AD394)/4,IF(T394="DSP",(H394+M394+AA394+AD394)/4,IF(AA394="DSP",(H394+M394+T394+AD394)/4,IF(AD394="DSP",(H394+M394+T394+AA394)/4,SUM(H394+M394+T394+AA394+AD394)/5)))))))))))))))))))))))))))))))</f>
        <v>8.6</v>
      </c>
      <c r="AF394" s="425">
        <f>IF(AE394="DSP",0,AE394)</f>
        <v>8.6</v>
      </c>
      <c r="AG394" s="484">
        <f>RANK(AF394,$AF$3:$AF$651,0)</f>
        <v>530</v>
      </c>
      <c r="AH394" s="426">
        <f>IF(ISERROR(VLOOKUP(B394,'Notes Ecrit'!$A$2:$B$650,2,FALSE)),"ABI",(VLOOKUP(B394,'Notes Ecrit'!$A$2:$B$650,2,FALSE)))</f>
        <v>6</v>
      </c>
      <c r="AI394" s="425">
        <f>IF(OR(AH394="ABI",AH394="VALIDÉ"),0,AH394)</f>
        <v>6</v>
      </c>
      <c r="AJ394" s="488">
        <f>RANK(AI394,$AI$3:$AI$651,0)</f>
        <v>288</v>
      </c>
      <c r="AK394" s="427">
        <f>IF(AH394="ABI","DEF",IF(AE394="DSP",AH394,(AE394*0.5+AH394*0.5)))</f>
        <v>7.3</v>
      </c>
    </row>
    <row r="395" spans="1:37" ht="15.75" customHeight="1" thickBot="1" x14ac:dyDescent="0.35">
      <c r="A395" s="414" t="s">
        <v>1026</v>
      </c>
      <c r="B395" s="415">
        <v>21915901</v>
      </c>
      <c r="C395" s="428" t="s">
        <v>774</v>
      </c>
      <c r="D395" s="429" t="s">
        <v>261</v>
      </c>
      <c r="E395" s="418">
        <v>4</v>
      </c>
      <c r="F395" s="419">
        <f>IF(E395="ABI","ABI",IF(E395="DSP","DSP",IF(E395="VAL","VAL",(VLOOKUP(E395,tpstest,2)))))</f>
        <v>11.5</v>
      </c>
      <c r="G395" s="420">
        <f>IF(F395="ABI",0,IF(F395="DSP","DSP",IF(F395="VAL","VAL",(IF(A395="F",VLOOKUP(F395,endurfille,2),VLOOKUP(F395,endurgarçon,2))))))</f>
        <v>0</v>
      </c>
      <c r="H395" s="421">
        <f>IF(G395="VAL","VALIDÉ",G395)</f>
        <v>0</v>
      </c>
      <c r="I395" s="418">
        <v>3.14</v>
      </c>
      <c r="J395" s="420">
        <f>IF(I395="ABI",0,IF(I395="DSP","DSP",IF(I395="VAL","VAL",(IF(A395="F",VLOOKUP(I395,VIT20MF,2),VLOOKUP(I395,Vit20MG,2))))))</f>
        <v>18</v>
      </c>
      <c r="K395" s="418">
        <v>6.76</v>
      </c>
      <c r="L395" s="420">
        <f>IF(K395="ABI",0,IF(K395="DSP","DSP",IF(K395="VAL","VAL",(IF(A395="F",VLOOKUP(K395,vit50mf,2),VLOOKUP(K395,vit50mg,2))))))</f>
        <v>11</v>
      </c>
      <c r="M395" s="421">
        <f>IF(OR(J395="DSP",L395="DSP"),"DSP",IF(L395="VAL","VALIDÉ",(J395+L395)/2))</f>
        <v>14.5</v>
      </c>
      <c r="N395" s="418">
        <v>43</v>
      </c>
      <c r="O395" s="418">
        <v>65</v>
      </c>
      <c r="P395" s="422">
        <f>IF(OR(N395="DSP",N395="ABI",N395="VAL"),0,N395/O395)</f>
        <v>0.66153846153846152</v>
      </c>
      <c r="Q395" s="420">
        <f>IF(N395="ABI",0,IF(N395="DSP","DSP",IF(N395="VAL","VAL",IF(A395="F",VLOOKUP(P395,forcefille,2),VLOOKUP(P395,forcegarçon,2)))))</f>
        <v>3.5</v>
      </c>
      <c r="R395" s="418">
        <v>36.5</v>
      </c>
      <c r="S395" s="420">
        <f>IF(R395="ABI",0,IF(R395="DSP","DSP",IF(R395="VAL","VAL",IF(A395="F",VLOOKUP(R395,détfille,2),VLOOKUP(R395,détgarçon,2)))))</f>
        <v>2</v>
      </c>
      <c r="T395" s="421">
        <f>IF(OR(Q395="VAL",S395="VAL"),"VALIDÉ",IF(AND(Q395="DSP",S395="DSP"),"DSP",IF(Q395="DSP",S395*2,IF(S395="DSP",Q395*2,(Q395+S395)))))</f>
        <v>5.5</v>
      </c>
      <c r="U395" s="418">
        <v>24.95</v>
      </c>
      <c r="V395" s="420">
        <f>IF(U395="ABI",0,IF(U395="DSP","DSP",IF(U395="VAL","VAL",IF(A395="F",VLOOKUP(U395,coorfille,2),VLOOKUP(U395,coorgarçon,2)))))</f>
        <v>5.5</v>
      </c>
      <c r="W395" s="418">
        <v>-30</v>
      </c>
      <c r="X395" s="420">
        <f>IF(W395="ABI",0,IF(W395="DSP","DSP",IF(W395="VAL","VAL",IF(A395="F",VLOOKUP(W395,SouplesseFille,2),VLOOKUP(W395,SouplesseGarçon,2)))))</f>
        <v>0</v>
      </c>
      <c r="Y395" s="418">
        <v>0</v>
      </c>
      <c r="Z395" s="420">
        <f>IF(Y395="ABI",0,IF(Y395="DSP","DSP",IF(Y395="VAL","VAL",IF(A395="F",VLOOKUP(Y395,eqfille,2),VLOOKUP(Y395,eqgarçon,2)))))</f>
        <v>5</v>
      </c>
      <c r="AA395" s="421">
        <f>IF(AND(V395="DSP",X395="DSP",Z395="DSP"),"DSP",IF(AND(V395="DSP",X395="DSP"),Z395*4,IF(AND(V395="DSP",Z395="DSP"),X395*4,IF(AND(X395="DSP",Z395="DSP"),V395*2,IF(V395="DSP",(X395+Z395)*2,IF(X395="DSP",V395+Z395*2,IF(Z395="DSP",V395+X395*2,IF(Z395="VAL","VALIDÉ",V395+X395+Z395))))))))</f>
        <v>10.5</v>
      </c>
      <c r="AB395" s="418">
        <v>63.95</v>
      </c>
      <c r="AC395" s="420">
        <f>IF(AB395="ABI",0,IF(AB395="DNF",0,IF(AB395="DSP","DSP",IF(AB395="VAL","VAL",(IF(A395="F",VLOOKUP(AB395,nagefille,2),VLOOKUP(AB395,nagegarçon,2)))))))</f>
        <v>1</v>
      </c>
      <c r="AD395" s="423">
        <f>IF(AC395="VAL","VALIDÉ",AC395)</f>
        <v>1</v>
      </c>
      <c r="AE395" s="424">
        <f>IF(AND(H395="DSP",M395="DSP",T395="DSP",AA395="DSP",AD395="DSP"),"DSP",IF(AND(H395="DSP",M395="DSP",T395="DSP",AA395="DSP"),AD395,IF(AND(H395="DSP",M395="DSP",T395="DSP",AD395="DSP"),AA395,IF(AND(H395="DSP",M395="DSP",AA395="DSP",AD395="DSP"),T395,IF(AND(H395="DSP",T395="DSP",AA395="DSP",AD395="DSP"),M395,IF(AND(M395="DSP",T395="DSP",AA395="DSP",AD395="DSP"),H395,IF(AND(T395="DSP",AA395="DSP",AD395="DSP"),(H395+M395)/2,IF(AND(M395="DSP",AA395="DSP",AD395="DSP"),(H395+T395)/2,IF(AND(H395="DSP",AA395="DSP",AD395="DSP"),(M395+T395)/2,IF(AND(M395="DSP",T395="DSP",AD395="DSP"),(H395+AA395)/2,IF(AND(H395="DSP",T395="DSP",AD395="DSP"),(M395+AA395)/2,IF(AND(H395="DSP",M395="DSP",AD395="DSP"),(T395+AA395)/2,IF(AND(M395="DSP",T395="DSP",AA395="DSP"),(H395+AD395)/2,IF(AND(H395="DSP",T395="DSP",AA395="DSP"),(M395+AD395)/2,IF(AND(H395="DSP",M395="DSP",AA395="DSP"),(T395+AD395)/2,IF(AND(H395="DSP",M395="DSP",T395="DSP"),(AA395+AD395)/2,IF(AND(H395="DSP",M395="DSP"),(T395+AA395+AD395)/3,IF(AND(H395="DSP",T395="DSP"),(M395+AA395+AD395)/3,IF(AND(M395="DSP",T395="DSP"),(H395+AA395+AD395)/3,IF(AND(H395="DSP",AA395="DSP"),(M395+T395+AD395)/3,IF(AND(M395="DSP",AA395="DSP"),(H395+T395+AD395)/3,IF(AND(T395="DSP",AA395="DSP"),(H395+M395+AD395)/3,IF(AND(H395="DSP",AD395="DSP"),(M395+T395+AA395)/3,IF(AND(M395="DSP",AD395="DSP"),(H395+T395+AA395)/3,IF(AND(T395="DSP",AD395="DSP"),(H395+M395+AA395)/3,IF(AND(AA395="DSP",AD395="DSP"),(H395+M395+T395)/3,IF(H395="DSP",(M395+T395+AA395+AD395)/4,IF(M395="DSP",(H395+T395+AA395+AD395)/4,IF(T395="DSP",(H395+M395+AA395+AD395)/4,IF(AA395="DSP",(H395+M395+T395+AD395)/4,IF(AD395="DSP",(H395+M395+T395+AA395)/4,SUM(H395+M395+T395+AA395+AD395)/5)))))))))))))))))))))))))))))))</f>
        <v>6.3</v>
      </c>
      <c r="AF395" s="425">
        <f>IF(AE395="DSP",0,AE395)</f>
        <v>6.3</v>
      </c>
      <c r="AG395" s="484">
        <f>RANK(AF395,$AF$3:$AF$651,0)</f>
        <v>571</v>
      </c>
      <c r="AH395" s="426">
        <f>IF(ISERROR(VLOOKUP(B395,'Notes Ecrit'!$A$2:$B$650,2,FALSE)),"ABI",(VLOOKUP(B395,'Notes Ecrit'!$A$2:$B$650,2,FALSE)))</f>
        <v>5</v>
      </c>
      <c r="AI395" s="425">
        <f>IF(OR(AH395="ABI",AH395="VALIDÉ"),0,AH395)</f>
        <v>5</v>
      </c>
      <c r="AJ395" s="488">
        <f>RANK(AI395,$AI$3:$AI$651,0)</f>
        <v>416</v>
      </c>
      <c r="AK395" s="427">
        <f>IF(AH395="ABI","DEF",IF(AE395="DSP",AH395,(AE395*0.5+AH395*0.5)))</f>
        <v>5.65</v>
      </c>
    </row>
    <row r="396" spans="1:37" ht="15.75" customHeight="1" thickBot="1" x14ac:dyDescent="0.35">
      <c r="A396" s="414" t="s">
        <v>1026</v>
      </c>
      <c r="B396" s="415">
        <v>21918992</v>
      </c>
      <c r="C396" s="429" t="s">
        <v>51</v>
      </c>
      <c r="D396" s="429" t="s">
        <v>193</v>
      </c>
      <c r="E396" s="418">
        <v>14</v>
      </c>
      <c r="F396" s="419">
        <f>IF(E396="ABI","ABI",IF(E396="DSP","DSP",IF(E396="VAL","VAL",(VLOOKUP(E396,tpstest,2)))))</f>
        <v>16.5</v>
      </c>
      <c r="G396" s="420">
        <f>IF(F396="ABI",0,IF(F396="DSP","DSP",IF(F396="VAL","VAL",(IF(A396="F",VLOOKUP(F396,endurfille,2),VLOOKUP(F396,endurgarçon,2))))))</f>
        <v>11</v>
      </c>
      <c r="H396" s="421">
        <f>IF(G396="VAL","VALIDÉ",G396)</f>
        <v>11</v>
      </c>
      <c r="I396" s="418">
        <v>3.23</v>
      </c>
      <c r="J396" s="420">
        <f>IF(I396="ABI",0,IF(I396="DSP","DSP",IF(I396="VAL","VAL",(IF(A396="F",VLOOKUP(I396,VIT20MF,2),VLOOKUP(I396,Vit20MG,2))))))</f>
        <v>16</v>
      </c>
      <c r="K396" s="418">
        <v>6.89</v>
      </c>
      <c r="L396" s="420">
        <f>IF(K396="ABI",0,IF(K396="DSP","DSP",IF(K396="VAL","VAL",(IF(A396="F",VLOOKUP(K396,vit50mf,2),VLOOKUP(K396,vit50mg,2))))))</f>
        <v>11</v>
      </c>
      <c r="M396" s="421">
        <f>IF(OR(J396="DSP",L396="DSP"),"DSP",IF(L396="VAL","VALIDÉ",(J396+L396)/2))</f>
        <v>13.5</v>
      </c>
      <c r="N396" s="418">
        <v>76</v>
      </c>
      <c r="O396" s="418">
        <v>68</v>
      </c>
      <c r="P396" s="422">
        <f>IF(OR(N396="DSP",N396="ABI",N396="VAL"),0,N396/O396)</f>
        <v>1.1176470588235294</v>
      </c>
      <c r="Q396" s="420">
        <f>IF(N396="ABI",0,IF(N396="DSP","DSP",IF(N396="VAL","VAL",IF(A396="F",VLOOKUP(P396,forcefille,2),VLOOKUP(P396,forcegarçon,2)))))</f>
        <v>6</v>
      </c>
      <c r="R396" s="418">
        <v>44</v>
      </c>
      <c r="S396" s="420">
        <f>IF(R396="ABI",0,IF(R396="DSP","DSP",IF(R396="VAL","VAL",IF(A396="F",VLOOKUP(R396,détfille,2),VLOOKUP(R396,détgarçon,2)))))</f>
        <v>4</v>
      </c>
      <c r="T396" s="421">
        <f>IF(OR(Q396="VAL",S396="VAL"),"VALIDÉ",IF(AND(Q396="DSP",S396="DSP"),"DSP",IF(Q396="DSP",S396*2,IF(S396="DSP",Q396*2,(Q396+S396)))))</f>
        <v>10</v>
      </c>
      <c r="U396" s="418">
        <v>30.2</v>
      </c>
      <c r="V396" s="420">
        <f>IF(U396="ABI",0,IF(U396="DSP","DSP",IF(U396="VAL","VAL",IF(A396="F",VLOOKUP(U396,coorfille,2),VLOOKUP(U396,coorgarçon,2)))))</f>
        <v>2.75</v>
      </c>
      <c r="W396" s="418">
        <v>8</v>
      </c>
      <c r="X396" s="420">
        <f>IF(W396="ABI",0,IF(W396="DSP","DSP",IF(W396="VAL","VAL",IF(A396="F",VLOOKUP(W396,SouplesseFille,2),VLOOKUP(W396,SouplesseGarçon,2)))))</f>
        <v>3.75</v>
      </c>
      <c r="Y396" s="418">
        <v>7</v>
      </c>
      <c r="Z396" s="420">
        <f>IF(Y396="ABI",0,IF(Y396="DSP","DSP",IF(Y396="VAL","VAL",IF(A396="F",VLOOKUP(Y396,eqfille,2),VLOOKUP(Y396,eqgarçon,2)))))</f>
        <v>1.5</v>
      </c>
      <c r="AA396" s="421">
        <f>IF(AND(V396="DSP",X396="DSP",Z396="DSP"),"DSP",IF(AND(V396="DSP",X396="DSP"),Z396*4,IF(AND(V396="DSP",Z396="DSP"),X396*4,IF(AND(X396="DSP",Z396="DSP"),V396*2,IF(V396="DSP",(X396+Z396)*2,IF(X396="DSP",V396+Z396*2,IF(Z396="DSP",V396+X396*2,IF(Z396="VAL","VALIDÉ",V396+X396+Z396))))))))</f>
        <v>8</v>
      </c>
      <c r="AB396" s="418">
        <v>39.479999999999997</v>
      </c>
      <c r="AC396" s="420">
        <f>IF(AB396="ABI",0,IF(AB396="DNF",0,IF(AB396="DSP","DSP",IF(AB396="VAL","VAL",(IF(A396="F",VLOOKUP(AB396,nagefille,2),VLOOKUP(AB396,nagegarçon,2)))))))</f>
        <v>11</v>
      </c>
      <c r="AD396" s="423">
        <f>IF(AC396="VAL","VALIDÉ",AC396)</f>
        <v>11</v>
      </c>
      <c r="AE396" s="424">
        <f>IF(AND(H396="DSP",M396="DSP",T396="DSP",AA396="DSP",AD396="DSP"),"DSP",IF(AND(H396="DSP",M396="DSP",T396="DSP",AA396="DSP"),AD396,IF(AND(H396="DSP",M396="DSP",T396="DSP",AD396="DSP"),AA396,IF(AND(H396="DSP",M396="DSP",AA396="DSP",AD396="DSP"),T396,IF(AND(H396="DSP",T396="DSP",AA396="DSP",AD396="DSP"),M396,IF(AND(M396="DSP",T396="DSP",AA396="DSP",AD396="DSP"),H396,IF(AND(T396="DSP",AA396="DSP",AD396="DSP"),(H396+M396)/2,IF(AND(M396="DSP",AA396="DSP",AD396="DSP"),(H396+T396)/2,IF(AND(H396="DSP",AA396="DSP",AD396="DSP"),(M396+T396)/2,IF(AND(M396="DSP",T396="DSP",AD396="DSP"),(H396+AA396)/2,IF(AND(H396="DSP",T396="DSP",AD396="DSP"),(M396+AA396)/2,IF(AND(H396="DSP",M396="DSP",AD396="DSP"),(T396+AA396)/2,IF(AND(M396="DSP",T396="DSP",AA396="DSP"),(H396+AD396)/2,IF(AND(H396="DSP",T396="DSP",AA396="DSP"),(M396+AD396)/2,IF(AND(H396="DSP",M396="DSP",AA396="DSP"),(T396+AD396)/2,IF(AND(H396="DSP",M396="DSP",T396="DSP"),(AA396+AD396)/2,IF(AND(H396="DSP",M396="DSP"),(T396+AA396+AD396)/3,IF(AND(H396="DSP",T396="DSP"),(M396+AA396+AD396)/3,IF(AND(M396="DSP",T396="DSP"),(H396+AA396+AD396)/3,IF(AND(H396="DSP",AA396="DSP"),(M396+T396+AD396)/3,IF(AND(M396="DSP",AA396="DSP"),(H396+T396+AD396)/3,IF(AND(T396="DSP",AA396="DSP"),(H396+M396+AD396)/3,IF(AND(H396="DSP",AD396="DSP"),(M396+T396+AA396)/3,IF(AND(M396="DSP",AD396="DSP"),(H396+T396+AA396)/3,IF(AND(T396="DSP",AD396="DSP"),(H396+M396+AA396)/3,IF(AND(AA396="DSP",AD396="DSP"),(H396+M396+T396)/3,IF(H396="DSP",(M396+T396+AA396+AD396)/4,IF(M396="DSP",(H396+T396+AA396+AD396)/4,IF(T396="DSP",(H396+M396+AA396+AD396)/4,IF(AA396="DSP",(H396+M396+T396+AD396)/4,IF(AD396="DSP",(H396+M396+T396+AA396)/4,SUM(H396+M396+T396+AA396+AD396)/5)))))))))))))))))))))))))))))))</f>
        <v>10.7</v>
      </c>
      <c r="AF396" s="425">
        <f>IF(AE396="DSP",0,AE396)</f>
        <v>10.7</v>
      </c>
      <c r="AG396" s="484">
        <f>RANK(AF396,$AF$3:$AF$651,0)</f>
        <v>363</v>
      </c>
      <c r="AH396" s="426">
        <f>IF(ISERROR(VLOOKUP(B396,'Notes Ecrit'!$A$2:$B$650,2,FALSE)),"ABI",(VLOOKUP(B396,'Notes Ecrit'!$A$2:$B$650,2,FALSE)))</f>
        <v>10</v>
      </c>
      <c r="AI396" s="425">
        <f>IF(OR(AH396="ABI",AH396="VALIDÉ"),0,AH396)</f>
        <v>10</v>
      </c>
      <c r="AJ396" s="488">
        <f>RANK(AI396,$AI$3:$AI$651,0)</f>
        <v>26</v>
      </c>
      <c r="AK396" s="427">
        <f>IF(AH396="ABI","DEF",IF(AE396="DSP",AH396,(AE396*0.5+AH396*0.5)))</f>
        <v>10.35</v>
      </c>
    </row>
    <row r="397" spans="1:37" ht="15.75" customHeight="1" thickBot="1" x14ac:dyDescent="0.35">
      <c r="A397" s="414" t="s">
        <v>74</v>
      </c>
      <c r="B397" s="415">
        <v>21905566</v>
      </c>
      <c r="C397" s="428" t="s">
        <v>775</v>
      </c>
      <c r="D397" s="429" t="s">
        <v>776</v>
      </c>
      <c r="E397" s="418">
        <v>13</v>
      </c>
      <c r="F397" s="419">
        <f>IF(E397="ABI","ABI",IF(E397="DSP","DSP",IF(E397="VAL","VAL",(VLOOKUP(E397,tpstest,2)))))</f>
        <v>16</v>
      </c>
      <c r="G397" s="420">
        <f>IF(F397="ABI",0,IF(F397="DSP","DSP",IF(F397="VAL","VAL",(IF(A397="F",VLOOKUP(F397,endurfille,2),VLOOKUP(F397,endurgarçon,2))))))</f>
        <v>13</v>
      </c>
      <c r="H397" s="421">
        <f>IF(G397="VAL","VALIDÉ",G397)</f>
        <v>13</v>
      </c>
      <c r="I397" s="418">
        <v>3.24</v>
      </c>
      <c r="J397" s="420">
        <f>IF(I397="ABI",0,IF(I397="DSP","DSP",IF(I397="VAL","VAL",(IF(A397="F",VLOOKUP(I397,VIT20MF,2),VLOOKUP(I397,Vit20MG,2))))))</f>
        <v>20</v>
      </c>
      <c r="K397" s="418">
        <v>6.71</v>
      </c>
      <c r="L397" s="420">
        <f>IF(K397="ABI",0,IF(K397="DSP","DSP",IF(K397="VAL","VAL",(IF(A397="F",VLOOKUP(K397,vit50mf,2),VLOOKUP(K397,vit50mg,2))))))</f>
        <v>18</v>
      </c>
      <c r="M397" s="421">
        <f>IF(OR(J397="DSP",L397="DSP"),"DSP",IF(L397="VAL","VALIDÉ",(J397+L397)/2))</f>
        <v>19</v>
      </c>
      <c r="N397" s="418">
        <v>33</v>
      </c>
      <c r="O397" s="418">
        <v>53</v>
      </c>
      <c r="P397" s="422">
        <f>IF(OR(N397="DSP",N397="ABI",N397="VAL"),0,N397/O397)</f>
        <v>0.62264150943396224</v>
      </c>
      <c r="Q397" s="420">
        <f>IF(N397="ABI",0,IF(N397="DSP","DSP",IF(N397="VAL","VAL",IF(A397="F",VLOOKUP(P397,forcefille,2),VLOOKUP(P397,forcegarçon,2)))))</f>
        <v>6</v>
      </c>
      <c r="R397" s="418">
        <v>40.5</v>
      </c>
      <c r="S397" s="420">
        <f>IF(R397="ABI",0,IF(R397="DSP","DSP",IF(R397="VAL","VAL",IF(A397="F",VLOOKUP(R397,détfille,2),VLOOKUP(R397,détgarçon,2)))))</f>
        <v>7.5</v>
      </c>
      <c r="T397" s="421">
        <f>IF(OR(Q397="VAL",S397="VAL"),"VALIDÉ",IF(AND(Q397="DSP",S397="DSP"),"DSP",IF(Q397="DSP",S397*2,IF(S397="DSP",Q397*2,(Q397+S397)))))</f>
        <v>13.5</v>
      </c>
      <c r="U397" s="418">
        <v>25.48</v>
      </c>
      <c r="V397" s="420">
        <f>IF(U397="ABI",0,IF(U397="DSP","DSP",IF(U397="VAL","VAL",IF(A397="F",VLOOKUP(U397,coorfille,2),VLOOKUP(U397,coorgarçon,2)))))</f>
        <v>6.25</v>
      </c>
      <c r="W397" s="418">
        <v>0</v>
      </c>
      <c r="X397" s="420">
        <f>IF(W397="ABI",0,IF(W397="DSP","DSP",IF(W397="VAL","VAL",IF(A397="F",VLOOKUP(W397,SouplesseFille,2),VLOOKUP(W397,SouplesseGarçon,2)))))</f>
        <v>2.5</v>
      </c>
      <c r="Y397" s="418">
        <v>1</v>
      </c>
      <c r="Z397" s="420">
        <f>IF(Y397="ABI",0,IF(Y397="DSP","DSP",IF(Y397="VAL","VAL",IF(A397="F",VLOOKUP(Y397,eqfille,2),VLOOKUP(Y397,eqgarçon,2)))))</f>
        <v>4.5</v>
      </c>
      <c r="AA397" s="421">
        <f>IF(AND(V397="DSP",X397="DSP",Z397="DSP"),"DSP",IF(AND(V397="DSP",X397="DSP"),Z397*4,IF(AND(V397="DSP",Z397="DSP"),X397*4,IF(AND(X397="DSP",Z397="DSP"),V397*2,IF(V397="DSP",(X397+Z397)*2,IF(X397="DSP",V397+Z397*2,IF(Z397="DSP",V397+X397*2,IF(Z397="VAL","VALIDÉ",V397+X397+Z397))))))))</f>
        <v>13.25</v>
      </c>
      <c r="AB397" s="418">
        <v>37.51</v>
      </c>
      <c r="AC397" s="420">
        <f>IF(AB397="ABI",0,IF(AB397="DNF",0,IF(AB397="DSP","DSP",IF(AB397="VAL","VAL",(IF(A397="F",VLOOKUP(AB397,nagefille,2),VLOOKUP(AB397,nagegarçon,2)))))))</f>
        <v>15</v>
      </c>
      <c r="AD397" s="423">
        <f>IF(AC397="VAL","VALIDÉ",AC397)</f>
        <v>15</v>
      </c>
      <c r="AE397" s="424">
        <f>IF(AND(H397="DSP",M397="DSP",T397="DSP",AA397="DSP",AD397="DSP"),"DSP",IF(AND(H397="DSP",M397="DSP",T397="DSP",AA397="DSP"),AD397,IF(AND(H397="DSP",M397="DSP",T397="DSP",AD397="DSP"),AA397,IF(AND(H397="DSP",M397="DSP",AA397="DSP",AD397="DSP"),T397,IF(AND(H397="DSP",T397="DSP",AA397="DSP",AD397="DSP"),M397,IF(AND(M397="DSP",T397="DSP",AA397="DSP",AD397="DSP"),H397,IF(AND(T397="DSP",AA397="DSP",AD397="DSP"),(H397+M397)/2,IF(AND(M397="DSP",AA397="DSP",AD397="DSP"),(H397+T397)/2,IF(AND(H397="DSP",AA397="DSP",AD397="DSP"),(M397+T397)/2,IF(AND(M397="DSP",T397="DSP",AD397="DSP"),(H397+AA397)/2,IF(AND(H397="DSP",T397="DSP",AD397="DSP"),(M397+AA397)/2,IF(AND(H397="DSP",M397="DSP",AD397="DSP"),(T397+AA397)/2,IF(AND(M397="DSP",T397="DSP",AA397="DSP"),(H397+AD397)/2,IF(AND(H397="DSP",T397="DSP",AA397="DSP"),(M397+AD397)/2,IF(AND(H397="DSP",M397="DSP",AA397="DSP"),(T397+AD397)/2,IF(AND(H397="DSP",M397="DSP",T397="DSP"),(AA397+AD397)/2,IF(AND(H397="DSP",M397="DSP"),(T397+AA397+AD397)/3,IF(AND(H397="DSP",T397="DSP"),(M397+AA397+AD397)/3,IF(AND(M397="DSP",T397="DSP"),(H397+AA397+AD397)/3,IF(AND(H397="DSP",AA397="DSP"),(M397+T397+AD397)/3,IF(AND(M397="DSP",AA397="DSP"),(H397+T397+AD397)/3,IF(AND(T397="DSP",AA397="DSP"),(H397+M397+AD397)/3,IF(AND(H397="DSP",AD397="DSP"),(M397+T397+AA397)/3,IF(AND(M397="DSP",AD397="DSP"),(H397+T397+AA397)/3,IF(AND(T397="DSP",AD397="DSP"),(H397+M397+AA397)/3,IF(AND(AA397="DSP",AD397="DSP"),(H397+M397+T397)/3,IF(H397="DSP",(M397+T397+AA397+AD397)/4,IF(M397="DSP",(H397+T397+AA397+AD397)/4,IF(T397="DSP",(H397+M397+AA397+AD397)/4,IF(AA397="DSP",(H397+M397+T397+AD397)/4,IF(AD397="DSP",(H397+M397+T397+AA397)/4,SUM(H397+M397+T397+AA397+AD397)/5)))))))))))))))))))))))))))))))</f>
        <v>14.75</v>
      </c>
      <c r="AF397" s="425">
        <f>IF(AE397="DSP",0,AE397)</f>
        <v>14.75</v>
      </c>
      <c r="AG397" s="484">
        <f>RANK(AF397,$AF$3:$AF$651,0)</f>
        <v>6</v>
      </c>
      <c r="AH397" s="426">
        <f>IF(ISERROR(VLOOKUP(B397,'Notes Ecrit'!$A$2:$B$650,2,FALSE)),"ABI",(VLOOKUP(B397,'Notes Ecrit'!$A$2:$B$650,2,FALSE)))</f>
        <v>4.5</v>
      </c>
      <c r="AI397" s="425">
        <f>IF(OR(AH397="ABI",AH397="VALIDÉ"),0,AH397)</f>
        <v>4.5</v>
      </c>
      <c r="AJ397" s="488">
        <f>RANK(AI397,$AI$3:$AI$651,0)</f>
        <v>464</v>
      </c>
      <c r="AK397" s="427">
        <f>IF(AH397="ABI","DEF",IF(AE397="DSP",AH397,(AE397*0.5+AH397*0.5)))</f>
        <v>9.625</v>
      </c>
    </row>
    <row r="398" spans="1:37" ht="15.75" customHeight="1" thickBot="1" x14ac:dyDescent="0.35">
      <c r="A398" s="414" t="s">
        <v>74</v>
      </c>
      <c r="B398" s="415">
        <v>21910821</v>
      </c>
      <c r="C398" s="428" t="s">
        <v>777</v>
      </c>
      <c r="D398" s="429" t="s">
        <v>778</v>
      </c>
      <c r="E398" s="418">
        <v>13</v>
      </c>
      <c r="F398" s="419">
        <f>IF(E398="ABI","ABI",IF(E398="DSP","DSP",IF(E398="VAL","VAL",(VLOOKUP(E398,tpstest,2)))))</f>
        <v>16</v>
      </c>
      <c r="G398" s="420">
        <f>IF(F398="ABI",0,IF(F398="DSP","DSP",IF(F398="VAL","VAL",(IF(A398="F",VLOOKUP(F398,endurfille,2),VLOOKUP(F398,endurgarçon,2))))))</f>
        <v>13</v>
      </c>
      <c r="H398" s="421">
        <f>IF(G398="VAL","VALIDÉ",G398)</f>
        <v>13</v>
      </c>
      <c r="I398" s="418">
        <v>3.4</v>
      </c>
      <c r="J398" s="420">
        <f>IF(I398="ABI",0,IF(I398="DSP","DSP",IF(I398="VAL","VAL",(IF(A398="F",VLOOKUP(I398,VIT20MF,2),VLOOKUP(I398,Vit20MG,2))))))</f>
        <v>18</v>
      </c>
      <c r="K398" s="418">
        <v>7.5</v>
      </c>
      <c r="L398" s="420">
        <f>IF(K398="ABI",0,IF(K398="DSP","DSP",IF(K398="VAL","VAL",(IF(A398="F",VLOOKUP(K398,vit50mf,2),VLOOKUP(K398,vit50mg,2))))))</f>
        <v>12</v>
      </c>
      <c r="M398" s="421">
        <f>IF(OR(J398="DSP",L398="DSP"),"DSP",IF(L398="VAL","VALIDÉ",(J398+L398)/2))</f>
        <v>15</v>
      </c>
      <c r="N398" s="418">
        <v>35</v>
      </c>
      <c r="O398" s="418">
        <v>60</v>
      </c>
      <c r="P398" s="422">
        <f>IF(OR(N398="DSP",N398="ABI",N398="VAL"),0,N398/O398)</f>
        <v>0.58333333333333337</v>
      </c>
      <c r="Q398" s="420">
        <f>IF(N398="ABI",0,IF(N398="DSP","DSP",IF(N398="VAL","VAL",IF(A398="F",VLOOKUP(P398,forcefille,2),VLOOKUP(P398,forcegarçon,2)))))</f>
        <v>5.5</v>
      </c>
      <c r="R398" s="418">
        <v>24.3</v>
      </c>
      <c r="S398" s="420">
        <f>IF(R398="ABI",0,IF(R398="DSP","DSP",IF(R398="VAL","VAL",IF(A398="F",VLOOKUP(R398,détfille,2),VLOOKUP(R398,détgarçon,2)))))</f>
        <v>3.5</v>
      </c>
      <c r="T398" s="421">
        <f>IF(OR(Q398="VAL",S398="VAL"),"VALIDÉ",IF(AND(Q398="DSP",S398="DSP"),"DSP",IF(Q398="DSP",S398*2,IF(S398="DSP",Q398*2,(Q398+S398)))))</f>
        <v>9</v>
      </c>
      <c r="U398" s="418">
        <v>26.62</v>
      </c>
      <c r="V398" s="420">
        <f>IF(U398="ABI",0,IF(U398="DSP","DSP",IF(U398="VAL","VAL",IF(A398="F",VLOOKUP(U398,coorfille,2),VLOOKUP(U398,coorgarçon,2)))))</f>
        <v>5.5</v>
      </c>
      <c r="W398" s="418">
        <v>3</v>
      </c>
      <c r="X398" s="420">
        <f>IF(W398="ABI",0,IF(W398="DSP","DSP",IF(W398="VAL","VAL",IF(A398="F",VLOOKUP(W398,SouplesseFille,2),VLOOKUP(W398,SouplesseGarçon,2)))))</f>
        <v>3.25</v>
      </c>
      <c r="Y398" s="418">
        <v>4</v>
      </c>
      <c r="Z398" s="420">
        <f>IF(Y398="ABI",0,IF(Y398="DSP","DSP",IF(Y398="VAL","VAL",IF(A398="F",VLOOKUP(Y398,eqfille,2),VLOOKUP(Y398,eqgarçon,2)))))</f>
        <v>3</v>
      </c>
      <c r="AA398" s="421">
        <f>IF(AND(V398="DSP",X398="DSP",Z398="DSP"),"DSP",IF(AND(V398="DSP",X398="DSP"),Z398*4,IF(AND(V398="DSP",Z398="DSP"),X398*4,IF(AND(X398="DSP",Z398="DSP"),V398*2,IF(V398="DSP",(X398+Z398)*2,IF(X398="DSP",V398+Z398*2,IF(Z398="DSP",V398+X398*2,IF(Z398="VAL","VALIDÉ",V398+X398+Z398))))))))</f>
        <v>11.75</v>
      </c>
      <c r="AB398" s="418">
        <v>59.57</v>
      </c>
      <c r="AC398" s="420">
        <f>IF(AB398="ABI",0,IF(AB398="DNF",0,IF(AB398="DSP","DSP",IF(AB398="VAL","VAL",(IF(A398="F",VLOOKUP(AB398,nagefille,2),VLOOKUP(AB398,nagegarçon,2)))))))</f>
        <v>5</v>
      </c>
      <c r="AD398" s="423">
        <f>IF(AC398="VAL","VALIDÉ",AC398)</f>
        <v>5</v>
      </c>
      <c r="AE398" s="424">
        <f>IF(AND(H398="DSP",M398="DSP",T398="DSP",AA398="DSP",AD398="DSP"),"DSP",IF(AND(H398="DSP",M398="DSP",T398="DSP",AA398="DSP"),AD398,IF(AND(H398="DSP",M398="DSP",T398="DSP",AD398="DSP"),AA398,IF(AND(H398="DSP",M398="DSP",AA398="DSP",AD398="DSP"),T398,IF(AND(H398="DSP",T398="DSP",AA398="DSP",AD398="DSP"),M398,IF(AND(M398="DSP",T398="DSP",AA398="DSP",AD398="DSP"),H398,IF(AND(T398="DSP",AA398="DSP",AD398="DSP"),(H398+M398)/2,IF(AND(M398="DSP",AA398="DSP",AD398="DSP"),(H398+T398)/2,IF(AND(H398="DSP",AA398="DSP",AD398="DSP"),(M398+T398)/2,IF(AND(M398="DSP",T398="DSP",AD398="DSP"),(H398+AA398)/2,IF(AND(H398="DSP",T398="DSP",AD398="DSP"),(M398+AA398)/2,IF(AND(H398="DSP",M398="DSP",AD398="DSP"),(T398+AA398)/2,IF(AND(M398="DSP",T398="DSP",AA398="DSP"),(H398+AD398)/2,IF(AND(H398="DSP",T398="DSP",AA398="DSP"),(M398+AD398)/2,IF(AND(H398="DSP",M398="DSP",AA398="DSP"),(T398+AD398)/2,IF(AND(H398="DSP",M398="DSP",T398="DSP"),(AA398+AD398)/2,IF(AND(H398="DSP",M398="DSP"),(T398+AA398+AD398)/3,IF(AND(H398="DSP",T398="DSP"),(M398+AA398+AD398)/3,IF(AND(M398="DSP",T398="DSP"),(H398+AA398+AD398)/3,IF(AND(H398="DSP",AA398="DSP"),(M398+T398+AD398)/3,IF(AND(M398="DSP",AA398="DSP"),(H398+T398+AD398)/3,IF(AND(T398="DSP",AA398="DSP"),(H398+M398+AD398)/3,IF(AND(H398="DSP",AD398="DSP"),(M398+T398+AA398)/3,IF(AND(M398="DSP",AD398="DSP"),(H398+T398+AA398)/3,IF(AND(T398="DSP",AD398="DSP"),(H398+M398+AA398)/3,IF(AND(AA398="DSP",AD398="DSP"),(H398+M398+T398)/3,IF(H398="DSP",(M398+T398+AA398+AD398)/4,IF(M398="DSP",(H398+T398+AA398+AD398)/4,IF(T398="DSP",(H398+M398+AA398+AD398)/4,IF(AA398="DSP",(H398+M398+T398+AD398)/4,IF(AD398="DSP",(H398+M398+T398+AA398)/4,SUM(H398+M398+T398+AA398+AD398)/5)))))))))))))))))))))))))))))))</f>
        <v>10.75</v>
      </c>
      <c r="AF398" s="425">
        <f>IF(AE398="DSP",0,AE398)</f>
        <v>10.75</v>
      </c>
      <c r="AG398" s="484">
        <f>RANK(AF398,$AF$3:$AF$651,0)</f>
        <v>355</v>
      </c>
      <c r="AH398" s="426">
        <f>IF(ISERROR(VLOOKUP(B398,'Notes Ecrit'!$A$2:$B$650,2,FALSE)),"ABI",(VLOOKUP(B398,'Notes Ecrit'!$A$2:$B$650,2,FALSE)))</f>
        <v>4.5</v>
      </c>
      <c r="AI398" s="425">
        <f>IF(OR(AH398="ABI",AH398="VALIDÉ"),0,AH398)</f>
        <v>4.5</v>
      </c>
      <c r="AJ398" s="488">
        <f>RANK(AI398,$AI$3:$AI$651,0)</f>
        <v>464</v>
      </c>
      <c r="AK398" s="427">
        <f>IF(AH398="ABI","DEF",IF(AE398="DSP",AH398,(AE398*0.5+AH398*0.5)))</f>
        <v>7.625</v>
      </c>
    </row>
    <row r="399" spans="1:37" ht="15.75" customHeight="1" thickBot="1" x14ac:dyDescent="0.35">
      <c r="A399" s="414" t="s">
        <v>74</v>
      </c>
      <c r="B399" s="415">
        <v>21916812</v>
      </c>
      <c r="C399" s="428" t="s">
        <v>779</v>
      </c>
      <c r="D399" s="429" t="s">
        <v>780</v>
      </c>
      <c r="E399" s="418">
        <v>9</v>
      </c>
      <c r="F399" s="419">
        <f>IF(E399="ABI","ABI",IF(E399="DSP","DSP",IF(E399="VAL","VAL",(VLOOKUP(E399,tpstest,2)))))</f>
        <v>14</v>
      </c>
      <c r="G399" s="420">
        <f>IF(F399="ABI",0,IF(F399="DSP","DSP",IF(F399="VAL","VAL",(IF(A399="F",VLOOKUP(F399,endurfille,2),VLOOKUP(F399,endurgarçon,2))))))</f>
        <v>9</v>
      </c>
      <c r="H399" s="421">
        <f>IF(G399="VAL","VALIDÉ",G399)</f>
        <v>9</v>
      </c>
      <c r="I399" s="418">
        <v>3.94</v>
      </c>
      <c r="J399" s="420">
        <f>IF(I399="ABI",0,IF(I399="DSP","DSP",IF(I399="VAL","VAL",(IF(A399="F",VLOOKUP(I399,VIT20MF,2),VLOOKUP(I399,Vit20MG,2))))))</f>
        <v>9</v>
      </c>
      <c r="K399" s="418">
        <v>8.6999999999999993</v>
      </c>
      <c r="L399" s="420">
        <f>IF(K399="ABI",0,IF(K399="DSP","DSP",IF(K399="VAL","VAL",(IF(A399="F",VLOOKUP(K399,vit50mf,2),VLOOKUP(K399,vit50mg,2))))))</f>
        <v>4</v>
      </c>
      <c r="M399" s="421">
        <f>IF(OR(J399="DSP",L399="DSP"),"DSP",IF(L399="VAL","VALIDÉ",(J399+L399)/2))</f>
        <v>6.5</v>
      </c>
      <c r="N399" s="418">
        <v>27</v>
      </c>
      <c r="O399" s="418">
        <v>69</v>
      </c>
      <c r="P399" s="422">
        <f>IF(OR(N399="DSP",N399="ABI",N399="VAL"),0,N399/O399)</f>
        <v>0.39130434782608697</v>
      </c>
      <c r="Q399" s="420">
        <f>IF(N399="ABI",0,IF(N399="DSP","DSP",IF(N399="VAL","VAL",IF(A399="F",VLOOKUP(P399,forcefille,2),VLOOKUP(P399,forcegarçon,2)))))</f>
        <v>3.5</v>
      </c>
      <c r="R399" s="418">
        <v>23.6</v>
      </c>
      <c r="S399" s="420">
        <f>IF(R399="ABI",0,IF(R399="DSP","DSP",IF(R399="VAL","VAL",IF(A399="F",VLOOKUP(R399,détfille,2),VLOOKUP(R399,détgarçon,2)))))</f>
        <v>3</v>
      </c>
      <c r="T399" s="421">
        <f>IF(OR(Q399="VAL",S399="VAL"),"VALIDÉ",IF(AND(Q399="DSP",S399="DSP"),"DSP",IF(Q399="DSP",S399*2,IF(S399="DSP",Q399*2,(Q399+S399)))))</f>
        <v>6.5</v>
      </c>
      <c r="U399" s="418">
        <v>30.69</v>
      </c>
      <c r="V399" s="420">
        <f>IF(U399="ABI",0,IF(U399="DSP","DSP",IF(U399="VAL","VAL",IF(A399="F",VLOOKUP(U399,coorfille,2),VLOOKUP(U399,coorgarçon,2)))))</f>
        <v>3.5</v>
      </c>
      <c r="W399" s="418">
        <v>3</v>
      </c>
      <c r="X399" s="420">
        <f>IF(W399="ABI",0,IF(W399="DSP","DSP",IF(W399="VAL","VAL",IF(A399="F",VLOOKUP(W399,SouplesseFille,2),VLOOKUP(W399,SouplesseGarçon,2)))))</f>
        <v>3.25</v>
      </c>
      <c r="Y399" s="418">
        <v>4</v>
      </c>
      <c r="Z399" s="420">
        <f>IF(Y399="ABI",0,IF(Y399="DSP","DSP",IF(Y399="VAL","VAL",IF(A399="F",VLOOKUP(Y399,eqfille,2),VLOOKUP(Y399,eqgarçon,2)))))</f>
        <v>3</v>
      </c>
      <c r="AA399" s="421">
        <f>IF(AND(V399="DSP",X399="DSP",Z399="DSP"),"DSP",IF(AND(V399="DSP",X399="DSP"),Z399*4,IF(AND(V399="DSP",Z399="DSP"),X399*4,IF(AND(X399="DSP",Z399="DSP"),V399*2,IF(V399="DSP",(X399+Z399)*2,IF(X399="DSP",V399+Z399*2,IF(Z399="DSP",V399+X399*2,IF(Z399="VAL","VALIDÉ",V399+X399+Z399))))))))</f>
        <v>9.75</v>
      </c>
      <c r="AB399" s="418">
        <v>74.88</v>
      </c>
      <c r="AC399" s="420">
        <f>IF(AB399="ABI",0,IF(AB399="DNF",0,IF(AB399="DSP","DSP",IF(AB399="VAL","VAL",(IF(A399="F",VLOOKUP(AB399,nagefille,2),VLOOKUP(AB399,nagegarçon,2)))))))</f>
        <v>1</v>
      </c>
      <c r="AD399" s="423">
        <f>IF(AC399="VAL","VALIDÉ",AC399)</f>
        <v>1</v>
      </c>
      <c r="AE399" s="424">
        <f>IF(AND(H399="DSP",M399="DSP",T399="DSP",AA399="DSP",AD399="DSP"),"DSP",IF(AND(H399="DSP",M399="DSP",T399="DSP",AA399="DSP"),AD399,IF(AND(H399="DSP",M399="DSP",T399="DSP",AD399="DSP"),AA399,IF(AND(H399="DSP",M399="DSP",AA399="DSP",AD399="DSP"),T399,IF(AND(H399="DSP",T399="DSP",AA399="DSP",AD399="DSP"),M399,IF(AND(M399="DSP",T399="DSP",AA399="DSP",AD399="DSP"),H399,IF(AND(T399="DSP",AA399="DSP",AD399="DSP"),(H399+M399)/2,IF(AND(M399="DSP",AA399="DSP",AD399="DSP"),(H399+T399)/2,IF(AND(H399="DSP",AA399="DSP",AD399="DSP"),(M399+T399)/2,IF(AND(M399="DSP",T399="DSP",AD399="DSP"),(H399+AA399)/2,IF(AND(H399="DSP",T399="DSP",AD399="DSP"),(M399+AA399)/2,IF(AND(H399="DSP",M399="DSP",AD399="DSP"),(T399+AA399)/2,IF(AND(M399="DSP",T399="DSP",AA399="DSP"),(H399+AD399)/2,IF(AND(H399="DSP",T399="DSP",AA399="DSP"),(M399+AD399)/2,IF(AND(H399="DSP",M399="DSP",AA399="DSP"),(T399+AD399)/2,IF(AND(H399="DSP",M399="DSP",T399="DSP"),(AA399+AD399)/2,IF(AND(H399="DSP",M399="DSP"),(T399+AA399+AD399)/3,IF(AND(H399="DSP",T399="DSP"),(M399+AA399+AD399)/3,IF(AND(M399="DSP",T399="DSP"),(H399+AA399+AD399)/3,IF(AND(H399="DSP",AA399="DSP"),(M399+T399+AD399)/3,IF(AND(M399="DSP",AA399="DSP"),(H399+T399+AD399)/3,IF(AND(T399="DSP",AA399="DSP"),(H399+M399+AD399)/3,IF(AND(H399="DSP",AD399="DSP"),(M399+T399+AA399)/3,IF(AND(M399="DSP",AD399="DSP"),(H399+T399+AA399)/3,IF(AND(T399="DSP",AD399="DSP"),(H399+M399+AA399)/3,IF(AND(AA399="DSP",AD399="DSP"),(H399+M399+T399)/3,IF(H399="DSP",(M399+T399+AA399+AD399)/4,IF(M399="DSP",(H399+T399+AA399+AD399)/4,IF(T399="DSP",(H399+M399+AA399+AD399)/4,IF(AA399="DSP",(H399+M399+T399+AD399)/4,IF(AD399="DSP",(H399+M399+T399+AA399)/4,SUM(H399+M399+T399+AA399+AD399)/5)))))))))))))))))))))))))))))))</f>
        <v>6.55</v>
      </c>
      <c r="AF399" s="425">
        <f>IF(AE399="DSP",0,AE399)</f>
        <v>6.55</v>
      </c>
      <c r="AG399" s="484">
        <f>RANK(AF399,$AF$3:$AF$651,0)</f>
        <v>567</v>
      </c>
      <c r="AH399" s="426">
        <f>IF(ISERROR(VLOOKUP(B399,'Notes Ecrit'!$A$2:$B$650,2,FALSE)),"ABI",(VLOOKUP(B399,'Notes Ecrit'!$A$2:$B$650,2,FALSE)))</f>
        <v>7</v>
      </c>
      <c r="AI399" s="425">
        <f>IF(OR(AH399="ABI",AH399="VALIDÉ"),0,AH399)</f>
        <v>7</v>
      </c>
      <c r="AJ399" s="488">
        <f>RANK(AI399,$AI$3:$AI$651,0)</f>
        <v>183</v>
      </c>
      <c r="AK399" s="427">
        <f>IF(AH399="ABI","DEF",IF(AE399="DSP",AH399,(AE399*0.5+AH399*0.5)))</f>
        <v>6.7750000000000004</v>
      </c>
    </row>
    <row r="400" spans="1:37" ht="15.75" customHeight="1" thickBot="1" x14ac:dyDescent="0.35">
      <c r="A400" s="414" t="s">
        <v>1026</v>
      </c>
      <c r="B400" s="415">
        <v>21816480</v>
      </c>
      <c r="C400" s="428" t="s">
        <v>781</v>
      </c>
      <c r="D400" s="429" t="s">
        <v>782</v>
      </c>
      <c r="E400" s="418" t="s">
        <v>329</v>
      </c>
      <c r="F400" s="419" t="str">
        <f>IF(E400="ABI","ABI",IF(E400="DSP","DSP",IF(E400="VAL","VAL",(VLOOKUP(E400,tpstest,2)))))</f>
        <v>ABI</v>
      </c>
      <c r="G400" s="420">
        <f>IF(F400="ABI",0,IF(F400="DSP","DSP",IF(F400="VAL","VAL",(IF(A400="F",VLOOKUP(F400,endurfille,2),VLOOKUP(F400,endurgarçon,2))))))</f>
        <v>0</v>
      </c>
      <c r="H400" s="421">
        <f>IF(G400="VAL","VALIDÉ",G400)</f>
        <v>0</v>
      </c>
      <c r="I400" s="418" t="s">
        <v>329</v>
      </c>
      <c r="J400" s="420">
        <f>IF(I400="ABI",0,IF(I400="DSP","DSP",IF(I400="VAL","VAL",(IF(A400="F",VLOOKUP(I400,VIT20MF,2),VLOOKUP(I400,Vit20MG,2))))))</f>
        <v>0</v>
      </c>
      <c r="K400" s="418" t="s">
        <v>329</v>
      </c>
      <c r="L400" s="420">
        <f>IF(K400="ABI",0,IF(K400="DSP","DSP",IF(K400="VAL","VAL",(IF(A400="F",VLOOKUP(K400,vit50mf,2),VLOOKUP(K400,vit50mg,2))))))</f>
        <v>0</v>
      </c>
      <c r="M400" s="421">
        <f>IF(OR(J400="DSP",L400="DSP"),"DSP",IF(L400="VAL","VALIDÉ",(J400+L400)/2))</f>
        <v>0</v>
      </c>
      <c r="N400" s="418" t="s">
        <v>329</v>
      </c>
      <c r="O400" s="418"/>
      <c r="P400" s="422">
        <f>IF(OR(N400="DSP",N400="ABI",N400="VAL"),0,N400/O400)</f>
        <v>0</v>
      </c>
      <c r="Q400" s="420">
        <f>IF(N400="ABI",0,IF(N400="DSP","DSP",IF(N400="VAL","VAL",IF(A400="F",VLOOKUP(P400,forcefille,2),VLOOKUP(P400,forcegarçon,2)))))</f>
        <v>0</v>
      </c>
      <c r="R400" s="418" t="s">
        <v>329</v>
      </c>
      <c r="S400" s="420">
        <f>IF(R400="ABI",0,IF(R400="DSP","DSP",IF(R400="VAL","VAL",IF(A400="F",VLOOKUP(R400,détfille,2),VLOOKUP(R400,détgarçon,2)))))</f>
        <v>0</v>
      </c>
      <c r="T400" s="421">
        <f>IF(OR(Q400="VAL",S400="VAL"),"VALIDÉ",IF(AND(Q400="DSP",S400="DSP"),"DSP",IF(Q400="DSP",S400*2,IF(S400="DSP",Q400*2,(Q400+S400)))))</f>
        <v>0</v>
      </c>
      <c r="U400" s="418" t="s">
        <v>329</v>
      </c>
      <c r="V400" s="420">
        <f>IF(U400="ABI",0,IF(U400="DSP","DSP",IF(U400="VAL","VAL",IF(A400="F",VLOOKUP(U400,coorfille,2),VLOOKUP(U400,coorgarçon,2)))))</f>
        <v>0</v>
      </c>
      <c r="W400" s="418" t="s">
        <v>329</v>
      </c>
      <c r="X400" s="420">
        <f>IF(W400="ABI",0,IF(W400="DSP","DSP",IF(W400="VAL","VAL",IF(A400="F",VLOOKUP(W400,SouplesseFille,2),VLOOKUP(W400,SouplesseGarçon,2)))))</f>
        <v>0</v>
      </c>
      <c r="Y400" s="418" t="s">
        <v>329</v>
      </c>
      <c r="Z400" s="420">
        <f>IF(Y400="ABI",0,IF(Y400="DSP","DSP",IF(Y400="VAL","VAL",IF(A400="F",VLOOKUP(Y400,eqfille,2),VLOOKUP(Y400,eqgarçon,2)))))</f>
        <v>0</v>
      </c>
      <c r="AA400" s="421">
        <f>IF(AND(V400="DSP",X400="DSP",Z400="DSP"),"DSP",IF(AND(V400="DSP",X400="DSP"),Z400*4,IF(AND(V400="DSP",Z400="DSP"),X400*4,IF(AND(X400="DSP",Z400="DSP"),V400*2,IF(V400="DSP",(X400+Z400)*2,IF(X400="DSP",V400+Z400*2,IF(Z400="DSP",V400+X400*2,IF(Z400="VAL","VALIDÉ",V400+X400+Z400))))))))</f>
        <v>0</v>
      </c>
      <c r="AB400" s="418" t="s">
        <v>329</v>
      </c>
      <c r="AC400" s="420">
        <f>IF(AB400="ABI",0,IF(AB400="DNF",0,IF(AB400="DSP","DSP",IF(AB400="VAL","VAL",(IF(A400="F",VLOOKUP(AB400,nagefille,2),VLOOKUP(AB400,nagegarçon,2)))))))</f>
        <v>0</v>
      </c>
      <c r="AD400" s="423">
        <f>IF(AC400="VAL","VALIDÉ",AC400)</f>
        <v>0</v>
      </c>
      <c r="AE400" s="424">
        <f>IF(AND(H400="DSP",M400="DSP",T400="DSP",AA400="DSP",AD400="DSP"),"DSP",IF(AND(H400="DSP",M400="DSP",T400="DSP",AA400="DSP"),AD400,IF(AND(H400="DSP",M400="DSP",T400="DSP",AD400="DSP"),AA400,IF(AND(H400="DSP",M400="DSP",AA400="DSP",AD400="DSP"),T400,IF(AND(H400="DSP",T400="DSP",AA400="DSP",AD400="DSP"),M400,IF(AND(M400="DSP",T400="DSP",AA400="DSP",AD400="DSP"),H400,IF(AND(T400="DSP",AA400="DSP",AD400="DSP"),(H400+M400)/2,IF(AND(M400="DSP",AA400="DSP",AD400="DSP"),(H400+T400)/2,IF(AND(H400="DSP",AA400="DSP",AD400="DSP"),(M400+T400)/2,IF(AND(M400="DSP",T400="DSP",AD400="DSP"),(H400+AA400)/2,IF(AND(H400="DSP",T400="DSP",AD400="DSP"),(M400+AA400)/2,IF(AND(H400="DSP",M400="DSP",AD400="DSP"),(T400+AA400)/2,IF(AND(M400="DSP",T400="DSP",AA400="DSP"),(H400+AD400)/2,IF(AND(H400="DSP",T400="DSP",AA400="DSP"),(M400+AD400)/2,IF(AND(H400="DSP",M400="DSP",AA400="DSP"),(T400+AD400)/2,IF(AND(H400="DSP",M400="DSP",T400="DSP"),(AA400+AD400)/2,IF(AND(H400="DSP",M400="DSP"),(T400+AA400+AD400)/3,IF(AND(H400="DSP",T400="DSP"),(M400+AA400+AD400)/3,IF(AND(M400="DSP",T400="DSP"),(H400+AA400+AD400)/3,IF(AND(H400="DSP",AA400="DSP"),(M400+T400+AD400)/3,IF(AND(M400="DSP",AA400="DSP"),(H400+T400+AD400)/3,IF(AND(T400="DSP",AA400="DSP"),(H400+M400+AD400)/3,IF(AND(H400="DSP",AD400="DSP"),(M400+T400+AA400)/3,IF(AND(M400="DSP",AD400="DSP"),(H400+T400+AA400)/3,IF(AND(T400="DSP",AD400="DSP"),(H400+M400+AA400)/3,IF(AND(AA400="DSP",AD400="DSP"),(H400+M400+T400)/3,IF(H400="DSP",(M400+T400+AA400+AD400)/4,IF(M400="DSP",(H400+T400+AA400+AD400)/4,IF(T400="DSP",(H400+M400+AA400+AD400)/4,IF(AA400="DSP",(H400+M400+T400+AD400)/4,IF(AD400="DSP",(H400+M400+T400+AA400)/4,SUM(H400+M400+T400+AA400+AD400)/5)))))))))))))))))))))))))))))))</f>
        <v>0</v>
      </c>
      <c r="AF400" s="425">
        <f>IF(AE400="DSP",0,AE400)</f>
        <v>0</v>
      </c>
      <c r="AG400" s="484">
        <f>RANK(AF400,$AF$3:$AF$651,0)</f>
        <v>584</v>
      </c>
      <c r="AH400" s="426" t="str">
        <f>IF(ISERROR(VLOOKUP(B400,'Notes Ecrit'!$A$2:$B$650,2,FALSE)),"ABI",(VLOOKUP(B400,'Notes Ecrit'!$A$2:$B$650,2,FALSE)))</f>
        <v>ABI</v>
      </c>
      <c r="AI400" s="425">
        <f>IF(OR(AH400="ABI",AH400="VALIDÉ"),0,AH400)</f>
        <v>0</v>
      </c>
      <c r="AJ400" s="488">
        <f>RANK(AI400,$AI$3:$AI$651,0)</f>
        <v>592</v>
      </c>
      <c r="AK400" s="427" t="str">
        <f>IF(AH400="ABI","DEF",IF(AE400="DSP",AH400,(AE400*0.5+AH400*0.5)))</f>
        <v>DEF</v>
      </c>
    </row>
    <row r="401" spans="1:37" ht="15.75" customHeight="1" thickBot="1" x14ac:dyDescent="0.35">
      <c r="A401" s="414" t="s">
        <v>1026</v>
      </c>
      <c r="B401" s="415">
        <v>21910758</v>
      </c>
      <c r="C401" s="428" t="s">
        <v>783</v>
      </c>
      <c r="D401" s="429" t="s">
        <v>177</v>
      </c>
      <c r="E401" s="418">
        <v>20</v>
      </c>
      <c r="F401" s="419">
        <f>IF(E401="ABI","ABI",IF(E401="DSP","DSP",IF(E401="VAL","VAL",(VLOOKUP(E401,tpstest,2)))))</f>
        <v>19.5</v>
      </c>
      <c r="G401" s="420">
        <f>IF(F401="ABI",0,IF(F401="DSP","DSP",IF(F401="VAL","VAL",(IF(A401="F",VLOOKUP(F401,endurfille,2),VLOOKUP(F401,endurgarçon,2))))))</f>
        <v>17</v>
      </c>
      <c r="H401" s="421">
        <f>IF(G401="VAL","VALIDÉ",G401)</f>
        <v>17</v>
      </c>
      <c r="I401" s="418">
        <v>3.22</v>
      </c>
      <c r="J401" s="420">
        <f>IF(I401="ABI",0,IF(I401="DSP","DSP",IF(I401="VAL","VAL",(IF(A401="F",VLOOKUP(I401,VIT20MF,2),VLOOKUP(I401,Vit20MG,2))))))</f>
        <v>17</v>
      </c>
      <c r="K401" s="418">
        <v>6.77</v>
      </c>
      <c r="L401" s="420">
        <f>IF(K401="ABI",0,IF(K401="DSP","DSP",IF(K401="VAL","VAL",(IF(A401="F",VLOOKUP(K401,vit50mf,2),VLOOKUP(K401,vit50mg,2))))))</f>
        <v>11</v>
      </c>
      <c r="M401" s="421">
        <f>IF(OR(J401="DSP",L401="DSP"),"DSP",IF(L401="VAL","VALIDÉ",(J401+L401)/2))</f>
        <v>14</v>
      </c>
      <c r="N401" s="418">
        <v>35</v>
      </c>
      <c r="O401" s="418">
        <v>60</v>
      </c>
      <c r="P401" s="422">
        <f>IF(OR(N401="DSP",N401="ABI",N401="VAL"),0,N401/O401)</f>
        <v>0.58333333333333337</v>
      </c>
      <c r="Q401" s="420">
        <f>IF(N401="ABI",0,IF(N401="DSP","DSP",IF(N401="VAL","VAL",IF(A401="F",VLOOKUP(P401,forcefille,2),VLOOKUP(P401,forcegarçon,2)))))</f>
        <v>3</v>
      </c>
      <c r="R401" s="418">
        <v>45.5</v>
      </c>
      <c r="S401" s="420">
        <f>IF(R401="ABI",0,IF(R401="DSP","DSP",IF(R401="VAL","VAL",IF(A401="F",VLOOKUP(R401,détfille,2),VLOOKUP(R401,détgarçon,2)))))</f>
        <v>4.5</v>
      </c>
      <c r="T401" s="421">
        <f>IF(OR(Q401="VAL",S401="VAL"),"VALIDÉ",IF(AND(Q401="DSP",S401="DSP"),"DSP",IF(Q401="DSP",S401*2,IF(S401="DSP",Q401*2,(Q401+S401)))))</f>
        <v>7.5</v>
      </c>
      <c r="U401" s="418">
        <v>22.35</v>
      </c>
      <c r="V401" s="420">
        <f>IF(U401="ABI",0,IF(U401="DSP","DSP",IF(U401="VAL","VAL",IF(A401="F",VLOOKUP(U401,coorfille,2),VLOOKUP(U401,coorgarçon,2)))))</f>
        <v>6.75</v>
      </c>
      <c r="W401" s="418">
        <v>-8</v>
      </c>
      <c r="X401" s="420">
        <f>IF(W401="ABI",0,IF(W401="DSP","DSP",IF(W401="VAL","VAL",IF(A401="F",VLOOKUP(W401,SouplesseFille,2),VLOOKUP(W401,SouplesseGarçon,2)))))</f>
        <v>1</v>
      </c>
      <c r="Y401" s="418">
        <v>7</v>
      </c>
      <c r="Z401" s="420">
        <f>IF(Y401="ABI",0,IF(Y401="DSP","DSP",IF(Y401="VAL","VAL",IF(A401="F",VLOOKUP(Y401,eqfille,2),VLOOKUP(Y401,eqgarçon,2)))))</f>
        <v>1.5</v>
      </c>
      <c r="AA401" s="421">
        <f>IF(AND(V401="DSP",X401="DSP",Z401="DSP"),"DSP",IF(AND(V401="DSP",X401="DSP"),Z401*4,IF(AND(V401="DSP",Z401="DSP"),X401*4,IF(AND(X401="DSP",Z401="DSP"),V401*2,IF(V401="DSP",(X401+Z401)*2,IF(X401="DSP",V401+Z401*2,IF(Z401="DSP",V401+X401*2,IF(Z401="VAL","VALIDÉ",V401+X401+Z401))))))))</f>
        <v>9.25</v>
      </c>
      <c r="AB401" s="418">
        <v>50.3</v>
      </c>
      <c r="AC401" s="420">
        <f>IF(AB401="ABI",0,IF(AB401="DNF",0,IF(AB401="DSP","DSP",IF(AB401="VAL","VAL",(IF(A401="F",VLOOKUP(AB401,nagefille,2),VLOOKUP(AB401,nagegarçon,2)))))))</f>
        <v>5</v>
      </c>
      <c r="AD401" s="423">
        <f>IF(AC401="VAL","VALIDÉ",AC401)</f>
        <v>5</v>
      </c>
      <c r="AE401" s="424">
        <f>IF(AND(H401="DSP",M401="DSP",T401="DSP",AA401="DSP",AD401="DSP"),"DSP",IF(AND(H401="DSP",M401="DSP",T401="DSP",AA401="DSP"),AD401,IF(AND(H401="DSP",M401="DSP",T401="DSP",AD401="DSP"),AA401,IF(AND(H401="DSP",M401="DSP",AA401="DSP",AD401="DSP"),T401,IF(AND(H401="DSP",T401="DSP",AA401="DSP",AD401="DSP"),M401,IF(AND(M401="DSP",T401="DSP",AA401="DSP",AD401="DSP"),H401,IF(AND(T401="DSP",AA401="DSP",AD401="DSP"),(H401+M401)/2,IF(AND(M401="DSP",AA401="DSP",AD401="DSP"),(H401+T401)/2,IF(AND(H401="DSP",AA401="DSP",AD401="DSP"),(M401+T401)/2,IF(AND(M401="DSP",T401="DSP",AD401="DSP"),(H401+AA401)/2,IF(AND(H401="DSP",T401="DSP",AD401="DSP"),(M401+AA401)/2,IF(AND(H401="DSP",M401="DSP",AD401="DSP"),(T401+AA401)/2,IF(AND(M401="DSP",T401="DSP",AA401="DSP"),(H401+AD401)/2,IF(AND(H401="DSP",T401="DSP",AA401="DSP"),(M401+AD401)/2,IF(AND(H401="DSP",M401="DSP",AA401="DSP"),(T401+AD401)/2,IF(AND(H401="DSP",M401="DSP",T401="DSP"),(AA401+AD401)/2,IF(AND(H401="DSP",M401="DSP"),(T401+AA401+AD401)/3,IF(AND(H401="DSP",T401="DSP"),(M401+AA401+AD401)/3,IF(AND(M401="DSP",T401="DSP"),(H401+AA401+AD401)/3,IF(AND(H401="DSP",AA401="DSP"),(M401+T401+AD401)/3,IF(AND(M401="DSP",AA401="DSP"),(H401+T401+AD401)/3,IF(AND(T401="DSP",AA401="DSP"),(H401+M401+AD401)/3,IF(AND(H401="DSP",AD401="DSP"),(M401+T401+AA401)/3,IF(AND(M401="DSP",AD401="DSP"),(H401+T401+AA401)/3,IF(AND(T401="DSP",AD401="DSP"),(H401+M401+AA401)/3,IF(AND(AA401="DSP",AD401="DSP"),(H401+M401+T401)/3,IF(H401="DSP",(M401+T401+AA401+AD401)/4,IF(M401="DSP",(H401+T401+AA401+AD401)/4,IF(T401="DSP",(H401+M401+AA401+AD401)/4,IF(AA401="DSP",(H401+M401+T401+AD401)/4,IF(AD401="DSP",(H401+M401+T401+AA401)/4,SUM(H401+M401+T401+AA401+AD401)/5)))))))))))))))))))))))))))))))</f>
        <v>10.55</v>
      </c>
      <c r="AF401" s="425">
        <f>IF(AE401="DSP",0,AE401)</f>
        <v>10.55</v>
      </c>
      <c r="AG401" s="484">
        <f>RANK(AF401,$AF$3:$AF$651,0)</f>
        <v>381</v>
      </c>
      <c r="AH401" s="426">
        <f>IF(ISERROR(VLOOKUP(B401,'Notes Ecrit'!$A$2:$B$650,2,FALSE)),"ABI",(VLOOKUP(B401,'Notes Ecrit'!$A$2:$B$650,2,FALSE)))</f>
        <v>5</v>
      </c>
      <c r="AI401" s="425">
        <f>IF(OR(AH401="ABI",AH401="VALIDÉ"),0,AH401)</f>
        <v>5</v>
      </c>
      <c r="AJ401" s="488">
        <f>RANK(AI401,$AI$3:$AI$651,0)</f>
        <v>416</v>
      </c>
      <c r="AK401" s="427">
        <f>IF(AH401="ABI","DEF",IF(AE401="DSP",AH401,(AE401*0.5+AH401*0.5)))</f>
        <v>7.7750000000000004</v>
      </c>
    </row>
    <row r="402" spans="1:37" ht="15.75" customHeight="1" thickBot="1" x14ac:dyDescent="0.35">
      <c r="A402" s="414" t="s">
        <v>74</v>
      </c>
      <c r="B402" s="415">
        <v>21903747</v>
      </c>
      <c r="C402" s="428" t="s">
        <v>784</v>
      </c>
      <c r="D402" s="429" t="s">
        <v>119</v>
      </c>
      <c r="E402" s="418">
        <v>18</v>
      </c>
      <c r="F402" s="419">
        <f>IF(E402="ABI","ABI",IF(E402="DSP","DSP",IF(E402="VAL","VAL",(VLOOKUP(E402,tpstest,2)))))</f>
        <v>18.5</v>
      </c>
      <c r="G402" s="420">
        <f>IF(F402="ABI",0,IF(F402="DSP","DSP",IF(F402="VAL","VAL",(IF(A402="F",VLOOKUP(F402,endurfille,2),VLOOKUP(F402,endurgarçon,2))))))</f>
        <v>18</v>
      </c>
      <c r="H402" s="421">
        <f>IF(G402="VAL","VALIDÉ",G402)</f>
        <v>18</v>
      </c>
      <c r="I402" s="418">
        <v>3.16</v>
      </c>
      <c r="J402" s="420">
        <f>IF(I402="ABI",0,IF(I402="DSP","DSP",IF(I402="VAL","VAL",(IF(A402="F",VLOOKUP(I402,VIT20MF,2),VLOOKUP(I402,Vit20MG,2))))))</f>
        <v>20</v>
      </c>
      <c r="K402" s="418">
        <v>6.9</v>
      </c>
      <c r="L402" s="420">
        <f>IF(K402="ABI",0,IF(K402="DSP","DSP",IF(K402="VAL","VAL",(IF(A402="F",VLOOKUP(K402,vit50mf,2),VLOOKUP(K402,vit50mg,2))))))</f>
        <v>17</v>
      </c>
      <c r="M402" s="421">
        <f>IF(OR(J402="DSP",L402="DSP"),"DSP",IF(L402="VAL","VALIDÉ",(J402+L402)/2))</f>
        <v>18.5</v>
      </c>
      <c r="N402" s="418">
        <v>36</v>
      </c>
      <c r="O402" s="418">
        <v>57</v>
      </c>
      <c r="P402" s="422">
        <f>IF(OR(N402="DSP",N402="ABI",N402="VAL"),0,N402/O402)</f>
        <v>0.63157894736842102</v>
      </c>
      <c r="Q402" s="420">
        <f>IF(N402="ABI",0,IF(N402="DSP","DSP",IF(N402="VAL","VAL",IF(A402="F",VLOOKUP(P402,forcefille,2),VLOOKUP(P402,forcegarçon,2)))))</f>
        <v>6</v>
      </c>
      <c r="R402" s="418">
        <v>32.5</v>
      </c>
      <c r="S402" s="420">
        <f>IF(R402="ABI",0,IF(R402="DSP","DSP",IF(R402="VAL","VAL",IF(A402="F",VLOOKUP(R402,détfille,2),VLOOKUP(R402,détgarçon,2)))))</f>
        <v>5.5</v>
      </c>
      <c r="T402" s="421">
        <f>IF(OR(Q402="VAL",S402="VAL"),"VALIDÉ",IF(AND(Q402="DSP",S402="DSP"),"DSP",IF(Q402="DSP",S402*2,IF(S402="DSP",Q402*2,(Q402+S402)))))</f>
        <v>11.5</v>
      </c>
      <c r="U402" s="418">
        <v>26.59</v>
      </c>
      <c r="V402" s="420">
        <f>IF(U402="ABI",0,IF(U402="DSP","DSP",IF(U402="VAL","VAL",IF(A402="F",VLOOKUP(U402,coorfille,2),VLOOKUP(U402,coorgarçon,2)))))</f>
        <v>5.5</v>
      </c>
      <c r="W402" s="418">
        <v>0</v>
      </c>
      <c r="X402" s="420">
        <f>IF(W402="ABI",0,IF(W402="DSP","DSP",IF(W402="VAL","VAL",IF(A402="F",VLOOKUP(W402,SouplesseFille,2),VLOOKUP(W402,SouplesseGarçon,2)))))</f>
        <v>2.5</v>
      </c>
      <c r="Y402" s="418">
        <v>0</v>
      </c>
      <c r="Z402" s="420">
        <f>IF(Y402="ABI",0,IF(Y402="DSP","DSP",IF(Y402="VAL","VAL",IF(A402="F",VLOOKUP(Y402,eqfille,2),VLOOKUP(Y402,eqgarçon,2)))))</f>
        <v>5</v>
      </c>
      <c r="AA402" s="421">
        <f>IF(AND(V402="DSP",X402="DSP",Z402="DSP"),"DSP",IF(AND(V402="DSP",X402="DSP"),Z402*4,IF(AND(V402="DSP",Z402="DSP"),X402*4,IF(AND(X402="DSP",Z402="DSP"),V402*2,IF(V402="DSP",(X402+Z402)*2,IF(X402="DSP",V402+Z402*2,IF(Z402="DSP",V402+X402*2,IF(Z402="VAL","VALIDÉ",V402+X402+Z402))))))))</f>
        <v>13</v>
      </c>
      <c r="AB402" s="418">
        <v>53.48</v>
      </c>
      <c r="AC402" s="420">
        <f>IF(AB402="ABI",0,IF(AB402="DNF",0,IF(AB402="DSP","DSP",IF(AB402="VAL","VAL",(IF(A402="F",VLOOKUP(AB402,nagefille,2),VLOOKUP(AB402,nagegarçon,2)))))))</f>
        <v>7</v>
      </c>
      <c r="AD402" s="423">
        <f>IF(AC402="VAL","VALIDÉ",AC402)</f>
        <v>7</v>
      </c>
      <c r="AE402" s="424">
        <f>IF(AND(H402="DSP",M402="DSP",T402="DSP",AA402="DSP",AD402="DSP"),"DSP",IF(AND(H402="DSP",M402="DSP",T402="DSP",AA402="DSP"),AD402,IF(AND(H402="DSP",M402="DSP",T402="DSP",AD402="DSP"),AA402,IF(AND(H402="DSP",M402="DSP",AA402="DSP",AD402="DSP"),T402,IF(AND(H402="DSP",T402="DSP",AA402="DSP",AD402="DSP"),M402,IF(AND(M402="DSP",T402="DSP",AA402="DSP",AD402="DSP"),H402,IF(AND(T402="DSP",AA402="DSP",AD402="DSP"),(H402+M402)/2,IF(AND(M402="DSP",AA402="DSP",AD402="DSP"),(H402+T402)/2,IF(AND(H402="DSP",AA402="DSP",AD402="DSP"),(M402+T402)/2,IF(AND(M402="DSP",T402="DSP",AD402="DSP"),(H402+AA402)/2,IF(AND(H402="DSP",T402="DSP",AD402="DSP"),(M402+AA402)/2,IF(AND(H402="DSP",M402="DSP",AD402="DSP"),(T402+AA402)/2,IF(AND(M402="DSP",T402="DSP",AA402="DSP"),(H402+AD402)/2,IF(AND(H402="DSP",T402="DSP",AA402="DSP"),(M402+AD402)/2,IF(AND(H402="DSP",M402="DSP",AA402="DSP"),(T402+AD402)/2,IF(AND(H402="DSP",M402="DSP",T402="DSP"),(AA402+AD402)/2,IF(AND(H402="DSP",M402="DSP"),(T402+AA402+AD402)/3,IF(AND(H402="DSP",T402="DSP"),(M402+AA402+AD402)/3,IF(AND(M402="DSP",T402="DSP"),(H402+AA402+AD402)/3,IF(AND(H402="DSP",AA402="DSP"),(M402+T402+AD402)/3,IF(AND(M402="DSP",AA402="DSP"),(H402+T402+AD402)/3,IF(AND(T402="DSP",AA402="DSP"),(H402+M402+AD402)/3,IF(AND(H402="DSP",AD402="DSP"),(M402+T402+AA402)/3,IF(AND(M402="DSP",AD402="DSP"),(H402+T402+AA402)/3,IF(AND(T402="DSP",AD402="DSP"),(H402+M402+AA402)/3,IF(AND(AA402="DSP",AD402="DSP"),(H402+M402+T402)/3,IF(H402="DSP",(M402+T402+AA402+AD402)/4,IF(M402="DSP",(H402+T402+AA402+AD402)/4,IF(T402="DSP",(H402+M402+AA402+AD402)/4,IF(AA402="DSP",(H402+M402+T402+AD402)/4,IF(AD402="DSP",(H402+M402+T402+AA402)/4,SUM(H402+M402+T402+AA402+AD402)/5)))))))))))))))))))))))))))))))</f>
        <v>13.6</v>
      </c>
      <c r="AF402" s="425">
        <f>IF(AE402="DSP",0,AE402)</f>
        <v>13.6</v>
      </c>
      <c r="AG402" s="484">
        <f>RANK(AF402,$AF$3:$AF$651,0)</f>
        <v>40</v>
      </c>
      <c r="AH402" s="426">
        <f>IF(ISERROR(VLOOKUP(B402,'Notes Ecrit'!$A$2:$B$650,2,FALSE)),"ABI",(VLOOKUP(B402,'Notes Ecrit'!$A$2:$B$650,2,FALSE)))</f>
        <v>6.5</v>
      </c>
      <c r="AI402" s="425">
        <f>IF(OR(AH402="ABI",AH402="VALIDÉ"),0,AH402)</f>
        <v>6.5</v>
      </c>
      <c r="AJ402" s="488">
        <f>RANK(AI402,$AI$3:$AI$651,0)</f>
        <v>238</v>
      </c>
      <c r="AK402" s="427">
        <f>IF(AH402="ABI","DEF",IF(AE402="DSP",AH402,(AE402*0.5+AH402*0.5)))</f>
        <v>10.050000000000001</v>
      </c>
    </row>
    <row r="403" spans="1:37" ht="15.75" customHeight="1" thickBot="1" x14ac:dyDescent="0.35">
      <c r="A403" s="414" t="s">
        <v>74</v>
      </c>
      <c r="B403" s="415">
        <v>21900492</v>
      </c>
      <c r="C403" s="428" t="s">
        <v>785</v>
      </c>
      <c r="D403" s="429" t="s">
        <v>187</v>
      </c>
      <c r="E403" s="418">
        <v>11</v>
      </c>
      <c r="F403" s="419">
        <f>IF(E403="ABI","ABI",IF(E403="DSP","DSP",IF(E403="VAL","VAL",(VLOOKUP(E403,tpstest,2)))))</f>
        <v>15</v>
      </c>
      <c r="G403" s="420">
        <f>IF(F403="ABI",0,IF(F403="DSP","DSP",IF(F403="VAL","VAL",(IF(A403="F",VLOOKUP(F403,endurfille,2),VLOOKUP(F403,endurgarçon,2))))))</f>
        <v>11</v>
      </c>
      <c r="H403" s="421">
        <f>IF(G403="VAL","VALIDÉ",G403)</f>
        <v>11</v>
      </c>
      <c r="I403" s="418">
        <v>3.39</v>
      </c>
      <c r="J403" s="420">
        <f>IF(I403="ABI",0,IF(I403="DSP","DSP",IF(I403="VAL","VAL",(IF(A403="F",VLOOKUP(I403,VIT20MF,2),VLOOKUP(I403,Vit20MG,2))))))</f>
        <v>18</v>
      </c>
      <c r="K403" s="418">
        <v>7.33</v>
      </c>
      <c r="L403" s="420">
        <f>IF(K403="ABI",0,IF(K403="DSP","DSP",IF(K403="VAL","VAL",(IF(A403="F",VLOOKUP(K403,vit50mf,2),VLOOKUP(K403,vit50mg,2))))))</f>
        <v>14</v>
      </c>
      <c r="M403" s="421">
        <f>IF(OR(J403="DSP",L403="DSP"),"DSP",IF(L403="VAL","VALIDÉ",(J403+L403)/2))</f>
        <v>16</v>
      </c>
      <c r="N403" s="418">
        <v>41</v>
      </c>
      <c r="O403" s="418">
        <v>51</v>
      </c>
      <c r="P403" s="422">
        <f>IF(OR(N403="DSP",N403="ABI",N403="VAL"),0,N403/O403)</f>
        <v>0.80392156862745101</v>
      </c>
      <c r="Q403" s="420">
        <f>IF(N403="ABI",0,IF(N403="DSP","DSP",IF(N403="VAL","VAL",IF(A403="F",VLOOKUP(P403,forcefille,2),VLOOKUP(P403,forcegarçon,2)))))</f>
        <v>7</v>
      </c>
      <c r="R403" s="418">
        <v>35.5</v>
      </c>
      <c r="S403" s="420">
        <f>IF(R403="ABI",0,IF(R403="DSP","DSP",IF(R403="VAL","VAL",IF(A403="F",VLOOKUP(R403,détfille,2),VLOOKUP(R403,détgarçon,2)))))</f>
        <v>6</v>
      </c>
      <c r="T403" s="421">
        <f>IF(OR(Q403="VAL",S403="VAL"),"VALIDÉ",IF(AND(Q403="DSP",S403="DSP"),"DSP",IF(Q403="DSP",S403*2,IF(S403="DSP",Q403*2,(Q403+S403)))))</f>
        <v>13</v>
      </c>
      <c r="U403" s="418">
        <v>27.31</v>
      </c>
      <c r="V403" s="420">
        <f>IF(U403="ABI",0,IF(U403="DSP","DSP",IF(U403="VAL","VAL",IF(A403="F",VLOOKUP(U403,coorfille,2),VLOOKUP(U403,coorgarçon,2)))))</f>
        <v>5.25</v>
      </c>
      <c r="W403" s="418">
        <v>10</v>
      </c>
      <c r="X403" s="420">
        <f>IF(W403="ABI",0,IF(W403="DSP","DSP",IF(W403="VAL","VAL",IF(A403="F",VLOOKUP(W403,SouplesseFille,2),VLOOKUP(W403,SouplesseGarçon,2)))))</f>
        <v>4</v>
      </c>
      <c r="Y403" s="418">
        <v>0</v>
      </c>
      <c r="Z403" s="420">
        <f>IF(Y403="ABI",0,IF(Y403="DSP","DSP",IF(Y403="VAL","VAL",IF(A403="F",VLOOKUP(Y403,eqfille,2),VLOOKUP(Y403,eqgarçon,2)))))</f>
        <v>5</v>
      </c>
      <c r="AA403" s="421">
        <f>IF(AND(V403="DSP",X403="DSP",Z403="DSP"),"DSP",IF(AND(V403="DSP",X403="DSP"),Z403*4,IF(AND(V403="DSP",Z403="DSP"),X403*4,IF(AND(X403="DSP",Z403="DSP"),V403*2,IF(V403="DSP",(X403+Z403)*2,IF(X403="DSP",V403+Z403*2,IF(Z403="DSP",V403+X403*2,IF(Z403="VAL","VALIDÉ",V403+X403+Z403))))))))</f>
        <v>14.25</v>
      </c>
      <c r="AB403" s="418">
        <v>45.73</v>
      </c>
      <c r="AC403" s="420">
        <f>IF(AB403="ABI",0,IF(AB403="DNF",0,IF(AB403="DSP","DSP",IF(AB403="VAL","VAL",(IF(A403="F",VLOOKUP(AB403,nagefille,2),VLOOKUP(AB403,nagegarçon,2)))))))</f>
        <v>11</v>
      </c>
      <c r="AD403" s="423">
        <f>IF(AC403="VAL","VALIDÉ",AC403)</f>
        <v>11</v>
      </c>
      <c r="AE403" s="424">
        <f>IF(AND(H403="DSP",M403="DSP",T403="DSP",AA403="DSP",AD403="DSP"),"DSP",IF(AND(H403="DSP",M403="DSP",T403="DSP",AA403="DSP"),AD403,IF(AND(H403="DSP",M403="DSP",T403="DSP",AD403="DSP"),AA403,IF(AND(H403="DSP",M403="DSP",AA403="DSP",AD403="DSP"),T403,IF(AND(H403="DSP",T403="DSP",AA403="DSP",AD403="DSP"),M403,IF(AND(M403="DSP",T403="DSP",AA403="DSP",AD403="DSP"),H403,IF(AND(T403="DSP",AA403="DSP",AD403="DSP"),(H403+M403)/2,IF(AND(M403="DSP",AA403="DSP",AD403="DSP"),(H403+T403)/2,IF(AND(H403="DSP",AA403="DSP",AD403="DSP"),(M403+T403)/2,IF(AND(M403="DSP",T403="DSP",AD403="DSP"),(H403+AA403)/2,IF(AND(H403="DSP",T403="DSP",AD403="DSP"),(M403+AA403)/2,IF(AND(H403="DSP",M403="DSP",AD403="DSP"),(T403+AA403)/2,IF(AND(M403="DSP",T403="DSP",AA403="DSP"),(H403+AD403)/2,IF(AND(H403="DSP",T403="DSP",AA403="DSP"),(M403+AD403)/2,IF(AND(H403="DSP",M403="DSP",AA403="DSP"),(T403+AD403)/2,IF(AND(H403="DSP",M403="DSP",T403="DSP"),(AA403+AD403)/2,IF(AND(H403="DSP",M403="DSP"),(T403+AA403+AD403)/3,IF(AND(H403="DSP",T403="DSP"),(M403+AA403+AD403)/3,IF(AND(M403="DSP",T403="DSP"),(H403+AA403+AD403)/3,IF(AND(H403="DSP",AA403="DSP"),(M403+T403+AD403)/3,IF(AND(M403="DSP",AA403="DSP"),(H403+T403+AD403)/3,IF(AND(T403="DSP",AA403="DSP"),(H403+M403+AD403)/3,IF(AND(H403="DSP",AD403="DSP"),(M403+T403+AA403)/3,IF(AND(M403="DSP",AD403="DSP"),(H403+T403+AA403)/3,IF(AND(T403="DSP",AD403="DSP"),(H403+M403+AA403)/3,IF(AND(AA403="DSP",AD403="DSP"),(H403+M403+T403)/3,IF(H403="DSP",(M403+T403+AA403+AD403)/4,IF(M403="DSP",(H403+T403+AA403+AD403)/4,IF(T403="DSP",(H403+M403+AA403+AD403)/4,IF(AA403="DSP",(H403+M403+T403+AD403)/4,IF(AD403="DSP",(H403+M403+T403+AA403)/4,SUM(H403+M403+T403+AA403+AD403)/5)))))))))))))))))))))))))))))))</f>
        <v>13.05</v>
      </c>
      <c r="AF403" s="425">
        <f>IF(AE403="DSP",0,AE403)</f>
        <v>13.05</v>
      </c>
      <c r="AG403" s="484">
        <f>RANK(AF403,$AF$3:$AF$651,0)</f>
        <v>83</v>
      </c>
      <c r="AH403" s="426">
        <f>IF(ISERROR(VLOOKUP(B403,'Notes Ecrit'!$A$2:$B$650,2,FALSE)),"ABI",(VLOOKUP(B403,'Notes Ecrit'!$A$2:$B$650,2,FALSE)))</f>
        <v>6</v>
      </c>
      <c r="AI403" s="425">
        <f>IF(OR(AH403="ABI",AH403="VALIDÉ"),0,AH403)</f>
        <v>6</v>
      </c>
      <c r="AJ403" s="488">
        <f>RANK(AI403,$AI$3:$AI$651,0)</f>
        <v>288</v>
      </c>
      <c r="AK403" s="427">
        <f>IF(AH403="ABI","DEF",IF(AE403="DSP",AH403,(AE403*0.5+AH403*0.5)))</f>
        <v>9.5250000000000004</v>
      </c>
    </row>
    <row r="404" spans="1:37" ht="15.75" customHeight="1" thickBot="1" x14ac:dyDescent="0.35">
      <c r="A404" s="414" t="s">
        <v>1026</v>
      </c>
      <c r="B404" s="415">
        <v>21905158</v>
      </c>
      <c r="C404" s="444" t="s">
        <v>271</v>
      </c>
      <c r="D404" s="445" t="s">
        <v>92</v>
      </c>
      <c r="E404" s="561">
        <v>17</v>
      </c>
      <c r="F404" s="419">
        <f>IF(E404="ABI","ABI",IF(E404="DSP","DSP",IF(E404="VAL","VAL",(VLOOKUP(E404,tpstest,2)))))</f>
        <v>18</v>
      </c>
      <c r="G404" s="420">
        <f>IF(F404="ABI",0,IF(F404="DSP","DSP",IF(F404="VAL","VAL",(IF(A404="F",VLOOKUP(F404,endurfille,2),VLOOKUP(F404,endurgarçon,2))))))</f>
        <v>14</v>
      </c>
      <c r="H404" s="421">
        <f>IF(G404="VAL","VALIDÉ",G404)</f>
        <v>14</v>
      </c>
      <c r="I404" s="418">
        <v>3.44</v>
      </c>
      <c r="J404" s="420">
        <f>IF(I404="ABI",0,IF(I404="DSP","DSP",IF(I404="VAL","VAL",(IF(A404="F",VLOOKUP(I404,VIT20MF,2),VLOOKUP(I404,Vit20MG,2))))))</f>
        <v>13</v>
      </c>
      <c r="K404" s="418">
        <v>7.41</v>
      </c>
      <c r="L404" s="420">
        <f>IF(K404="ABI",0,IF(K404="DSP","DSP",IF(K404="VAL","VAL",(IF(A404="F",VLOOKUP(K404,vit50mf,2),VLOOKUP(K404,vit50mg,2))))))</f>
        <v>7</v>
      </c>
      <c r="M404" s="421">
        <f>IF(OR(J404="DSP",L404="DSP"),"DSP",IF(L404="VAL","VALIDÉ",(J404+L404)/2))</f>
        <v>10</v>
      </c>
      <c r="N404" s="418">
        <v>45</v>
      </c>
      <c r="O404" s="418">
        <v>56</v>
      </c>
      <c r="P404" s="422">
        <f>IF(OR(N404="DSP",N404="ABI",N404="VAL"),0,N404/O404)</f>
        <v>0.8035714285714286</v>
      </c>
      <c r="Q404" s="420">
        <f>IF(N404="ABI",0,IF(N404="DSP","DSP",IF(N404="VAL","VAL",IF(A404="F",VLOOKUP(P404,forcefille,2),VLOOKUP(P404,forcegarçon,2)))))</f>
        <v>4.5</v>
      </c>
      <c r="R404" s="418">
        <v>35.1</v>
      </c>
      <c r="S404" s="420">
        <f>IF(R404="ABI",0,IF(R404="DSP","DSP",IF(R404="VAL","VAL",IF(A404="F",VLOOKUP(R404,détfille,2),VLOOKUP(R404,détgarçon,2)))))</f>
        <v>2</v>
      </c>
      <c r="T404" s="421">
        <f>IF(OR(Q404="VAL",S404="VAL"),"VALIDÉ",IF(AND(Q404="DSP",S404="DSP"),"DSP",IF(Q404="DSP",S404*2,IF(S404="DSP",Q404*2,(Q404+S404)))))</f>
        <v>6.5</v>
      </c>
      <c r="U404" s="418">
        <v>25.92</v>
      </c>
      <c r="V404" s="420">
        <f>IF(U404="ABI",0,IF(U404="DSP","DSP",IF(U404="VAL","VAL",IF(A404="F",VLOOKUP(U404,coorfille,2),VLOOKUP(U404,coorgarçon,2)))))</f>
        <v>5</v>
      </c>
      <c r="W404" s="418">
        <v>-12</v>
      </c>
      <c r="X404" s="420">
        <f>IF(W404="ABI",0,IF(W404="DSP","DSP",IF(W404="VAL","VAL",IF(A404="F",VLOOKUP(W404,SouplesseFille,2),VLOOKUP(W404,SouplesseGarçon,2)))))</f>
        <v>0.5</v>
      </c>
      <c r="Y404" s="418">
        <v>0</v>
      </c>
      <c r="Z404" s="420">
        <f>IF(Y404="ABI",0,IF(Y404="DSP","DSP",IF(Y404="VAL","VAL",IF(A404="F",VLOOKUP(Y404,eqfille,2),VLOOKUP(Y404,eqgarçon,2)))))</f>
        <v>5</v>
      </c>
      <c r="AA404" s="421">
        <f>IF(AND(V404="DSP",X404="DSP",Z404="DSP"),"DSP",IF(AND(V404="DSP",X404="DSP"),Z404*4,IF(AND(V404="DSP",Z404="DSP"),X404*4,IF(AND(X404="DSP",Z404="DSP"),V404*2,IF(V404="DSP",(X404+Z404)*2,IF(X404="DSP",V404+Z404*2,IF(Z404="DSP",V404+X404*2,IF(Z404="VAL","VALIDÉ",V404+X404+Z404))))))))</f>
        <v>10.5</v>
      </c>
      <c r="AB404" s="418">
        <v>37.049999999999997</v>
      </c>
      <c r="AC404" s="420">
        <f>IF(AB404="ABI",0,IF(AB404="DNF",0,IF(AB404="DSP","DSP",IF(AB404="VAL","VAL",(IF(A404="F",VLOOKUP(AB404,nagefille,2),VLOOKUP(AB404,nagegarçon,2)))))))</f>
        <v>12</v>
      </c>
      <c r="AD404" s="423">
        <f>IF(AC404="VAL","VALIDÉ",AC404)</f>
        <v>12</v>
      </c>
      <c r="AE404" s="424">
        <f>IF(AND(H404="DSP",M404="DSP",T404="DSP",AA404="DSP",AD404="DSP"),"DSP",IF(AND(H404="DSP",M404="DSP",T404="DSP",AA404="DSP"),AD404,IF(AND(H404="DSP",M404="DSP",T404="DSP",AD404="DSP"),AA404,IF(AND(H404="DSP",M404="DSP",AA404="DSP",AD404="DSP"),T404,IF(AND(H404="DSP",T404="DSP",AA404="DSP",AD404="DSP"),M404,IF(AND(M404="DSP",T404="DSP",AA404="DSP",AD404="DSP"),H404,IF(AND(T404="DSP",AA404="DSP",AD404="DSP"),(H404+M404)/2,IF(AND(M404="DSP",AA404="DSP",AD404="DSP"),(H404+T404)/2,IF(AND(H404="DSP",AA404="DSP",AD404="DSP"),(M404+T404)/2,IF(AND(M404="DSP",T404="DSP",AD404="DSP"),(H404+AA404)/2,IF(AND(H404="DSP",T404="DSP",AD404="DSP"),(M404+AA404)/2,IF(AND(H404="DSP",M404="DSP",AD404="DSP"),(T404+AA404)/2,IF(AND(M404="DSP",T404="DSP",AA404="DSP"),(H404+AD404)/2,IF(AND(H404="DSP",T404="DSP",AA404="DSP"),(M404+AD404)/2,IF(AND(H404="DSP",M404="DSP",AA404="DSP"),(T404+AD404)/2,IF(AND(H404="DSP",M404="DSP",T404="DSP"),(AA404+AD404)/2,IF(AND(H404="DSP",M404="DSP"),(T404+AA404+AD404)/3,IF(AND(H404="DSP",T404="DSP"),(M404+AA404+AD404)/3,IF(AND(M404="DSP",T404="DSP"),(H404+AA404+AD404)/3,IF(AND(H404="DSP",AA404="DSP"),(M404+T404+AD404)/3,IF(AND(M404="DSP",AA404="DSP"),(H404+T404+AD404)/3,IF(AND(T404="DSP",AA404="DSP"),(H404+M404+AD404)/3,IF(AND(H404="DSP",AD404="DSP"),(M404+T404+AA404)/3,IF(AND(M404="DSP",AD404="DSP"),(H404+T404+AA404)/3,IF(AND(T404="DSP",AD404="DSP"),(H404+M404+AA404)/3,IF(AND(AA404="DSP",AD404="DSP"),(H404+M404+T404)/3,IF(H404="DSP",(M404+T404+AA404+AD404)/4,IF(M404="DSP",(H404+T404+AA404+AD404)/4,IF(T404="DSP",(H404+M404+AA404+AD404)/4,IF(AA404="DSP",(H404+M404+T404+AD404)/4,IF(AD404="DSP",(H404+M404+T404+AA404)/4,SUM(H404+M404+T404+AA404+AD404)/5)))))))))))))))))))))))))))))))</f>
        <v>10.6</v>
      </c>
      <c r="AF404" s="425">
        <f>IF(AE404="DSP",0,AE404)</f>
        <v>10.6</v>
      </c>
      <c r="AG404" s="484">
        <f>RANK(AF404,$AF$3:$AF$651,0)</f>
        <v>369</v>
      </c>
      <c r="AH404" s="426">
        <f>IF(ISERROR(VLOOKUP(B404,'Notes Ecrit'!$A$2:$B$650,2,FALSE)),"ABI",(VLOOKUP(B404,'Notes Ecrit'!$A$2:$B$650,2,FALSE)))</f>
        <v>6</v>
      </c>
      <c r="AI404" s="425">
        <f>IF(OR(AH404="ABI",AH404="VALIDÉ"),0,AH404)</f>
        <v>6</v>
      </c>
      <c r="AJ404" s="488">
        <f>RANK(AI404,$AI$3:$AI$651,0)</f>
        <v>288</v>
      </c>
      <c r="AK404" s="427">
        <f>IF(AH404="ABI","DEF",IF(AE404="DSP",AH404,(AE404*0.5+AH404*0.5)))</f>
        <v>8.3000000000000007</v>
      </c>
    </row>
    <row r="405" spans="1:37" ht="15.75" customHeight="1" thickBot="1" x14ac:dyDescent="0.35">
      <c r="A405" s="414" t="s">
        <v>74</v>
      </c>
      <c r="B405" s="415">
        <v>21903664</v>
      </c>
      <c r="C405" s="428" t="s">
        <v>786</v>
      </c>
      <c r="D405" s="429" t="s">
        <v>251</v>
      </c>
      <c r="E405" s="418" t="s">
        <v>1025</v>
      </c>
      <c r="F405" s="419" t="str">
        <f>IF(E405="ABI","ABI",IF(E405="DSP","DSP",IF(E405="VAL","VAL",(VLOOKUP(E405,tpstest,2)))))</f>
        <v>DSP</v>
      </c>
      <c r="G405" s="420" t="str">
        <f>IF(F405="ABI",0,IF(F405="DSP","DSP",IF(F405="VAL","VAL",(IF(A405="F",VLOOKUP(F405,endurfille,2),VLOOKUP(F405,endurgarçon,2))))))</f>
        <v>DSP</v>
      </c>
      <c r="H405" s="421" t="str">
        <f>IF(G405="VAL","VALIDÉ",G405)</f>
        <v>DSP</v>
      </c>
      <c r="I405" s="418" t="s">
        <v>1025</v>
      </c>
      <c r="J405" s="420" t="str">
        <f>IF(I405="ABI",0,IF(I405="DSP","DSP",IF(I405="VAL","VAL",(IF(A405="F",VLOOKUP(I405,VIT20MF,2),VLOOKUP(I405,Vit20MG,2))))))</f>
        <v>DSP</v>
      </c>
      <c r="K405" s="418" t="s">
        <v>1025</v>
      </c>
      <c r="L405" s="420" t="str">
        <f>IF(K405="ABI",0,IF(K405="DSP","DSP",IF(K405="VAL","VAL",(IF(A405="F",VLOOKUP(K405,vit50mf,2),VLOOKUP(K405,vit50mg,2))))))</f>
        <v>DSP</v>
      </c>
      <c r="M405" s="421" t="str">
        <f>IF(OR(J405="DSP",L405="DSP"),"DSP",IF(L405="VAL","VALIDÉ",(J405+L405)/2))</f>
        <v>DSP</v>
      </c>
      <c r="N405" s="418" t="s">
        <v>1025</v>
      </c>
      <c r="O405" s="418">
        <v>68</v>
      </c>
      <c r="P405" s="422">
        <f>IF(OR(N405="DSP",N405="ABI",N405="VAL"),0,N405/O405)</f>
        <v>0</v>
      </c>
      <c r="Q405" s="420" t="str">
        <f>IF(N405="ABI",0,IF(N405="DSP","DSP",IF(N405="VAL","VAL",IF(A405="F",VLOOKUP(P405,forcefille,2),VLOOKUP(P405,forcegarçon,2)))))</f>
        <v>DSP</v>
      </c>
      <c r="R405" s="418" t="s">
        <v>1025</v>
      </c>
      <c r="S405" s="420" t="str">
        <f>IF(R405="ABI",0,IF(R405="DSP","DSP",IF(R405="VAL","VAL",IF(A405="F",VLOOKUP(R405,détfille,2),VLOOKUP(R405,détgarçon,2)))))</f>
        <v>DSP</v>
      </c>
      <c r="T405" s="421" t="str">
        <f>IF(OR(Q405="VAL",S405="VAL"),"VALIDÉ",IF(AND(Q405="DSP",S405="DSP"),"DSP",IF(Q405="DSP",S405*2,IF(S405="DSP",Q405*2,(Q405+S405)))))</f>
        <v>DSP</v>
      </c>
      <c r="U405" s="418" t="s">
        <v>1025</v>
      </c>
      <c r="V405" s="420" t="str">
        <f>IF(U405="ABI",0,IF(U405="DSP","DSP",IF(U405="VAL","VAL",IF(A405="F",VLOOKUP(U405,coorfille,2),VLOOKUP(U405,coorgarçon,2)))))</f>
        <v>DSP</v>
      </c>
      <c r="W405" s="418">
        <v>0</v>
      </c>
      <c r="X405" s="420">
        <f>IF(W405="ABI",0,IF(W405="DSP","DSP",IF(W405="VAL","VAL",IF(A405="F",VLOOKUP(W405,SouplesseFille,2),VLOOKUP(W405,SouplesseGarçon,2)))))</f>
        <v>2.5</v>
      </c>
      <c r="Y405" s="418" t="s">
        <v>1025</v>
      </c>
      <c r="Z405" s="420" t="str">
        <f>IF(Y405="ABI",0,IF(Y405="DSP","DSP",IF(Y405="VAL","VAL",IF(A405="F",VLOOKUP(Y405,eqfille,2),VLOOKUP(Y405,eqgarçon,2)))))</f>
        <v>DSP</v>
      </c>
      <c r="AA405" s="421">
        <f>IF(AND(V405="DSP",X405="DSP",Z405="DSP"),"DSP",IF(AND(V405="DSP",X405="DSP"),Z405*4,IF(AND(V405="DSP",Z405="DSP"),X405*4,IF(AND(X405="DSP",Z405="DSP"),V405*2,IF(V405="DSP",(X405+Z405)*2,IF(X405="DSP",V405+Z405*2,IF(Z405="DSP",V405+X405*2,IF(Z405="VAL","VALIDÉ",V405+X405+Z405))))))))</f>
        <v>10</v>
      </c>
      <c r="AB405" s="418" t="s">
        <v>1025</v>
      </c>
      <c r="AC405" s="420" t="str">
        <f>IF(AB405="ABI",0,IF(AB405="DNF",0,IF(AB405="DSP","DSP",IF(AB405="VAL","VAL",(IF(A405="F",VLOOKUP(AB405,nagefille,2),VLOOKUP(AB405,nagegarçon,2)))))))</f>
        <v>DSP</v>
      </c>
      <c r="AD405" s="423" t="str">
        <f>IF(AC405="VAL","VALIDÉ",AC405)</f>
        <v>DSP</v>
      </c>
      <c r="AE405" s="424">
        <f>IF(AND(H405="DSP",M405="DSP",T405="DSP",AA405="DSP",AD405="DSP"),"DSP",IF(AND(H405="DSP",M405="DSP",T405="DSP",AA405="DSP"),AD405,IF(AND(H405="DSP",M405="DSP",T405="DSP",AD405="DSP"),AA405,IF(AND(H405="DSP",M405="DSP",AA405="DSP",AD405="DSP"),T405,IF(AND(H405="DSP",T405="DSP",AA405="DSP",AD405="DSP"),M405,IF(AND(M405="DSP",T405="DSP",AA405="DSP",AD405="DSP"),H405,IF(AND(T405="DSP",AA405="DSP",AD405="DSP"),(H405+M405)/2,IF(AND(M405="DSP",AA405="DSP",AD405="DSP"),(H405+T405)/2,IF(AND(H405="DSP",AA405="DSP",AD405="DSP"),(M405+T405)/2,IF(AND(M405="DSP",T405="DSP",AD405="DSP"),(H405+AA405)/2,IF(AND(H405="DSP",T405="DSP",AD405="DSP"),(M405+AA405)/2,IF(AND(H405="DSP",M405="DSP",AD405="DSP"),(T405+AA405)/2,IF(AND(M405="DSP",T405="DSP",AA405="DSP"),(H405+AD405)/2,IF(AND(H405="DSP",T405="DSP",AA405="DSP"),(M405+AD405)/2,IF(AND(H405="DSP",M405="DSP",AA405="DSP"),(T405+AD405)/2,IF(AND(H405="DSP",M405="DSP",T405="DSP"),(AA405+AD405)/2,IF(AND(H405="DSP",M405="DSP"),(T405+AA405+AD405)/3,IF(AND(H405="DSP",T405="DSP"),(M405+AA405+AD405)/3,IF(AND(M405="DSP",T405="DSP"),(H405+AA405+AD405)/3,IF(AND(H405="DSP",AA405="DSP"),(M405+T405+AD405)/3,IF(AND(M405="DSP",AA405="DSP"),(H405+T405+AD405)/3,IF(AND(T405="DSP",AA405="DSP"),(H405+M405+AD405)/3,IF(AND(H405="DSP",AD405="DSP"),(M405+T405+AA405)/3,IF(AND(M405="DSP",AD405="DSP"),(H405+T405+AA405)/3,IF(AND(T405="DSP",AD405="DSP"),(H405+M405+AA405)/3,IF(AND(AA405="DSP",AD405="DSP"),(H405+M405+T405)/3,IF(H405="DSP",(M405+T405+AA405+AD405)/4,IF(M405="DSP",(H405+T405+AA405+AD405)/4,IF(T405="DSP",(H405+M405+AA405+AD405)/4,IF(AA405="DSP",(H405+M405+T405+AD405)/4,IF(AD405="DSP",(H405+M405+T405+AA405)/4,SUM(H405+M405+T405+AA405+AD405)/5)))))))))))))))))))))))))))))))</f>
        <v>10</v>
      </c>
      <c r="AF405" s="425">
        <f>IF(AE405="DSP",0,AE405)</f>
        <v>10</v>
      </c>
      <c r="AG405" s="484">
        <f>RANK(AF405,$AF$3:$AF$651,0)</f>
        <v>427</v>
      </c>
      <c r="AH405" s="426">
        <f>IF(ISERROR(VLOOKUP(B405,'Notes Ecrit'!$A$2:$B$650,2,FALSE)),"ABI",(VLOOKUP(B405,'Notes Ecrit'!$A$2:$B$650,2,FALSE)))</f>
        <v>3</v>
      </c>
      <c r="AI405" s="425">
        <f>IF(OR(AH405="ABI",AH405="VALIDÉ"),0,AH405)</f>
        <v>3</v>
      </c>
      <c r="AJ405" s="488">
        <f>RANK(AI405,$AI$3:$AI$651,0)</f>
        <v>556</v>
      </c>
      <c r="AK405" s="427">
        <f>IF(AH405="ABI","DEF",IF(AE405="DSP",AH405,(AE405*0.5+AH405*0.5)))</f>
        <v>6.5</v>
      </c>
    </row>
    <row r="406" spans="1:37" ht="15.75" customHeight="1" thickBot="1" x14ac:dyDescent="0.35">
      <c r="A406" s="414" t="s">
        <v>1026</v>
      </c>
      <c r="B406" s="415">
        <v>21906860</v>
      </c>
      <c r="C406" s="428" t="s">
        <v>787</v>
      </c>
      <c r="D406" s="429" t="s">
        <v>100</v>
      </c>
      <c r="E406" s="418">
        <v>20</v>
      </c>
      <c r="F406" s="419">
        <f>IF(E406="ABI","ABI",IF(E406="DSP","DSP",IF(E406="VAL","VAL",(VLOOKUP(E406,tpstest,2)))))</f>
        <v>19.5</v>
      </c>
      <c r="G406" s="420">
        <f>IF(F406="ABI",0,IF(F406="DSP","DSP",IF(F406="VAL","VAL",(IF(A406="F",VLOOKUP(F406,endurfille,2),VLOOKUP(F406,endurgarçon,2))))))</f>
        <v>17</v>
      </c>
      <c r="H406" s="421">
        <f>IF(G406="VAL","VALIDÉ",G406)</f>
        <v>17</v>
      </c>
      <c r="I406" s="418">
        <v>3.13</v>
      </c>
      <c r="J406" s="420">
        <f>IF(I406="ABI",0,IF(I406="DSP","DSP",IF(I406="VAL","VAL",(IF(A406="F",VLOOKUP(I406,VIT20MF,2),VLOOKUP(I406,Vit20MG,2))))))</f>
        <v>18</v>
      </c>
      <c r="K406" s="418">
        <v>6.61</v>
      </c>
      <c r="L406" s="420">
        <f>IF(K406="ABI",0,IF(K406="DSP","DSP",IF(K406="VAL","VAL",(IF(A406="F",VLOOKUP(K406,vit50mf,2),VLOOKUP(K406,vit50mg,2))))))</f>
        <v>13</v>
      </c>
      <c r="M406" s="421">
        <f>IF(OR(J406="DSP",L406="DSP"),"DSP",IF(L406="VAL","VALIDÉ",(J406+L406)/2))</f>
        <v>15.5</v>
      </c>
      <c r="N406" s="418">
        <v>93</v>
      </c>
      <c r="O406" s="418">
        <v>80</v>
      </c>
      <c r="P406" s="422">
        <f>IF(OR(N406="DSP",N406="ABI",N406="VAL"),0,N406/O406)</f>
        <v>1.1625000000000001</v>
      </c>
      <c r="Q406" s="420">
        <f>IF(N406="ABI",0,IF(N406="DSP","DSP",IF(N406="VAL","VAL",IF(A406="F",VLOOKUP(P406,forcefille,2),VLOOKUP(P406,forcegarçon,2)))))</f>
        <v>6</v>
      </c>
      <c r="R406" s="418">
        <v>46.5</v>
      </c>
      <c r="S406" s="420">
        <f>IF(R406="ABI",0,IF(R406="DSP","DSP",IF(R406="VAL","VAL",IF(A406="F",VLOOKUP(R406,détfille,2),VLOOKUP(R406,détgarçon,2)))))</f>
        <v>4.5</v>
      </c>
      <c r="T406" s="421">
        <f>IF(OR(Q406="VAL",S406="VAL"),"VALIDÉ",IF(AND(Q406="DSP",S406="DSP"),"DSP",IF(Q406="DSP",S406*2,IF(S406="DSP",Q406*2,(Q406+S406)))))</f>
        <v>10.5</v>
      </c>
      <c r="U406" s="418">
        <v>25.15</v>
      </c>
      <c r="V406" s="420">
        <f>IF(U406="ABI",0,IF(U406="DSP","DSP",IF(U406="VAL","VAL",IF(A406="F",VLOOKUP(U406,coorfille,2),VLOOKUP(U406,coorgarçon,2)))))</f>
        <v>5.25</v>
      </c>
      <c r="W406" s="418">
        <v>-25</v>
      </c>
      <c r="X406" s="420">
        <f>IF(W406="ABI",0,IF(W406="DSP","DSP",IF(W406="VAL","VAL",IF(A406="F",VLOOKUP(W406,SouplesseFille,2),VLOOKUP(W406,SouplesseGarçon,2)))))</f>
        <v>0</v>
      </c>
      <c r="Y406" s="418">
        <v>3</v>
      </c>
      <c r="Z406" s="420">
        <f>IF(Y406="ABI",0,IF(Y406="DSP","DSP",IF(Y406="VAL","VAL",IF(A406="F",VLOOKUP(Y406,eqfille,2),VLOOKUP(Y406,eqgarçon,2)))))</f>
        <v>3.5</v>
      </c>
      <c r="AA406" s="421">
        <f>IF(AND(V406="DSP",X406="DSP",Z406="DSP"),"DSP",IF(AND(V406="DSP",X406="DSP"),Z406*4,IF(AND(V406="DSP",Z406="DSP"),X406*4,IF(AND(X406="DSP",Z406="DSP"),V406*2,IF(V406="DSP",(X406+Z406)*2,IF(X406="DSP",V406+Z406*2,IF(Z406="DSP",V406+X406*2,IF(Z406="VAL","VALIDÉ",V406+X406+Z406))))))))</f>
        <v>8.75</v>
      </c>
      <c r="AB406" s="418">
        <v>36.130000000000003</v>
      </c>
      <c r="AC406" s="420">
        <f>IF(AB406="ABI",0,IF(AB406="DNF",0,IF(AB406="DSP","DSP",IF(AB406="VAL","VAL",(IF(A406="F",VLOOKUP(AB406,nagefille,2),VLOOKUP(AB406,nagegarçon,2)))))))</f>
        <v>12</v>
      </c>
      <c r="AD406" s="423">
        <f>IF(AC406="VAL","VALIDÉ",AC406)</f>
        <v>12</v>
      </c>
      <c r="AE406" s="424">
        <f>IF(AND(H406="DSP",M406="DSP",T406="DSP",AA406="DSP",AD406="DSP"),"DSP",IF(AND(H406="DSP",M406="DSP",T406="DSP",AA406="DSP"),AD406,IF(AND(H406="DSP",M406="DSP",T406="DSP",AD406="DSP"),AA406,IF(AND(H406="DSP",M406="DSP",AA406="DSP",AD406="DSP"),T406,IF(AND(H406="DSP",T406="DSP",AA406="DSP",AD406="DSP"),M406,IF(AND(M406="DSP",T406="DSP",AA406="DSP",AD406="DSP"),H406,IF(AND(T406="DSP",AA406="DSP",AD406="DSP"),(H406+M406)/2,IF(AND(M406="DSP",AA406="DSP",AD406="DSP"),(H406+T406)/2,IF(AND(H406="DSP",AA406="DSP",AD406="DSP"),(M406+T406)/2,IF(AND(M406="DSP",T406="DSP",AD406="DSP"),(H406+AA406)/2,IF(AND(H406="DSP",T406="DSP",AD406="DSP"),(M406+AA406)/2,IF(AND(H406="DSP",M406="DSP",AD406="DSP"),(T406+AA406)/2,IF(AND(M406="DSP",T406="DSP",AA406="DSP"),(H406+AD406)/2,IF(AND(H406="DSP",T406="DSP",AA406="DSP"),(M406+AD406)/2,IF(AND(H406="DSP",M406="DSP",AA406="DSP"),(T406+AD406)/2,IF(AND(H406="DSP",M406="DSP",T406="DSP"),(AA406+AD406)/2,IF(AND(H406="DSP",M406="DSP"),(T406+AA406+AD406)/3,IF(AND(H406="DSP",T406="DSP"),(M406+AA406+AD406)/3,IF(AND(M406="DSP",T406="DSP"),(H406+AA406+AD406)/3,IF(AND(H406="DSP",AA406="DSP"),(M406+T406+AD406)/3,IF(AND(M406="DSP",AA406="DSP"),(H406+T406+AD406)/3,IF(AND(T406="DSP",AA406="DSP"),(H406+M406+AD406)/3,IF(AND(H406="DSP",AD406="DSP"),(M406+T406+AA406)/3,IF(AND(M406="DSP",AD406="DSP"),(H406+T406+AA406)/3,IF(AND(T406="DSP",AD406="DSP"),(H406+M406+AA406)/3,IF(AND(AA406="DSP",AD406="DSP"),(H406+M406+T406)/3,IF(H406="DSP",(M406+T406+AA406+AD406)/4,IF(M406="DSP",(H406+T406+AA406+AD406)/4,IF(T406="DSP",(H406+M406+AA406+AD406)/4,IF(AA406="DSP",(H406+M406+T406+AD406)/4,IF(AD406="DSP",(H406+M406+T406+AA406)/4,SUM(H406+M406+T406+AA406+AD406)/5)))))))))))))))))))))))))))))))</f>
        <v>12.75</v>
      </c>
      <c r="AF406" s="425">
        <f>IF(AE406="DSP",0,AE406)</f>
        <v>12.75</v>
      </c>
      <c r="AG406" s="484">
        <f>RANK(AF406,$AF$3:$AF$651,0)</f>
        <v>110</v>
      </c>
      <c r="AH406" s="426">
        <f>IF(ISERROR(VLOOKUP(B406,'Notes Ecrit'!$A$2:$B$650,2,FALSE)),"ABI",(VLOOKUP(B406,'Notes Ecrit'!$A$2:$B$650,2,FALSE)))</f>
        <v>6.5</v>
      </c>
      <c r="AI406" s="425">
        <f>IF(OR(AH406="ABI",AH406="VALIDÉ"),0,AH406)</f>
        <v>6.5</v>
      </c>
      <c r="AJ406" s="488">
        <f>RANK(AI406,$AI$3:$AI$651,0)</f>
        <v>238</v>
      </c>
      <c r="AK406" s="427">
        <f>IF(AH406="ABI","DEF",IF(AE406="DSP",AH406,(AE406*0.5+AH406*0.5)))</f>
        <v>9.625</v>
      </c>
    </row>
    <row r="407" spans="1:37" ht="15.75" customHeight="1" thickBot="1" x14ac:dyDescent="0.35">
      <c r="A407" s="414" t="s">
        <v>74</v>
      </c>
      <c r="B407" s="415">
        <v>21904575</v>
      </c>
      <c r="C407" s="428" t="s">
        <v>788</v>
      </c>
      <c r="D407" s="429" t="s">
        <v>507</v>
      </c>
      <c r="E407" s="418">
        <v>11</v>
      </c>
      <c r="F407" s="419">
        <f>IF(E407="ABI","ABI",IF(E407="DSP","DSP",IF(E407="VAL","VAL",(VLOOKUP(E407,tpstest,2)))))</f>
        <v>15</v>
      </c>
      <c r="G407" s="420">
        <f>IF(F407="ABI",0,IF(F407="DSP","DSP",IF(F407="VAL","VAL",(IF(A407="F",VLOOKUP(F407,endurfille,2),VLOOKUP(F407,endurgarçon,2))))))</f>
        <v>11</v>
      </c>
      <c r="H407" s="421">
        <f>IF(G407="VAL","VALIDÉ",G407)</f>
        <v>11</v>
      </c>
      <c r="I407" s="418">
        <v>3.79</v>
      </c>
      <c r="J407" s="420">
        <f>IF(I407="ABI",0,IF(I407="DSP","DSP",IF(I407="VAL","VAL",(IF(A407="F",VLOOKUP(I407,VIT20MF,2),VLOOKUP(I407,Vit20MG,2))))))</f>
        <v>12</v>
      </c>
      <c r="K407" s="418">
        <v>8.81</v>
      </c>
      <c r="L407" s="420">
        <f>IF(K407="ABI",0,IF(K407="DSP","DSP",IF(K407="VAL","VAL",(IF(A407="F",VLOOKUP(K407,vit50mf,2),VLOOKUP(K407,vit50mg,2))))))</f>
        <v>3</v>
      </c>
      <c r="M407" s="421">
        <f>IF(OR(J407="DSP",L407="DSP"),"DSP",IF(L407="VAL","VALIDÉ",(J407+L407)/2))</f>
        <v>7.5</v>
      </c>
      <c r="N407" s="418">
        <v>21</v>
      </c>
      <c r="O407" s="418">
        <v>59</v>
      </c>
      <c r="P407" s="422">
        <f>IF(OR(N407="DSP",N407="ABI",N407="VAL"),0,N407/O407)</f>
        <v>0.3559322033898305</v>
      </c>
      <c r="Q407" s="420">
        <f>IF(N407="ABI",0,IF(N407="DSP","DSP",IF(N407="VAL","VAL",IF(A407="F",VLOOKUP(P407,forcefille,2),VLOOKUP(P407,forcegarçon,2)))))</f>
        <v>3.5</v>
      </c>
      <c r="R407" s="418">
        <v>23.8</v>
      </c>
      <c r="S407" s="420">
        <f>IF(R407="ABI",0,IF(R407="DSP","DSP",IF(R407="VAL","VAL",IF(A407="F",VLOOKUP(R407,détfille,2),VLOOKUP(R407,détgarçon,2)))))</f>
        <v>3</v>
      </c>
      <c r="T407" s="421">
        <f>IF(OR(Q407="VAL",S407="VAL"),"VALIDÉ",IF(AND(Q407="DSP",S407="DSP"),"DSP",IF(Q407="DSP",S407*2,IF(S407="DSP",Q407*2,(Q407+S407)))))</f>
        <v>6.5</v>
      </c>
      <c r="U407" s="418">
        <v>30.98</v>
      </c>
      <c r="V407" s="420">
        <f>IF(U407="ABI",0,IF(U407="DSP","DSP",IF(U407="VAL","VAL",IF(A407="F",VLOOKUP(U407,coorfille,2),VLOOKUP(U407,coorgarçon,2)))))</f>
        <v>3.5</v>
      </c>
      <c r="W407" s="418">
        <v>-30</v>
      </c>
      <c r="X407" s="420">
        <f>IF(W407="ABI",0,IF(W407="DSP","DSP",IF(W407="VAL","VAL",IF(A407="F",VLOOKUP(W407,SouplesseFille,2),VLOOKUP(W407,SouplesseGarçon,2)))))</f>
        <v>0</v>
      </c>
      <c r="Y407" s="418">
        <v>5</v>
      </c>
      <c r="Z407" s="420">
        <f>IF(Y407="ABI",0,IF(Y407="DSP","DSP",IF(Y407="VAL","VAL",IF(A407="F",VLOOKUP(Y407,eqfille,2),VLOOKUP(Y407,eqgarçon,2)))))</f>
        <v>2.5</v>
      </c>
      <c r="AA407" s="421">
        <f>IF(AND(V407="DSP",X407="DSP",Z407="DSP"),"DSP",IF(AND(V407="DSP",X407="DSP"),Z407*4,IF(AND(V407="DSP",Z407="DSP"),X407*4,IF(AND(X407="DSP",Z407="DSP"),V407*2,IF(V407="DSP",(X407+Z407)*2,IF(X407="DSP",V407+Z407*2,IF(Z407="DSP",V407+X407*2,IF(Z407="VAL","VALIDÉ",V407+X407+Z407))))))))</f>
        <v>6</v>
      </c>
      <c r="AB407" s="418">
        <v>52.85</v>
      </c>
      <c r="AC407" s="420">
        <f>IF(AB407="ABI",0,IF(AB407="DNF",0,IF(AB407="DSP","DSP",IF(AB407="VAL","VAL",(IF(A407="F",VLOOKUP(AB407,nagefille,2),VLOOKUP(AB407,nagegarçon,2)))))))</f>
        <v>7</v>
      </c>
      <c r="AD407" s="423">
        <f>IF(AC407="VAL","VALIDÉ",AC407)</f>
        <v>7</v>
      </c>
      <c r="AE407" s="424">
        <f>IF(AND(H407="DSP",M407="DSP",T407="DSP",AA407="DSP",AD407="DSP"),"DSP",IF(AND(H407="DSP",M407="DSP",T407="DSP",AA407="DSP"),AD407,IF(AND(H407="DSP",M407="DSP",T407="DSP",AD407="DSP"),AA407,IF(AND(H407="DSP",M407="DSP",AA407="DSP",AD407="DSP"),T407,IF(AND(H407="DSP",T407="DSP",AA407="DSP",AD407="DSP"),M407,IF(AND(M407="DSP",T407="DSP",AA407="DSP",AD407="DSP"),H407,IF(AND(T407="DSP",AA407="DSP",AD407="DSP"),(H407+M407)/2,IF(AND(M407="DSP",AA407="DSP",AD407="DSP"),(H407+T407)/2,IF(AND(H407="DSP",AA407="DSP",AD407="DSP"),(M407+T407)/2,IF(AND(M407="DSP",T407="DSP",AD407="DSP"),(H407+AA407)/2,IF(AND(H407="DSP",T407="DSP",AD407="DSP"),(M407+AA407)/2,IF(AND(H407="DSP",M407="DSP",AD407="DSP"),(T407+AA407)/2,IF(AND(M407="DSP",T407="DSP",AA407="DSP"),(H407+AD407)/2,IF(AND(H407="DSP",T407="DSP",AA407="DSP"),(M407+AD407)/2,IF(AND(H407="DSP",M407="DSP",AA407="DSP"),(T407+AD407)/2,IF(AND(H407="DSP",M407="DSP",T407="DSP"),(AA407+AD407)/2,IF(AND(H407="DSP",M407="DSP"),(T407+AA407+AD407)/3,IF(AND(H407="DSP",T407="DSP"),(M407+AA407+AD407)/3,IF(AND(M407="DSP",T407="DSP"),(H407+AA407+AD407)/3,IF(AND(H407="DSP",AA407="DSP"),(M407+T407+AD407)/3,IF(AND(M407="DSP",AA407="DSP"),(H407+T407+AD407)/3,IF(AND(T407="DSP",AA407="DSP"),(H407+M407+AD407)/3,IF(AND(H407="DSP",AD407="DSP"),(M407+T407+AA407)/3,IF(AND(M407="DSP",AD407="DSP"),(H407+T407+AA407)/3,IF(AND(T407="DSP",AD407="DSP"),(H407+M407+AA407)/3,IF(AND(AA407="DSP",AD407="DSP"),(H407+M407+T407)/3,IF(H407="DSP",(M407+T407+AA407+AD407)/4,IF(M407="DSP",(H407+T407+AA407+AD407)/4,IF(T407="DSP",(H407+M407+AA407+AD407)/4,IF(AA407="DSP",(H407+M407+T407+AD407)/4,IF(AD407="DSP",(H407+M407+T407+AA407)/4,SUM(H407+M407+T407+AA407+AD407)/5)))))))))))))))))))))))))))))))</f>
        <v>7.6</v>
      </c>
      <c r="AF407" s="425">
        <f>IF(AE407="DSP",0,AE407)</f>
        <v>7.6</v>
      </c>
      <c r="AG407" s="484">
        <f>RANK(AF407,$AF$3:$AF$651,0)</f>
        <v>555</v>
      </c>
      <c r="AH407" s="426" t="str">
        <f>IF(ISERROR(VLOOKUP(B407,'Notes Ecrit'!$A$2:$B$650,2,FALSE)),"ABI",(VLOOKUP(B407,'Notes Ecrit'!$A$2:$B$650,2,FALSE)))</f>
        <v>ABI</v>
      </c>
      <c r="AI407" s="425">
        <f>IF(OR(AH407="ABI",AH407="VALIDÉ"),0,AH407)</f>
        <v>0</v>
      </c>
      <c r="AJ407" s="488">
        <f>RANK(AI407,$AI$3:$AI$651,0)</f>
        <v>592</v>
      </c>
      <c r="AK407" s="427" t="str">
        <f>IF(AH407="ABI","DEF",IF(AE407="DSP",AH407,(AE407*0.5+AH407*0.5)))</f>
        <v>DEF</v>
      </c>
    </row>
    <row r="408" spans="1:37" ht="15.75" customHeight="1" thickBot="1" x14ac:dyDescent="0.35">
      <c r="A408" s="414" t="s">
        <v>1026</v>
      </c>
      <c r="B408" s="415">
        <v>21911716</v>
      </c>
      <c r="C408" s="428" t="s">
        <v>789</v>
      </c>
      <c r="D408" s="429" t="s">
        <v>542</v>
      </c>
      <c r="E408" s="418">
        <v>20</v>
      </c>
      <c r="F408" s="419">
        <f>IF(E408="ABI","ABI",IF(E408="DSP","DSP",IF(E408="VAL","VAL",(VLOOKUP(E408,tpstest,2)))))</f>
        <v>19.5</v>
      </c>
      <c r="G408" s="420">
        <f>IF(F408="ABI",0,IF(F408="DSP","DSP",IF(F408="VAL","VAL",(IF(A408="F",VLOOKUP(F408,endurfille,2),VLOOKUP(F408,endurgarçon,2))))))</f>
        <v>17</v>
      </c>
      <c r="H408" s="421">
        <f>IF(G408="VAL","VALIDÉ",G408)</f>
        <v>17</v>
      </c>
      <c r="I408" s="418">
        <v>2.91</v>
      </c>
      <c r="J408" s="420">
        <f>IF(I408="ABI",0,IF(I408="DSP","DSP",IF(I408="VAL","VAL",(IF(A408="F",VLOOKUP(I408,VIT20MF,2),VLOOKUP(I408,Vit20MG,2))))))</f>
        <v>20</v>
      </c>
      <c r="K408" s="418">
        <v>6.46</v>
      </c>
      <c r="L408" s="420">
        <f>IF(K408="ABI",0,IF(K408="DSP","DSP",IF(K408="VAL","VAL",(IF(A408="F",VLOOKUP(K408,vit50mf,2),VLOOKUP(K408,vit50mg,2))))))</f>
        <v>14</v>
      </c>
      <c r="M408" s="421">
        <f>IF(OR(J408="DSP",L408="DSP"),"DSP",IF(L408="VAL","VALIDÉ",(J408+L408)/2))</f>
        <v>17</v>
      </c>
      <c r="N408" s="418">
        <v>0</v>
      </c>
      <c r="O408" s="418">
        <v>78</v>
      </c>
      <c r="P408" s="422">
        <f>IF(OR(N408="DSP",N408="ABI",N408="VAL"),0,N408/O408)</f>
        <v>0</v>
      </c>
      <c r="Q408" s="420">
        <f>IF(N408="ABI",0,IF(N408="DSP","DSP",IF(N408="VAL","VAL",IF(A408="F",VLOOKUP(P408,forcefille,2),VLOOKUP(P408,forcegarçon,2)))))</f>
        <v>0</v>
      </c>
      <c r="R408" s="418">
        <v>57.4</v>
      </c>
      <c r="S408" s="420">
        <f>IF(R408="ABI",0,IF(R408="DSP","DSP",IF(R408="VAL","VAL",IF(A408="F",VLOOKUP(R408,détfille,2),VLOOKUP(R408,détgarçon,2)))))</f>
        <v>7.5</v>
      </c>
      <c r="T408" s="421">
        <f>IF(OR(Q408="VAL",S408="VAL"),"VALIDÉ",IF(AND(Q408="DSP",S408="DSP"),"DSP",IF(Q408="DSP",S408*2,IF(S408="DSP",Q408*2,(Q408+S408)))))</f>
        <v>7.5</v>
      </c>
      <c r="U408" s="418">
        <v>25.94</v>
      </c>
      <c r="V408" s="420">
        <f>IF(U408="ABI",0,IF(U408="DSP","DSP",IF(U408="VAL","VAL",IF(A408="F",VLOOKUP(U408,coorfille,2),VLOOKUP(U408,coorgarçon,2)))))</f>
        <v>5</v>
      </c>
      <c r="W408" s="418">
        <v>-13</v>
      </c>
      <c r="X408" s="420">
        <f>IF(W408="ABI",0,IF(W408="DSP","DSP",IF(W408="VAL","VAL",IF(A408="F",VLOOKUP(W408,SouplesseFille,2),VLOOKUP(W408,SouplesseGarçon,2)))))</f>
        <v>0.5</v>
      </c>
      <c r="Y408" s="418">
        <v>2</v>
      </c>
      <c r="Z408" s="420">
        <f>IF(Y408="ABI",0,IF(Y408="DSP","DSP",IF(Y408="VAL","VAL",IF(A408="F",VLOOKUP(Y408,eqfille,2),VLOOKUP(Y408,eqgarçon,2)))))</f>
        <v>4</v>
      </c>
      <c r="AA408" s="421">
        <f>IF(AND(V408="DSP",X408="DSP",Z408="DSP"),"DSP",IF(AND(V408="DSP",X408="DSP"),Z408*4,IF(AND(V408="DSP",Z408="DSP"),X408*4,IF(AND(X408="DSP",Z408="DSP"),V408*2,IF(V408="DSP",(X408+Z408)*2,IF(X408="DSP",V408+Z408*2,IF(Z408="DSP",V408+X408*2,IF(Z408="VAL","VALIDÉ",V408+X408+Z408))))))))</f>
        <v>9.5</v>
      </c>
      <c r="AB408" s="418">
        <v>37.700000000000003</v>
      </c>
      <c r="AC408" s="420">
        <f>IF(AB408="ABI",0,IF(AB408="DNF",0,IF(AB408="DSP","DSP",IF(AB408="VAL","VAL",(IF(A408="F",VLOOKUP(AB408,nagefille,2),VLOOKUP(AB408,nagegarçon,2)))))))</f>
        <v>12</v>
      </c>
      <c r="AD408" s="423">
        <f>IF(AC408="VAL","VALIDÉ",AC408)</f>
        <v>12</v>
      </c>
      <c r="AE408" s="424">
        <f>IF(AND(H408="DSP",M408="DSP",T408="DSP",AA408="DSP",AD408="DSP"),"DSP",IF(AND(H408="DSP",M408="DSP",T408="DSP",AA408="DSP"),AD408,IF(AND(H408="DSP",M408="DSP",T408="DSP",AD408="DSP"),AA408,IF(AND(H408="DSP",M408="DSP",AA408="DSP",AD408="DSP"),T408,IF(AND(H408="DSP",T408="DSP",AA408="DSP",AD408="DSP"),M408,IF(AND(M408="DSP",T408="DSP",AA408="DSP",AD408="DSP"),H408,IF(AND(T408="DSP",AA408="DSP",AD408="DSP"),(H408+M408)/2,IF(AND(M408="DSP",AA408="DSP",AD408="DSP"),(H408+T408)/2,IF(AND(H408="DSP",AA408="DSP",AD408="DSP"),(M408+T408)/2,IF(AND(M408="DSP",T408="DSP",AD408="DSP"),(H408+AA408)/2,IF(AND(H408="DSP",T408="DSP",AD408="DSP"),(M408+AA408)/2,IF(AND(H408="DSP",M408="DSP",AD408="DSP"),(T408+AA408)/2,IF(AND(M408="DSP",T408="DSP",AA408="DSP"),(H408+AD408)/2,IF(AND(H408="DSP",T408="DSP",AA408="DSP"),(M408+AD408)/2,IF(AND(H408="DSP",M408="DSP",AA408="DSP"),(T408+AD408)/2,IF(AND(H408="DSP",M408="DSP",T408="DSP"),(AA408+AD408)/2,IF(AND(H408="DSP",M408="DSP"),(T408+AA408+AD408)/3,IF(AND(H408="DSP",T408="DSP"),(M408+AA408+AD408)/3,IF(AND(M408="DSP",T408="DSP"),(H408+AA408+AD408)/3,IF(AND(H408="DSP",AA408="DSP"),(M408+T408+AD408)/3,IF(AND(M408="DSP",AA408="DSP"),(H408+T408+AD408)/3,IF(AND(T408="DSP",AA408="DSP"),(H408+M408+AD408)/3,IF(AND(H408="DSP",AD408="DSP"),(M408+T408+AA408)/3,IF(AND(M408="DSP",AD408="DSP"),(H408+T408+AA408)/3,IF(AND(T408="DSP",AD408="DSP"),(H408+M408+AA408)/3,IF(AND(AA408="DSP",AD408="DSP"),(H408+M408+T408)/3,IF(H408="DSP",(M408+T408+AA408+AD408)/4,IF(M408="DSP",(H408+T408+AA408+AD408)/4,IF(T408="DSP",(H408+M408+AA408+AD408)/4,IF(AA408="DSP",(H408+M408+T408+AD408)/4,IF(AD408="DSP",(H408+M408+T408+AA408)/4,SUM(H408+M408+T408+AA408+AD408)/5)))))))))))))))))))))))))))))))</f>
        <v>12.6</v>
      </c>
      <c r="AF408" s="425">
        <f>IF(AE408="DSP",0,AE408)</f>
        <v>12.6</v>
      </c>
      <c r="AG408" s="484">
        <f>RANK(AF408,$AF$3:$AF$651,0)</f>
        <v>120</v>
      </c>
      <c r="AH408" s="426">
        <f>IF(ISERROR(VLOOKUP(B408,'Notes Ecrit'!$A$2:$B$650,2,FALSE)),"ABI",(VLOOKUP(B408,'Notes Ecrit'!$A$2:$B$650,2,FALSE)))</f>
        <v>5.5</v>
      </c>
      <c r="AI408" s="425">
        <f>IF(OR(AH408="ABI",AH408="VALIDÉ"),0,AH408)</f>
        <v>5.5</v>
      </c>
      <c r="AJ408" s="488">
        <f>RANK(AI408,$AI$3:$AI$651,0)</f>
        <v>353</v>
      </c>
      <c r="AK408" s="427">
        <f>IF(AH408="ABI","DEF",IF(AE408="DSP",AH408,(AE408*0.5+AH408*0.5)))</f>
        <v>9.0500000000000007</v>
      </c>
    </row>
    <row r="409" spans="1:37" ht="15.75" customHeight="1" thickBot="1" x14ac:dyDescent="0.35">
      <c r="A409" s="414" t="s">
        <v>1026</v>
      </c>
      <c r="B409" s="415">
        <v>21907546</v>
      </c>
      <c r="C409" s="444" t="s">
        <v>43</v>
      </c>
      <c r="D409" s="445" t="s">
        <v>100</v>
      </c>
      <c r="E409" s="561">
        <v>24</v>
      </c>
      <c r="F409" s="419">
        <f>IF(E409="ABI","ABI",IF(E409="DSP","DSP",IF(E409="VAL","VAL",(VLOOKUP(E409,tpstest,2)))))</f>
        <v>21.5</v>
      </c>
      <c r="G409" s="420">
        <f>IF(F409="ABI",0,IF(F409="DSP","DSP",IF(F409="VAL","VAL",(IF(A409="F",VLOOKUP(F409,endurfille,2),VLOOKUP(F409,endurgarçon,2))))))</f>
        <v>20</v>
      </c>
      <c r="H409" s="421">
        <f>IF(G409="VAL","VALIDÉ",G409)</f>
        <v>20</v>
      </c>
      <c r="I409" s="418">
        <v>2.99</v>
      </c>
      <c r="J409" s="420">
        <f>IF(I409="ABI",0,IF(I409="DSP","DSP",IF(I409="VAL","VAL",(IF(A409="F",VLOOKUP(I409,VIT20MF,2),VLOOKUP(I409,Vit20MG,2))))))</f>
        <v>20</v>
      </c>
      <c r="K409" s="418">
        <v>6.34</v>
      </c>
      <c r="L409" s="420">
        <f>IF(K409="ABI",0,IF(K409="DSP","DSP",IF(K409="VAL","VAL",(IF(A409="F",VLOOKUP(K409,vit50mf,2),VLOOKUP(K409,vit50mg,2))))))</f>
        <v>14</v>
      </c>
      <c r="M409" s="421">
        <f>IF(OR(J409="DSP",L409="DSP"),"DSP",IF(L409="VAL","VALIDÉ",(J409+L409)/2))</f>
        <v>17</v>
      </c>
      <c r="N409" s="418">
        <v>58</v>
      </c>
      <c r="O409" s="418">
        <v>69</v>
      </c>
      <c r="P409" s="422">
        <f>IF(OR(N409="DSP",N409="ABI",N409="VAL"),0,N409/O409)</f>
        <v>0.84057971014492749</v>
      </c>
      <c r="Q409" s="420">
        <f>IF(N409="ABI",0,IF(N409="DSP","DSP",IF(N409="VAL","VAL",IF(A409="F",VLOOKUP(P409,forcefille,2),VLOOKUP(P409,forcegarçon,2)))))</f>
        <v>4.5</v>
      </c>
      <c r="R409" s="418">
        <v>52.1</v>
      </c>
      <c r="S409" s="420">
        <f>IF(R409="ABI",0,IF(R409="DSP","DSP",IF(R409="VAL","VAL",IF(A409="F",VLOOKUP(R409,détfille,2),VLOOKUP(R409,détgarçon,2)))))</f>
        <v>6</v>
      </c>
      <c r="T409" s="421">
        <f>IF(OR(Q409="VAL",S409="VAL"),"VALIDÉ",IF(AND(Q409="DSP",S409="DSP"),"DSP",IF(Q409="DSP",S409*2,IF(S409="DSP",Q409*2,(Q409+S409)))))</f>
        <v>10.5</v>
      </c>
      <c r="U409" s="418">
        <v>22.65</v>
      </c>
      <c r="V409" s="420">
        <f>IF(U409="ABI",0,IF(U409="DSP","DSP",IF(U409="VAL","VAL",IF(A409="F",VLOOKUP(U409,coorfille,2),VLOOKUP(U409,coorgarçon,2)))))</f>
        <v>6.5</v>
      </c>
      <c r="W409" s="418">
        <v>4</v>
      </c>
      <c r="X409" s="420">
        <f>IF(W409="ABI",0,IF(W409="DSP","DSP",IF(W409="VAL","VAL",IF(A409="F",VLOOKUP(W409,SouplesseFille,2),VLOOKUP(W409,SouplesseGarçon,2)))))</f>
        <v>3.25</v>
      </c>
      <c r="Y409" s="418">
        <v>5</v>
      </c>
      <c r="Z409" s="420">
        <f>IF(Y409="ABI",0,IF(Y409="DSP","DSP",IF(Y409="VAL","VAL",IF(A409="F",VLOOKUP(Y409,eqfille,2),VLOOKUP(Y409,eqgarçon,2)))))</f>
        <v>2.5</v>
      </c>
      <c r="AA409" s="421">
        <f>IF(AND(V409="DSP",X409="DSP",Z409="DSP"),"DSP",IF(AND(V409="DSP",X409="DSP"),Z409*4,IF(AND(V409="DSP",Z409="DSP"),X409*4,IF(AND(X409="DSP",Z409="DSP"),V409*2,IF(V409="DSP",(X409+Z409)*2,IF(X409="DSP",V409+Z409*2,IF(Z409="DSP",V409+X409*2,IF(Z409="VAL","VALIDÉ",V409+X409+Z409))))))))</f>
        <v>12.25</v>
      </c>
      <c r="AB409" s="418">
        <v>43.11</v>
      </c>
      <c r="AC409" s="420">
        <f>IF(AB409="ABI",0,IF(AB409="DNF",0,IF(AB409="DSP","DSP",IF(AB409="VAL","VAL",(IF(A409="F",VLOOKUP(AB409,nagefille,2),VLOOKUP(AB409,nagegarçon,2)))))))</f>
        <v>9</v>
      </c>
      <c r="AD409" s="423">
        <f>IF(AC409="VAL","VALIDÉ",AC409)</f>
        <v>9</v>
      </c>
      <c r="AE409" s="424">
        <f>IF(AND(H409="DSP",M409="DSP",T409="DSP",AA409="DSP",AD409="DSP"),"DSP",IF(AND(H409="DSP",M409="DSP",T409="DSP",AA409="DSP"),AD409,IF(AND(H409="DSP",M409="DSP",T409="DSP",AD409="DSP"),AA409,IF(AND(H409="DSP",M409="DSP",AA409="DSP",AD409="DSP"),T409,IF(AND(H409="DSP",T409="DSP",AA409="DSP",AD409="DSP"),M409,IF(AND(M409="DSP",T409="DSP",AA409="DSP",AD409="DSP"),H409,IF(AND(T409="DSP",AA409="DSP",AD409="DSP"),(H409+M409)/2,IF(AND(M409="DSP",AA409="DSP",AD409="DSP"),(H409+T409)/2,IF(AND(H409="DSP",AA409="DSP",AD409="DSP"),(M409+T409)/2,IF(AND(M409="DSP",T409="DSP",AD409="DSP"),(H409+AA409)/2,IF(AND(H409="DSP",T409="DSP",AD409="DSP"),(M409+AA409)/2,IF(AND(H409="DSP",M409="DSP",AD409="DSP"),(T409+AA409)/2,IF(AND(M409="DSP",T409="DSP",AA409="DSP"),(H409+AD409)/2,IF(AND(H409="DSP",T409="DSP",AA409="DSP"),(M409+AD409)/2,IF(AND(H409="DSP",M409="DSP",AA409="DSP"),(T409+AD409)/2,IF(AND(H409="DSP",M409="DSP",T409="DSP"),(AA409+AD409)/2,IF(AND(H409="DSP",M409="DSP"),(T409+AA409+AD409)/3,IF(AND(H409="DSP",T409="DSP"),(M409+AA409+AD409)/3,IF(AND(M409="DSP",T409="DSP"),(H409+AA409+AD409)/3,IF(AND(H409="DSP",AA409="DSP"),(M409+T409+AD409)/3,IF(AND(M409="DSP",AA409="DSP"),(H409+T409+AD409)/3,IF(AND(T409="DSP",AA409="DSP"),(H409+M409+AD409)/3,IF(AND(H409="DSP",AD409="DSP"),(M409+T409+AA409)/3,IF(AND(M409="DSP",AD409="DSP"),(H409+T409+AA409)/3,IF(AND(T409="DSP",AD409="DSP"),(H409+M409+AA409)/3,IF(AND(AA409="DSP",AD409="DSP"),(H409+M409+T409)/3,IF(H409="DSP",(M409+T409+AA409+AD409)/4,IF(M409="DSP",(H409+T409+AA409+AD409)/4,IF(T409="DSP",(H409+M409+AA409+AD409)/4,IF(AA409="DSP",(H409+M409+T409+AD409)/4,IF(AD409="DSP",(H409+M409+T409+AA409)/4,SUM(H409+M409+T409+AA409+AD409)/5)))))))))))))))))))))))))))))))</f>
        <v>13.75</v>
      </c>
      <c r="AF409" s="425">
        <f>IF(AE409="DSP",0,AE409)</f>
        <v>13.75</v>
      </c>
      <c r="AG409" s="484">
        <f>RANK(AF409,$AF$3:$AF$651,0)</f>
        <v>33</v>
      </c>
      <c r="AH409" s="426">
        <f>IF(ISERROR(VLOOKUP(B409,'Notes Ecrit'!$A$2:$B$650,2,FALSE)),"ABI",(VLOOKUP(B409,'Notes Ecrit'!$A$2:$B$650,2,FALSE)))</f>
        <v>4.5</v>
      </c>
      <c r="AI409" s="425">
        <f>IF(OR(AH409="ABI",AH409="VALIDÉ"),0,AH409)</f>
        <v>4.5</v>
      </c>
      <c r="AJ409" s="488">
        <f>RANK(AI409,$AI$3:$AI$651,0)</f>
        <v>464</v>
      </c>
      <c r="AK409" s="427">
        <f>IF(AH409="ABI","DEF",IF(AE409="DSP",AH409,(AE409*0.5+AH409*0.5)))</f>
        <v>9.125</v>
      </c>
    </row>
    <row r="410" spans="1:37" ht="15.75" customHeight="1" thickBot="1" x14ac:dyDescent="0.35">
      <c r="A410" s="414" t="s">
        <v>74</v>
      </c>
      <c r="B410" s="415">
        <v>21905210</v>
      </c>
      <c r="C410" s="428" t="s">
        <v>790</v>
      </c>
      <c r="D410" s="429" t="s">
        <v>791</v>
      </c>
      <c r="E410" s="418">
        <v>12</v>
      </c>
      <c r="F410" s="419">
        <f>IF(E410="ABI","ABI",IF(E410="DSP","DSP",IF(E410="VAL","VAL",(VLOOKUP(E410,tpstest,2)))))</f>
        <v>15.5</v>
      </c>
      <c r="G410" s="420">
        <f>IF(F410="ABI",0,IF(F410="DSP","DSP",IF(F410="VAL","VAL",(IF(A410="F",VLOOKUP(F410,endurfille,2),VLOOKUP(F410,endurgarçon,2))))))</f>
        <v>12</v>
      </c>
      <c r="H410" s="421">
        <f>IF(G410="VAL","VALIDÉ",G410)</f>
        <v>12</v>
      </c>
      <c r="I410" s="418">
        <v>3.46</v>
      </c>
      <c r="J410" s="420">
        <f>IF(I410="ABI",0,IF(I410="DSP","DSP",IF(I410="VAL","VAL",(IF(A410="F",VLOOKUP(I410,VIT20MF,2),VLOOKUP(I410,Vit20MG,2))))))</f>
        <v>17</v>
      </c>
      <c r="K410" s="418">
        <v>7.53</v>
      </c>
      <c r="L410" s="420">
        <f>IF(K410="ABI",0,IF(K410="DSP","DSP",IF(K410="VAL","VAL",(IF(A410="F",VLOOKUP(K410,vit50mf,2),VLOOKUP(K410,vit50mg,2))))))</f>
        <v>12</v>
      </c>
      <c r="M410" s="421">
        <f>IF(OR(J410="DSP",L410="DSP"),"DSP",IF(L410="VAL","VALIDÉ",(J410+L410)/2))</f>
        <v>14.5</v>
      </c>
      <c r="N410" s="418">
        <v>29</v>
      </c>
      <c r="O410" s="418">
        <v>50</v>
      </c>
      <c r="P410" s="422">
        <f>IF(OR(N410="DSP",N410="ABI",N410="VAL"),0,N410/O410)</f>
        <v>0.57999999999999996</v>
      </c>
      <c r="Q410" s="420">
        <f>IF(N410="ABI",0,IF(N410="DSP","DSP",IF(N410="VAL","VAL",IF(A410="F",VLOOKUP(P410,forcefille,2),VLOOKUP(P410,forcegarçon,2)))))</f>
        <v>5.5</v>
      </c>
      <c r="R410" s="418">
        <v>28.6</v>
      </c>
      <c r="S410" s="420">
        <f>IF(R410="ABI",0,IF(R410="DSP","DSP",IF(R410="VAL","VAL",IF(A410="F",VLOOKUP(R410,détfille,2),VLOOKUP(R410,détgarçon,2)))))</f>
        <v>4.5</v>
      </c>
      <c r="T410" s="421">
        <f>IF(OR(Q410="VAL",S410="VAL"),"VALIDÉ",IF(AND(Q410="DSP",S410="DSP"),"DSP",IF(Q410="DSP",S410*2,IF(S410="DSP",Q410*2,(Q410+S410)))))</f>
        <v>10</v>
      </c>
      <c r="U410" s="418">
        <v>26.02</v>
      </c>
      <c r="V410" s="420">
        <f>IF(U410="ABI",0,IF(U410="DSP","DSP",IF(U410="VAL","VAL",IF(A410="F",VLOOKUP(U410,coorfille,2),VLOOKUP(U410,coorgarçon,2)))))</f>
        <v>5.75</v>
      </c>
      <c r="W410" s="418">
        <v>2</v>
      </c>
      <c r="X410" s="420">
        <f>IF(W410="ABI",0,IF(W410="DSP","DSP",IF(W410="VAL","VAL",IF(A410="F",VLOOKUP(W410,SouplesseFille,2),VLOOKUP(W410,SouplesseGarçon,2)))))</f>
        <v>3</v>
      </c>
      <c r="Y410" s="418">
        <v>0</v>
      </c>
      <c r="Z410" s="420">
        <f>IF(Y410="ABI",0,IF(Y410="DSP","DSP",IF(Y410="VAL","VAL",IF(A410="F",VLOOKUP(Y410,eqfille,2),VLOOKUP(Y410,eqgarçon,2)))))</f>
        <v>5</v>
      </c>
      <c r="AA410" s="421">
        <f>IF(AND(V410="DSP",X410="DSP",Z410="DSP"),"DSP",IF(AND(V410="DSP",X410="DSP"),Z410*4,IF(AND(V410="DSP",Z410="DSP"),X410*4,IF(AND(X410="DSP",Z410="DSP"),V410*2,IF(V410="DSP",(X410+Z410)*2,IF(X410="DSP",V410+Z410*2,IF(Z410="DSP",V410+X410*2,IF(Z410="VAL","VALIDÉ",V410+X410+Z410))))))))</f>
        <v>13.75</v>
      </c>
      <c r="AB410" s="418">
        <v>56.92</v>
      </c>
      <c r="AC410" s="420">
        <f>IF(AB410="ABI",0,IF(AB410="DNF",0,IF(AB410="DSP","DSP",IF(AB410="VAL","VAL",(IF(A410="F",VLOOKUP(AB410,nagefille,2),VLOOKUP(AB410,nagegarçon,2)))))))</f>
        <v>6</v>
      </c>
      <c r="AD410" s="423">
        <f>IF(AC410="VAL","VALIDÉ",AC410)</f>
        <v>6</v>
      </c>
      <c r="AE410" s="424">
        <f>IF(AND(H410="DSP",M410="DSP",T410="DSP",AA410="DSP",AD410="DSP"),"DSP",IF(AND(H410="DSP",M410="DSP",T410="DSP",AA410="DSP"),AD410,IF(AND(H410="DSP",M410="DSP",T410="DSP",AD410="DSP"),AA410,IF(AND(H410="DSP",M410="DSP",AA410="DSP",AD410="DSP"),T410,IF(AND(H410="DSP",T410="DSP",AA410="DSP",AD410="DSP"),M410,IF(AND(M410="DSP",T410="DSP",AA410="DSP",AD410="DSP"),H410,IF(AND(T410="DSP",AA410="DSP",AD410="DSP"),(H410+M410)/2,IF(AND(M410="DSP",AA410="DSP",AD410="DSP"),(H410+T410)/2,IF(AND(H410="DSP",AA410="DSP",AD410="DSP"),(M410+T410)/2,IF(AND(M410="DSP",T410="DSP",AD410="DSP"),(H410+AA410)/2,IF(AND(H410="DSP",T410="DSP",AD410="DSP"),(M410+AA410)/2,IF(AND(H410="DSP",M410="DSP",AD410="DSP"),(T410+AA410)/2,IF(AND(M410="DSP",T410="DSP",AA410="DSP"),(H410+AD410)/2,IF(AND(H410="DSP",T410="DSP",AA410="DSP"),(M410+AD410)/2,IF(AND(H410="DSP",M410="DSP",AA410="DSP"),(T410+AD410)/2,IF(AND(H410="DSP",M410="DSP",T410="DSP"),(AA410+AD410)/2,IF(AND(H410="DSP",M410="DSP"),(T410+AA410+AD410)/3,IF(AND(H410="DSP",T410="DSP"),(M410+AA410+AD410)/3,IF(AND(M410="DSP",T410="DSP"),(H410+AA410+AD410)/3,IF(AND(H410="DSP",AA410="DSP"),(M410+T410+AD410)/3,IF(AND(M410="DSP",AA410="DSP"),(H410+T410+AD410)/3,IF(AND(T410="DSP",AA410="DSP"),(H410+M410+AD410)/3,IF(AND(H410="DSP",AD410="DSP"),(M410+T410+AA410)/3,IF(AND(M410="DSP",AD410="DSP"),(H410+T410+AA410)/3,IF(AND(T410="DSP",AD410="DSP"),(H410+M410+AA410)/3,IF(AND(AA410="DSP",AD410="DSP"),(H410+M410+T410)/3,IF(H410="DSP",(M410+T410+AA410+AD410)/4,IF(M410="DSP",(H410+T410+AA410+AD410)/4,IF(T410="DSP",(H410+M410+AA410+AD410)/4,IF(AA410="DSP",(H410+M410+T410+AD410)/4,IF(AD410="DSP",(H410+M410+T410+AA410)/4,SUM(H410+M410+T410+AA410+AD410)/5)))))))))))))))))))))))))))))))</f>
        <v>11.25</v>
      </c>
      <c r="AF410" s="425">
        <f>IF(AE410="DSP",0,AE410)</f>
        <v>11.25</v>
      </c>
      <c r="AG410" s="484">
        <f>RANK(AF410,$AF$3:$AF$651,0)</f>
        <v>299</v>
      </c>
      <c r="AH410" s="426">
        <f>IF(ISERROR(VLOOKUP(B410,'Notes Ecrit'!$A$2:$B$650,2,FALSE)),"ABI",(VLOOKUP(B410,'Notes Ecrit'!$A$2:$B$650,2,FALSE)))</f>
        <v>5</v>
      </c>
      <c r="AI410" s="425">
        <f>IF(OR(AH410="ABI",AH410="VALIDÉ"),0,AH410)</f>
        <v>5</v>
      </c>
      <c r="AJ410" s="488">
        <f>RANK(AI410,$AI$3:$AI$651,0)</f>
        <v>416</v>
      </c>
      <c r="AK410" s="427">
        <f>IF(AH410="ABI","DEF",IF(AE410="DSP",AH410,(AE410*0.5+AH410*0.5)))</f>
        <v>8.125</v>
      </c>
    </row>
    <row r="411" spans="1:37" ht="15.75" customHeight="1" thickBot="1" x14ac:dyDescent="0.35">
      <c r="A411" s="414" t="s">
        <v>1026</v>
      </c>
      <c r="B411" s="415">
        <v>21911295</v>
      </c>
      <c r="C411" s="428" t="s">
        <v>792</v>
      </c>
      <c r="D411" s="429" t="s">
        <v>793</v>
      </c>
      <c r="E411" s="418">
        <v>14</v>
      </c>
      <c r="F411" s="419">
        <f>IF(E411="ABI","ABI",IF(E411="DSP","DSP",IF(E411="VAL","VAL",(VLOOKUP(E411,tpstest,2)))))</f>
        <v>16.5</v>
      </c>
      <c r="G411" s="420">
        <f>IF(F411="ABI",0,IF(F411="DSP","DSP",IF(F411="VAL","VAL",(IF(A411="F",VLOOKUP(F411,endurfille,2),VLOOKUP(F411,endurgarçon,2))))))</f>
        <v>11</v>
      </c>
      <c r="H411" s="421">
        <f>IF(G411="VAL","VALIDÉ",G411)</f>
        <v>11</v>
      </c>
      <c r="I411" s="418">
        <v>3.2</v>
      </c>
      <c r="J411" s="420">
        <f>IF(I411="ABI",0,IF(I411="DSP","DSP",IF(I411="VAL","VAL",(IF(A411="F",VLOOKUP(I411,VIT20MF,2),VLOOKUP(I411,Vit20MG,2))))))</f>
        <v>17</v>
      </c>
      <c r="K411" s="418">
        <v>9.9700000000000006</v>
      </c>
      <c r="L411" s="420">
        <f>IF(K411="ABI",0,IF(K411="DSP","DSP",IF(K411="VAL","VAL",(IF(A411="F",VLOOKUP(K411,vit50mf,2),VLOOKUP(K411,vit50mg,2))))))</f>
        <v>1</v>
      </c>
      <c r="M411" s="421">
        <f>IF(OR(J411="DSP",L411="DSP"),"DSP",IF(L411="VAL","VALIDÉ",(J411+L411)/2))</f>
        <v>9</v>
      </c>
      <c r="N411" s="418">
        <v>72</v>
      </c>
      <c r="O411" s="418">
        <v>80</v>
      </c>
      <c r="P411" s="422">
        <f>IF(OR(N411="DSP",N411="ABI",N411="VAL"),0,N411/O411)</f>
        <v>0.9</v>
      </c>
      <c r="Q411" s="420">
        <f>IF(N411="ABI",0,IF(N411="DSP","DSP",IF(N411="VAL","VAL",IF(A411="F",VLOOKUP(P411,forcefille,2),VLOOKUP(P411,forcegarçon,2)))))</f>
        <v>5</v>
      </c>
      <c r="R411" s="418">
        <v>36.799999999999997</v>
      </c>
      <c r="S411" s="420">
        <f>IF(R411="ABI",0,IF(R411="DSP","DSP",IF(R411="VAL","VAL",IF(A411="F",VLOOKUP(R411,détfille,2),VLOOKUP(R411,détgarçon,2)))))</f>
        <v>2</v>
      </c>
      <c r="T411" s="421">
        <f>IF(OR(Q411="VAL",S411="VAL"),"VALIDÉ",IF(AND(Q411="DSP",S411="DSP"),"DSP",IF(Q411="DSP",S411*2,IF(S411="DSP",Q411*2,(Q411+S411)))))</f>
        <v>7</v>
      </c>
      <c r="U411" s="418">
        <v>31.3</v>
      </c>
      <c r="V411" s="420">
        <f>IF(U411="ABI",0,IF(U411="DSP","DSP",IF(U411="VAL","VAL",IF(A411="F",VLOOKUP(U411,coorfille,2),VLOOKUP(U411,coorgarçon,2)))))</f>
        <v>2.25</v>
      </c>
      <c r="W411" s="418">
        <v>-18</v>
      </c>
      <c r="X411" s="420">
        <f>IF(W411="ABI",0,IF(W411="DSP","DSP",IF(W411="VAL","VAL",IF(A411="F",VLOOKUP(W411,SouplesseFille,2),VLOOKUP(W411,SouplesseGarçon,2)))))</f>
        <v>0</v>
      </c>
      <c r="Y411" s="418">
        <v>8</v>
      </c>
      <c r="Z411" s="420">
        <f>IF(Y411="ABI",0,IF(Y411="DSP","DSP",IF(Y411="VAL","VAL",IF(A411="F",VLOOKUP(Y411,eqfille,2),VLOOKUP(Y411,eqgarçon,2)))))</f>
        <v>1</v>
      </c>
      <c r="AA411" s="421">
        <f>IF(AND(V411="DSP",X411="DSP",Z411="DSP"),"DSP",IF(AND(V411="DSP",X411="DSP"),Z411*4,IF(AND(V411="DSP",Z411="DSP"),X411*4,IF(AND(X411="DSP",Z411="DSP"),V411*2,IF(V411="DSP",(X411+Z411)*2,IF(X411="DSP",V411+Z411*2,IF(Z411="DSP",V411+X411*2,IF(Z411="VAL","VALIDÉ",V411+X411+Z411))))))))</f>
        <v>3.25</v>
      </c>
      <c r="AB411" s="418">
        <v>37.770000000000003</v>
      </c>
      <c r="AC411" s="420">
        <f>IF(AB411="ABI",0,IF(AB411="DNF",0,IF(AB411="DSP","DSP",IF(AB411="VAL","VAL",(IF(A411="F",VLOOKUP(AB411,nagefille,2),VLOOKUP(AB411,nagegarçon,2)))))))</f>
        <v>12</v>
      </c>
      <c r="AD411" s="423">
        <f>IF(AC411="VAL","VALIDÉ",AC411)</f>
        <v>12</v>
      </c>
      <c r="AE411" s="424">
        <f>IF(AND(H411="DSP",M411="DSP",T411="DSP",AA411="DSP",AD411="DSP"),"DSP",IF(AND(H411="DSP",M411="DSP",T411="DSP",AA411="DSP"),AD411,IF(AND(H411="DSP",M411="DSP",T411="DSP",AD411="DSP"),AA411,IF(AND(H411="DSP",M411="DSP",AA411="DSP",AD411="DSP"),T411,IF(AND(H411="DSP",T411="DSP",AA411="DSP",AD411="DSP"),M411,IF(AND(M411="DSP",T411="DSP",AA411="DSP",AD411="DSP"),H411,IF(AND(T411="DSP",AA411="DSP",AD411="DSP"),(H411+M411)/2,IF(AND(M411="DSP",AA411="DSP",AD411="DSP"),(H411+T411)/2,IF(AND(H411="DSP",AA411="DSP",AD411="DSP"),(M411+T411)/2,IF(AND(M411="DSP",T411="DSP",AD411="DSP"),(H411+AA411)/2,IF(AND(H411="DSP",T411="DSP",AD411="DSP"),(M411+AA411)/2,IF(AND(H411="DSP",M411="DSP",AD411="DSP"),(T411+AA411)/2,IF(AND(M411="DSP",T411="DSP",AA411="DSP"),(H411+AD411)/2,IF(AND(H411="DSP",T411="DSP",AA411="DSP"),(M411+AD411)/2,IF(AND(H411="DSP",M411="DSP",AA411="DSP"),(T411+AD411)/2,IF(AND(H411="DSP",M411="DSP",T411="DSP"),(AA411+AD411)/2,IF(AND(H411="DSP",M411="DSP"),(T411+AA411+AD411)/3,IF(AND(H411="DSP",T411="DSP"),(M411+AA411+AD411)/3,IF(AND(M411="DSP",T411="DSP"),(H411+AA411+AD411)/3,IF(AND(H411="DSP",AA411="DSP"),(M411+T411+AD411)/3,IF(AND(M411="DSP",AA411="DSP"),(H411+T411+AD411)/3,IF(AND(T411="DSP",AA411="DSP"),(H411+M411+AD411)/3,IF(AND(H411="DSP",AD411="DSP"),(M411+T411+AA411)/3,IF(AND(M411="DSP",AD411="DSP"),(H411+T411+AA411)/3,IF(AND(T411="DSP",AD411="DSP"),(H411+M411+AA411)/3,IF(AND(AA411="DSP",AD411="DSP"),(H411+M411+T411)/3,IF(H411="DSP",(M411+T411+AA411+AD411)/4,IF(M411="DSP",(H411+T411+AA411+AD411)/4,IF(T411="DSP",(H411+M411+AA411+AD411)/4,IF(AA411="DSP",(H411+M411+T411+AD411)/4,IF(AD411="DSP",(H411+M411+T411+AA411)/4,SUM(H411+M411+T411+AA411+AD411)/5)))))))))))))))))))))))))))))))</f>
        <v>8.4499999999999993</v>
      </c>
      <c r="AF411" s="425">
        <f>IF(AE411="DSP",0,AE411)</f>
        <v>8.4499999999999993</v>
      </c>
      <c r="AG411" s="484">
        <f>RANK(AF411,$AF$3:$AF$651,0)</f>
        <v>537</v>
      </c>
      <c r="AH411" s="426">
        <f>IF(ISERROR(VLOOKUP(B411,'Notes Ecrit'!$A$2:$B$650,2,FALSE)),"ABI",(VLOOKUP(B411,'Notes Ecrit'!$A$2:$B$650,2,FALSE)))</f>
        <v>5.5</v>
      </c>
      <c r="AI411" s="425">
        <f>IF(OR(AH411="ABI",AH411="VALIDÉ"),0,AH411)</f>
        <v>5.5</v>
      </c>
      <c r="AJ411" s="488">
        <f>RANK(AI411,$AI$3:$AI$651,0)</f>
        <v>353</v>
      </c>
      <c r="AK411" s="427">
        <f>IF(AH411="ABI","DEF",IF(AE411="DSP",AH411,(AE411*0.5+AH411*0.5)))</f>
        <v>6.9749999999999996</v>
      </c>
    </row>
    <row r="412" spans="1:37" ht="15.75" customHeight="1" thickBot="1" x14ac:dyDescent="0.35">
      <c r="A412" s="414" t="s">
        <v>1026</v>
      </c>
      <c r="B412" s="415">
        <v>21910833</v>
      </c>
      <c r="C412" s="428" t="s">
        <v>794</v>
      </c>
      <c r="D412" s="429" t="s">
        <v>795</v>
      </c>
      <c r="E412" s="418">
        <v>13</v>
      </c>
      <c r="F412" s="419">
        <f>IF(E412="ABI","ABI",IF(E412="DSP","DSP",IF(E412="VAL","VAL",(VLOOKUP(E412,tpstest,2)))))</f>
        <v>16</v>
      </c>
      <c r="G412" s="420">
        <f>IF(F412="ABI",0,IF(F412="DSP","DSP",IF(F412="VAL","VAL",(IF(A412="F",VLOOKUP(F412,endurfille,2),VLOOKUP(F412,endurgarçon,2))))))</f>
        <v>10</v>
      </c>
      <c r="H412" s="421">
        <f>IF(G412="VAL","VALIDÉ",G412)</f>
        <v>10</v>
      </c>
      <c r="I412" s="418">
        <v>3.77</v>
      </c>
      <c r="J412" s="420">
        <f>IF(I412="ABI",0,IF(I412="DSP","DSP",IF(I412="VAL","VAL",(IF(A412="F",VLOOKUP(I412,VIT20MF,2),VLOOKUP(I412,Vit20MG,2))))))</f>
        <v>7</v>
      </c>
      <c r="K412" s="418">
        <v>8.24</v>
      </c>
      <c r="L412" s="420">
        <f>IF(K412="ABI",0,IF(K412="DSP","DSP",IF(K412="VAL","VAL",(IF(A412="F",VLOOKUP(K412,vit50mf,2),VLOOKUP(K412,vit50mg,2))))))</f>
        <v>1</v>
      </c>
      <c r="M412" s="421">
        <f>IF(OR(J412="DSP",L412="DSP"),"DSP",IF(L412="VAL","VALIDÉ",(J412+L412)/2))</f>
        <v>4</v>
      </c>
      <c r="N412" s="418">
        <v>51</v>
      </c>
      <c r="O412" s="418">
        <v>87</v>
      </c>
      <c r="P412" s="422">
        <f>IF(OR(N412="DSP",N412="ABI",N412="VAL"),0,N412/O412)</f>
        <v>0.58620689655172409</v>
      </c>
      <c r="Q412" s="420">
        <f>IF(N412="ABI",0,IF(N412="DSP","DSP",IF(N412="VAL","VAL",IF(A412="F",VLOOKUP(P412,forcefille,2),VLOOKUP(P412,forcegarçon,2)))))</f>
        <v>3</v>
      </c>
      <c r="R412" s="418">
        <v>24.1</v>
      </c>
      <c r="S412" s="420">
        <f>IF(R412="ABI",0,IF(R412="DSP","DSP",IF(R412="VAL","VAL",IF(A412="F",VLOOKUP(R412,détfille,2),VLOOKUP(R412,détgarçon,2)))))</f>
        <v>0</v>
      </c>
      <c r="T412" s="421">
        <f>IF(OR(Q412="VAL",S412="VAL"),"VALIDÉ",IF(AND(Q412="DSP",S412="DSP"),"DSP",IF(Q412="DSP",S412*2,IF(S412="DSP",Q412*2,(Q412+S412)))))</f>
        <v>3</v>
      </c>
      <c r="U412" s="418">
        <v>29.73</v>
      </c>
      <c r="V412" s="420">
        <f>IF(U412="ABI",0,IF(U412="DSP","DSP",IF(U412="VAL","VAL",IF(A412="F",VLOOKUP(U412,coorfille,2),VLOOKUP(U412,coorgarçon,2)))))</f>
        <v>3</v>
      </c>
      <c r="W412" s="418">
        <v>0</v>
      </c>
      <c r="X412" s="420">
        <f>IF(W412="ABI",0,IF(W412="DSP","DSP",IF(W412="VAL","VAL",IF(A412="F",VLOOKUP(W412,SouplesseFille,2),VLOOKUP(W412,SouplesseGarçon,2)))))</f>
        <v>2.5</v>
      </c>
      <c r="Y412" s="418">
        <v>6</v>
      </c>
      <c r="Z412" s="420">
        <f>IF(Y412="ABI",0,IF(Y412="DSP","DSP",IF(Y412="VAL","VAL",IF(A412="F",VLOOKUP(Y412,eqfille,2),VLOOKUP(Y412,eqgarçon,2)))))</f>
        <v>2</v>
      </c>
      <c r="AA412" s="421">
        <f>IF(AND(V412="DSP",X412="DSP",Z412="DSP"),"DSP",IF(AND(V412="DSP",X412="DSP"),Z412*4,IF(AND(V412="DSP",Z412="DSP"),X412*4,IF(AND(X412="DSP",Z412="DSP"),V412*2,IF(V412="DSP",(X412+Z412)*2,IF(X412="DSP",V412+Z412*2,IF(Z412="DSP",V412+X412*2,IF(Z412="VAL","VALIDÉ",V412+X412+Z412))))))))</f>
        <v>7.5</v>
      </c>
      <c r="AB412" s="418">
        <v>0</v>
      </c>
      <c r="AC412" s="420">
        <f>IF(AB412="ABI",0,IF(AB412="DNF",0,IF(AB412="DSP","DSP",IF(AB412="VAL","VAL",(IF(A412="F",VLOOKUP(AB412,nagefille,2),VLOOKUP(AB412,nagegarçon,2)))))))</f>
        <v>0</v>
      </c>
      <c r="AD412" s="423">
        <f>IF(AC412="VAL","VALIDÉ",AC412)</f>
        <v>0</v>
      </c>
      <c r="AE412" s="424">
        <f>IF(AND(H412="DSP",M412="DSP",T412="DSP",AA412="DSP",AD412="DSP"),"DSP",IF(AND(H412="DSP",M412="DSP",T412="DSP",AA412="DSP"),AD412,IF(AND(H412="DSP",M412="DSP",T412="DSP",AD412="DSP"),AA412,IF(AND(H412="DSP",M412="DSP",AA412="DSP",AD412="DSP"),T412,IF(AND(H412="DSP",T412="DSP",AA412="DSP",AD412="DSP"),M412,IF(AND(M412="DSP",T412="DSP",AA412="DSP",AD412="DSP"),H412,IF(AND(T412="DSP",AA412="DSP",AD412="DSP"),(H412+M412)/2,IF(AND(M412="DSP",AA412="DSP",AD412="DSP"),(H412+T412)/2,IF(AND(H412="DSP",AA412="DSP",AD412="DSP"),(M412+T412)/2,IF(AND(M412="DSP",T412="DSP",AD412="DSP"),(H412+AA412)/2,IF(AND(H412="DSP",T412="DSP",AD412="DSP"),(M412+AA412)/2,IF(AND(H412="DSP",M412="DSP",AD412="DSP"),(T412+AA412)/2,IF(AND(M412="DSP",T412="DSP",AA412="DSP"),(H412+AD412)/2,IF(AND(H412="DSP",T412="DSP",AA412="DSP"),(M412+AD412)/2,IF(AND(H412="DSP",M412="DSP",AA412="DSP"),(T412+AD412)/2,IF(AND(H412="DSP",M412="DSP",T412="DSP"),(AA412+AD412)/2,IF(AND(H412="DSP",M412="DSP"),(T412+AA412+AD412)/3,IF(AND(H412="DSP",T412="DSP"),(M412+AA412+AD412)/3,IF(AND(M412="DSP",T412="DSP"),(H412+AA412+AD412)/3,IF(AND(H412="DSP",AA412="DSP"),(M412+T412+AD412)/3,IF(AND(M412="DSP",AA412="DSP"),(H412+T412+AD412)/3,IF(AND(T412="DSP",AA412="DSP"),(H412+M412+AD412)/3,IF(AND(H412="DSP",AD412="DSP"),(M412+T412+AA412)/3,IF(AND(M412="DSP",AD412="DSP"),(H412+T412+AA412)/3,IF(AND(T412="DSP",AD412="DSP"),(H412+M412+AA412)/3,IF(AND(AA412="DSP",AD412="DSP"),(H412+M412+T412)/3,IF(H412="DSP",(M412+T412+AA412+AD412)/4,IF(M412="DSP",(H412+T412+AA412+AD412)/4,IF(T412="DSP",(H412+M412+AA412+AD412)/4,IF(AA412="DSP",(H412+M412+T412+AD412)/4,IF(AD412="DSP",(H412+M412+T412+AA412)/4,SUM(H412+M412+T412+AA412+AD412)/5)))))))))))))))))))))))))))))))</f>
        <v>4.9000000000000004</v>
      </c>
      <c r="AF412" s="425">
        <f>IF(AE412="DSP",0,AE412)</f>
        <v>4.9000000000000004</v>
      </c>
      <c r="AG412" s="484">
        <f>RANK(AF412,$AF$3:$AF$651,0)</f>
        <v>577</v>
      </c>
      <c r="AH412" s="426">
        <f>IF(ISERROR(VLOOKUP(B412,'Notes Ecrit'!$A$2:$B$650,2,FALSE)),"ABI",(VLOOKUP(B412,'Notes Ecrit'!$A$2:$B$650,2,FALSE)))</f>
        <v>6.5</v>
      </c>
      <c r="AI412" s="425">
        <f>IF(OR(AH412="ABI",AH412="VALIDÉ"),0,AH412)</f>
        <v>6.5</v>
      </c>
      <c r="AJ412" s="488">
        <f>RANK(AI412,$AI$3:$AI$651,0)</f>
        <v>238</v>
      </c>
      <c r="AK412" s="427">
        <f>IF(AH412="ABI","DEF",IF(AE412="DSP",AH412,(AE412*0.5+AH412*0.5)))</f>
        <v>5.7</v>
      </c>
    </row>
    <row r="413" spans="1:37" ht="15.75" customHeight="1" thickBot="1" x14ac:dyDescent="0.35">
      <c r="A413" s="414" t="s">
        <v>1026</v>
      </c>
      <c r="B413" s="415">
        <v>21907636</v>
      </c>
      <c r="C413" s="428" t="s">
        <v>796</v>
      </c>
      <c r="D413" s="429" t="s">
        <v>248</v>
      </c>
      <c r="E413" s="418">
        <v>20</v>
      </c>
      <c r="F413" s="419">
        <f>IF(E413="ABI","ABI",IF(E413="DSP","DSP",IF(E413="VAL","VAL",(VLOOKUP(E413,tpstest,2)))))</f>
        <v>19.5</v>
      </c>
      <c r="G413" s="420">
        <f>IF(F413="ABI",0,IF(F413="DSP","DSP",IF(F413="VAL","VAL",(IF(A413="F",VLOOKUP(F413,endurfille,2),VLOOKUP(F413,endurgarçon,2))))))</f>
        <v>17</v>
      </c>
      <c r="H413" s="421">
        <f>IF(G413="VAL","VALIDÉ",G413)</f>
        <v>17</v>
      </c>
      <c r="I413" s="418">
        <v>3.03</v>
      </c>
      <c r="J413" s="420">
        <f>IF(I413="ABI",0,IF(I413="DSP","DSP",IF(I413="VAL","VAL",(IF(A413="F",VLOOKUP(I413,VIT20MF,2),VLOOKUP(I413,Vit20MG,2))))))</f>
        <v>20</v>
      </c>
      <c r="K413" s="418">
        <v>6.53</v>
      </c>
      <c r="L413" s="420">
        <f>IF(K413="ABI",0,IF(K413="DSP","DSP",IF(K413="VAL","VAL",(IF(A413="F",VLOOKUP(K413,vit50mf,2),VLOOKUP(K413,vit50mg,2))))))</f>
        <v>13</v>
      </c>
      <c r="M413" s="421">
        <f>IF(OR(J413="DSP",L413="DSP"),"DSP",IF(L413="VAL","VALIDÉ",(J413+L413)/2))</f>
        <v>16.5</v>
      </c>
      <c r="N413" s="418">
        <v>81</v>
      </c>
      <c r="O413" s="418">
        <v>75</v>
      </c>
      <c r="P413" s="422">
        <f>IF(OR(N413="DSP",N413="ABI",N413="VAL"),0,N413/O413)</f>
        <v>1.08</v>
      </c>
      <c r="Q413" s="420">
        <f>IF(N413="ABI",0,IF(N413="DSP","DSP",IF(N413="VAL","VAL",IF(A413="F",VLOOKUP(P413,forcefille,2),VLOOKUP(P413,forcegarçon,2)))))</f>
        <v>5.5</v>
      </c>
      <c r="R413" s="418">
        <v>41</v>
      </c>
      <c r="S413" s="420">
        <f>IF(R413="ABI",0,IF(R413="DSP","DSP",IF(R413="VAL","VAL",IF(A413="F",VLOOKUP(R413,détfille,2),VLOOKUP(R413,détgarçon,2)))))</f>
        <v>3.5</v>
      </c>
      <c r="T413" s="421">
        <f>IF(OR(Q413="VAL",S413="VAL"),"VALIDÉ",IF(AND(Q413="DSP",S413="DSP"),"DSP",IF(Q413="DSP",S413*2,IF(S413="DSP",Q413*2,(Q413+S413)))))</f>
        <v>9</v>
      </c>
      <c r="U413" s="418">
        <v>24.22</v>
      </c>
      <c r="V413" s="420">
        <f>IF(U413="ABI",0,IF(U413="DSP","DSP",IF(U413="VAL","VAL",IF(A413="F",VLOOKUP(U413,coorfille,2),VLOOKUP(U413,coorgarçon,2)))))</f>
        <v>5.75</v>
      </c>
      <c r="W413" s="418">
        <v>-10</v>
      </c>
      <c r="X413" s="420">
        <f>IF(W413="ABI",0,IF(W413="DSP","DSP",IF(W413="VAL","VAL",IF(A413="F",VLOOKUP(W413,SouplesseFille,2),VLOOKUP(W413,SouplesseGarçon,2)))))</f>
        <v>0.75</v>
      </c>
      <c r="Y413" s="418">
        <v>4</v>
      </c>
      <c r="Z413" s="420">
        <f>IF(Y413="ABI",0,IF(Y413="DSP","DSP",IF(Y413="VAL","VAL",IF(A413="F",VLOOKUP(Y413,eqfille,2),VLOOKUP(Y413,eqgarçon,2)))))</f>
        <v>3</v>
      </c>
      <c r="AA413" s="421">
        <f>IF(AND(V413="DSP",X413="DSP",Z413="DSP"),"DSP",IF(AND(V413="DSP",X413="DSP"),Z413*4,IF(AND(V413="DSP",Z413="DSP"),X413*4,IF(AND(X413="DSP",Z413="DSP"),V413*2,IF(V413="DSP",(X413+Z413)*2,IF(X413="DSP",V413+Z413*2,IF(Z413="DSP",V413+X413*2,IF(Z413="VAL","VALIDÉ",V413+X413+Z413))))))))</f>
        <v>9.5</v>
      </c>
      <c r="AB413" s="418">
        <v>35.28</v>
      </c>
      <c r="AC413" s="420">
        <f>IF(AB413="ABI",0,IF(AB413="DNF",0,IF(AB413="DSP","DSP",IF(AB413="VAL","VAL",(IF(A413="F",VLOOKUP(AB413,nagefille,2),VLOOKUP(AB413,nagegarçon,2)))))))</f>
        <v>13</v>
      </c>
      <c r="AD413" s="423">
        <f>IF(AC413="VAL","VALIDÉ",AC413)</f>
        <v>13</v>
      </c>
      <c r="AE413" s="424">
        <f>IF(AND(H413="DSP",M413="DSP",T413="DSP",AA413="DSP",AD413="DSP"),"DSP",IF(AND(H413="DSP",M413="DSP",T413="DSP",AA413="DSP"),AD413,IF(AND(H413="DSP",M413="DSP",T413="DSP",AD413="DSP"),AA413,IF(AND(H413="DSP",M413="DSP",AA413="DSP",AD413="DSP"),T413,IF(AND(H413="DSP",T413="DSP",AA413="DSP",AD413="DSP"),M413,IF(AND(M413="DSP",T413="DSP",AA413="DSP",AD413="DSP"),H413,IF(AND(T413="DSP",AA413="DSP",AD413="DSP"),(H413+M413)/2,IF(AND(M413="DSP",AA413="DSP",AD413="DSP"),(H413+T413)/2,IF(AND(H413="DSP",AA413="DSP",AD413="DSP"),(M413+T413)/2,IF(AND(M413="DSP",T413="DSP",AD413="DSP"),(H413+AA413)/2,IF(AND(H413="DSP",T413="DSP",AD413="DSP"),(M413+AA413)/2,IF(AND(H413="DSP",M413="DSP",AD413="DSP"),(T413+AA413)/2,IF(AND(M413="DSP",T413="DSP",AA413="DSP"),(H413+AD413)/2,IF(AND(H413="DSP",T413="DSP",AA413="DSP"),(M413+AD413)/2,IF(AND(H413="DSP",M413="DSP",AA413="DSP"),(T413+AD413)/2,IF(AND(H413="DSP",M413="DSP",T413="DSP"),(AA413+AD413)/2,IF(AND(H413="DSP",M413="DSP"),(T413+AA413+AD413)/3,IF(AND(H413="DSP",T413="DSP"),(M413+AA413+AD413)/3,IF(AND(M413="DSP",T413="DSP"),(H413+AA413+AD413)/3,IF(AND(H413="DSP",AA413="DSP"),(M413+T413+AD413)/3,IF(AND(M413="DSP",AA413="DSP"),(H413+T413+AD413)/3,IF(AND(T413="DSP",AA413="DSP"),(H413+M413+AD413)/3,IF(AND(H413="DSP",AD413="DSP"),(M413+T413+AA413)/3,IF(AND(M413="DSP",AD413="DSP"),(H413+T413+AA413)/3,IF(AND(T413="DSP",AD413="DSP"),(H413+M413+AA413)/3,IF(AND(AA413="DSP",AD413="DSP"),(H413+M413+T413)/3,IF(H413="DSP",(M413+T413+AA413+AD413)/4,IF(M413="DSP",(H413+T413+AA413+AD413)/4,IF(T413="DSP",(H413+M413+AA413+AD413)/4,IF(AA413="DSP",(H413+M413+T413+AD413)/4,IF(AD413="DSP",(H413+M413+T413+AA413)/4,SUM(H413+M413+T413+AA413+AD413)/5)))))))))))))))))))))))))))))))</f>
        <v>13</v>
      </c>
      <c r="AF413" s="425">
        <f>IF(AE413="DSP",0,AE413)</f>
        <v>13</v>
      </c>
      <c r="AG413" s="484">
        <f>RANK(AF413,$AF$3:$AF$651,0)</f>
        <v>88</v>
      </c>
      <c r="AH413" s="426">
        <f>IF(ISERROR(VLOOKUP(B413,'Notes Ecrit'!$A$2:$B$650,2,FALSE)),"ABI",(VLOOKUP(B413,'Notes Ecrit'!$A$2:$B$650,2,FALSE)))</f>
        <v>7</v>
      </c>
      <c r="AI413" s="425">
        <f>IF(OR(AH413="ABI",AH413="VALIDÉ"),0,AH413)</f>
        <v>7</v>
      </c>
      <c r="AJ413" s="488">
        <f>RANK(AI413,$AI$3:$AI$651,0)</f>
        <v>183</v>
      </c>
      <c r="AK413" s="427">
        <f>IF(AH413="ABI","DEF",IF(AE413="DSP",AH413,(AE413*0.5+AH413*0.5)))</f>
        <v>10</v>
      </c>
    </row>
    <row r="414" spans="1:37" ht="15.75" customHeight="1" thickBot="1" x14ac:dyDescent="0.35">
      <c r="A414" s="414" t="s">
        <v>1026</v>
      </c>
      <c r="B414" s="415">
        <v>21908055</v>
      </c>
      <c r="C414" s="428" t="s">
        <v>797</v>
      </c>
      <c r="D414" s="429" t="s">
        <v>798</v>
      </c>
      <c r="E414" s="418">
        <v>20</v>
      </c>
      <c r="F414" s="419">
        <f>IF(E414="ABI","ABI",IF(E414="DSP","DSP",IF(E414="VAL","VAL",(VLOOKUP(E414,tpstest,2)))))</f>
        <v>19.5</v>
      </c>
      <c r="G414" s="420">
        <f>IF(F414="ABI",0,IF(F414="DSP","DSP",IF(F414="VAL","VAL",(IF(A414="F",VLOOKUP(F414,endurfille,2),VLOOKUP(F414,endurgarçon,2))))))</f>
        <v>17</v>
      </c>
      <c r="H414" s="421">
        <f>IF(G414="VAL","VALIDÉ",G414)</f>
        <v>17</v>
      </c>
      <c r="I414" s="418">
        <v>3.03</v>
      </c>
      <c r="J414" s="420">
        <f>IF(I414="ABI",0,IF(I414="DSP","DSP",IF(I414="VAL","VAL",(IF(A414="F",VLOOKUP(I414,VIT20MF,2),VLOOKUP(I414,Vit20MG,2))))))</f>
        <v>20</v>
      </c>
      <c r="K414" s="418">
        <v>6.46</v>
      </c>
      <c r="L414" s="420">
        <f>IF(K414="ABI",0,IF(K414="DSP","DSP",IF(K414="VAL","VAL",(IF(A414="F",VLOOKUP(K414,vit50mf,2),VLOOKUP(K414,vit50mg,2))))))</f>
        <v>14</v>
      </c>
      <c r="M414" s="421">
        <f>IF(OR(J414="DSP",L414="DSP"),"DSP",IF(L414="VAL","VALIDÉ",(J414+L414)/2))</f>
        <v>17</v>
      </c>
      <c r="N414" s="418">
        <v>46</v>
      </c>
      <c r="O414" s="418">
        <v>62</v>
      </c>
      <c r="P414" s="422">
        <f>IF(OR(N414="DSP",N414="ABI",N414="VAL"),0,N414/O414)</f>
        <v>0.74193548387096775</v>
      </c>
      <c r="Q414" s="420">
        <f>IF(N414="ABI",0,IF(N414="DSP","DSP",IF(N414="VAL","VAL",IF(A414="F",VLOOKUP(P414,forcefille,2),VLOOKUP(P414,forcegarçon,2)))))</f>
        <v>4</v>
      </c>
      <c r="R414" s="418">
        <v>45.3</v>
      </c>
      <c r="S414" s="420">
        <f>IF(R414="ABI",0,IF(R414="DSP","DSP",IF(R414="VAL","VAL",IF(A414="F",VLOOKUP(R414,détfille,2),VLOOKUP(R414,détgarçon,2)))))</f>
        <v>4.5</v>
      </c>
      <c r="T414" s="421">
        <f>IF(OR(Q414="VAL",S414="VAL"),"VALIDÉ",IF(AND(Q414="DSP",S414="DSP"),"DSP",IF(Q414="DSP",S414*2,IF(S414="DSP",Q414*2,(Q414+S414)))))</f>
        <v>8.5</v>
      </c>
      <c r="U414" s="418">
        <v>23.44</v>
      </c>
      <c r="V414" s="420">
        <f>IF(U414="ABI",0,IF(U414="DSP","DSP",IF(U414="VAL","VAL",IF(A414="F",VLOOKUP(U414,coorfille,2),VLOOKUP(U414,coorgarçon,2)))))</f>
        <v>6.25</v>
      </c>
      <c r="W414" s="418">
        <v>-10</v>
      </c>
      <c r="X414" s="420">
        <f>IF(W414="ABI",0,IF(W414="DSP","DSP",IF(W414="VAL","VAL",IF(A414="F",VLOOKUP(W414,SouplesseFille,2),VLOOKUP(W414,SouplesseGarçon,2)))))</f>
        <v>0.75</v>
      </c>
      <c r="Y414" s="418">
        <v>8</v>
      </c>
      <c r="Z414" s="420">
        <f>IF(Y414="ABI",0,IF(Y414="DSP","DSP",IF(Y414="VAL","VAL",IF(A414="F",VLOOKUP(Y414,eqfille,2),VLOOKUP(Y414,eqgarçon,2)))))</f>
        <v>1</v>
      </c>
      <c r="AA414" s="421">
        <f>IF(AND(V414="DSP",X414="DSP",Z414="DSP"),"DSP",IF(AND(V414="DSP",X414="DSP"),Z414*4,IF(AND(V414="DSP",Z414="DSP"),X414*4,IF(AND(X414="DSP",Z414="DSP"),V414*2,IF(V414="DSP",(X414+Z414)*2,IF(X414="DSP",V414+Z414*2,IF(Z414="DSP",V414+X414*2,IF(Z414="VAL","VALIDÉ",V414+X414+Z414))))))))</f>
        <v>8</v>
      </c>
      <c r="AB414" s="418">
        <v>53.73</v>
      </c>
      <c r="AC414" s="420">
        <f>IF(AB414="ABI",0,IF(AB414="DNF",0,IF(AB414="DSP","DSP",IF(AB414="VAL","VAL",(IF(A414="F",VLOOKUP(AB414,nagefille,2),VLOOKUP(AB414,nagegarçon,2)))))))</f>
        <v>4</v>
      </c>
      <c r="AD414" s="423">
        <f>IF(AC414="VAL","VALIDÉ",AC414)</f>
        <v>4</v>
      </c>
      <c r="AE414" s="424">
        <f>IF(AND(H414="DSP",M414="DSP",T414="DSP",AA414="DSP",AD414="DSP"),"DSP",IF(AND(H414="DSP",M414="DSP",T414="DSP",AA414="DSP"),AD414,IF(AND(H414="DSP",M414="DSP",T414="DSP",AD414="DSP"),AA414,IF(AND(H414="DSP",M414="DSP",AA414="DSP",AD414="DSP"),T414,IF(AND(H414="DSP",T414="DSP",AA414="DSP",AD414="DSP"),M414,IF(AND(M414="DSP",T414="DSP",AA414="DSP",AD414="DSP"),H414,IF(AND(T414="DSP",AA414="DSP",AD414="DSP"),(H414+M414)/2,IF(AND(M414="DSP",AA414="DSP",AD414="DSP"),(H414+T414)/2,IF(AND(H414="DSP",AA414="DSP",AD414="DSP"),(M414+T414)/2,IF(AND(M414="DSP",T414="DSP",AD414="DSP"),(H414+AA414)/2,IF(AND(H414="DSP",T414="DSP",AD414="DSP"),(M414+AA414)/2,IF(AND(H414="DSP",M414="DSP",AD414="DSP"),(T414+AA414)/2,IF(AND(M414="DSP",T414="DSP",AA414="DSP"),(H414+AD414)/2,IF(AND(H414="DSP",T414="DSP",AA414="DSP"),(M414+AD414)/2,IF(AND(H414="DSP",M414="DSP",AA414="DSP"),(T414+AD414)/2,IF(AND(H414="DSP",M414="DSP",T414="DSP"),(AA414+AD414)/2,IF(AND(H414="DSP",M414="DSP"),(T414+AA414+AD414)/3,IF(AND(H414="DSP",T414="DSP"),(M414+AA414+AD414)/3,IF(AND(M414="DSP",T414="DSP"),(H414+AA414+AD414)/3,IF(AND(H414="DSP",AA414="DSP"),(M414+T414+AD414)/3,IF(AND(M414="DSP",AA414="DSP"),(H414+T414+AD414)/3,IF(AND(T414="DSP",AA414="DSP"),(H414+M414+AD414)/3,IF(AND(H414="DSP",AD414="DSP"),(M414+T414+AA414)/3,IF(AND(M414="DSP",AD414="DSP"),(H414+T414+AA414)/3,IF(AND(T414="DSP",AD414="DSP"),(H414+M414+AA414)/3,IF(AND(AA414="DSP",AD414="DSP"),(H414+M414+T414)/3,IF(H414="DSP",(M414+T414+AA414+AD414)/4,IF(M414="DSP",(H414+T414+AA414+AD414)/4,IF(T414="DSP",(H414+M414+AA414+AD414)/4,IF(AA414="DSP",(H414+M414+T414+AD414)/4,IF(AD414="DSP",(H414+M414+T414+AA414)/4,SUM(H414+M414+T414+AA414+AD414)/5)))))))))))))))))))))))))))))))</f>
        <v>10.9</v>
      </c>
      <c r="AF414" s="425">
        <f>IF(AE414="DSP",0,AE414)</f>
        <v>10.9</v>
      </c>
      <c r="AG414" s="484">
        <f>RANK(AF414,$AF$3:$AF$651,0)</f>
        <v>336</v>
      </c>
      <c r="AH414" s="426">
        <f>IF(ISERROR(VLOOKUP(B414,'Notes Ecrit'!$A$2:$B$650,2,FALSE)),"ABI",(VLOOKUP(B414,'Notes Ecrit'!$A$2:$B$650,2,FALSE)))</f>
        <v>9</v>
      </c>
      <c r="AI414" s="425">
        <f>IF(OR(AH414="ABI",AH414="VALIDÉ"),0,AH414)</f>
        <v>9</v>
      </c>
      <c r="AJ414" s="488">
        <f>RANK(AI414,$AI$3:$AI$651,0)</f>
        <v>58</v>
      </c>
      <c r="AK414" s="427">
        <f>IF(AH414="ABI","DEF",IF(AE414="DSP",AH414,(AE414*0.5+AH414*0.5)))</f>
        <v>9.9499999999999993</v>
      </c>
    </row>
    <row r="415" spans="1:37" ht="15.75" customHeight="1" thickBot="1" x14ac:dyDescent="0.35">
      <c r="A415" s="414" t="s">
        <v>1026</v>
      </c>
      <c r="B415" s="415">
        <v>21902694</v>
      </c>
      <c r="C415" s="428" t="s">
        <v>799</v>
      </c>
      <c r="D415" s="429" t="s">
        <v>138</v>
      </c>
      <c r="E415" s="418">
        <v>20</v>
      </c>
      <c r="F415" s="419">
        <f>IF(E415="ABI","ABI",IF(E415="DSP","DSP",IF(E415="VAL","VAL",(VLOOKUP(E415,tpstest,2)))))</f>
        <v>19.5</v>
      </c>
      <c r="G415" s="420">
        <f>IF(F415="ABI",0,IF(F415="DSP","DSP",IF(F415="VAL","VAL",(IF(A415="F",VLOOKUP(F415,endurfille,2),VLOOKUP(F415,endurgarçon,2))))))</f>
        <v>17</v>
      </c>
      <c r="H415" s="421">
        <f>IF(G415="VAL","VALIDÉ",G415)</f>
        <v>17</v>
      </c>
      <c r="I415" s="418">
        <v>3.09</v>
      </c>
      <c r="J415" s="420">
        <f>IF(I415="ABI",0,IF(I415="DSP","DSP",IF(I415="VAL","VAL",(IF(A415="F",VLOOKUP(I415,VIT20MF,2),VLOOKUP(I415,Vit20MG,2))))))</f>
        <v>19</v>
      </c>
      <c r="K415" s="418">
        <v>6.66</v>
      </c>
      <c r="L415" s="420">
        <f>IF(K415="ABI",0,IF(K415="DSP","DSP",IF(K415="VAL","VAL",(IF(A415="F",VLOOKUP(K415,vit50mf,2),VLOOKUP(K415,vit50mg,2))))))</f>
        <v>12</v>
      </c>
      <c r="M415" s="421">
        <f>IF(OR(J415="DSP",L415="DSP"),"DSP",IF(L415="VAL","VALIDÉ",(J415+L415)/2))</f>
        <v>15.5</v>
      </c>
      <c r="N415" s="418">
        <v>70</v>
      </c>
      <c r="O415" s="418">
        <v>65</v>
      </c>
      <c r="P415" s="422">
        <f>IF(OR(N415="DSP",N415="ABI",N415="VAL"),0,N415/O415)</f>
        <v>1.0769230769230769</v>
      </c>
      <c r="Q415" s="420">
        <f>IF(N415="ABI",0,IF(N415="DSP","DSP",IF(N415="VAL","VAL",IF(A415="F",VLOOKUP(P415,forcefille,2),VLOOKUP(P415,forcegarçon,2)))))</f>
        <v>5.5</v>
      </c>
      <c r="R415" s="418">
        <v>49.7</v>
      </c>
      <c r="S415" s="420">
        <f>IF(R415="ABI",0,IF(R415="DSP","DSP",IF(R415="VAL","VAL",IF(A415="F",VLOOKUP(R415,détfille,2),VLOOKUP(R415,détgarçon,2)))))</f>
        <v>5.5</v>
      </c>
      <c r="T415" s="421">
        <f>IF(OR(Q415="VAL",S415="VAL"),"VALIDÉ",IF(AND(Q415="DSP",S415="DSP"),"DSP",IF(Q415="DSP",S415*2,IF(S415="DSP",Q415*2,(Q415+S415)))))</f>
        <v>11</v>
      </c>
      <c r="U415" s="418">
        <v>24.89</v>
      </c>
      <c r="V415" s="420">
        <f>IF(U415="ABI",0,IF(U415="DSP","DSP",IF(U415="VAL","VAL",IF(A415="F",VLOOKUP(U415,coorfille,2),VLOOKUP(U415,coorgarçon,2)))))</f>
        <v>5.5</v>
      </c>
      <c r="W415" s="418">
        <v>9</v>
      </c>
      <c r="X415" s="420">
        <f>IF(W415="ABI",0,IF(W415="DSP","DSP",IF(W415="VAL","VAL",IF(A415="F",VLOOKUP(W415,SouplesseFille,2),VLOOKUP(W415,SouplesseGarçon,2)))))</f>
        <v>4</v>
      </c>
      <c r="Y415" s="418">
        <v>2</v>
      </c>
      <c r="Z415" s="420">
        <f>IF(Y415="ABI",0,IF(Y415="DSP","DSP",IF(Y415="VAL","VAL",IF(A415="F",VLOOKUP(Y415,eqfille,2),VLOOKUP(Y415,eqgarçon,2)))))</f>
        <v>4</v>
      </c>
      <c r="AA415" s="421">
        <f>IF(AND(V415="DSP",X415="DSP",Z415="DSP"),"DSP",IF(AND(V415="DSP",X415="DSP"),Z415*4,IF(AND(V415="DSP",Z415="DSP"),X415*4,IF(AND(X415="DSP",Z415="DSP"),V415*2,IF(V415="DSP",(X415+Z415)*2,IF(X415="DSP",V415+Z415*2,IF(Z415="DSP",V415+X415*2,IF(Z415="VAL","VALIDÉ",V415+X415+Z415))))))))</f>
        <v>13.5</v>
      </c>
      <c r="AB415" s="418">
        <v>40.53</v>
      </c>
      <c r="AC415" s="420">
        <f>IF(AB415="ABI",0,IF(AB415="DNF",0,IF(AB415="DSP","DSP",IF(AB415="VAL","VAL",(IF(A415="F",VLOOKUP(AB415,nagefille,2),VLOOKUP(AB415,nagegarçon,2)))))))</f>
        <v>10</v>
      </c>
      <c r="AD415" s="423">
        <f>IF(AC415="VAL","VALIDÉ",AC415)</f>
        <v>10</v>
      </c>
      <c r="AE415" s="424">
        <f>IF(AND(H415="DSP",M415="DSP",T415="DSP",AA415="DSP",AD415="DSP"),"DSP",IF(AND(H415="DSP",M415="DSP",T415="DSP",AA415="DSP"),AD415,IF(AND(H415="DSP",M415="DSP",T415="DSP",AD415="DSP"),AA415,IF(AND(H415="DSP",M415="DSP",AA415="DSP",AD415="DSP"),T415,IF(AND(H415="DSP",T415="DSP",AA415="DSP",AD415="DSP"),M415,IF(AND(M415="DSP",T415="DSP",AA415="DSP",AD415="DSP"),H415,IF(AND(T415="DSP",AA415="DSP",AD415="DSP"),(H415+M415)/2,IF(AND(M415="DSP",AA415="DSP",AD415="DSP"),(H415+T415)/2,IF(AND(H415="DSP",AA415="DSP",AD415="DSP"),(M415+T415)/2,IF(AND(M415="DSP",T415="DSP",AD415="DSP"),(H415+AA415)/2,IF(AND(H415="DSP",T415="DSP",AD415="DSP"),(M415+AA415)/2,IF(AND(H415="DSP",M415="DSP",AD415="DSP"),(T415+AA415)/2,IF(AND(M415="DSP",T415="DSP",AA415="DSP"),(H415+AD415)/2,IF(AND(H415="DSP",T415="DSP",AA415="DSP"),(M415+AD415)/2,IF(AND(H415="DSP",M415="DSP",AA415="DSP"),(T415+AD415)/2,IF(AND(H415="DSP",M415="DSP",T415="DSP"),(AA415+AD415)/2,IF(AND(H415="DSP",M415="DSP"),(T415+AA415+AD415)/3,IF(AND(H415="DSP",T415="DSP"),(M415+AA415+AD415)/3,IF(AND(M415="DSP",T415="DSP"),(H415+AA415+AD415)/3,IF(AND(H415="DSP",AA415="DSP"),(M415+T415+AD415)/3,IF(AND(M415="DSP",AA415="DSP"),(H415+T415+AD415)/3,IF(AND(T415="DSP",AA415="DSP"),(H415+M415+AD415)/3,IF(AND(H415="DSP",AD415="DSP"),(M415+T415+AA415)/3,IF(AND(M415="DSP",AD415="DSP"),(H415+T415+AA415)/3,IF(AND(T415="DSP",AD415="DSP"),(H415+M415+AA415)/3,IF(AND(AA415="DSP",AD415="DSP"),(H415+M415+T415)/3,IF(H415="DSP",(M415+T415+AA415+AD415)/4,IF(M415="DSP",(H415+T415+AA415+AD415)/4,IF(T415="DSP",(H415+M415+AA415+AD415)/4,IF(AA415="DSP",(H415+M415+T415+AD415)/4,IF(AD415="DSP",(H415+M415+T415+AA415)/4,SUM(H415+M415+T415+AA415+AD415)/5)))))))))))))))))))))))))))))))</f>
        <v>13.4</v>
      </c>
      <c r="AF415" s="425">
        <f>IF(AE415="DSP",0,AE415)</f>
        <v>13.4</v>
      </c>
      <c r="AG415" s="484">
        <f>RANK(AF415,$AF$3:$AF$651,0)</f>
        <v>51</v>
      </c>
      <c r="AH415" s="426">
        <f>IF(ISERROR(VLOOKUP(B415,'Notes Ecrit'!$A$2:$B$650,2,FALSE)),"ABI",(VLOOKUP(B415,'Notes Ecrit'!$A$2:$B$650,2,FALSE)))</f>
        <v>8</v>
      </c>
      <c r="AI415" s="425">
        <f>IF(OR(AH415="ABI",AH415="VALIDÉ"),0,AH415)</f>
        <v>8</v>
      </c>
      <c r="AJ415" s="488">
        <f>RANK(AI415,$AI$3:$AI$651,0)</f>
        <v>109</v>
      </c>
      <c r="AK415" s="427">
        <f>IF(AH415="ABI","DEF",IF(AE415="DSP",AH415,(AE415*0.5+AH415*0.5)))</f>
        <v>10.7</v>
      </c>
    </row>
    <row r="416" spans="1:37" ht="15.75" customHeight="1" thickBot="1" x14ac:dyDescent="0.35">
      <c r="A416" s="414" t="s">
        <v>1026</v>
      </c>
      <c r="B416" s="415">
        <v>21716195</v>
      </c>
      <c r="C416" s="428" t="s">
        <v>273</v>
      </c>
      <c r="D416" s="429" t="s">
        <v>274</v>
      </c>
      <c r="E416" s="418" t="s">
        <v>329</v>
      </c>
      <c r="F416" s="419" t="str">
        <f>IF(E416="ABI","ABI",IF(E416="DSP","DSP",IF(E416="VAL","VAL",(VLOOKUP(E416,tpstest,2)))))</f>
        <v>ABI</v>
      </c>
      <c r="G416" s="420">
        <f>IF(F416="ABI",0,IF(F416="DSP","DSP",IF(F416="VAL","VAL",(IF(A416="F",VLOOKUP(F416,endurfille,2),VLOOKUP(F416,endurgarçon,2))))))</f>
        <v>0</v>
      </c>
      <c r="H416" s="421">
        <f>IF(G416="VAL","VALIDÉ",G416)</f>
        <v>0</v>
      </c>
      <c r="I416" s="418" t="s">
        <v>329</v>
      </c>
      <c r="J416" s="420">
        <f>IF(I416="ABI",0,IF(I416="DSP","DSP",IF(I416="VAL","VAL",(IF(A416="F",VLOOKUP(I416,VIT20MF,2),VLOOKUP(I416,Vit20MG,2))))))</f>
        <v>0</v>
      </c>
      <c r="K416" s="418" t="s">
        <v>329</v>
      </c>
      <c r="L416" s="420">
        <f>IF(K416="ABI",0,IF(K416="DSP","DSP",IF(K416="VAL","VAL",(IF(A416="F",VLOOKUP(K416,vit50mf,2),VLOOKUP(K416,vit50mg,2))))))</f>
        <v>0</v>
      </c>
      <c r="M416" s="421">
        <f>IF(OR(J416="DSP",L416="DSP"),"DSP",IF(L416="VAL","VALIDÉ",(J416+L416)/2))</f>
        <v>0</v>
      </c>
      <c r="N416" s="418" t="s">
        <v>329</v>
      </c>
      <c r="O416" s="418"/>
      <c r="P416" s="422">
        <f>IF(OR(N416="DSP",N416="ABI",N416="VAL"),0,N416/O416)</f>
        <v>0</v>
      </c>
      <c r="Q416" s="420">
        <f>IF(N416="ABI",0,IF(N416="DSP","DSP",IF(N416="VAL","VAL",IF(A416="F",VLOOKUP(P416,forcefille,2),VLOOKUP(P416,forcegarçon,2)))))</f>
        <v>0</v>
      </c>
      <c r="R416" s="418" t="s">
        <v>329</v>
      </c>
      <c r="S416" s="420">
        <f>IF(R416="ABI",0,IF(R416="DSP","DSP",IF(R416="VAL","VAL",IF(A416="F",VLOOKUP(R416,détfille,2),VLOOKUP(R416,détgarçon,2)))))</f>
        <v>0</v>
      </c>
      <c r="T416" s="421">
        <f>IF(OR(Q416="VAL",S416="VAL"),"VALIDÉ",IF(AND(Q416="DSP",S416="DSP"),"DSP",IF(Q416="DSP",S416*2,IF(S416="DSP",Q416*2,(Q416+S416)))))</f>
        <v>0</v>
      </c>
      <c r="U416" s="418" t="s">
        <v>329</v>
      </c>
      <c r="V416" s="420">
        <f>IF(U416="ABI",0,IF(U416="DSP","DSP",IF(U416="VAL","VAL",IF(A416="F",VLOOKUP(U416,coorfille,2),VLOOKUP(U416,coorgarçon,2)))))</f>
        <v>0</v>
      </c>
      <c r="W416" s="418" t="s">
        <v>329</v>
      </c>
      <c r="X416" s="420">
        <f>IF(W416="ABI",0,IF(W416="DSP","DSP",IF(W416="VAL","VAL",IF(A416="F",VLOOKUP(W416,SouplesseFille,2),VLOOKUP(W416,SouplesseGarçon,2)))))</f>
        <v>0</v>
      </c>
      <c r="Y416" s="418" t="s">
        <v>329</v>
      </c>
      <c r="Z416" s="420">
        <f>IF(Y416="ABI",0,IF(Y416="DSP","DSP",IF(Y416="VAL","VAL",IF(A416="F",VLOOKUP(Y416,eqfille,2),VLOOKUP(Y416,eqgarçon,2)))))</f>
        <v>0</v>
      </c>
      <c r="AA416" s="421">
        <f>IF(AND(V416="DSP",X416="DSP",Z416="DSP"),"DSP",IF(AND(V416="DSP",X416="DSP"),Z416*4,IF(AND(V416="DSP",Z416="DSP"),X416*4,IF(AND(X416="DSP",Z416="DSP"),V416*2,IF(V416="DSP",(X416+Z416)*2,IF(X416="DSP",V416+Z416*2,IF(Z416="DSP",V416+X416*2,IF(Z416="VAL","VALIDÉ",V416+X416+Z416))))))))</f>
        <v>0</v>
      </c>
      <c r="AB416" s="418" t="s">
        <v>329</v>
      </c>
      <c r="AC416" s="420">
        <f>IF(AB416="ABI",0,IF(AB416="DNF",0,IF(AB416="DSP","DSP",IF(AB416="VAL","VAL",(IF(A416="F",VLOOKUP(AB416,nagefille,2),VLOOKUP(AB416,nagegarçon,2)))))))</f>
        <v>0</v>
      </c>
      <c r="AD416" s="423">
        <f>IF(AC416="VAL","VALIDÉ",AC416)</f>
        <v>0</v>
      </c>
      <c r="AE416" s="424">
        <f>IF(AND(H416="DSP",M416="DSP",T416="DSP",AA416="DSP",AD416="DSP"),"DSP",IF(AND(H416="DSP",M416="DSP",T416="DSP",AA416="DSP"),AD416,IF(AND(H416="DSP",M416="DSP",T416="DSP",AD416="DSP"),AA416,IF(AND(H416="DSP",M416="DSP",AA416="DSP",AD416="DSP"),T416,IF(AND(H416="DSP",T416="DSP",AA416="DSP",AD416="DSP"),M416,IF(AND(M416="DSP",T416="DSP",AA416="DSP",AD416="DSP"),H416,IF(AND(T416="DSP",AA416="DSP",AD416="DSP"),(H416+M416)/2,IF(AND(M416="DSP",AA416="DSP",AD416="DSP"),(H416+T416)/2,IF(AND(H416="DSP",AA416="DSP",AD416="DSP"),(M416+T416)/2,IF(AND(M416="DSP",T416="DSP",AD416="DSP"),(H416+AA416)/2,IF(AND(H416="DSP",T416="DSP",AD416="DSP"),(M416+AA416)/2,IF(AND(H416="DSP",M416="DSP",AD416="DSP"),(T416+AA416)/2,IF(AND(M416="DSP",T416="DSP",AA416="DSP"),(H416+AD416)/2,IF(AND(H416="DSP",T416="DSP",AA416="DSP"),(M416+AD416)/2,IF(AND(H416="DSP",M416="DSP",AA416="DSP"),(T416+AD416)/2,IF(AND(H416="DSP",M416="DSP",T416="DSP"),(AA416+AD416)/2,IF(AND(H416="DSP",M416="DSP"),(T416+AA416+AD416)/3,IF(AND(H416="DSP",T416="DSP"),(M416+AA416+AD416)/3,IF(AND(M416="DSP",T416="DSP"),(H416+AA416+AD416)/3,IF(AND(H416="DSP",AA416="DSP"),(M416+T416+AD416)/3,IF(AND(M416="DSP",AA416="DSP"),(H416+T416+AD416)/3,IF(AND(T416="DSP",AA416="DSP"),(H416+M416+AD416)/3,IF(AND(H416="DSP",AD416="DSP"),(M416+T416+AA416)/3,IF(AND(M416="DSP",AD416="DSP"),(H416+T416+AA416)/3,IF(AND(T416="DSP",AD416="DSP"),(H416+M416+AA416)/3,IF(AND(AA416="DSP",AD416="DSP"),(H416+M416+T416)/3,IF(H416="DSP",(M416+T416+AA416+AD416)/4,IF(M416="DSP",(H416+T416+AA416+AD416)/4,IF(T416="DSP",(H416+M416+AA416+AD416)/4,IF(AA416="DSP",(H416+M416+T416+AD416)/4,IF(AD416="DSP",(H416+M416+T416+AA416)/4,SUM(H416+M416+T416+AA416+AD416)/5)))))))))))))))))))))))))))))))</f>
        <v>0</v>
      </c>
      <c r="AF416" s="425">
        <f>IF(AE416="DSP",0,AE416)</f>
        <v>0</v>
      </c>
      <c r="AG416" s="484">
        <f>RANK(AF416,$AF$3:$AF$651,0)</f>
        <v>584</v>
      </c>
      <c r="AH416" s="426" t="str">
        <f>IF(ISERROR(VLOOKUP(B416,'Notes Ecrit'!$A$2:$B$650,2,FALSE)),"ABI",(VLOOKUP(B416,'Notes Ecrit'!$A$2:$B$650,2,FALSE)))</f>
        <v>ABI</v>
      </c>
      <c r="AI416" s="425">
        <f>IF(OR(AH416="ABI",AH416="VALIDÉ"),0,AH416)</f>
        <v>0</v>
      </c>
      <c r="AJ416" s="488">
        <f>RANK(AI416,$AI$3:$AI$651,0)</f>
        <v>592</v>
      </c>
      <c r="AK416" s="427" t="str">
        <f>IF(AH416="ABI","DEF",IF(AE416="DSP",AH416,(AE416*0.5+AH416*0.5)))</f>
        <v>DEF</v>
      </c>
    </row>
    <row r="417" spans="1:37" ht="15.75" customHeight="1" thickBot="1" x14ac:dyDescent="0.35">
      <c r="A417" s="414" t="s">
        <v>1026</v>
      </c>
      <c r="B417" s="415">
        <v>21908512</v>
      </c>
      <c r="C417" s="444" t="s">
        <v>800</v>
      </c>
      <c r="D417" s="445" t="s">
        <v>556</v>
      </c>
      <c r="E417" s="418">
        <v>17</v>
      </c>
      <c r="F417" s="419">
        <f>IF(E417="ABI","ABI",IF(E417="DSP","DSP",IF(E417="VAL","VAL",(VLOOKUP(E417,tpstest,2)))))</f>
        <v>18</v>
      </c>
      <c r="G417" s="420">
        <f>IF(F417="ABI",0,IF(F417="DSP","DSP",IF(F417="VAL","VAL",(IF(A417="F",VLOOKUP(F417,endurfille,2),VLOOKUP(F417,endurgarçon,2))))))</f>
        <v>14</v>
      </c>
      <c r="H417" s="421">
        <f>IF(G417="VAL","VALIDÉ",G417)</f>
        <v>14</v>
      </c>
      <c r="I417" s="418">
        <v>3</v>
      </c>
      <c r="J417" s="420">
        <f>IF(I417="ABI",0,IF(I417="DSP","DSP",IF(I417="VAL","VAL",(IF(A417="F",VLOOKUP(I417,VIT20MF,2),VLOOKUP(I417,Vit20MG,2))))))</f>
        <v>20</v>
      </c>
      <c r="K417" s="418">
        <v>6.49</v>
      </c>
      <c r="L417" s="420">
        <f>IF(K417="ABI",0,IF(K417="DSP","DSP",IF(K417="VAL","VAL",(IF(A417="F",VLOOKUP(K417,vit50mf,2),VLOOKUP(K417,vit50mg,2))))))</f>
        <v>13</v>
      </c>
      <c r="M417" s="421">
        <f>IF(OR(J417="DSP",L417="DSP"),"DSP",IF(L417="VAL","VALIDÉ",(J417+L417)/2))</f>
        <v>16.5</v>
      </c>
      <c r="N417" s="418">
        <v>93</v>
      </c>
      <c r="O417" s="418">
        <v>80</v>
      </c>
      <c r="P417" s="422">
        <f>IF(OR(N417="DSP",N417="ABI",N417="VAL"),0,N417/O417)</f>
        <v>1.1625000000000001</v>
      </c>
      <c r="Q417" s="420">
        <f>IF(N417="ABI",0,IF(N417="DSP","DSP",IF(N417="VAL","VAL",IF(A417="F",VLOOKUP(P417,forcefille,2),VLOOKUP(P417,forcegarçon,2)))))</f>
        <v>6</v>
      </c>
      <c r="R417" s="418">
        <v>47.4</v>
      </c>
      <c r="S417" s="420">
        <f>IF(R417="ABI",0,IF(R417="DSP","DSP",IF(R417="VAL","VAL",IF(A417="F",VLOOKUP(R417,détfille,2),VLOOKUP(R417,détgarçon,2)))))</f>
        <v>5</v>
      </c>
      <c r="T417" s="421">
        <f>IF(OR(Q417="VAL",S417="VAL"),"VALIDÉ",IF(AND(Q417="DSP",S417="DSP"),"DSP",IF(Q417="DSP",S417*2,IF(S417="DSP",Q417*2,(Q417+S417)))))</f>
        <v>11</v>
      </c>
      <c r="U417" s="418">
        <v>23.69</v>
      </c>
      <c r="V417" s="420">
        <f>IF(U417="ABI",0,IF(U417="DSP","DSP",IF(U417="VAL","VAL",IF(A417="F",VLOOKUP(U417,coorfille,2),VLOOKUP(U417,coorgarçon,2)))))</f>
        <v>6</v>
      </c>
      <c r="W417" s="418">
        <v>-10</v>
      </c>
      <c r="X417" s="420">
        <f>IF(W417="ABI",0,IF(W417="DSP","DSP",IF(W417="VAL","VAL",IF(A417="F",VLOOKUP(W417,SouplesseFille,2),VLOOKUP(W417,SouplesseGarçon,2)))))</f>
        <v>0.75</v>
      </c>
      <c r="Y417" s="418">
        <v>1</v>
      </c>
      <c r="Z417" s="420">
        <f>IF(Y417="ABI",0,IF(Y417="DSP","DSP",IF(Y417="VAL","VAL",IF(A417="F",VLOOKUP(Y417,eqfille,2),VLOOKUP(Y417,eqgarçon,2)))))</f>
        <v>4.5</v>
      </c>
      <c r="AA417" s="421">
        <f>IF(AND(V417="DSP",X417="DSP",Z417="DSP"),"DSP",IF(AND(V417="DSP",X417="DSP"),Z417*4,IF(AND(V417="DSP",Z417="DSP"),X417*4,IF(AND(X417="DSP",Z417="DSP"),V417*2,IF(V417="DSP",(X417+Z417)*2,IF(X417="DSP",V417+Z417*2,IF(Z417="DSP",V417+X417*2,IF(Z417="VAL","VALIDÉ",V417+X417+Z417))))))))</f>
        <v>11.25</v>
      </c>
      <c r="AB417" s="418">
        <v>37.32</v>
      </c>
      <c r="AC417" s="420">
        <f>IF(AB417="ABI",0,IF(AB417="DNF",0,IF(AB417="DSP","DSP",IF(AB417="VAL","VAL",(IF(A417="F",VLOOKUP(AB417,nagefille,2),VLOOKUP(AB417,nagegarçon,2)))))))</f>
        <v>12</v>
      </c>
      <c r="AD417" s="423">
        <f>IF(AC417="VAL","VALIDÉ",AC417)</f>
        <v>12</v>
      </c>
      <c r="AE417" s="424">
        <f>IF(AND(H417="DSP",M417="DSP",T417="DSP",AA417="DSP",AD417="DSP"),"DSP",IF(AND(H417="DSP",M417="DSP",T417="DSP",AA417="DSP"),AD417,IF(AND(H417="DSP",M417="DSP",T417="DSP",AD417="DSP"),AA417,IF(AND(H417="DSP",M417="DSP",AA417="DSP",AD417="DSP"),T417,IF(AND(H417="DSP",T417="DSP",AA417="DSP",AD417="DSP"),M417,IF(AND(M417="DSP",T417="DSP",AA417="DSP",AD417="DSP"),H417,IF(AND(T417="DSP",AA417="DSP",AD417="DSP"),(H417+M417)/2,IF(AND(M417="DSP",AA417="DSP",AD417="DSP"),(H417+T417)/2,IF(AND(H417="DSP",AA417="DSP",AD417="DSP"),(M417+T417)/2,IF(AND(M417="DSP",T417="DSP",AD417="DSP"),(H417+AA417)/2,IF(AND(H417="DSP",T417="DSP",AD417="DSP"),(M417+AA417)/2,IF(AND(H417="DSP",M417="DSP",AD417="DSP"),(T417+AA417)/2,IF(AND(M417="DSP",T417="DSP",AA417="DSP"),(H417+AD417)/2,IF(AND(H417="DSP",T417="DSP",AA417="DSP"),(M417+AD417)/2,IF(AND(H417="DSP",M417="DSP",AA417="DSP"),(T417+AD417)/2,IF(AND(H417="DSP",M417="DSP",T417="DSP"),(AA417+AD417)/2,IF(AND(H417="DSP",M417="DSP"),(T417+AA417+AD417)/3,IF(AND(H417="DSP",T417="DSP"),(M417+AA417+AD417)/3,IF(AND(M417="DSP",T417="DSP"),(H417+AA417+AD417)/3,IF(AND(H417="DSP",AA417="DSP"),(M417+T417+AD417)/3,IF(AND(M417="DSP",AA417="DSP"),(H417+T417+AD417)/3,IF(AND(T417="DSP",AA417="DSP"),(H417+M417+AD417)/3,IF(AND(H417="DSP",AD417="DSP"),(M417+T417+AA417)/3,IF(AND(M417="DSP",AD417="DSP"),(H417+T417+AA417)/3,IF(AND(T417="DSP",AD417="DSP"),(H417+M417+AA417)/3,IF(AND(AA417="DSP",AD417="DSP"),(H417+M417+T417)/3,IF(H417="DSP",(M417+T417+AA417+AD417)/4,IF(M417="DSP",(H417+T417+AA417+AD417)/4,IF(T417="DSP",(H417+M417+AA417+AD417)/4,IF(AA417="DSP",(H417+M417+T417+AD417)/4,IF(AD417="DSP",(H417+M417+T417+AA417)/4,SUM(H417+M417+T417+AA417+AD417)/5)))))))))))))))))))))))))))))))</f>
        <v>12.95</v>
      </c>
      <c r="AF417" s="425">
        <f>IF(AE417="DSP",0,AE417)</f>
        <v>12.95</v>
      </c>
      <c r="AG417" s="484">
        <f>RANK(AF417,$AF$3:$AF$651,0)</f>
        <v>94</v>
      </c>
      <c r="AH417" s="426">
        <f>IF(ISERROR(VLOOKUP(B417,'Notes Ecrit'!$A$2:$B$650,2,FALSE)),"ABI",(VLOOKUP(B417,'Notes Ecrit'!$A$2:$B$650,2,FALSE)))</f>
        <v>7</v>
      </c>
      <c r="AI417" s="425">
        <f>IF(OR(AH417="ABI",AH417="VALIDÉ"),0,AH417)</f>
        <v>7</v>
      </c>
      <c r="AJ417" s="488">
        <f>RANK(AI417,$AI$3:$AI$651,0)</f>
        <v>183</v>
      </c>
      <c r="AK417" s="427">
        <f>IF(AH417="ABI","DEF",IF(AE417="DSP",AH417,(AE417*0.5+AH417*0.5)))</f>
        <v>9.9749999999999996</v>
      </c>
    </row>
    <row r="418" spans="1:37" ht="15.75" customHeight="1" thickBot="1" x14ac:dyDescent="0.35">
      <c r="A418" s="414" t="s">
        <v>1026</v>
      </c>
      <c r="B418" s="415">
        <v>21909155</v>
      </c>
      <c r="C418" s="428" t="s">
        <v>801</v>
      </c>
      <c r="D418" s="429" t="s">
        <v>802</v>
      </c>
      <c r="E418" s="418" t="s">
        <v>329</v>
      </c>
      <c r="F418" s="419" t="str">
        <f>IF(E418="ABI","ABI",IF(E418="DSP","DSP",IF(E418="VAL","VAL",(VLOOKUP(E418,tpstest,2)))))</f>
        <v>ABI</v>
      </c>
      <c r="G418" s="420">
        <f>IF(F418="ABI",0,IF(F418="DSP","DSP",IF(F418="VAL","VAL",(IF(A418="F",VLOOKUP(F418,endurfille,2),VLOOKUP(F418,endurgarçon,2))))))</f>
        <v>0</v>
      </c>
      <c r="H418" s="421">
        <f>IF(G418="VAL","VALIDÉ",G418)</f>
        <v>0</v>
      </c>
      <c r="I418" s="418" t="s">
        <v>329</v>
      </c>
      <c r="J418" s="420">
        <f>IF(I418="ABI",0,IF(I418="DSP","DSP",IF(I418="VAL","VAL",(IF(A418="F",VLOOKUP(I418,VIT20MF,2),VLOOKUP(I418,Vit20MG,2))))))</f>
        <v>0</v>
      </c>
      <c r="K418" s="418" t="s">
        <v>329</v>
      </c>
      <c r="L418" s="420">
        <f>IF(K418="ABI",0,IF(K418="DSP","DSP",IF(K418="VAL","VAL",(IF(A418="F",VLOOKUP(K418,vit50mf,2),VLOOKUP(K418,vit50mg,2))))))</f>
        <v>0</v>
      </c>
      <c r="M418" s="421">
        <f>IF(OR(J418="DSP",L418="DSP"),"DSP",IF(L418="VAL","VALIDÉ",(J418+L418)/2))</f>
        <v>0</v>
      </c>
      <c r="N418" s="418" t="s">
        <v>329</v>
      </c>
      <c r="O418" s="418"/>
      <c r="P418" s="422">
        <f>IF(OR(N418="DSP",N418="ABI",N418="VAL"),0,N418/O418)</f>
        <v>0</v>
      </c>
      <c r="Q418" s="420">
        <f>IF(N418="ABI",0,IF(N418="DSP","DSP",IF(N418="VAL","VAL",IF(A418="F",VLOOKUP(P418,forcefille,2),VLOOKUP(P418,forcegarçon,2)))))</f>
        <v>0</v>
      </c>
      <c r="R418" s="418" t="s">
        <v>329</v>
      </c>
      <c r="S418" s="420">
        <f>IF(R418="ABI",0,IF(R418="DSP","DSP",IF(R418="VAL","VAL",IF(A418="F",VLOOKUP(R418,détfille,2),VLOOKUP(R418,détgarçon,2)))))</f>
        <v>0</v>
      </c>
      <c r="T418" s="421">
        <f>IF(OR(Q418="VAL",S418="VAL"),"VALIDÉ",IF(AND(Q418="DSP",S418="DSP"),"DSP",IF(Q418="DSP",S418*2,IF(S418="DSP",Q418*2,(Q418+S418)))))</f>
        <v>0</v>
      </c>
      <c r="U418" s="418" t="s">
        <v>329</v>
      </c>
      <c r="V418" s="420">
        <f>IF(U418="ABI",0,IF(U418="DSP","DSP",IF(U418="VAL","VAL",IF(A418="F",VLOOKUP(U418,coorfille,2),VLOOKUP(U418,coorgarçon,2)))))</f>
        <v>0</v>
      </c>
      <c r="W418" s="418" t="s">
        <v>329</v>
      </c>
      <c r="X418" s="420">
        <f>IF(W418="ABI",0,IF(W418="DSP","DSP",IF(W418="VAL","VAL",IF(A418="F",VLOOKUP(W418,SouplesseFille,2),VLOOKUP(W418,SouplesseGarçon,2)))))</f>
        <v>0</v>
      </c>
      <c r="Y418" s="418" t="s">
        <v>329</v>
      </c>
      <c r="Z418" s="420">
        <f>IF(Y418="ABI",0,IF(Y418="DSP","DSP",IF(Y418="VAL","VAL",IF(A418="F",VLOOKUP(Y418,eqfille,2),VLOOKUP(Y418,eqgarçon,2)))))</f>
        <v>0</v>
      </c>
      <c r="AA418" s="421">
        <f>IF(AND(V418="DSP",X418="DSP",Z418="DSP"),"DSP",IF(AND(V418="DSP",X418="DSP"),Z418*4,IF(AND(V418="DSP",Z418="DSP"),X418*4,IF(AND(X418="DSP",Z418="DSP"),V418*2,IF(V418="DSP",(X418+Z418)*2,IF(X418="DSP",V418+Z418*2,IF(Z418="DSP",V418+X418*2,IF(Z418="VAL","VALIDÉ",V418+X418+Z418))))))))</f>
        <v>0</v>
      </c>
      <c r="AB418" s="418" t="s">
        <v>329</v>
      </c>
      <c r="AC418" s="420">
        <f>IF(AB418="ABI",0,IF(AB418="DNF",0,IF(AB418="DSP","DSP",IF(AB418="VAL","VAL",(IF(A418="F",VLOOKUP(AB418,nagefille,2),VLOOKUP(AB418,nagegarçon,2)))))))</f>
        <v>0</v>
      </c>
      <c r="AD418" s="423">
        <f>IF(AC418="VAL","VALIDÉ",AC418)</f>
        <v>0</v>
      </c>
      <c r="AE418" s="424">
        <f>IF(AND(H418="DSP",M418="DSP",T418="DSP",AA418="DSP",AD418="DSP"),"DSP",IF(AND(H418="DSP",M418="DSP",T418="DSP",AA418="DSP"),AD418,IF(AND(H418="DSP",M418="DSP",T418="DSP",AD418="DSP"),AA418,IF(AND(H418="DSP",M418="DSP",AA418="DSP",AD418="DSP"),T418,IF(AND(H418="DSP",T418="DSP",AA418="DSP",AD418="DSP"),M418,IF(AND(M418="DSP",T418="DSP",AA418="DSP",AD418="DSP"),H418,IF(AND(T418="DSP",AA418="DSP",AD418="DSP"),(H418+M418)/2,IF(AND(M418="DSP",AA418="DSP",AD418="DSP"),(H418+T418)/2,IF(AND(H418="DSP",AA418="DSP",AD418="DSP"),(M418+T418)/2,IF(AND(M418="DSP",T418="DSP",AD418="DSP"),(H418+AA418)/2,IF(AND(H418="DSP",T418="DSP",AD418="DSP"),(M418+AA418)/2,IF(AND(H418="DSP",M418="DSP",AD418="DSP"),(T418+AA418)/2,IF(AND(M418="DSP",T418="DSP",AA418="DSP"),(H418+AD418)/2,IF(AND(H418="DSP",T418="DSP",AA418="DSP"),(M418+AD418)/2,IF(AND(H418="DSP",M418="DSP",AA418="DSP"),(T418+AD418)/2,IF(AND(H418="DSP",M418="DSP",T418="DSP"),(AA418+AD418)/2,IF(AND(H418="DSP",M418="DSP"),(T418+AA418+AD418)/3,IF(AND(H418="DSP",T418="DSP"),(M418+AA418+AD418)/3,IF(AND(M418="DSP",T418="DSP"),(H418+AA418+AD418)/3,IF(AND(H418="DSP",AA418="DSP"),(M418+T418+AD418)/3,IF(AND(M418="DSP",AA418="DSP"),(H418+T418+AD418)/3,IF(AND(T418="DSP",AA418="DSP"),(H418+M418+AD418)/3,IF(AND(H418="DSP",AD418="DSP"),(M418+T418+AA418)/3,IF(AND(M418="DSP",AD418="DSP"),(H418+T418+AA418)/3,IF(AND(T418="DSP",AD418="DSP"),(H418+M418+AA418)/3,IF(AND(AA418="DSP",AD418="DSP"),(H418+M418+T418)/3,IF(H418="DSP",(M418+T418+AA418+AD418)/4,IF(M418="DSP",(H418+T418+AA418+AD418)/4,IF(T418="DSP",(H418+M418+AA418+AD418)/4,IF(AA418="DSP",(H418+M418+T418+AD418)/4,IF(AD418="DSP",(H418+M418+T418+AA418)/4,SUM(H418+M418+T418+AA418+AD418)/5)))))))))))))))))))))))))))))))</f>
        <v>0</v>
      </c>
      <c r="AF418" s="425">
        <f>IF(AE418="DSP",0,AE418)</f>
        <v>0</v>
      </c>
      <c r="AG418" s="484">
        <f>RANK(AF418,$AF$3:$AF$651,0)</f>
        <v>584</v>
      </c>
      <c r="AH418" s="426" t="str">
        <f>IF(ISERROR(VLOOKUP(B418,'Notes Ecrit'!$A$2:$B$650,2,FALSE)),"ABI",(VLOOKUP(B418,'Notes Ecrit'!$A$2:$B$650,2,FALSE)))</f>
        <v>ABI</v>
      </c>
      <c r="AI418" s="425">
        <f>IF(OR(AH418="ABI",AH418="VALIDÉ"),0,AH418)</f>
        <v>0</v>
      </c>
      <c r="AJ418" s="488">
        <f>RANK(AI418,$AI$3:$AI$651,0)</f>
        <v>592</v>
      </c>
      <c r="AK418" s="427" t="str">
        <f>IF(AH418="ABI","DEF",IF(AE418="DSP",AH418,(AE418*0.5+AH418*0.5)))</f>
        <v>DEF</v>
      </c>
    </row>
    <row r="419" spans="1:37" ht="15.75" customHeight="1" thickBot="1" x14ac:dyDescent="0.35">
      <c r="A419" s="414" t="s">
        <v>74</v>
      </c>
      <c r="B419" s="415">
        <v>21905269</v>
      </c>
      <c r="C419" s="444" t="s">
        <v>803</v>
      </c>
      <c r="D419" s="445" t="s">
        <v>804</v>
      </c>
      <c r="E419" s="418">
        <v>16</v>
      </c>
      <c r="F419" s="419">
        <f>IF(E419="ABI","ABI",IF(E419="DSP","DSP",IF(E419="VAL","VAL",(VLOOKUP(E419,tpstest,2)))))</f>
        <v>17.5</v>
      </c>
      <c r="G419" s="420">
        <f>IF(F419="ABI",0,IF(F419="DSP","DSP",IF(F419="VAL","VAL",(IF(A419="F",VLOOKUP(F419,endurfille,2),VLOOKUP(F419,endurgarçon,2))))))</f>
        <v>16</v>
      </c>
      <c r="H419" s="421">
        <f>IF(G419="VAL","VALIDÉ",G419)</f>
        <v>16</v>
      </c>
      <c r="I419" s="418">
        <v>3.45</v>
      </c>
      <c r="J419" s="420">
        <f>IF(I419="ABI",0,IF(I419="DSP","DSP",IF(I419="VAL","VAL",(IF(A419="F",VLOOKUP(I419,VIT20MF,2),VLOOKUP(I419,Vit20MG,2))))))</f>
        <v>17</v>
      </c>
      <c r="K419" s="418">
        <v>7.5</v>
      </c>
      <c r="L419" s="420">
        <f>IF(K419="ABI",0,IF(K419="DSP","DSP",IF(K419="VAL","VAL",(IF(A419="F",VLOOKUP(K419,vit50mf,2),VLOOKUP(K419,vit50mg,2))))))</f>
        <v>12</v>
      </c>
      <c r="M419" s="421">
        <f>IF(OR(J419="DSP",L419="DSP"),"DSP",IF(L419="VAL","VALIDÉ",(J419+L419)/2))</f>
        <v>14.5</v>
      </c>
      <c r="N419" s="418">
        <v>35</v>
      </c>
      <c r="O419" s="418">
        <v>57</v>
      </c>
      <c r="P419" s="422">
        <f>IF(OR(N419="DSP",N419="ABI",N419="VAL"),0,N419/O419)</f>
        <v>0.61403508771929827</v>
      </c>
      <c r="Q419" s="420">
        <f>IF(N419="ABI",0,IF(N419="DSP","DSP",IF(N419="VAL","VAL",IF(A419="F",VLOOKUP(P419,forcefille,2),VLOOKUP(P419,forcegarçon,2)))))</f>
        <v>6</v>
      </c>
      <c r="R419" s="418">
        <v>29.8</v>
      </c>
      <c r="S419" s="420">
        <f>IF(R419="ABI",0,IF(R419="DSP","DSP",IF(R419="VAL","VAL",IF(A419="F",VLOOKUP(R419,détfille,2),VLOOKUP(R419,détgarçon,2)))))</f>
        <v>4.5</v>
      </c>
      <c r="T419" s="421">
        <f>IF(OR(Q419="VAL",S419="VAL"),"VALIDÉ",IF(AND(Q419="DSP",S419="DSP"),"DSP",IF(Q419="DSP",S419*2,IF(S419="DSP",Q419*2,(Q419+S419)))))</f>
        <v>10.5</v>
      </c>
      <c r="U419" s="418">
        <v>27.18</v>
      </c>
      <c r="V419" s="420">
        <f>IF(U419="ABI",0,IF(U419="DSP","DSP",IF(U419="VAL","VAL",IF(A419="F",VLOOKUP(U419,coorfille,2),VLOOKUP(U419,coorgarçon,2)))))</f>
        <v>5.25</v>
      </c>
      <c r="W419" s="418">
        <v>3</v>
      </c>
      <c r="X419" s="420">
        <f>IF(W419="ABI",0,IF(W419="DSP","DSP",IF(W419="VAL","VAL",IF(A419="F",VLOOKUP(W419,SouplesseFille,2),VLOOKUP(W419,SouplesseGarçon,2)))))</f>
        <v>3.25</v>
      </c>
      <c r="Y419" s="418">
        <v>3</v>
      </c>
      <c r="Z419" s="420">
        <f>IF(Y419="ABI",0,IF(Y419="DSP","DSP",IF(Y419="VAL","VAL",IF(A419="F",VLOOKUP(Y419,eqfille,2),VLOOKUP(Y419,eqgarçon,2)))))</f>
        <v>3.5</v>
      </c>
      <c r="AA419" s="421">
        <f>IF(AND(V419="DSP",X419="DSP",Z419="DSP"),"DSP",IF(AND(V419="DSP",X419="DSP"),Z419*4,IF(AND(V419="DSP",Z419="DSP"),X419*4,IF(AND(X419="DSP",Z419="DSP"),V419*2,IF(V419="DSP",(X419+Z419)*2,IF(X419="DSP",V419+Z419*2,IF(Z419="DSP",V419+X419*2,IF(Z419="VAL","VALIDÉ",V419+X419+Z419))))))))</f>
        <v>12</v>
      </c>
      <c r="AB419" s="418">
        <v>54.63</v>
      </c>
      <c r="AC419" s="420">
        <f>IF(AB419="ABI",0,IF(AB419="DNF",0,IF(AB419="DSP","DSP",IF(AB419="VAL","VAL",(IF(A419="F",VLOOKUP(AB419,nagefille,2),VLOOKUP(AB419,nagegarçon,2)))))))</f>
        <v>7</v>
      </c>
      <c r="AD419" s="423">
        <f>IF(AC419="VAL","VALIDÉ",AC419)</f>
        <v>7</v>
      </c>
      <c r="AE419" s="424">
        <f>IF(AND(H419="DSP",M419="DSP",T419="DSP",AA419="DSP",AD419="DSP"),"DSP",IF(AND(H419="DSP",M419="DSP",T419="DSP",AA419="DSP"),AD419,IF(AND(H419="DSP",M419="DSP",T419="DSP",AD419="DSP"),AA419,IF(AND(H419="DSP",M419="DSP",AA419="DSP",AD419="DSP"),T419,IF(AND(H419="DSP",T419="DSP",AA419="DSP",AD419="DSP"),M419,IF(AND(M419="DSP",T419="DSP",AA419="DSP",AD419="DSP"),H419,IF(AND(T419="DSP",AA419="DSP",AD419="DSP"),(H419+M419)/2,IF(AND(M419="DSP",AA419="DSP",AD419="DSP"),(H419+T419)/2,IF(AND(H419="DSP",AA419="DSP",AD419="DSP"),(M419+T419)/2,IF(AND(M419="DSP",T419="DSP",AD419="DSP"),(H419+AA419)/2,IF(AND(H419="DSP",T419="DSP",AD419="DSP"),(M419+AA419)/2,IF(AND(H419="DSP",M419="DSP",AD419="DSP"),(T419+AA419)/2,IF(AND(M419="DSP",T419="DSP",AA419="DSP"),(H419+AD419)/2,IF(AND(H419="DSP",T419="DSP",AA419="DSP"),(M419+AD419)/2,IF(AND(H419="DSP",M419="DSP",AA419="DSP"),(T419+AD419)/2,IF(AND(H419="DSP",M419="DSP",T419="DSP"),(AA419+AD419)/2,IF(AND(H419="DSP",M419="DSP"),(T419+AA419+AD419)/3,IF(AND(H419="DSP",T419="DSP"),(M419+AA419+AD419)/3,IF(AND(M419="DSP",T419="DSP"),(H419+AA419+AD419)/3,IF(AND(H419="DSP",AA419="DSP"),(M419+T419+AD419)/3,IF(AND(M419="DSP",AA419="DSP"),(H419+T419+AD419)/3,IF(AND(T419="DSP",AA419="DSP"),(H419+M419+AD419)/3,IF(AND(H419="DSP",AD419="DSP"),(M419+T419+AA419)/3,IF(AND(M419="DSP",AD419="DSP"),(H419+T419+AA419)/3,IF(AND(T419="DSP",AD419="DSP"),(H419+M419+AA419)/3,IF(AND(AA419="DSP",AD419="DSP"),(H419+M419+T419)/3,IF(H419="DSP",(M419+T419+AA419+AD419)/4,IF(M419="DSP",(H419+T419+AA419+AD419)/4,IF(T419="DSP",(H419+M419+AA419+AD419)/4,IF(AA419="DSP",(H419+M419+T419+AD419)/4,IF(AD419="DSP",(H419+M419+T419+AA419)/4,SUM(H419+M419+T419+AA419+AD419)/5)))))))))))))))))))))))))))))))</f>
        <v>12</v>
      </c>
      <c r="AF419" s="425">
        <f>IF(AE419="DSP",0,AE419)</f>
        <v>12</v>
      </c>
      <c r="AG419" s="484">
        <f>RANK(AF419,$AF$3:$AF$651,0)</f>
        <v>194</v>
      </c>
      <c r="AH419" s="426">
        <f>IF(ISERROR(VLOOKUP(B419,'Notes Ecrit'!$A$2:$B$650,2,FALSE)),"ABI",(VLOOKUP(B419,'Notes Ecrit'!$A$2:$B$650,2,FALSE)))</f>
        <v>3.5</v>
      </c>
      <c r="AI419" s="425">
        <f>IF(OR(AH419="ABI",AH419="VALIDÉ"),0,AH419)</f>
        <v>3.5</v>
      </c>
      <c r="AJ419" s="488">
        <f>RANK(AI419,$AI$3:$AI$651,0)</f>
        <v>531</v>
      </c>
      <c r="AK419" s="427">
        <f>IF(AH419="ABI","DEF",IF(AE419="DSP",AH419,(AE419*0.5+AH419*0.5)))</f>
        <v>7.75</v>
      </c>
    </row>
    <row r="420" spans="1:37" ht="15.75" customHeight="1" thickBot="1" x14ac:dyDescent="0.35">
      <c r="A420" s="414" t="s">
        <v>74</v>
      </c>
      <c r="B420" s="415">
        <v>21913673</v>
      </c>
      <c r="C420" s="428" t="s">
        <v>805</v>
      </c>
      <c r="D420" s="429" t="s">
        <v>187</v>
      </c>
      <c r="E420" s="418">
        <v>10</v>
      </c>
      <c r="F420" s="419">
        <f>IF(E420="ABI","ABI",IF(E420="DSP","DSP",IF(E420="VAL","VAL",(VLOOKUP(E420,tpstest,2)))))</f>
        <v>14.5</v>
      </c>
      <c r="G420" s="420">
        <f>IF(F420="ABI",0,IF(F420="DSP","DSP",IF(F420="VAL","VAL",(IF(A420="F",VLOOKUP(F420,endurfille,2),VLOOKUP(F420,endurgarçon,2))))))</f>
        <v>10</v>
      </c>
      <c r="H420" s="421">
        <f>IF(G420="VAL","VALIDÉ",G420)</f>
        <v>10</v>
      </c>
      <c r="I420" s="418">
        <v>3.34</v>
      </c>
      <c r="J420" s="420">
        <f>IF(I420="ABI",0,IF(I420="DSP","DSP",IF(I420="VAL","VAL",(IF(A420="F",VLOOKUP(I420,VIT20MF,2),VLOOKUP(I420,Vit20MG,2))))))</f>
        <v>19</v>
      </c>
      <c r="K420" s="418">
        <v>7.34</v>
      </c>
      <c r="L420" s="420">
        <f>IF(K420="ABI",0,IF(K420="DSP","DSP",IF(K420="VAL","VAL",(IF(A420="F",VLOOKUP(K420,vit50mf,2),VLOOKUP(K420,vit50mg,2))))))</f>
        <v>14</v>
      </c>
      <c r="M420" s="421">
        <f>IF(OR(J420="DSP",L420="DSP"),"DSP",IF(L420="VAL","VALIDÉ",(J420+L420)/2))</f>
        <v>16.5</v>
      </c>
      <c r="N420" s="418">
        <v>29</v>
      </c>
      <c r="O420" s="418">
        <v>61</v>
      </c>
      <c r="P420" s="422">
        <f>IF(OR(N420="DSP",N420="ABI",N420="VAL"),0,N420/O420)</f>
        <v>0.47540983606557374</v>
      </c>
      <c r="Q420" s="420">
        <f>IF(N420="ABI",0,IF(N420="DSP","DSP",IF(N420="VAL","VAL",IF(A420="F",VLOOKUP(P420,forcefille,2),VLOOKUP(P420,forcegarçon,2)))))</f>
        <v>4.5</v>
      </c>
      <c r="R420" s="418">
        <v>38.6</v>
      </c>
      <c r="S420" s="420">
        <f>IF(R420="ABI",0,IF(R420="DSP","DSP",IF(R420="VAL","VAL",IF(A420="F",VLOOKUP(R420,détfille,2),VLOOKUP(R420,détgarçon,2)))))</f>
        <v>7</v>
      </c>
      <c r="T420" s="421">
        <f>IF(OR(Q420="VAL",S420="VAL"),"VALIDÉ",IF(AND(Q420="DSP",S420="DSP"),"DSP",IF(Q420="DSP",S420*2,IF(S420="DSP",Q420*2,(Q420+S420)))))</f>
        <v>11.5</v>
      </c>
      <c r="U420" s="418">
        <v>30.02</v>
      </c>
      <c r="V420" s="420">
        <f>IF(U420="ABI",0,IF(U420="DSP","DSP",IF(U420="VAL","VAL",IF(A420="F",VLOOKUP(U420,coorfille,2),VLOOKUP(U420,coorgarçon,2)))))</f>
        <v>3.75</v>
      </c>
      <c r="W420" s="418">
        <v>1</v>
      </c>
      <c r="X420" s="420">
        <f>IF(W420="ABI",0,IF(W420="DSP","DSP",IF(W420="VAL","VAL",IF(A420="F",VLOOKUP(W420,SouplesseFille,2),VLOOKUP(W420,SouplesseGarçon,2)))))</f>
        <v>2.75</v>
      </c>
      <c r="Y420" s="418">
        <v>3</v>
      </c>
      <c r="Z420" s="420">
        <f>IF(Y420="ABI",0,IF(Y420="DSP","DSP",IF(Y420="VAL","VAL",IF(A420="F",VLOOKUP(Y420,eqfille,2),VLOOKUP(Y420,eqgarçon,2)))))</f>
        <v>3.5</v>
      </c>
      <c r="AA420" s="421">
        <f>IF(AND(V420="DSP",X420="DSP",Z420="DSP"),"DSP",IF(AND(V420="DSP",X420="DSP"),Z420*4,IF(AND(V420="DSP",Z420="DSP"),X420*4,IF(AND(X420="DSP",Z420="DSP"),V420*2,IF(V420="DSP",(X420+Z420)*2,IF(X420="DSP",V420+Z420*2,IF(Z420="DSP",V420+X420*2,IF(Z420="VAL","VALIDÉ",V420+X420+Z420))))))))</f>
        <v>10</v>
      </c>
      <c r="AB420" s="418">
        <v>49.07</v>
      </c>
      <c r="AC420" s="420">
        <f>IF(AB420="ABI",0,IF(AB420="DNF",0,IF(AB420="DSP","DSP",IF(AB420="VAL","VAL",(IF(A420="F",VLOOKUP(AB420,nagefille,2),VLOOKUP(AB420,nagegarçon,2)))))))</f>
        <v>9</v>
      </c>
      <c r="AD420" s="423">
        <f>IF(AC420="VAL","VALIDÉ",AC420)</f>
        <v>9</v>
      </c>
      <c r="AE420" s="424">
        <f>IF(AND(H420="DSP",M420="DSP",T420="DSP",AA420="DSP",AD420="DSP"),"DSP",IF(AND(H420="DSP",M420="DSP",T420="DSP",AA420="DSP"),AD420,IF(AND(H420="DSP",M420="DSP",T420="DSP",AD420="DSP"),AA420,IF(AND(H420="DSP",M420="DSP",AA420="DSP",AD420="DSP"),T420,IF(AND(H420="DSP",T420="DSP",AA420="DSP",AD420="DSP"),M420,IF(AND(M420="DSP",T420="DSP",AA420="DSP",AD420="DSP"),H420,IF(AND(T420="DSP",AA420="DSP",AD420="DSP"),(H420+M420)/2,IF(AND(M420="DSP",AA420="DSP",AD420="DSP"),(H420+T420)/2,IF(AND(H420="DSP",AA420="DSP",AD420="DSP"),(M420+T420)/2,IF(AND(M420="DSP",T420="DSP",AD420="DSP"),(H420+AA420)/2,IF(AND(H420="DSP",T420="DSP",AD420="DSP"),(M420+AA420)/2,IF(AND(H420="DSP",M420="DSP",AD420="DSP"),(T420+AA420)/2,IF(AND(M420="DSP",T420="DSP",AA420="DSP"),(H420+AD420)/2,IF(AND(H420="DSP",T420="DSP",AA420="DSP"),(M420+AD420)/2,IF(AND(H420="DSP",M420="DSP",AA420="DSP"),(T420+AD420)/2,IF(AND(H420="DSP",M420="DSP",T420="DSP"),(AA420+AD420)/2,IF(AND(H420="DSP",M420="DSP"),(T420+AA420+AD420)/3,IF(AND(H420="DSP",T420="DSP"),(M420+AA420+AD420)/3,IF(AND(M420="DSP",T420="DSP"),(H420+AA420+AD420)/3,IF(AND(H420="DSP",AA420="DSP"),(M420+T420+AD420)/3,IF(AND(M420="DSP",AA420="DSP"),(H420+T420+AD420)/3,IF(AND(T420="DSP",AA420="DSP"),(H420+M420+AD420)/3,IF(AND(H420="DSP",AD420="DSP"),(M420+T420+AA420)/3,IF(AND(M420="DSP",AD420="DSP"),(H420+T420+AA420)/3,IF(AND(T420="DSP",AD420="DSP"),(H420+M420+AA420)/3,IF(AND(AA420="DSP",AD420="DSP"),(H420+M420+T420)/3,IF(H420="DSP",(M420+T420+AA420+AD420)/4,IF(M420="DSP",(H420+T420+AA420+AD420)/4,IF(T420="DSP",(H420+M420+AA420+AD420)/4,IF(AA420="DSP",(H420+M420+T420+AD420)/4,IF(AD420="DSP",(H420+M420+T420+AA420)/4,SUM(H420+M420+T420+AA420+AD420)/5)))))))))))))))))))))))))))))))</f>
        <v>11.4</v>
      </c>
      <c r="AF420" s="425">
        <f>IF(AE420="DSP",0,AE420)</f>
        <v>11.4</v>
      </c>
      <c r="AG420" s="484">
        <f>RANK(AF420,$AF$3:$AF$651,0)</f>
        <v>273</v>
      </c>
      <c r="AH420" s="426">
        <f>IF(ISERROR(VLOOKUP(B420,'Notes Ecrit'!$A$2:$B$650,2,FALSE)),"ABI",(VLOOKUP(B420,'Notes Ecrit'!$A$2:$B$650,2,FALSE)))</f>
        <v>4</v>
      </c>
      <c r="AI420" s="425">
        <f>IF(OR(AH420="ABI",AH420="VALIDÉ"),0,AH420)</f>
        <v>4</v>
      </c>
      <c r="AJ420" s="488">
        <f>RANK(AI420,$AI$3:$AI$651,0)</f>
        <v>490</v>
      </c>
      <c r="AK420" s="427">
        <f>IF(AH420="ABI","DEF",IF(AE420="DSP",AH420,(AE420*0.5+AH420*0.5)))</f>
        <v>7.7</v>
      </c>
    </row>
    <row r="421" spans="1:37" ht="15.75" customHeight="1" thickBot="1" x14ac:dyDescent="0.35">
      <c r="A421" s="414" t="s">
        <v>74</v>
      </c>
      <c r="B421" s="415">
        <v>21902495</v>
      </c>
      <c r="C421" s="444" t="s">
        <v>806</v>
      </c>
      <c r="D421" s="445" t="s">
        <v>104</v>
      </c>
      <c r="E421" s="561" t="s">
        <v>1025</v>
      </c>
      <c r="F421" s="419" t="str">
        <f>IF(E421="ABI","ABI",IF(E421="DSP","DSP",IF(E421="VAL","VAL",(VLOOKUP(E421,tpstest,2)))))</f>
        <v>DSP</v>
      </c>
      <c r="G421" s="420" t="str">
        <f>IF(F421="ABI",0,IF(F421="DSP","DSP",IF(F421="VAL","VAL",(IF(A421="F",VLOOKUP(F421,endurfille,2),VLOOKUP(F421,endurgarçon,2))))))</f>
        <v>DSP</v>
      </c>
      <c r="H421" s="421" t="str">
        <f>IF(G421="VAL","VALIDÉ",G421)</f>
        <v>DSP</v>
      </c>
      <c r="I421" s="418">
        <v>3.61</v>
      </c>
      <c r="J421" s="420">
        <f>IF(I421="ABI",0,IF(I421="DSP","DSP",IF(I421="VAL","VAL",(IF(A421="F",VLOOKUP(I421,VIT20MF,2),VLOOKUP(I421,Vit20MG,2))))))</f>
        <v>15</v>
      </c>
      <c r="K421" s="418">
        <v>8.02</v>
      </c>
      <c r="L421" s="420">
        <f>IF(K421="ABI",0,IF(K421="DSP","DSP",IF(K421="VAL","VAL",(IF(A421="F",VLOOKUP(K421,vit50mf,2),VLOOKUP(K421,vit50mg,2))))))</f>
        <v>9</v>
      </c>
      <c r="M421" s="421">
        <f>IF(OR(J421="DSP",L421="DSP"),"DSP",IF(L421="VAL","VALIDÉ",(J421+L421)/2))</f>
        <v>12</v>
      </c>
      <c r="N421" s="418">
        <v>28</v>
      </c>
      <c r="O421" s="418">
        <v>56</v>
      </c>
      <c r="P421" s="422">
        <f>IF(OR(N421="DSP",N421="ABI",N421="VAL"),0,N421/O421)</f>
        <v>0.5</v>
      </c>
      <c r="Q421" s="420">
        <f>IF(N421="ABI",0,IF(N421="DSP","DSP",IF(N421="VAL","VAL",IF(A421="F",VLOOKUP(P421,forcefille,2),VLOOKUP(P421,forcegarçon,2)))))</f>
        <v>5</v>
      </c>
      <c r="R421" s="418">
        <v>33.200000000000003</v>
      </c>
      <c r="S421" s="420">
        <f>IF(R421="ABI",0,IF(R421="DSP","DSP",IF(R421="VAL","VAL",IF(A421="F",VLOOKUP(R421,détfille,2),VLOOKUP(R421,détgarçon,2)))))</f>
        <v>5.5</v>
      </c>
      <c r="T421" s="421">
        <f>IF(OR(Q421="VAL",S421="VAL"),"VALIDÉ",IF(AND(Q421="DSP",S421="DSP"),"DSP",IF(Q421="DSP",S421*2,IF(S421="DSP",Q421*2,(Q421+S421)))))</f>
        <v>10.5</v>
      </c>
      <c r="U421" s="418">
        <v>28.28</v>
      </c>
      <c r="V421" s="420">
        <f>IF(U421="ABI",0,IF(U421="DSP","DSP",IF(U421="VAL","VAL",IF(A421="F",VLOOKUP(U421,coorfille,2),VLOOKUP(U421,coorgarçon,2)))))</f>
        <v>4.75</v>
      </c>
      <c r="W421" s="418">
        <v>2</v>
      </c>
      <c r="X421" s="420">
        <f>IF(W421="ABI",0,IF(W421="DSP","DSP",IF(W421="VAL","VAL",IF(A421="F",VLOOKUP(W421,SouplesseFille,2),VLOOKUP(W421,SouplesseGarçon,2)))))</f>
        <v>3</v>
      </c>
      <c r="Y421" s="418">
        <v>0</v>
      </c>
      <c r="Z421" s="420">
        <f>IF(Y421="ABI",0,IF(Y421="DSP","DSP",IF(Y421="VAL","VAL",IF(A421="F",VLOOKUP(Y421,eqfille,2),VLOOKUP(Y421,eqgarçon,2)))))</f>
        <v>5</v>
      </c>
      <c r="AA421" s="421">
        <f>IF(AND(V421="DSP",X421="DSP",Z421="DSP"),"DSP",IF(AND(V421="DSP",X421="DSP"),Z421*4,IF(AND(V421="DSP",Z421="DSP"),X421*4,IF(AND(X421="DSP",Z421="DSP"),V421*2,IF(V421="DSP",(X421+Z421)*2,IF(X421="DSP",V421+Z421*2,IF(Z421="DSP",V421+X421*2,IF(Z421="VAL","VALIDÉ",V421+X421+Z421))))))))</f>
        <v>12.75</v>
      </c>
      <c r="AB421" s="418">
        <v>54.1</v>
      </c>
      <c r="AC421" s="420">
        <f>IF(AB421="ABI",0,IF(AB421="DNF",0,IF(AB421="DSP","DSP",IF(AB421="VAL","VAL",(IF(A421="F",VLOOKUP(AB421,nagefille,2),VLOOKUP(AB421,nagegarçon,2)))))))</f>
        <v>7</v>
      </c>
      <c r="AD421" s="423">
        <f>IF(AC421="VAL","VALIDÉ",AC421)</f>
        <v>7</v>
      </c>
      <c r="AE421" s="424">
        <f>IF(AND(H421="DSP",M421="DSP",T421="DSP",AA421="DSP",AD421="DSP"),"DSP",IF(AND(H421="DSP",M421="DSP",T421="DSP",AA421="DSP"),AD421,IF(AND(H421="DSP",M421="DSP",T421="DSP",AD421="DSP"),AA421,IF(AND(H421="DSP",M421="DSP",AA421="DSP",AD421="DSP"),T421,IF(AND(H421="DSP",T421="DSP",AA421="DSP",AD421="DSP"),M421,IF(AND(M421="DSP",T421="DSP",AA421="DSP",AD421="DSP"),H421,IF(AND(T421="DSP",AA421="DSP",AD421="DSP"),(H421+M421)/2,IF(AND(M421="DSP",AA421="DSP",AD421="DSP"),(H421+T421)/2,IF(AND(H421="DSP",AA421="DSP",AD421="DSP"),(M421+T421)/2,IF(AND(M421="DSP",T421="DSP",AD421="DSP"),(H421+AA421)/2,IF(AND(H421="DSP",T421="DSP",AD421="DSP"),(M421+AA421)/2,IF(AND(H421="DSP",M421="DSP",AD421="DSP"),(T421+AA421)/2,IF(AND(M421="DSP",T421="DSP",AA421="DSP"),(H421+AD421)/2,IF(AND(H421="DSP",T421="DSP",AA421="DSP"),(M421+AD421)/2,IF(AND(H421="DSP",M421="DSP",AA421="DSP"),(T421+AD421)/2,IF(AND(H421="DSP",M421="DSP",T421="DSP"),(AA421+AD421)/2,IF(AND(H421="DSP",M421="DSP"),(T421+AA421+AD421)/3,IF(AND(H421="DSP",T421="DSP"),(M421+AA421+AD421)/3,IF(AND(M421="DSP",T421="DSP"),(H421+AA421+AD421)/3,IF(AND(H421="DSP",AA421="DSP"),(M421+T421+AD421)/3,IF(AND(M421="DSP",AA421="DSP"),(H421+T421+AD421)/3,IF(AND(T421="DSP",AA421="DSP"),(H421+M421+AD421)/3,IF(AND(H421="DSP",AD421="DSP"),(M421+T421+AA421)/3,IF(AND(M421="DSP",AD421="DSP"),(H421+T421+AA421)/3,IF(AND(T421="DSP",AD421="DSP"),(H421+M421+AA421)/3,IF(AND(AA421="DSP",AD421="DSP"),(H421+M421+T421)/3,IF(H421="DSP",(M421+T421+AA421+AD421)/4,IF(M421="DSP",(H421+T421+AA421+AD421)/4,IF(T421="DSP",(H421+M421+AA421+AD421)/4,IF(AA421="DSP",(H421+M421+T421+AD421)/4,IF(AD421="DSP",(H421+M421+T421+AA421)/4,SUM(H421+M421+T421+AA421+AD421)/5)))))))))))))))))))))))))))))))</f>
        <v>10.5625</v>
      </c>
      <c r="AF421" s="425">
        <f>IF(AE421="DSP",0,AE421)</f>
        <v>10.5625</v>
      </c>
      <c r="AG421" s="484">
        <f>RANK(AF421,$AF$3:$AF$651,0)</f>
        <v>380</v>
      </c>
      <c r="AH421" s="426">
        <f>IF(ISERROR(VLOOKUP(B421,'Notes Ecrit'!$A$2:$B$650,2,FALSE)),"ABI",(VLOOKUP(B421,'Notes Ecrit'!$A$2:$B$650,2,FALSE)))</f>
        <v>4</v>
      </c>
      <c r="AI421" s="425">
        <f>IF(OR(AH421="ABI",AH421="VALIDÉ"),0,AH421)</f>
        <v>4</v>
      </c>
      <c r="AJ421" s="488">
        <f>RANK(AI421,$AI$3:$AI$651,0)</f>
        <v>490</v>
      </c>
      <c r="AK421" s="427">
        <f>IF(AH421="ABI","DEF",IF(AE421="DSP",AH421,(AE421*0.5+AH421*0.5)))</f>
        <v>7.28125</v>
      </c>
    </row>
    <row r="422" spans="1:37" ht="15.75" customHeight="1" thickBot="1" x14ac:dyDescent="0.35">
      <c r="A422" s="414" t="s">
        <v>1026</v>
      </c>
      <c r="B422" s="415">
        <v>21909508</v>
      </c>
      <c r="C422" s="444" t="s">
        <v>807</v>
      </c>
      <c r="D422" s="445" t="s">
        <v>808</v>
      </c>
      <c r="E422" s="418">
        <v>17</v>
      </c>
      <c r="F422" s="419">
        <f>IF(E422="ABI","ABI",IF(E422="DSP","DSP",IF(E422="VAL","VAL",(VLOOKUP(E422,tpstest,2)))))</f>
        <v>18</v>
      </c>
      <c r="G422" s="420">
        <f>IF(F422="ABI",0,IF(F422="DSP","DSP",IF(F422="VAL","VAL",(IF(A422="F",VLOOKUP(F422,endurfille,2),VLOOKUP(F422,endurgarçon,2))))))</f>
        <v>14</v>
      </c>
      <c r="H422" s="421">
        <f>IF(G422="VAL","VALIDÉ",G422)</f>
        <v>14</v>
      </c>
      <c r="I422" s="418">
        <v>3.06</v>
      </c>
      <c r="J422" s="420">
        <f>IF(I422="ABI",0,IF(I422="DSP","DSP",IF(I422="VAL","VAL",(IF(A422="F",VLOOKUP(I422,VIT20MF,2),VLOOKUP(I422,Vit20MG,2))))))</f>
        <v>19</v>
      </c>
      <c r="K422" s="418">
        <v>6.42</v>
      </c>
      <c r="L422" s="420">
        <f>IF(K422="ABI",0,IF(K422="DSP","DSP",IF(K422="VAL","VAL",(IF(A422="F",VLOOKUP(K422,vit50mf,2),VLOOKUP(K422,vit50mg,2))))))</f>
        <v>14</v>
      </c>
      <c r="M422" s="421">
        <f>IF(OR(J422="DSP",L422="DSP"),"DSP",IF(L422="VAL","VALIDÉ",(J422+L422)/2))</f>
        <v>16.5</v>
      </c>
      <c r="N422" s="418">
        <v>0</v>
      </c>
      <c r="O422" s="418">
        <v>66</v>
      </c>
      <c r="P422" s="422">
        <f>IF(OR(N422="DSP",N422="ABI",N422="VAL"),0,N422/O422)</f>
        <v>0</v>
      </c>
      <c r="Q422" s="420">
        <f>IF(N422="ABI",0,IF(N422="DSP","DSP",IF(N422="VAL","VAL",IF(A422="F",VLOOKUP(P422,forcefille,2),VLOOKUP(P422,forcegarçon,2)))))</f>
        <v>0</v>
      </c>
      <c r="R422" s="418">
        <v>55.5</v>
      </c>
      <c r="S422" s="420">
        <f>IF(R422="ABI",0,IF(R422="DSP","DSP",IF(R422="VAL","VAL",IF(A422="F",VLOOKUP(R422,détfille,2),VLOOKUP(R422,détgarçon,2)))))</f>
        <v>7</v>
      </c>
      <c r="T422" s="421">
        <f>IF(OR(Q422="VAL",S422="VAL"),"VALIDÉ",IF(AND(Q422="DSP",S422="DSP"),"DSP",IF(Q422="DSP",S422*2,IF(S422="DSP",Q422*2,(Q422+S422)))))</f>
        <v>7</v>
      </c>
      <c r="U422" s="418">
        <v>20.84</v>
      </c>
      <c r="V422" s="420">
        <f>IF(U422="ABI",0,IF(U422="DSP","DSP",IF(U422="VAL","VAL",IF(A422="F",VLOOKUP(U422,coorfille,2),VLOOKUP(U422,coorgarçon,2)))))</f>
        <v>7.5</v>
      </c>
      <c r="W422" s="418">
        <v>1</v>
      </c>
      <c r="X422" s="420">
        <f>IF(W422="ABI",0,IF(W422="DSP","DSP",IF(W422="VAL","VAL",IF(A422="F",VLOOKUP(W422,SouplesseFille,2),VLOOKUP(W422,SouplesseGarçon,2)))))</f>
        <v>2.75</v>
      </c>
      <c r="Y422" s="418">
        <v>2</v>
      </c>
      <c r="Z422" s="420">
        <f>IF(Y422="ABI",0,IF(Y422="DSP","DSP",IF(Y422="VAL","VAL",IF(A422="F",VLOOKUP(Y422,eqfille,2),VLOOKUP(Y422,eqgarçon,2)))))</f>
        <v>4</v>
      </c>
      <c r="AA422" s="421">
        <f>IF(AND(V422="DSP",X422="DSP",Z422="DSP"),"DSP",IF(AND(V422="DSP",X422="DSP"),Z422*4,IF(AND(V422="DSP",Z422="DSP"),X422*4,IF(AND(X422="DSP",Z422="DSP"),V422*2,IF(V422="DSP",(X422+Z422)*2,IF(X422="DSP",V422+Z422*2,IF(Z422="DSP",V422+X422*2,IF(Z422="VAL","VALIDÉ",V422+X422+Z422))))))))</f>
        <v>14.25</v>
      </c>
      <c r="AB422" s="418" t="s">
        <v>329</v>
      </c>
      <c r="AC422" s="420">
        <f>IF(AB422="ABI",0,IF(AB422="DNF",0,IF(AB422="DSP","DSP",IF(AB422="VAL","VAL",(IF(A422="F",VLOOKUP(AB422,nagefille,2),VLOOKUP(AB422,nagegarçon,2)))))))</f>
        <v>0</v>
      </c>
      <c r="AD422" s="423">
        <f>IF(AC422="VAL","VALIDÉ",AC422)</f>
        <v>0</v>
      </c>
      <c r="AE422" s="424">
        <f>IF(AND(H422="DSP",M422="DSP",T422="DSP",AA422="DSP",AD422="DSP"),"DSP",IF(AND(H422="DSP",M422="DSP",T422="DSP",AA422="DSP"),AD422,IF(AND(H422="DSP",M422="DSP",T422="DSP",AD422="DSP"),AA422,IF(AND(H422="DSP",M422="DSP",AA422="DSP",AD422="DSP"),T422,IF(AND(H422="DSP",T422="DSP",AA422="DSP",AD422="DSP"),M422,IF(AND(M422="DSP",T422="DSP",AA422="DSP",AD422="DSP"),H422,IF(AND(T422="DSP",AA422="DSP",AD422="DSP"),(H422+M422)/2,IF(AND(M422="DSP",AA422="DSP",AD422="DSP"),(H422+T422)/2,IF(AND(H422="DSP",AA422="DSP",AD422="DSP"),(M422+T422)/2,IF(AND(M422="DSP",T422="DSP",AD422="DSP"),(H422+AA422)/2,IF(AND(H422="DSP",T422="DSP",AD422="DSP"),(M422+AA422)/2,IF(AND(H422="DSP",M422="DSP",AD422="DSP"),(T422+AA422)/2,IF(AND(M422="DSP",T422="DSP",AA422="DSP"),(H422+AD422)/2,IF(AND(H422="DSP",T422="DSP",AA422="DSP"),(M422+AD422)/2,IF(AND(H422="DSP",M422="DSP",AA422="DSP"),(T422+AD422)/2,IF(AND(H422="DSP",M422="DSP",T422="DSP"),(AA422+AD422)/2,IF(AND(H422="DSP",M422="DSP"),(T422+AA422+AD422)/3,IF(AND(H422="DSP",T422="DSP"),(M422+AA422+AD422)/3,IF(AND(M422="DSP",T422="DSP"),(H422+AA422+AD422)/3,IF(AND(H422="DSP",AA422="DSP"),(M422+T422+AD422)/3,IF(AND(M422="DSP",AA422="DSP"),(H422+T422+AD422)/3,IF(AND(T422="DSP",AA422="DSP"),(H422+M422+AD422)/3,IF(AND(H422="DSP",AD422="DSP"),(M422+T422+AA422)/3,IF(AND(M422="DSP",AD422="DSP"),(H422+T422+AA422)/3,IF(AND(T422="DSP",AD422="DSP"),(H422+M422+AA422)/3,IF(AND(AA422="DSP",AD422="DSP"),(H422+M422+T422)/3,IF(H422="DSP",(M422+T422+AA422+AD422)/4,IF(M422="DSP",(H422+T422+AA422+AD422)/4,IF(T422="DSP",(H422+M422+AA422+AD422)/4,IF(AA422="DSP",(H422+M422+T422+AD422)/4,IF(AD422="DSP",(H422+M422+T422+AA422)/4,SUM(H422+M422+T422+AA422+AD422)/5)))))))))))))))))))))))))))))))</f>
        <v>10.35</v>
      </c>
      <c r="AF422" s="425">
        <f>IF(AE422="DSP",0,AE422)</f>
        <v>10.35</v>
      </c>
      <c r="AG422" s="484">
        <f>RANK(AF422,$AF$3:$AF$651,0)</f>
        <v>400</v>
      </c>
      <c r="AH422" s="426">
        <f>IF(ISERROR(VLOOKUP(B422,'Notes Ecrit'!$A$2:$B$650,2,FALSE)),"ABI",(VLOOKUP(B422,'Notes Ecrit'!$A$2:$B$650,2,FALSE)))</f>
        <v>3.5</v>
      </c>
      <c r="AI422" s="425">
        <f>IF(OR(AH422="ABI",AH422="VALIDÉ"),0,AH422)</f>
        <v>3.5</v>
      </c>
      <c r="AJ422" s="488">
        <f>RANK(AI422,$AI$3:$AI$651,0)</f>
        <v>531</v>
      </c>
      <c r="AK422" s="427">
        <f>IF(AH422="ABI","DEF",IF(AE422="DSP",AH422,(AE422*0.5+AH422*0.5)))</f>
        <v>6.9249999999999998</v>
      </c>
    </row>
    <row r="423" spans="1:37" ht="15.75" customHeight="1" thickBot="1" x14ac:dyDescent="0.35">
      <c r="A423" s="414" t="s">
        <v>74</v>
      </c>
      <c r="B423" s="415">
        <v>21912893</v>
      </c>
      <c r="C423" s="428" t="s">
        <v>809</v>
      </c>
      <c r="D423" s="429" t="s">
        <v>206</v>
      </c>
      <c r="E423" s="418" t="s">
        <v>329</v>
      </c>
      <c r="F423" s="419" t="str">
        <f>IF(E423="ABI","ABI",IF(E423="DSP","DSP",IF(E423="VAL","VAL",(VLOOKUP(E423,tpstest,2)))))</f>
        <v>ABI</v>
      </c>
      <c r="G423" s="420">
        <f>IF(F423="ABI",0,IF(F423="DSP","DSP",IF(F423="VAL","VAL",(IF(A423="F",VLOOKUP(F423,endurfille,2),VLOOKUP(F423,endurgarçon,2))))))</f>
        <v>0</v>
      </c>
      <c r="H423" s="421">
        <f>IF(G423="VAL","VALIDÉ",G423)</f>
        <v>0</v>
      </c>
      <c r="I423" s="418" t="s">
        <v>329</v>
      </c>
      <c r="J423" s="420">
        <f>IF(I423="ABI",0,IF(I423="DSP","DSP",IF(I423="VAL","VAL",(IF(A423="F",VLOOKUP(I423,VIT20MF,2),VLOOKUP(I423,Vit20MG,2))))))</f>
        <v>0</v>
      </c>
      <c r="K423" s="418" t="s">
        <v>329</v>
      </c>
      <c r="L423" s="420">
        <f>IF(K423="ABI",0,IF(K423="DSP","DSP",IF(K423="VAL","VAL",(IF(A423="F",VLOOKUP(K423,vit50mf,2),VLOOKUP(K423,vit50mg,2))))))</f>
        <v>0</v>
      </c>
      <c r="M423" s="421">
        <f>IF(OR(J423="DSP",L423="DSP"),"DSP",IF(L423="VAL","VALIDÉ",(J423+L423)/2))</f>
        <v>0</v>
      </c>
      <c r="N423" s="418" t="s">
        <v>329</v>
      </c>
      <c r="O423" s="418"/>
      <c r="P423" s="422">
        <f>IF(OR(N423="DSP",N423="ABI",N423="VAL"),0,N423/O423)</f>
        <v>0</v>
      </c>
      <c r="Q423" s="420">
        <f>IF(N423="ABI",0,IF(N423="DSP","DSP",IF(N423="VAL","VAL",IF(A423="F",VLOOKUP(P423,forcefille,2),VLOOKUP(P423,forcegarçon,2)))))</f>
        <v>0</v>
      </c>
      <c r="R423" s="418" t="s">
        <v>329</v>
      </c>
      <c r="S423" s="420">
        <f>IF(R423="ABI",0,IF(R423="DSP","DSP",IF(R423="VAL","VAL",IF(A423="F",VLOOKUP(R423,détfille,2),VLOOKUP(R423,détgarçon,2)))))</f>
        <v>0</v>
      </c>
      <c r="T423" s="421">
        <f>IF(OR(Q423="VAL",S423="VAL"),"VALIDÉ",IF(AND(Q423="DSP",S423="DSP"),"DSP",IF(Q423="DSP",S423*2,IF(S423="DSP",Q423*2,(Q423+S423)))))</f>
        <v>0</v>
      </c>
      <c r="U423" s="418" t="s">
        <v>329</v>
      </c>
      <c r="V423" s="420">
        <f>IF(U423="ABI",0,IF(U423="DSP","DSP",IF(U423="VAL","VAL",IF(A423="F",VLOOKUP(U423,coorfille,2),VLOOKUP(U423,coorgarçon,2)))))</f>
        <v>0</v>
      </c>
      <c r="W423" s="418" t="s">
        <v>329</v>
      </c>
      <c r="X423" s="420">
        <f>IF(W423="ABI",0,IF(W423="DSP","DSP",IF(W423="VAL","VAL",IF(A423="F",VLOOKUP(W423,SouplesseFille,2),VLOOKUP(W423,SouplesseGarçon,2)))))</f>
        <v>0</v>
      </c>
      <c r="Y423" s="418" t="s">
        <v>329</v>
      </c>
      <c r="Z423" s="420">
        <f>IF(Y423="ABI",0,IF(Y423="DSP","DSP",IF(Y423="VAL","VAL",IF(A423="F",VLOOKUP(Y423,eqfille,2),VLOOKUP(Y423,eqgarçon,2)))))</f>
        <v>0</v>
      </c>
      <c r="AA423" s="421">
        <f>IF(AND(V423="DSP",X423="DSP",Z423="DSP"),"DSP",IF(AND(V423="DSP",X423="DSP"),Z423*4,IF(AND(V423="DSP",Z423="DSP"),X423*4,IF(AND(X423="DSP",Z423="DSP"),V423*2,IF(V423="DSP",(X423+Z423)*2,IF(X423="DSP",V423+Z423*2,IF(Z423="DSP",V423+X423*2,IF(Z423="VAL","VALIDÉ",V423+X423+Z423))))))))</f>
        <v>0</v>
      </c>
      <c r="AB423" s="418" t="s">
        <v>329</v>
      </c>
      <c r="AC423" s="420">
        <f>IF(AB423="ABI",0,IF(AB423="DNF",0,IF(AB423="DSP","DSP",IF(AB423="VAL","VAL",(IF(A423="F",VLOOKUP(AB423,nagefille,2),VLOOKUP(AB423,nagegarçon,2)))))))</f>
        <v>0</v>
      </c>
      <c r="AD423" s="423">
        <f>IF(AC423="VAL","VALIDÉ",AC423)</f>
        <v>0</v>
      </c>
      <c r="AE423" s="424">
        <f>IF(AND(H423="DSP",M423="DSP",T423="DSP",AA423="DSP",AD423="DSP"),"DSP",IF(AND(H423="DSP",M423="DSP",T423="DSP",AA423="DSP"),AD423,IF(AND(H423="DSP",M423="DSP",T423="DSP",AD423="DSP"),AA423,IF(AND(H423="DSP",M423="DSP",AA423="DSP",AD423="DSP"),T423,IF(AND(H423="DSP",T423="DSP",AA423="DSP",AD423="DSP"),M423,IF(AND(M423="DSP",T423="DSP",AA423="DSP",AD423="DSP"),H423,IF(AND(T423="DSP",AA423="DSP",AD423="DSP"),(H423+M423)/2,IF(AND(M423="DSP",AA423="DSP",AD423="DSP"),(H423+T423)/2,IF(AND(H423="DSP",AA423="DSP",AD423="DSP"),(M423+T423)/2,IF(AND(M423="DSP",T423="DSP",AD423="DSP"),(H423+AA423)/2,IF(AND(H423="DSP",T423="DSP",AD423="DSP"),(M423+AA423)/2,IF(AND(H423="DSP",M423="DSP",AD423="DSP"),(T423+AA423)/2,IF(AND(M423="DSP",T423="DSP",AA423="DSP"),(H423+AD423)/2,IF(AND(H423="DSP",T423="DSP",AA423="DSP"),(M423+AD423)/2,IF(AND(H423="DSP",M423="DSP",AA423="DSP"),(T423+AD423)/2,IF(AND(H423="DSP",M423="DSP",T423="DSP"),(AA423+AD423)/2,IF(AND(H423="DSP",M423="DSP"),(T423+AA423+AD423)/3,IF(AND(H423="DSP",T423="DSP"),(M423+AA423+AD423)/3,IF(AND(M423="DSP",T423="DSP"),(H423+AA423+AD423)/3,IF(AND(H423="DSP",AA423="DSP"),(M423+T423+AD423)/3,IF(AND(M423="DSP",AA423="DSP"),(H423+T423+AD423)/3,IF(AND(T423="DSP",AA423="DSP"),(H423+M423+AD423)/3,IF(AND(H423="DSP",AD423="DSP"),(M423+T423+AA423)/3,IF(AND(M423="DSP",AD423="DSP"),(H423+T423+AA423)/3,IF(AND(T423="DSP",AD423="DSP"),(H423+M423+AA423)/3,IF(AND(AA423="DSP",AD423="DSP"),(H423+M423+T423)/3,IF(H423="DSP",(M423+T423+AA423+AD423)/4,IF(M423="DSP",(H423+T423+AA423+AD423)/4,IF(T423="DSP",(H423+M423+AA423+AD423)/4,IF(AA423="DSP",(H423+M423+T423+AD423)/4,IF(AD423="DSP",(H423+M423+T423+AA423)/4,SUM(H423+M423+T423+AA423+AD423)/5)))))))))))))))))))))))))))))))</f>
        <v>0</v>
      </c>
      <c r="AF423" s="425">
        <f>IF(AE423="DSP",0,AE423)</f>
        <v>0</v>
      </c>
      <c r="AG423" s="484">
        <f>RANK(AF423,$AF$3:$AF$651,0)</f>
        <v>584</v>
      </c>
      <c r="AH423" s="426" t="str">
        <f>IF(ISERROR(VLOOKUP(B423,'Notes Ecrit'!$A$2:$B$650,2,FALSE)),"ABI",(VLOOKUP(B423,'Notes Ecrit'!$A$2:$B$650,2,FALSE)))</f>
        <v>ABI</v>
      </c>
      <c r="AI423" s="425">
        <f>IF(OR(AH423="ABI",AH423="VALIDÉ"),0,AH423)</f>
        <v>0</v>
      </c>
      <c r="AJ423" s="488">
        <f>RANK(AI423,$AI$3:$AI$651,0)</f>
        <v>592</v>
      </c>
      <c r="AK423" s="427" t="str">
        <f>IF(AH423="ABI","DEF",IF(AE423="DSP",AH423,(AE423*0.5+AH423*0.5)))</f>
        <v>DEF</v>
      </c>
    </row>
    <row r="424" spans="1:37" ht="15.75" customHeight="1" thickBot="1" x14ac:dyDescent="0.35">
      <c r="A424" s="414" t="s">
        <v>1026</v>
      </c>
      <c r="B424" s="415">
        <v>21912765</v>
      </c>
      <c r="C424" s="428" t="s">
        <v>810</v>
      </c>
      <c r="D424" s="429" t="s">
        <v>287</v>
      </c>
      <c r="E424" s="418">
        <v>18</v>
      </c>
      <c r="F424" s="419">
        <f>IF(E424="ABI","ABI",IF(E424="DSP","DSP",IF(E424="VAL","VAL",(VLOOKUP(E424,tpstest,2)))))</f>
        <v>18.5</v>
      </c>
      <c r="G424" s="420">
        <f>IF(F424="ABI",0,IF(F424="DSP","DSP",IF(F424="VAL","VAL",(IF(A424="F",VLOOKUP(F424,endurfille,2),VLOOKUP(F424,endurgarçon,2))))))</f>
        <v>15</v>
      </c>
      <c r="H424" s="421">
        <f>IF(G424="VAL","VALIDÉ",G424)</f>
        <v>15</v>
      </c>
      <c r="I424" s="418">
        <v>3.09</v>
      </c>
      <c r="J424" s="420">
        <f>IF(I424="ABI",0,IF(I424="DSP","DSP",IF(I424="VAL","VAL",(IF(A424="F",VLOOKUP(I424,VIT20MF,2),VLOOKUP(I424,Vit20MG,2))))))</f>
        <v>19</v>
      </c>
      <c r="K424" s="418">
        <v>6.69</v>
      </c>
      <c r="L424" s="420">
        <f>IF(K424="ABI",0,IF(K424="DSP","DSP",IF(K424="VAL","VAL",(IF(A424="F",VLOOKUP(K424,vit50mf,2),VLOOKUP(K424,vit50mg,2))))))</f>
        <v>12</v>
      </c>
      <c r="M424" s="421">
        <f>IF(OR(J424="DSP",L424="DSP"),"DSP",IF(L424="VAL","VALIDÉ",(J424+L424)/2))</f>
        <v>15.5</v>
      </c>
      <c r="N424" s="418">
        <v>42</v>
      </c>
      <c r="O424" s="418">
        <v>60</v>
      </c>
      <c r="P424" s="422">
        <f>IF(OR(N424="DSP",N424="ABI",N424="VAL"),0,N424/O424)</f>
        <v>0.7</v>
      </c>
      <c r="Q424" s="420">
        <f>IF(N424="ABI",0,IF(N424="DSP","DSP",IF(N424="VAL","VAL",IF(A424="F",VLOOKUP(P424,forcefille,2),VLOOKUP(P424,forcegarçon,2)))))</f>
        <v>4</v>
      </c>
      <c r="R424" s="418">
        <v>45.3</v>
      </c>
      <c r="S424" s="420">
        <f>IF(R424="ABI",0,IF(R424="DSP","DSP",IF(R424="VAL","VAL",IF(A424="F",VLOOKUP(R424,détfille,2),VLOOKUP(R424,détgarçon,2)))))</f>
        <v>4.5</v>
      </c>
      <c r="T424" s="421">
        <f>IF(OR(Q424="VAL",S424="VAL"),"VALIDÉ",IF(AND(Q424="DSP",S424="DSP"),"DSP",IF(Q424="DSP",S424*2,IF(S424="DSP",Q424*2,(Q424+S424)))))</f>
        <v>8.5</v>
      </c>
      <c r="U424" s="418">
        <v>27.3</v>
      </c>
      <c r="V424" s="420">
        <f>IF(U424="ABI",0,IF(U424="DSP","DSP",IF(U424="VAL","VAL",IF(A424="F",VLOOKUP(U424,coorfille,2),VLOOKUP(U424,coorgarçon,2)))))</f>
        <v>4.25</v>
      </c>
      <c r="W424" s="418">
        <v>-14</v>
      </c>
      <c r="X424" s="420">
        <f>IF(W424="ABI",0,IF(W424="DSP","DSP",IF(W424="VAL","VAL",IF(A424="F",VLOOKUP(W424,SouplesseFille,2),VLOOKUP(W424,SouplesseGarçon,2)))))</f>
        <v>0.25</v>
      </c>
      <c r="Y424" s="418">
        <v>4</v>
      </c>
      <c r="Z424" s="420">
        <f>IF(Y424="ABI",0,IF(Y424="DSP","DSP",IF(Y424="VAL","VAL",IF(A424="F",VLOOKUP(Y424,eqfille,2),VLOOKUP(Y424,eqgarçon,2)))))</f>
        <v>3</v>
      </c>
      <c r="AA424" s="421">
        <f>IF(AND(V424="DSP",X424="DSP",Z424="DSP"),"DSP",IF(AND(V424="DSP",X424="DSP"),Z424*4,IF(AND(V424="DSP",Z424="DSP"),X424*4,IF(AND(X424="DSP",Z424="DSP"),V424*2,IF(V424="DSP",(X424+Z424)*2,IF(X424="DSP",V424+Z424*2,IF(Z424="DSP",V424+X424*2,IF(Z424="VAL","VALIDÉ",V424+X424+Z424))))))))</f>
        <v>7.5</v>
      </c>
      <c r="AB424" s="418">
        <v>39.92</v>
      </c>
      <c r="AC424" s="420">
        <f>IF(AB424="ABI",0,IF(AB424="DNF",0,IF(AB424="DSP","DSP",IF(AB424="VAL","VAL",(IF(A424="F",VLOOKUP(AB424,nagefille,2),VLOOKUP(AB424,nagegarçon,2)))))))</f>
        <v>10</v>
      </c>
      <c r="AD424" s="423">
        <f>IF(AC424="VAL","VALIDÉ",AC424)</f>
        <v>10</v>
      </c>
      <c r="AE424" s="424">
        <f>IF(AND(H424="DSP",M424="DSP",T424="DSP",AA424="DSP",AD424="DSP"),"DSP",IF(AND(H424="DSP",M424="DSP",T424="DSP",AA424="DSP"),AD424,IF(AND(H424="DSP",M424="DSP",T424="DSP",AD424="DSP"),AA424,IF(AND(H424="DSP",M424="DSP",AA424="DSP",AD424="DSP"),T424,IF(AND(H424="DSP",T424="DSP",AA424="DSP",AD424="DSP"),M424,IF(AND(M424="DSP",T424="DSP",AA424="DSP",AD424="DSP"),H424,IF(AND(T424="DSP",AA424="DSP",AD424="DSP"),(H424+M424)/2,IF(AND(M424="DSP",AA424="DSP",AD424="DSP"),(H424+T424)/2,IF(AND(H424="DSP",AA424="DSP",AD424="DSP"),(M424+T424)/2,IF(AND(M424="DSP",T424="DSP",AD424="DSP"),(H424+AA424)/2,IF(AND(H424="DSP",T424="DSP",AD424="DSP"),(M424+AA424)/2,IF(AND(H424="DSP",M424="DSP",AD424="DSP"),(T424+AA424)/2,IF(AND(M424="DSP",T424="DSP",AA424="DSP"),(H424+AD424)/2,IF(AND(H424="DSP",T424="DSP",AA424="DSP"),(M424+AD424)/2,IF(AND(H424="DSP",M424="DSP",AA424="DSP"),(T424+AD424)/2,IF(AND(H424="DSP",M424="DSP",T424="DSP"),(AA424+AD424)/2,IF(AND(H424="DSP",M424="DSP"),(T424+AA424+AD424)/3,IF(AND(H424="DSP",T424="DSP"),(M424+AA424+AD424)/3,IF(AND(M424="DSP",T424="DSP"),(H424+AA424+AD424)/3,IF(AND(H424="DSP",AA424="DSP"),(M424+T424+AD424)/3,IF(AND(M424="DSP",AA424="DSP"),(H424+T424+AD424)/3,IF(AND(T424="DSP",AA424="DSP"),(H424+M424+AD424)/3,IF(AND(H424="DSP",AD424="DSP"),(M424+T424+AA424)/3,IF(AND(M424="DSP",AD424="DSP"),(H424+T424+AA424)/3,IF(AND(T424="DSP",AD424="DSP"),(H424+M424+AA424)/3,IF(AND(AA424="DSP",AD424="DSP"),(H424+M424+T424)/3,IF(H424="DSP",(M424+T424+AA424+AD424)/4,IF(M424="DSP",(H424+T424+AA424+AD424)/4,IF(T424="DSP",(H424+M424+AA424+AD424)/4,IF(AA424="DSP",(H424+M424+T424+AD424)/4,IF(AD424="DSP",(H424+M424+T424+AA424)/4,SUM(H424+M424+T424+AA424+AD424)/5)))))))))))))))))))))))))))))))</f>
        <v>11.3</v>
      </c>
      <c r="AF424" s="425">
        <f>IF(AE424="DSP",0,AE424)</f>
        <v>11.3</v>
      </c>
      <c r="AG424" s="484">
        <f>RANK(AF424,$AF$3:$AF$651,0)</f>
        <v>291</v>
      </c>
      <c r="AH424" s="426">
        <f>IF(ISERROR(VLOOKUP(B424,'Notes Ecrit'!$A$2:$B$650,2,FALSE)),"ABI",(VLOOKUP(B424,'Notes Ecrit'!$A$2:$B$650,2,FALSE)))</f>
        <v>4.5</v>
      </c>
      <c r="AI424" s="425">
        <f>IF(OR(AH424="ABI",AH424="VALIDÉ"),0,AH424)</f>
        <v>4.5</v>
      </c>
      <c r="AJ424" s="488">
        <f>RANK(AI424,$AI$3:$AI$651,0)</f>
        <v>464</v>
      </c>
      <c r="AK424" s="427">
        <f>IF(AH424="ABI","DEF",IF(AE424="DSP",AH424,(AE424*0.5+AH424*0.5)))</f>
        <v>7.9</v>
      </c>
    </row>
    <row r="425" spans="1:37" ht="15.75" customHeight="1" thickBot="1" x14ac:dyDescent="0.35">
      <c r="A425" s="414" t="s">
        <v>1026</v>
      </c>
      <c r="B425" s="415">
        <v>21909909</v>
      </c>
      <c r="C425" s="428" t="s">
        <v>811</v>
      </c>
      <c r="D425" s="429" t="s">
        <v>32</v>
      </c>
      <c r="E425" s="418">
        <v>16</v>
      </c>
      <c r="F425" s="419">
        <f>IF(E425="ABI","ABI",IF(E425="DSP","DSP",IF(E425="VAL","VAL",(VLOOKUP(E425,tpstest,2)))))</f>
        <v>17.5</v>
      </c>
      <c r="G425" s="420">
        <f>IF(F425="ABI",0,IF(F425="DSP","DSP",IF(F425="VAL","VAL",(IF(A425="F",VLOOKUP(F425,endurfille,2),VLOOKUP(F425,endurgarçon,2))))))</f>
        <v>13</v>
      </c>
      <c r="H425" s="421">
        <f>IF(G425="VAL","VALIDÉ",G425)</f>
        <v>13</v>
      </c>
      <c r="I425" s="418">
        <v>2.95</v>
      </c>
      <c r="J425" s="420">
        <f>IF(I425="ABI",0,IF(I425="DSP","DSP",IF(I425="VAL","VAL",(IF(A425="F",VLOOKUP(I425,VIT20MF,2),VLOOKUP(I425,Vit20MG,2))))))</f>
        <v>20</v>
      </c>
      <c r="K425" s="418">
        <v>6.33</v>
      </c>
      <c r="L425" s="420">
        <f>IF(K425="ABI",0,IF(K425="DSP","DSP",IF(K425="VAL","VAL",(IF(A425="F",VLOOKUP(K425,vit50mf,2),VLOOKUP(K425,vit50mg,2))))))</f>
        <v>15</v>
      </c>
      <c r="M425" s="421">
        <f>IF(OR(J425="DSP",L425="DSP"),"DSP",IF(L425="VAL","VALIDÉ",(J425+L425)/2))</f>
        <v>17.5</v>
      </c>
      <c r="N425" s="418">
        <v>58</v>
      </c>
      <c r="O425" s="418">
        <v>74</v>
      </c>
      <c r="P425" s="422">
        <f>IF(OR(N425="DSP",N425="ABI",N425="VAL"),0,N425/O425)</f>
        <v>0.78378378378378377</v>
      </c>
      <c r="Q425" s="420">
        <f>IF(N425="ABI",0,IF(N425="DSP","DSP",IF(N425="VAL","VAL",IF(A425="F",VLOOKUP(P425,forcefille,2),VLOOKUP(P425,forcegarçon,2)))))</f>
        <v>4</v>
      </c>
      <c r="R425" s="418">
        <v>52.1</v>
      </c>
      <c r="S425" s="420">
        <f>IF(R425="ABI",0,IF(R425="DSP","DSP",IF(R425="VAL","VAL",IF(A425="F",VLOOKUP(R425,détfille,2),VLOOKUP(R425,détgarçon,2)))))</f>
        <v>6</v>
      </c>
      <c r="T425" s="421">
        <f>IF(OR(Q425="VAL",S425="VAL"),"VALIDÉ",IF(AND(Q425="DSP",S425="DSP"),"DSP",IF(Q425="DSP",S425*2,IF(S425="DSP",Q425*2,(Q425+S425)))))</f>
        <v>10</v>
      </c>
      <c r="U425" s="418">
        <v>25.62</v>
      </c>
      <c r="V425" s="420">
        <f>IF(U425="ABI",0,IF(U425="DSP","DSP",IF(U425="VAL","VAL",IF(A425="F",VLOOKUP(U425,coorfille,2),VLOOKUP(U425,coorgarçon,2)))))</f>
        <v>5</v>
      </c>
      <c r="W425" s="418">
        <v>-19</v>
      </c>
      <c r="X425" s="420">
        <f>IF(W425="ABI",0,IF(W425="DSP","DSP",IF(W425="VAL","VAL",IF(A425="F",VLOOKUP(W425,SouplesseFille,2),VLOOKUP(W425,SouplesseGarçon,2)))))</f>
        <v>0</v>
      </c>
      <c r="Y425" s="418">
        <v>2</v>
      </c>
      <c r="Z425" s="420">
        <f>IF(Y425="ABI",0,IF(Y425="DSP","DSP",IF(Y425="VAL","VAL",IF(A425="F",VLOOKUP(Y425,eqfille,2),VLOOKUP(Y425,eqgarçon,2)))))</f>
        <v>4</v>
      </c>
      <c r="AA425" s="421">
        <f>IF(AND(V425="DSP",X425="DSP",Z425="DSP"),"DSP",IF(AND(V425="DSP",X425="DSP"),Z425*4,IF(AND(V425="DSP",Z425="DSP"),X425*4,IF(AND(X425="DSP",Z425="DSP"),V425*2,IF(V425="DSP",(X425+Z425)*2,IF(X425="DSP",V425+Z425*2,IF(Z425="DSP",V425+X425*2,IF(Z425="VAL","VALIDÉ",V425+X425+Z425))))))))</f>
        <v>9</v>
      </c>
      <c r="AB425" s="418">
        <v>33.049999999999997</v>
      </c>
      <c r="AC425" s="420">
        <f>IF(AB425="ABI",0,IF(AB425="DNF",0,IF(AB425="DSP","DSP",IF(AB425="VAL","VAL",(IF(A425="F",VLOOKUP(AB425,nagefille,2),VLOOKUP(AB425,nagegarçon,2)))))))</f>
        <v>14</v>
      </c>
      <c r="AD425" s="423">
        <f>IF(AC425="VAL","VALIDÉ",AC425)</f>
        <v>14</v>
      </c>
      <c r="AE425" s="424">
        <f>IF(AND(H425="DSP",M425="DSP",T425="DSP",AA425="DSP",AD425="DSP"),"DSP",IF(AND(H425="DSP",M425="DSP",T425="DSP",AA425="DSP"),AD425,IF(AND(H425="DSP",M425="DSP",T425="DSP",AD425="DSP"),AA425,IF(AND(H425="DSP",M425="DSP",AA425="DSP",AD425="DSP"),T425,IF(AND(H425="DSP",T425="DSP",AA425="DSP",AD425="DSP"),M425,IF(AND(M425="DSP",T425="DSP",AA425="DSP",AD425="DSP"),H425,IF(AND(T425="DSP",AA425="DSP",AD425="DSP"),(H425+M425)/2,IF(AND(M425="DSP",AA425="DSP",AD425="DSP"),(H425+T425)/2,IF(AND(H425="DSP",AA425="DSP",AD425="DSP"),(M425+T425)/2,IF(AND(M425="DSP",T425="DSP",AD425="DSP"),(H425+AA425)/2,IF(AND(H425="DSP",T425="DSP",AD425="DSP"),(M425+AA425)/2,IF(AND(H425="DSP",M425="DSP",AD425="DSP"),(T425+AA425)/2,IF(AND(M425="DSP",T425="DSP",AA425="DSP"),(H425+AD425)/2,IF(AND(H425="DSP",T425="DSP",AA425="DSP"),(M425+AD425)/2,IF(AND(H425="DSP",M425="DSP",AA425="DSP"),(T425+AD425)/2,IF(AND(H425="DSP",M425="DSP",T425="DSP"),(AA425+AD425)/2,IF(AND(H425="DSP",M425="DSP"),(T425+AA425+AD425)/3,IF(AND(H425="DSP",T425="DSP"),(M425+AA425+AD425)/3,IF(AND(M425="DSP",T425="DSP"),(H425+AA425+AD425)/3,IF(AND(H425="DSP",AA425="DSP"),(M425+T425+AD425)/3,IF(AND(M425="DSP",AA425="DSP"),(H425+T425+AD425)/3,IF(AND(T425="DSP",AA425="DSP"),(H425+M425+AD425)/3,IF(AND(H425="DSP",AD425="DSP"),(M425+T425+AA425)/3,IF(AND(M425="DSP",AD425="DSP"),(H425+T425+AA425)/3,IF(AND(T425="DSP",AD425="DSP"),(H425+M425+AA425)/3,IF(AND(AA425="DSP",AD425="DSP"),(H425+M425+T425)/3,IF(H425="DSP",(M425+T425+AA425+AD425)/4,IF(M425="DSP",(H425+T425+AA425+AD425)/4,IF(T425="DSP",(H425+M425+AA425+AD425)/4,IF(AA425="DSP",(H425+M425+T425+AD425)/4,IF(AD425="DSP",(H425+M425+T425+AA425)/4,SUM(H425+M425+T425+AA425+AD425)/5)))))))))))))))))))))))))))))))</f>
        <v>12.7</v>
      </c>
      <c r="AF425" s="425">
        <f>IF(AE425="DSP",0,AE425)</f>
        <v>12.7</v>
      </c>
      <c r="AG425" s="484">
        <f>RANK(AF425,$AF$3:$AF$651,0)</f>
        <v>114</v>
      </c>
      <c r="AH425" s="426">
        <f>IF(ISERROR(VLOOKUP(B425,'Notes Ecrit'!$A$2:$B$650,2,FALSE)),"ABI",(VLOOKUP(B425,'Notes Ecrit'!$A$2:$B$650,2,FALSE)))</f>
        <v>5.5</v>
      </c>
      <c r="AI425" s="425">
        <f>IF(OR(AH425="ABI",AH425="VALIDÉ"),0,AH425)</f>
        <v>5.5</v>
      </c>
      <c r="AJ425" s="488">
        <f>RANK(AI425,$AI$3:$AI$651,0)</f>
        <v>353</v>
      </c>
      <c r="AK425" s="427">
        <f>IF(AH425="ABI","DEF",IF(AE425="DSP",AH425,(AE425*0.5+AH425*0.5)))</f>
        <v>9.1</v>
      </c>
    </row>
    <row r="426" spans="1:37" ht="15.75" customHeight="1" thickBot="1" x14ac:dyDescent="0.35">
      <c r="A426" s="414" t="s">
        <v>74</v>
      </c>
      <c r="B426" s="415">
        <v>21907323</v>
      </c>
      <c r="C426" s="444" t="s">
        <v>812</v>
      </c>
      <c r="D426" s="445" t="s">
        <v>114</v>
      </c>
      <c r="E426" s="418">
        <v>15</v>
      </c>
      <c r="F426" s="419">
        <f>IF(E426="ABI","ABI",IF(E426="DSP","DSP",IF(E426="VAL","VAL",(VLOOKUP(E426,tpstest,2)))))</f>
        <v>17</v>
      </c>
      <c r="G426" s="420">
        <f>IF(F426="ABI",0,IF(F426="DSP","DSP",IF(F426="VAL","VAL",(IF(A426="F",VLOOKUP(F426,endurfille,2),VLOOKUP(F426,endurgarçon,2))))))</f>
        <v>15</v>
      </c>
      <c r="H426" s="421">
        <f>IF(G426="VAL","VALIDÉ",G426)</f>
        <v>15</v>
      </c>
      <c r="I426" s="418">
        <v>3.36</v>
      </c>
      <c r="J426" s="420">
        <f>IF(I426="ABI",0,IF(I426="DSP","DSP",IF(I426="VAL","VAL",(IF(A426="F",VLOOKUP(I426,VIT20MF,2),VLOOKUP(I426,Vit20MG,2))))))</f>
        <v>19</v>
      </c>
      <c r="K426" s="418">
        <v>7.57</v>
      </c>
      <c r="L426" s="420">
        <f>IF(K426="ABI",0,IF(K426="DSP","DSP",IF(K426="VAL","VAL",(IF(A426="F",VLOOKUP(K426,vit50mf,2),VLOOKUP(K426,vit50mg,2))))))</f>
        <v>12</v>
      </c>
      <c r="M426" s="421">
        <f>IF(OR(J426="DSP",L426="DSP"),"DSP",IF(L426="VAL","VALIDÉ",(J426+L426)/2))</f>
        <v>15.5</v>
      </c>
      <c r="N426" s="418">
        <v>28</v>
      </c>
      <c r="O426" s="418">
        <v>54</v>
      </c>
      <c r="P426" s="422">
        <f>IF(OR(N426="DSP",N426="ABI",N426="VAL"),0,N426/O426)</f>
        <v>0.51851851851851849</v>
      </c>
      <c r="Q426" s="420">
        <f>IF(N426="ABI",0,IF(N426="DSP","DSP",IF(N426="VAL","VAL",IF(A426="F",VLOOKUP(P426,forcefille,2),VLOOKUP(P426,forcegarçon,2)))))</f>
        <v>5</v>
      </c>
      <c r="R426" s="418">
        <v>33.1</v>
      </c>
      <c r="S426" s="420">
        <f>IF(R426="ABI",0,IF(R426="DSP","DSP",IF(R426="VAL","VAL",IF(A426="F",VLOOKUP(R426,détfille,2),VLOOKUP(R426,détgarçon,2)))))</f>
        <v>5.5</v>
      </c>
      <c r="T426" s="421">
        <f>IF(OR(Q426="VAL",S426="VAL"),"VALIDÉ",IF(AND(Q426="DSP",S426="DSP"),"DSP",IF(Q426="DSP",S426*2,IF(S426="DSP",Q426*2,(Q426+S426)))))</f>
        <v>10.5</v>
      </c>
      <c r="U426" s="418">
        <v>27.64</v>
      </c>
      <c r="V426" s="420">
        <f>IF(U426="ABI",0,IF(U426="DSP","DSP",IF(U426="VAL","VAL",IF(A426="F",VLOOKUP(U426,coorfille,2),VLOOKUP(U426,coorgarçon,2)))))</f>
        <v>5</v>
      </c>
      <c r="W426" s="418">
        <v>-10</v>
      </c>
      <c r="X426" s="420">
        <f>IF(W426="ABI",0,IF(W426="DSP","DSP",IF(W426="VAL","VAL",IF(A426="F",VLOOKUP(W426,SouplesseFille,2),VLOOKUP(W426,SouplesseGarçon,2)))))</f>
        <v>0.75</v>
      </c>
      <c r="Y426" s="418">
        <v>4</v>
      </c>
      <c r="Z426" s="420">
        <f>IF(Y426="ABI",0,IF(Y426="DSP","DSP",IF(Y426="VAL","VAL",IF(A426="F",VLOOKUP(Y426,eqfille,2),VLOOKUP(Y426,eqgarçon,2)))))</f>
        <v>3</v>
      </c>
      <c r="AA426" s="421">
        <f>IF(AND(V426="DSP",X426="DSP",Z426="DSP"),"DSP",IF(AND(V426="DSP",X426="DSP"),Z426*4,IF(AND(V426="DSP",Z426="DSP"),X426*4,IF(AND(X426="DSP",Z426="DSP"),V426*2,IF(V426="DSP",(X426+Z426)*2,IF(X426="DSP",V426+Z426*2,IF(Z426="DSP",V426+X426*2,IF(Z426="VAL","VALIDÉ",V426+X426+Z426))))))))</f>
        <v>8.75</v>
      </c>
      <c r="AB426" s="418">
        <v>54.67</v>
      </c>
      <c r="AC426" s="420">
        <f>IF(AB426="ABI",0,IF(AB426="DNF",0,IF(AB426="DSP","DSP",IF(AB426="VAL","VAL",(IF(A426="F",VLOOKUP(AB426,nagefille,2),VLOOKUP(AB426,nagegarçon,2)))))))</f>
        <v>7</v>
      </c>
      <c r="AD426" s="423">
        <f>IF(AC426="VAL","VALIDÉ",AC426)</f>
        <v>7</v>
      </c>
      <c r="AE426" s="424">
        <f>IF(AND(H426="DSP",M426="DSP",T426="DSP",AA426="DSP",AD426="DSP"),"DSP",IF(AND(H426="DSP",M426="DSP",T426="DSP",AA426="DSP"),AD426,IF(AND(H426="DSP",M426="DSP",T426="DSP",AD426="DSP"),AA426,IF(AND(H426="DSP",M426="DSP",AA426="DSP",AD426="DSP"),T426,IF(AND(H426="DSP",T426="DSP",AA426="DSP",AD426="DSP"),M426,IF(AND(M426="DSP",T426="DSP",AA426="DSP",AD426="DSP"),H426,IF(AND(T426="DSP",AA426="DSP",AD426="DSP"),(H426+M426)/2,IF(AND(M426="DSP",AA426="DSP",AD426="DSP"),(H426+T426)/2,IF(AND(H426="DSP",AA426="DSP",AD426="DSP"),(M426+T426)/2,IF(AND(M426="DSP",T426="DSP",AD426="DSP"),(H426+AA426)/2,IF(AND(H426="DSP",T426="DSP",AD426="DSP"),(M426+AA426)/2,IF(AND(H426="DSP",M426="DSP",AD426="DSP"),(T426+AA426)/2,IF(AND(M426="DSP",T426="DSP",AA426="DSP"),(H426+AD426)/2,IF(AND(H426="DSP",T426="DSP",AA426="DSP"),(M426+AD426)/2,IF(AND(H426="DSP",M426="DSP",AA426="DSP"),(T426+AD426)/2,IF(AND(H426="DSP",M426="DSP",T426="DSP"),(AA426+AD426)/2,IF(AND(H426="DSP",M426="DSP"),(T426+AA426+AD426)/3,IF(AND(H426="DSP",T426="DSP"),(M426+AA426+AD426)/3,IF(AND(M426="DSP",T426="DSP"),(H426+AA426+AD426)/3,IF(AND(H426="DSP",AA426="DSP"),(M426+T426+AD426)/3,IF(AND(M426="DSP",AA426="DSP"),(H426+T426+AD426)/3,IF(AND(T426="DSP",AA426="DSP"),(H426+M426+AD426)/3,IF(AND(H426="DSP",AD426="DSP"),(M426+T426+AA426)/3,IF(AND(M426="DSP",AD426="DSP"),(H426+T426+AA426)/3,IF(AND(T426="DSP",AD426="DSP"),(H426+M426+AA426)/3,IF(AND(AA426="DSP",AD426="DSP"),(H426+M426+T426)/3,IF(H426="DSP",(M426+T426+AA426+AD426)/4,IF(M426="DSP",(H426+T426+AA426+AD426)/4,IF(T426="DSP",(H426+M426+AA426+AD426)/4,IF(AA426="DSP",(H426+M426+T426+AD426)/4,IF(AD426="DSP",(H426+M426+T426+AA426)/4,SUM(H426+M426+T426+AA426+AD426)/5)))))))))))))))))))))))))))))))</f>
        <v>11.35</v>
      </c>
      <c r="AF426" s="425">
        <f>IF(AE426="DSP",0,AE426)</f>
        <v>11.35</v>
      </c>
      <c r="AG426" s="484">
        <f>RANK(AF426,$AF$3:$AF$651,0)</f>
        <v>281</v>
      </c>
      <c r="AH426" s="426">
        <f>IF(ISERROR(VLOOKUP(B426,'Notes Ecrit'!$A$2:$B$650,2,FALSE)),"ABI",(VLOOKUP(B426,'Notes Ecrit'!$A$2:$B$650,2,FALSE)))</f>
        <v>9</v>
      </c>
      <c r="AI426" s="425">
        <f>IF(OR(AH426="ABI",AH426="VALIDÉ"),0,AH426)</f>
        <v>9</v>
      </c>
      <c r="AJ426" s="488">
        <f>RANK(AI426,$AI$3:$AI$651,0)</f>
        <v>58</v>
      </c>
      <c r="AK426" s="427">
        <f>IF(AH426="ABI","DEF",IF(AE426="DSP",AH426,(AE426*0.5+AH426*0.5)))</f>
        <v>10.175000000000001</v>
      </c>
    </row>
    <row r="427" spans="1:37" ht="15.75" customHeight="1" thickBot="1" x14ac:dyDescent="0.35">
      <c r="A427" s="414" t="s">
        <v>74</v>
      </c>
      <c r="B427" s="415">
        <v>21904982</v>
      </c>
      <c r="C427" s="428" t="s">
        <v>39</v>
      </c>
      <c r="D427" s="429" t="s">
        <v>813</v>
      </c>
      <c r="E427" s="418">
        <v>14</v>
      </c>
      <c r="F427" s="419">
        <f>IF(E427="ABI","ABI",IF(E427="DSP","DSP",IF(E427="VAL","VAL",(VLOOKUP(E427,tpstest,2)))))</f>
        <v>16.5</v>
      </c>
      <c r="G427" s="420">
        <f>IF(F427="ABI",0,IF(F427="DSP","DSP",IF(F427="VAL","VAL",(IF(A427="F",VLOOKUP(F427,endurfille,2),VLOOKUP(F427,endurgarçon,2))))))</f>
        <v>14</v>
      </c>
      <c r="H427" s="421">
        <f>IF(G427="VAL","VALIDÉ",G427)</f>
        <v>14</v>
      </c>
      <c r="I427" s="418">
        <v>3.74</v>
      </c>
      <c r="J427" s="420">
        <f>IF(I427="ABI",0,IF(I427="DSP","DSP",IF(I427="VAL","VAL",(IF(A427="F",VLOOKUP(I427,VIT20MF,2),VLOOKUP(I427,Vit20MG,2))))))</f>
        <v>12</v>
      </c>
      <c r="K427" s="418">
        <v>7.6</v>
      </c>
      <c r="L427" s="420">
        <f>IF(K427="ABI",0,IF(K427="DSP","DSP",IF(K427="VAL","VAL",(IF(A427="F",VLOOKUP(K427,vit50mf,2),VLOOKUP(K427,vit50mg,2))))))</f>
        <v>12</v>
      </c>
      <c r="M427" s="421">
        <f>IF(OR(J427="DSP",L427="DSP"),"DSP",IF(L427="VAL","VALIDÉ",(J427+L427)/2))</f>
        <v>12</v>
      </c>
      <c r="N427" s="418">
        <v>29</v>
      </c>
      <c r="O427" s="418">
        <v>55</v>
      </c>
      <c r="P427" s="422">
        <f>IF(OR(N427="DSP",N427="ABI",N427="VAL"),0,N427/O427)</f>
        <v>0.52727272727272723</v>
      </c>
      <c r="Q427" s="420">
        <f>IF(N427="ABI",0,IF(N427="DSP","DSP",IF(N427="VAL","VAL",IF(A427="F",VLOOKUP(P427,forcefille,2),VLOOKUP(P427,forcegarçon,2)))))</f>
        <v>5</v>
      </c>
      <c r="R427" s="418">
        <v>34</v>
      </c>
      <c r="S427" s="420">
        <f>IF(R427="ABI",0,IF(R427="DSP","DSP",IF(R427="VAL","VAL",IF(A427="F",VLOOKUP(R427,détfille,2),VLOOKUP(R427,détgarçon,2)))))</f>
        <v>6</v>
      </c>
      <c r="T427" s="421">
        <f>IF(OR(Q427="VAL",S427="VAL"),"VALIDÉ",IF(AND(Q427="DSP",S427="DSP"),"DSP",IF(Q427="DSP",S427*2,IF(S427="DSP",Q427*2,(Q427+S427)))))</f>
        <v>11</v>
      </c>
      <c r="U427" s="418">
        <v>27.2</v>
      </c>
      <c r="V427" s="420">
        <f>IF(U427="ABI",0,IF(U427="DSP","DSP",IF(U427="VAL","VAL",IF(A427="F",VLOOKUP(U427,coorfille,2),VLOOKUP(U427,coorgarçon,2)))))</f>
        <v>5.25</v>
      </c>
      <c r="W427" s="418">
        <v>5</v>
      </c>
      <c r="X427" s="420">
        <f>IF(W427="ABI",0,IF(W427="DSP","DSP",IF(W427="VAL","VAL",IF(A427="F",VLOOKUP(W427,SouplesseFille,2),VLOOKUP(W427,SouplesseGarçon,2)))))</f>
        <v>3.5</v>
      </c>
      <c r="Y427" s="418">
        <v>1</v>
      </c>
      <c r="Z427" s="420">
        <f>IF(Y427="ABI",0,IF(Y427="DSP","DSP",IF(Y427="VAL","VAL",IF(A427="F",VLOOKUP(Y427,eqfille,2),VLOOKUP(Y427,eqgarçon,2)))))</f>
        <v>4.5</v>
      </c>
      <c r="AA427" s="421">
        <f>IF(AND(V427="DSP",X427="DSP",Z427="DSP"),"DSP",IF(AND(V427="DSP",X427="DSP"),Z427*4,IF(AND(V427="DSP",Z427="DSP"),X427*4,IF(AND(X427="DSP",Z427="DSP"),V427*2,IF(V427="DSP",(X427+Z427)*2,IF(X427="DSP",V427+Z427*2,IF(Z427="DSP",V427+X427*2,IF(Z427="VAL","VALIDÉ",V427+X427+Z427))))))))</f>
        <v>13.25</v>
      </c>
      <c r="AB427" s="418">
        <v>43.82</v>
      </c>
      <c r="AC427" s="420">
        <f>IF(AB427="ABI",0,IF(AB427="DNF",0,IF(AB427="DSP","DSP",IF(AB427="VAL","VAL",(IF(A427="F",VLOOKUP(AB427,nagefille,2),VLOOKUP(AB427,nagegarçon,2)))))))</f>
        <v>12</v>
      </c>
      <c r="AD427" s="423">
        <f>IF(AC427="VAL","VALIDÉ",AC427)</f>
        <v>12</v>
      </c>
      <c r="AE427" s="424">
        <f>IF(AND(H427="DSP",M427="DSP",T427="DSP",AA427="DSP",AD427="DSP"),"DSP",IF(AND(H427="DSP",M427="DSP",T427="DSP",AA427="DSP"),AD427,IF(AND(H427="DSP",M427="DSP",T427="DSP",AD427="DSP"),AA427,IF(AND(H427="DSP",M427="DSP",AA427="DSP",AD427="DSP"),T427,IF(AND(H427="DSP",T427="DSP",AA427="DSP",AD427="DSP"),M427,IF(AND(M427="DSP",T427="DSP",AA427="DSP",AD427="DSP"),H427,IF(AND(T427="DSP",AA427="DSP",AD427="DSP"),(H427+M427)/2,IF(AND(M427="DSP",AA427="DSP",AD427="DSP"),(H427+T427)/2,IF(AND(H427="DSP",AA427="DSP",AD427="DSP"),(M427+T427)/2,IF(AND(M427="DSP",T427="DSP",AD427="DSP"),(H427+AA427)/2,IF(AND(H427="DSP",T427="DSP",AD427="DSP"),(M427+AA427)/2,IF(AND(H427="DSP",M427="DSP",AD427="DSP"),(T427+AA427)/2,IF(AND(M427="DSP",T427="DSP",AA427="DSP"),(H427+AD427)/2,IF(AND(H427="DSP",T427="DSP",AA427="DSP"),(M427+AD427)/2,IF(AND(H427="DSP",M427="DSP",AA427="DSP"),(T427+AD427)/2,IF(AND(H427="DSP",M427="DSP",T427="DSP"),(AA427+AD427)/2,IF(AND(H427="DSP",M427="DSP"),(T427+AA427+AD427)/3,IF(AND(H427="DSP",T427="DSP"),(M427+AA427+AD427)/3,IF(AND(M427="DSP",T427="DSP"),(H427+AA427+AD427)/3,IF(AND(H427="DSP",AA427="DSP"),(M427+T427+AD427)/3,IF(AND(M427="DSP",AA427="DSP"),(H427+T427+AD427)/3,IF(AND(T427="DSP",AA427="DSP"),(H427+M427+AD427)/3,IF(AND(H427="DSP",AD427="DSP"),(M427+T427+AA427)/3,IF(AND(M427="DSP",AD427="DSP"),(H427+T427+AA427)/3,IF(AND(T427="DSP",AD427="DSP"),(H427+M427+AA427)/3,IF(AND(AA427="DSP",AD427="DSP"),(H427+M427+T427)/3,IF(H427="DSP",(M427+T427+AA427+AD427)/4,IF(M427="DSP",(H427+T427+AA427+AD427)/4,IF(T427="DSP",(H427+M427+AA427+AD427)/4,IF(AA427="DSP",(H427+M427+T427+AD427)/4,IF(AD427="DSP",(H427+M427+T427+AA427)/4,SUM(H427+M427+T427+AA427+AD427)/5)))))))))))))))))))))))))))))))</f>
        <v>12.45</v>
      </c>
      <c r="AF427" s="425">
        <f>IF(AE427="DSP",0,AE427)</f>
        <v>12.45</v>
      </c>
      <c r="AG427" s="484">
        <f>RANK(AF427,$AF$3:$AF$651,0)</f>
        <v>140</v>
      </c>
      <c r="AH427" s="426">
        <f>IF(ISERROR(VLOOKUP(B427,'Notes Ecrit'!$A$2:$B$650,2,FALSE)),"ABI",(VLOOKUP(B427,'Notes Ecrit'!$A$2:$B$650,2,FALSE)))</f>
        <v>9.5</v>
      </c>
      <c r="AI427" s="425">
        <f>IF(OR(AH427="ABI",AH427="VALIDÉ"),0,AH427)</f>
        <v>9.5</v>
      </c>
      <c r="AJ427" s="488">
        <f>RANK(AI427,$AI$3:$AI$651,0)</f>
        <v>38</v>
      </c>
      <c r="AK427" s="427">
        <f>IF(AH427="ABI","DEF",IF(AE427="DSP",AH427,(AE427*0.5+AH427*0.5)))</f>
        <v>10.975</v>
      </c>
    </row>
    <row r="428" spans="1:37" ht="15.75" customHeight="1" thickBot="1" x14ac:dyDescent="0.35">
      <c r="A428" s="414" t="s">
        <v>74</v>
      </c>
      <c r="B428" s="415">
        <v>21908673</v>
      </c>
      <c r="C428" s="452" t="s">
        <v>814</v>
      </c>
      <c r="D428" s="429" t="s">
        <v>815</v>
      </c>
      <c r="E428" s="418">
        <v>14</v>
      </c>
      <c r="F428" s="419">
        <f>IF(E428="ABI","ABI",IF(E428="DSP","DSP",IF(E428="VAL","VAL",(VLOOKUP(E428,tpstest,2)))))</f>
        <v>16.5</v>
      </c>
      <c r="G428" s="420">
        <f>IF(F428="ABI",0,IF(F428="DSP","DSP",IF(F428="VAL","VAL",(IF(A428="F",VLOOKUP(F428,endurfille,2),VLOOKUP(F428,endurgarçon,2))))))</f>
        <v>14</v>
      </c>
      <c r="H428" s="421">
        <f>IF(G428="VAL","VALIDÉ",G428)</f>
        <v>14</v>
      </c>
      <c r="I428" s="418">
        <v>3.44</v>
      </c>
      <c r="J428" s="420">
        <f>IF(I428="ABI",0,IF(I428="DSP","DSP",IF(I428="VAL","VAL",(IF(A428="F",VLOOKUP(I428,VIT20MF,2),VLOOKUP(I428,Vit20MG,2))))))</f>
        <v>17</v>
      </c>
      <c r="K428" s="418">
        <v>7.62</v>
      </c>
      <c r="L428" s="420">
        <f>IF(K428="ABI",0,IF(K428="DSP","DSP",IF(K428="VAL","VAL",(IF(A428="F",VLOOKUP(K428,vit50mf,2),VLOOKUP(K428,vit50mg,2))))))</f>
        <v>12</v>
      </c>
      <c r="M428" s="421">
        <f>IF(OR(J428="DSP",L428="DSP"),"DSP",IF(L428="VAL","VALIDÉ",(J428+L428)/2))</f>
        <v>14.5</v>
      </c>
      <c r="N428" s="561" t="s">
        <v>1025</v>
      </c>
      <c r="O428" s="418">
        <v>54</v>
      </c>
      <c r="P428" s="422">
        <f>IF(OR(N428="DSP",N428="ABI",N428="VAL"),0,N428/O428)</f>
        <v>0</v>
      </c>
      <c r="Q428" s="420" t="str">
        <f>IF(N428="ABI",0,IF(N428="DSP","DSP",IF(N428="VAL","VAL",IF(A428="F",VLOOKUP(P428,forcefille,2),VLOOKUP(P428,forcegarçon,2)))))</f>
        <v>DSP</v>
      </c>
      <c r="R428" s="418">
        <v>30.7</v>
      </c>
      <c r="S428" s="420">
        <f>IF(R428="ABI",0,IF(R428="DSP","DSP",IF(R428="VAL","VAL",IF(A428="F",VLOOKUP(R428,détfille,2),VLOOKUP(R428,détgarçon,2)))))</f>
        <v>5</v>
      </c>
      <c r="T428" s="421">
        <f>IF(OR(Q428="VAL",S428="VAL"),"VALIDÉ",IF(AND(Q428="DSP",S428="DSP"),"DSP",IF(Q428="DSP",S428*2,IF(S428="DSP",Q428*2,(Q428+S428)))))</f>
        <v>10</v>
      </c>
      <c r="U428" s="418">
        <v>29.06</v>
      </c>
      <c r="V428" s="420">
        <f>IF(U428="ABI",0,IF(U428="DSP","DSP",IF(U428="VAL","VAL",IF(A428="F",VLOOKUP(U428,coorfille,2),VLOOKUP(U428,coorgarçon,2)))))</f>
        <v>4.25</v>
      </c>
      <c r="W428" s="418">
        <v>-2</v>
      </c>
      <c r="X428" s="420">
        <f>IF(W428="ABI",0,IF(W428="DSP","DSP",IF(W428="VAL","VAL",IF(A428="F",VLOOKUP(W428,SouplesseFille,2),VLOOKUP(W428,SouplesseGarçon,2)))))</f>
        <v>2</v>
      </c>
      <c r="Y428" s="418">
        <v>1</v>
      </c>
      <c r="Z428" s="420">
        <f>IF(Y428="ABI",0,IF(Y428="DSP","DSP",IF(Y428="VAL","VAL",IF(A428="F",VLOOKUP(Y428,eqfille,2),VLOOKUP(Y428,eqgarçon,2)))))</f>
        <v>4.5</v>
      </c>
      <c r="AA428" s="421">
        <f>IF(AND(V428="DSP",X428="DSP",Z428="DSP"),"DSP",IF(AND(V428="DSP",X428="DSP"),Z428*4,IF(AND(V428="DSP",Z428="DSP"),X428*4,IF(AND(X428="DSP",Z428="DSP"),V428*2,IF(V428="DSP",(X428+Z428)*2,IF(X428="DSP",V428+Z428*2,IF(Z428="DSP",V428+X428*2,IF(Z428="VAL","VALIDÉ",V428+X428+Z428))))))))</f>
        <v>10.75</v>
      </c>
      <c r="AB428" s="418">
        <v>40.19</v>
      </c>
      <c r="AC428" s="420">
        <f>IF(AB428="ABI",0,IF(AB428="DNF",0,IF(AB428="DSP","DSP",IF(AB428="VAL","VAL",(IF(A428="F",VLOOKUP(AB428,nagefille,2),VLOOKUP(AB428,nagegarçon,2)))))))</f>
        <v>13</v>
      </c>
      <c r="AD428" s="423">
        <f>IF(AC428="VAL","VALIDÉ",AC428)</f>
        <v>13</v>
      </c>
      <c r="AE428" s="424">
        <f>IF(AND(H428="DSP",M428="DSP",T428="DSP",AA428="DSP",AD428="DSP"),"DSP",IF(AND(H428="DSP",M428="DSP",T428="DSP",AA428="DSP"),AD428,IF(AND(H428="DSP",M428="DSP",T428="DSP",AD428="DSP"),AA428,IF(AND(H428="DSP",M428="DSP",AA428="DSP",AD428="DSP"),T428,IF(AND(H428="DSP",T428="DSP",AA428="DSP",AD428="DSP"),M428,IF(AND(M428="DSP",T428="DSP",AA428="DSP",AD428="DSP"),H428,IF(AND(T428="DSP",AA428="DSP",AD428="DSP"),(H428+M428)/2,IF(AND(M428="DSP",AA428="DSP",AD428="DSP"),(H428+T428)/2,IF(AND(H428="DSP",AA428="DSP",AD428="DSP"),(M428+T428)/2,IF(AND(M428="DSP",T428="DSP",AD428="DSP"),(H428+AA428)/2,IF(AND(H428="DSP",T428="DSP",AD428="DSP"),(M428+AA428)/2,IF(AND(H428="DSP",M428="DSP",AD428="DSP"),(T428+AA428)/2,IF(AND(M428="DSP",T428="DSP",AA428="DSP"),(H428+AD428)/2,IF(AND(H428="DSP",T428="DSP",AA428="DSP"),(M428+AD428)/2,IF(AND(H428="DSP",M428="DSP",AA428="DSP"),(T428+AD428)/2,IF(AND(H428="DSP",M428="DSP",T428="DSP"),(AA428+AD428)/2,IF(AND(H428="DSP",M428="DSP"),(T428+AA428+AD428)/3,IF(AND(H428="DSP",T428="DSP"),(M428+AA428+AD428)/3,IF(AND(M428="DSP",T428="DSP"),(H428+AA428+AD428)/3,IF(AND(H428="DSP",AA428="DSP"),(M428+T428+AD428)/3,IF(AND(M428="DSP",AA428="DSP"),(H428+T428+AD428)/3,IF(AND(T428="DSP",AA428="DSP"),(H428+M428+AD428)/3,IF(AND(H428="DSP",AD428="DSP"),(M428+T428+AA428)/3,IF(AND(M428="DSP",AD428="DSP"),(H428+T428+AA428)/3,IF(AND(T428="DSP",AD428="DSP"),(H428+M428+AA428)/3,IF(AND(AA428="DSP",AD428="DSP"),(H428+M428+T428)/3,IF(H428="DSP",(M428+T428+AA428+AD428)/4,IF(M428="DSP",(H428+T428+AA428+AD428)/4,IF(T428="DSP",(H428+M428+AA428+AD428)/4,IF(AA428="DSP",(H428+M428+T428+AD428)/4,IF(AD428="DSP",(H428+M428+T428+AA428)/4,SUM(H428+M428+T428+AA428+AD428)/5)))))))))))))))))))))))))))))))</f>
        <v>12.45</v>
      </c>
      <c r="AF428" s="425">
        <f>IF(AE428="DSP",0,AE428)</f>
        <v>12.45</v>
      </c>
      <c r="AG428" s="484">
        <f>RANK(AF428,$AF$3:$AF$651,0)</f>
        <v>140</v>
      </c>
      <c r="AH428" s="426">
        <f>IF(ISERROR(VLOOKUP(B428,'Notes Ecrit'!$A$2:$B$650,2,FALSE)),"ABI",(VLOOKUP(B428,'Notes Ecrit'!$A$2:$B$650,2,FALSE)))</f>
        <v>10</v>
      </c>
      <c r="AI428" s="425">
        <f>IF(OR(AH428="ABI",AH428="VALIDÉ"),0,AH428)</f>
        <v>10</v>
      </c>
      <c r="AJ428" s="488">
        <f>RANK(AI428,$AI$3:$AI$651,0)</f>
        <v>26</v>
      </c>
      <c r="AK428" s="427">
        <f>IF(AH428="ABI","DEF",IF(AE428="DSP",AH428,(AE428*0.5+AH428*0.5)))</f>
        <v>11.225</v>
      </c>
    </row>
    <row r="429" spans="1:37" ht="15.75" customHeight="1" thickBot="1" x14ac:dyDescent="0.35">
      <c r="A429" s="414" t="s">
        <v>1026</v>
      </c>
      <c r="B429" s="415">
        <v>21914334</v>
      </c>
      <c r="C429" s="452" t="s">
        <v>816</v>
      </c>
      <c r="D429" s="429" t="s">
        <v>817</v>
      </c>
      <c r="E429" s="418">
        <v>8</v>
      </c>
      <c r="F429" s="419">
        <f>IF(E429="ABI","ABI",IF(E429="DSP","DSP",IF(E429="VAL","VAL",(VLOOKUP(E429,tpstest,2)))))</f>
        <v>13.5</v>
      </c>
      <c r="G429" s="420">
        <f>IF(F429="ABI",0,IF(F429="DSP","DSP",IF(F429="VAL","VAL",(IF(A429="F",VLOOKUP(F429,endurfille,2),VLOOKUP(F429,endurgarçon,2))))))</f>
        <v>5</v>
      </c>
      <c r="H429" s="421">
        <f>IF(G429="VAL","VALIDÉ",G429)</f>
        <v>5</v>
      </c>
      <c r="I429" s="418">
        <v>3.57</v>
      </c>
      <c r="J429" s="420">
        <f>IF(I429="ABI",0,IF(I429="DSP","DSP",IF(I429="VAL","VAL",(IF(A429="F",VLOOKUP(I429,VIT20MF,2),VLOOKUP(I429,Vit20MG,2))))))</f>
        <v>11</v>
      </c>
      <c r="K429" s="418">
        <v>7.6</v>
      </c>
      <c r="L429" s="420">
        <f>IF(K429="ABI",0,IF(K429="DSP","DSP",IF(K429="VAL","VAL",(IF(A429="F",VLOOKUP(K429,vit50mf,2),VLOOKUP(K429,vit50mg,2))))))</f>
        <v>5</v>
      </c>
      <c r="M429" s="421">
        <f>IF(OR(J429="DSP",L429="DSP"),"DSP",IF(L429="VAL","VALIDÉ",(J429+L429)/2))</f>
        <v>8</v>
      </c>
      <c r="N429" s="418">
        <v>81</v>
      </c>
      <c r="O429" s="418">
        <v>114</v>
      </c>
      <c r="P429" s="422">
        <f>IF(OR(N429="DSP",N429="ABI",N429="VAL"),0,N429/O429)</f>
        <v>0.71052631578947367</v>
      </c>
      <c r="Q429" s="420">
        <f>IF(N429="ABI",0,IF(N429="DSP","DSP",IF(N429="VAL","VAL",IF(A429="F",VLOOKUP(P429,forcefille,2),VLOOKUP(P429,forcegarçon,2)))))</f>
        <v>4</v>
      </c>
      <c r="R429" s="418">
        <v>32</v>
      </c>
      <c r="S429" s="420">
        <f>IF(R429="ABI",0,IF(R429="DSP","DSP",IF(R429="VAL","VAL",IF(A429="F",VLOOKUP(R429,détfille,2),VLOOKUP(R429,détgarçon,2)))))</f>
        <v>1</v>
      </c>
      <c r="T429" s="421">
        <f>IF(OR(Q429="VAL",S429="VAL"),"VALIDÉ",IF(AND(Q429="DSP",S429="DSP"),"DSP",IF(Q429="DSP",S429*2,IF(S429="DSP",Q429*2,(Q429+S429)))))</f>
        <v>5</v>
      </c>
      <c r="U429" s="418">
        <v>31.45</v>
      </c>
      <c r="V429" s="420">
        <f>IF(U429="ABI",0,IF(U429="DSP","DSP",IF(U429="VAL","VAL",IF(A429="F",VLOOKUP(U429,coorfille,2),VLOOKUP(U429,coorgarçon,2)))))</f>
        <v>2.25</v>
      </c>
      <c r="W429" s="418">
        <v>-4</v>
      </c>
      <c r="X429" s="420">
        <f>IF(W429="ABI",0,IF(W429="DSP","DSP",IF(W429="VAL","VAL",IF(A429="F",VLOOKUP(W429,SouplesseFille,2),VLOOKUP(W429,SouplesseGarçon,2)))))</f>
        <v>1.5</v>
      </c>
      <c r="Y429" s="418">
        <v>10</v>
      </c>
      <c r="Z429" s="420">
        <f>IF(Y429="ABI",0,IF(Y429="DSP","DSP",IF(Y429="VAL","VAL",IF(A429="F",VLOOKUP(Y429,eqfille,2),VLOOKUP(Y429,eqgarçon,2)))))</f>
        <v>0</v>
      </c>
      <c r="AA429" s="421">
        <f>IF(AND(V429="DSP",X429="DSP",Z429="DSP"),"DSP",IF(AND(V429="DSP",X429="DSP"),Z429*4,IF(AND(V429="DSP",Z429="DSP"),X429*4,IF(AND(X429="DSP",Z429="DSP"),V429*2,IF(V429="DSP",(X429+Z429)*2,IF(X429="DSP",V429+Z429*2,IF(Z429="DSP",V429+X429*2,IF(Z429="VAL","VALIDÉ",V429+X429+Z429))))))))</f>
        <v>3.75</v>
      </c>
      <c r="AB429" s="418">
        <v>45.32</v>
      </c>
      <c r="AC429" s="420">
        <f>IF(AB429="ABI",0,IF(AB429="DNF",0,IF(AB429="DSP","DSP",IF(AB429="VAL","VAL",(IF(A429="F",VLOOKUP(AB429,nagefille,2),VLOOKUP(AB429,nagegarçon,2)))))))</f>
        <v>7</v>
      </c>
      <c r="AD429" s="423">
        <f>IF(AC429="VAL","VALIDÉ",AC429)</f>
        <v>7</v>
      </c>
      <c r="AE429" s="424">
        <f>IF(AND(H429="DSP",M429="DSP",T429="DSP",AA429="DSP",AD429="DSP"),"DSP",IF(AND(H429="DSP",M429="DSP",T429="DSP",AA429="DSP"),AD429,IF(AND(H429="DSP",M429="DSP",T429="DSP",AD429="DSP"),AA429,IF(AND(H429="DSP",M429="DSP",AA429="DSP",AD429="DSP"),T429,IF(AND(H429="DSP",T429="DSP",AA429="DSP",AD429="DSP"),M429,IF(AND(M429="DSP",T429="DSP",AA429="DSP",AD429="DSP"),H429,IF(AND(T429="DSP",AA429="DSP",AD429="DSP"),(H429+M429)/2,IF(AND(M429="DSP",AA429="DSP",AD429="DSP"),(H429+T429)/2,IF(AND(H429="DSP",AA429="DSP",AD429="DSP"),(M429+T429)/2,IF(AND(M429="DSP",T429="DSP",AD429="DSP"),(H429+AA429)/2,IF(AND(H429="DSP",T429="DSP",AD429="DSP"),(M429+AA429)/2,IF(AND(H429="DSP",M429="DSP",AD429="DSP"),(T429+AA429)/2,IF(AND(M429="DSP",T429="DSP",AA429="DSP"),(H429+AD429)/2,IF(AND(H429="DSP",T429="DSP",AA429="DSP"),(M429+AD429)/2,IF(AND(H429="DSP",M429="DSP",AA429="DSP"),(T429+AD429)/2,IF(AND(H429="DSP",M429="DSP",T429="DSP"),(AA429+AD429)/2,IF(AND(H429="DSP",M429="DSP"),(T429+AA429+AD429)/3,IF(AND(H429="DSP",T429="DSP"),(M429+AA429+AD429)/3,IF(AND(M429="DSP",T429="DSP"),(H429+AA429+AD429)/3,IF(AND(H429="DSP",AA429="DSP"),(M429+T429+AD429)/3,IF(AND(M429="DSP",AA429="DSP"),(H429+T429+AD429)/3,IF(AND(T429="DSP",AA429="DSP"),(H429+M429+AD429)/3,IF(AND(H429="DSP",AD429="DSP"),(M429+T429+AA429)/3,IF(AND(M429="DSP",AD429="DSP"),(H429+T429+AA429)/3,IF(AND(T429="DSP",AD429="DSP"),(H429+M429+AA429)/3,IF(AND(AA429="DSP",AD429="DSP"),(H429+M429+T429)/3,IF(H429="DSP",(M429+T429+AA429+AD429)/4,IF(M429="DSP",(H429+T429+AA429+AD429)/4,IF(T429="DSP",(H429+M429+AA429+AD429)/4,IF(AA429="DSP",(H429+M429+T429+AD429)/4,IF(AD429="DSP",(H429+M429+T429+AA429)/4,SUM(H429+M429+T429+AA429+AD429)/5)))))))))))))))))))))))))))))))</f>
        <v>5.75</v>
      </c>
      <c r="AF429" s="425">
        <f>IF(AE429="DSP",0,AE429)</f>
        <v>5.75</v>
      </c>
      <c r="AG429" s="484">
        <f>RANK(AF429,$AF$3:$AF$651,0)</f>
        <v>572</v>
      </c>
      <c r="AH429" s="426">
        <f>IF(ISERROR(VLOOKUP(B429,'Notes Ecrit'!$A$2:$B$650,2,FALSE)),"ABI",(VLOOKUP(B429,'Notes Ecrit'!$A$2:$B$650,2,FALSE)))</f>
        <v>3.5</v>
      </c>
      <c r="AI429" s="425">
        <f>IF(OR(AH429="ABI",AH429="VALIDÉ"),0,AH429)</f>
        <v>3.5</v>
      </c>
      <c r="AJ429" s="488">
        <f>RANK(AI429,$AI$3:$AI$651,0)</f>
        <v>531</v>
      </c>
      <c r="AK429" s="427">
        <f>IF(AH429="ABI","DEF",IF(AE429="DSP",AH429,(AE429*0.5+AH429*0.5)))</f>
        <v>4.625</v>
      </c>
    </row>
    <row r="430" spans="1:37" ht="15.75" customHeight="1" thickBot="1" x14ac:dyDescent="0.35">
      <c r="A430" s="414" t="s">
        <v>1026</v>
      </c>
      <c r="B430" s="415">
        <v>21918978</v>
      </c>
      <c r="C430" s="463" t="s">
        <v>818</v>
      </c>
      <c r="D430" s="429" t="s">
        <v>212</v>
      </c>
      <c r="E430" s="418">
        <v>16</v>
      </c>
      <c r="F430" s="419">
        <f>IF(E430="ABI","ABI",IF(E430="DSP","DSP",IF(E430="VAL","VAL",(VLOOKUP(E430,tpstest,2)))))</f>
        <v>17.5</v>
      </c>
      <c r="G430" s="420">
        <f>IF(F430="ABI",0,IF(F430="DSP","DSP",IF(F430="VAL","VAL",(IF(A430="F",VLOOKUP(F430,endurfille,2),VLOOKUP(F430,endurgarçon,2))))))</f>
        <v>13</v>
      </c>
      <c r="H430" s="421">
        <f>IF(G430="VAL","VALIDÉ",G430)</f>
        <v>13</v>
      </c>
      <c r="I430" s="418">
        <v>3.2</v>
      </c>
      <c r="J430" s="420">
        <f>IF(I430="ABI",0,IF(I430="DSP","DSP",IF(I430="VAL","VAL",(IF(A430="F",VLOOKUP(I430,VIT20MF,2),VLOOKUP(I430,Vit20MG,2))))))</f>
        <v>17</v>
      </c>
      <c r="K430" s="418">
        <v>6.95</v>
      </c>
      <c r="L430" s="420">
        <f>IF(K430="ABI",0,IF(K430="DSP","DSP",IF(K430="VAL","VAL",(IF(A430="F",VLOOKUP(K430,vit50mf,2),VLOOKUP(K430,vit50mg,2))))))</f>
        <v>10</v>
      </c>
      <c r="M430" s="421">
        <f>IF(OR(J430="DSP",L430="DSP"),"DSP",IF(L430="VAL","VALIDÉ",(J430+L430)/2))</f>
        <v>13.5</v>
      </c>
      <c r="N430" s="418">
        <v>65</v>
      </c>
      <c r="O430" s="418">
        <v>74</v>
      </c>
      <c r="P430" s="422">
        <f>IF(OR(N430="DSP",N430="ABI",N430="VAL"),0,N430/O430)</f>
        <v>0.8783783783783784</v>
      </c>
      <c r="Q430" s="420">
        <f>IF(N430="ABI",0,IF(N430="DSP","DSP",IF(N430="VAL","VAL",IF(A430="F",VLOOKUP(P430,forcefille,2),VLOOKUP(P430,forcegarçon,2)))))</f>
        <v>4.5</v>
      </c>
      <c r="R430" s="418">
        <v>39.799999999999997</v>
      </c>
      <c r="S430" s="420">
        <f>IF(R430="ABI",0,IF(R430="DSP","DSP",IF(R430="VAL","VAL",IF(A430="F",VLOOKUP(R430,détfille,2),VLOOKUP(R430,détgarçon,2)))))</f>
        <v>3</v>
      </c>
      <c r="T430" s="421">
        <f>IF(OR(Q430="VAL",S430="VAL"),"VALIDÉ",IF(AND(Q430="DSP",S430="DSP"),"DSP",IF(Q430="DSP",S430*2,IF(S430="DSP",Q430*2,(Q430+S430)))))</f>
        <v>7.5</v>
      </c>
      <c r="U430" s="418">
        <v>23.3</v>
      </c>
      <c r="V430" s="420">
        <f>IF(U430="ABI",0,IF(U430="DSP","DSP",IF(U430="VAL","VAL",IF(A430="F",VLOOKUP(U430,coorfille,2),VLOOKUP(U430,coorgarçon,2)))))</f>
        <v>6.25</v>
      </c>
      <c r="W430" s="418">
        <v>1</v>
      </c>
      <c r="X430" s="420">
        <f>IF(W430="ABI",0,IF(W430="DSP","DSP",IF(W430="VAL","VAL",IF(A430="F",VLOOKUP(W430,SouplesseFille,2),VLOOKUP(W430,SouplesseGarçon,2)))))</f>
        <v>2.75</v>
      </c>
      <c r="Y430" s="418">
        <v>3</v>
      </c>
      <c r="Z430" s="420">
        <f>IF(Y430="ABI",0,IF(Y430="DSP","DSP",IF(Y430="VAL","VAL",IF(A430="F",VLOOKUP(Y430,eqfille,2),VLOOKUP(Y430,eqgarçon,2)))))</f>
        <v>3.5</v>
      </c>
      <c r="AA430" s="421">
        <f>IF(AND(V430="DSP",X430="DSP",Z430="DSP"),"DSP",IF(AND(V430="DSP",X430="DSP"),Z430*4,IF(AND(V430="DSP",Z430="DSP"),X430*4,IF(AND(X430="DSP",Z430="DSP"),V430*2,IF(V430="DSP",(X430+Z430)*2,IF(X430="DSP",V430+Z430*2,IF(Z430="DSP",V430+X430*2,IF(Z430="VAL","VALIDÉ",V430+X430+Z430))))))))</f>
        <v>12.5</v>
      </c>
      <c r="AB430" s="418">
        <v>28.7</v>
      </c>
      <c r="AC430" s="420">
        <f>IF(AB430="ABI",0,IF(AB430="DNF",0,IF(AB430="DSP","DSP",IF(AB430="VAL","VAL",(IF(A430="F",VLOOKUP(AB430,nagefille,2),VLOOKUP(AB430,nagegarçon,2)))))))</f>
        <v>18</v>
      </c>
      <c r="AD430" s="423">
        <f>IF(AC430="VAL","VALIDÉ",AC430)</f>
        <v>18</v>
      </c>
      <c r="AE430" s="424">
        <f>IF(AND(H430="DSP",M430="DSP",T430="DSP",AA430="DSP",AD430="DSP"),"DSP",IF(AND(H430="DSP",M430="DSP",T430="DSP",AA430="DSP"),AD430,IF(AND(H430="DSP",M430="DSP",T430="DSP",AD430="DSP"),AA430,IF(AND(H430="DSP",M430="DSP",AA430="DSP",AD430="DSP"),T430,IF(AND(H430="DSP",T430="DSP",AA430="DSP",AD430="DSP"),M430,IF(AND(M430="DSP",T430="DSP",AA430="DSP",AD430="DSP"),H430,IF(AND(T430="DSP",AA430="DSP",AD430="DSP"),(H430+M430)/2,IF(AND(M430="DSP",AA430="DSP",AD430="DSP"),(H430+T430)/2,IF(AND(H430="DSP",AA430="DSP",AD430="DSP"),(M430+T430)/2,IF(AND(M430="DSP",T430="DSP",AD430="DSP"),(H430+AA430)/2,IF(AND(H430="DSP",T430="DSP",AD430="DSP"),(M430+AA430)/2,IF(AND(H430="DSP",M430="DSP",AD430="DSP"),(T430+AA430)/2,IF(AND(M430="DSP",T430="DSP",AA430="DSP"),(H430+AD430)/2,IF(AND(H430="DSP",T430="DSP",AA430="DSP"),(M430+AD430)/2,IF(AND(H430="DSP",M430="DSP",AA430="DSP"),(T430+AD430)/2,IF(AND(H430="DSP",M430="DSP",T430="DSP"),(AA430+AD430)/2,IF(AND(H430="DSP",M430="DSP"),(T430+AA430+AD430)/3,IF(AND(H430="DSP",T430="DSP"),(M430+AA430+AD430)/3,IF(AND(M430="DSP",T430="DSP"),(H430+AA430+AD430)/3,IF(AND(H430="DSP",AA430="DSP"),(M430+T430+AD430)/3,IF(AND(M430="DSP",AA430="DSP"),(H430+T430+AD430)/3,IF(AND(T430="DSP",AA430="DSP"),(H430+M430+AD430)/3,IF(AND(H430="DSP",AD430="DSP"),(M430+T430+AA430)/3,IF(AND(M430="DSP",AD430="DSP"),(H430+T430+AA430)/3,IF(AND(T430="DSP",AD430="DSP"),(H430+M430+AA430)/3,IF(AND(AA430="DSP",AD430="DSP"),(H430+M430+T430)/3,IF(H430="DSP",(M430+T430+AA430+AD430)/4,IF(M430="DSP",(H430+T430+AA430+AD430)/4,IF(T430="DSP",(H430+M430+AA430+AD430)/4,IF(AA430="DSP",(H430+M430+T430+AD430)/4,IF(AD430="DSP",(H430+M430+T430+AA430)/4,SUM(H430+M430+T430+AA430+AD430)/5)))))))))))))))))))))))))))))))</f>
        <v>12.9</v>
      </c>
      <c r="AF430" s="425">
        <f>IF(AE430="DSP",0,AE430)</f>
        <v>12.9</v>
      </c>
      <c r="AG430" s="484">
        <f>RANK(AF430,$AF$3:$AF$651,0)</f>
        <v>99</v>
      </c>
      <c r="AH430" s="426">
        <f>IF(ISERROR(VLOOKUP(B430,'Notes Ecrit'!$A$2:$B$650,2,FALSE)),"ABI",(VLOOKUP(B430,'Notes Ecrit'!$A$2:$B$650,2,FALSE)))</f>
        <v>9</v>
      </c>
      <c r="AI430" s="425">
        <f>IF(OR(AH430="ABI",AH430="VALIDÉ"),0,AH430)</f>
        <v>9</v>
      </c>
      <c r="AJ430" s="488">
        <f>RANK(AI430,$AI$3:$AI$651,0)</f>
        <v>58</v>
      </c>
      <c r="AK430" s="427">
        <f>IF(AH430="ABI","DEF",IF(AE430="DSP",AH430,(AE430*0.5+AH430*0.5)))</f>
        <v>10.95</v>
      </c>
    </row>
    <row r="431" spans="1:37" ht="15.75" customHeight="1" thickBot="1" x14ac:dyDescent="0.35">
      <c r="A431" s="414" t="s">
        <v>1026</v>
      </c>
      <c r="B431" s="415">
        <v>21812987</v>
      </c>
      <c r="C431" s="452" t="s">
        <v>819</v>
      </c>
      <c r="D431" s="429" t="s">
        <v>820</v>
      </c>
      <c r="E431" s="418">
        <v>14</v>
      </c>
      <c r="F431" s="419">
        <f>IF(E431="ABI","ABI",IF(E431="DSP","DSP",IF(E431="VAL","VAL",(VLOOKUP(E431,tpstest,2)))))</f>
        <v>16.5</v>
      </c>
      <c r="G431" s="420">
        <f>IF(F431="ABI",0,IF(F431="DSP","DSP",IF(F431="VAL","VAL",(IF(A431="F",VLOOKUP(F431,endurfille,2),VLOOKUP(F431,endurgarçon,2))))))</f>
        <v>11</v>
      </c>
      <c r="H431" s="421">
        <f>IF(G431="VAL","VALIDÉ",G431)</f>
        <v>11</v>
      </c>
      <c r="I431" s="418">
        <v>3.05</v>
      </c>
      <c r="J431" s="420">
        <f>IF(I431="ABI",0,IF(I431="DSP","DSP",IF(I431="VAL","VAL",(IF(A431="F",VLOOKUP(I431,VIT20MF,2),VLOOKUP(I431,Vit20MG,2))))))</f>
        <v>19</v>
      </c>
      <c r="K431" s="418">
        <v>6.33</v>
      </c>
      <c r="L431" s="420">
        <f>IF(K431="ABI",0,IF(K431="DSP","DSP",IF(K431="VAL","VAL",(IF(A431="F",VLOOKUP(K431,vit50mf,2),VLOOKUP(K431,vit50mg,2))))))</f>
        <v>15</v>
      </c>
      <c r="M431" s="421">
        <f>IF(OR(J431="DSP",L431="DSP"),"DSP",IF(L431="VAL","VALIDÉ",(J431+L431)/2))</f>
        <v>17</v>
      </c>
      <c r="N431" s="418">
        <v>78</v>
      </c>
      <c r="O431" s="418">
        <v>64</v>
      </c>
      <c r="P431" s="422">
        <f>IF(OR(N431="DSP",N431="ABI",N431="VAL"),0,N431/O431)</f>
        <v>1.21875</v>
      </c>
      <c r="Q431" s="420">
        <f>IF(N431="ABI",0,IF(N431="DSP","DSP",IF(N431="VAL","VAL",IF(A431="F",VLOOKUP(P431,forcefille,2),VLOOKUP(P431,forcegarçon,2)))))</f>
        <v>6.5</v>
      </c>
      <c r="R431" s="418">
        <v>58.7</v>
      </c>
      <c r="S431" s="420">
        <f>IF(R431="ABI",0,IF(R431="DSP","DSP",IF(R431="VAL","VAL",IF(A431="F",VLOOKUP(R431,détfille,2),VLOOKUP(R431,détgarçon,2)))))</f>
        <v>7.5</v>
      </c>
      <c r="T431" s="421">
        <f>IF(OR(Q431="VAL",S431="VAL"),"VALIDÉ",IF(AND(Q431="DSP",S431="DSP"),"DSP",IF(Q431="DSP",S431*2,IF(S431="DSP",Q431*2,(Q431+S431)))))</f>
        <v>14</v>
      </c>
      <c r="U431" s="418">
        <v>29.38</v>
      </c>
      <c r="V431" s="420">
        <f>IF(U431="ABI",0,IF(U431="DSP","DSP",IF(U431="VAL","VAL",IF(A431="F",VLOOKUP(U431,coorfille,2),VLOOKUP(U431,coorgarçon,2)))))</f>
        <v>3.25</v>
      </c>
      <c r="W431" s="418">
        <v>13</v>
      </c>
      <c r="X431" s="420">
        <f>IF(W431="ABI",0,IF(W431="DSP","DSP",IF(W431="VAL","VAL",IF(A431="F",VLOOKUP(W431,SouplesseFille,2),VLOOKUP(W431,SouplesseGarçon,2)))))</f>
        <v>4.5</v>
      </c>
      <c r="Y431" s="418">
        <v>6</v>
      </c>
      <c r="Z431" s="420">
        <f>IF(Y431="ABI",0,IF(Y431="DSP","DSP",IF(Y431="VAL","VAL",IF(A431="F",VLOOKUP(Y431,eqfille,2),VLOOKUP(Y431,eqgarçon,2)))))</f>
        <v>2</v>
      </c>
      <c r="AA431" s="421">
        <f>IF(AND(V431="DSP",X431="DSP",Z431="DSP"),"DSP",IF(AND(V431="DSP",X431="DSP"),Z431*4,IF(AND(V431="DSP",Z431="DSP"),X431*4,IF(AND(X431="DSP",Z431="DSP"),V431*2,IF(V431="DSP",(X431+Z431)*2,IF(X431="DSP",V431+Z431*2,IF(Z431="DSP",V431+X431*2,IF(Z431="VAL","VALIDÉ",V431+X431+Z431))))))))</f>
        <v>9.75</v>
      </c>
      <c r="AB431" s="418">
        <v>34.22</v>
      </c>
      <c r="AC431" s="420">
        <f>IF(AB431="ABI",0,IF(AB431="DNF",0,IF(AB431="DSP","DSP",IF(AB431="VAL","VAL",(IF(A431="F",VLOOKUP(AB431,nagefille,2),VLOOKUP(AB431,nagegarçon,2)))))))</f>
        <v>14</v>
      </c>
      <c r="AD431" s="423">
        <f>IF(AC431="VAL","VALIDÉ",AC431)</f>
        <v>14</v>
      </c>
      <c r="AE431" s="424">
        <f>IF(AND(H431="DSP",M431="DSP",T431="DSP",AA431="DSP",AD431="DSP"),"DSP",IF(AND(H431="DSP",M431="DSP",T431="DSP",AA431="DSP"),AD431,IF(AND(H431="DSP",M431="DSP",T431="DSP",AD431="DSP"),AA431,IF(AND(H431="DSP",M431="DSP",AA431="DSP",AD431="DSP"),T431,IF(AND(H431="DSP",T431="DSP",AA431="DSP",AD431="DSP"),M431,IF(AND(M431="DSP",T431="DSP",AA431="DSP",AD431="DSP"),H431,IF(AND(T431="DSP",AA431="DSP",AD431="DSP"),(H431+M431)/2,IF(AND(M431="DSP",AA431="DSP",AD431="DSP"),(H431+T431)/2,IF(AND(H431="DSP",AA431="DSP",AD431="DSP"),(M431+T431)/2,IF(AND(M431="DSP",T431="DSP",AD431="DSP"),(H431+AA431)/2,IF(AND(H431="DSP",T431="DSP",AD431="DSP"),(M431+AA431)/2,IF(AND(H431="DSP",M431="DSP",AD431="DSP"),(T431+AA431)/2,IF(AND(M431="DSP",T431="DSP",AA431="DSP"),(H431+AD431)/2,IF(AND(H431="DSP",T431="DSP",AA431="DSP"),(M431+AD431)/2,IF(AND(H431="DSP",M431="DSP",AA431="DSP"),(T431+AD431)/2,IF(AND(H431="DSP",M431="DSP",T431="DSP"),(AA431+AD431)/2,IF(AND(H431="DSP",M431="DSP"),(T431+AA431+AD431)/3,IF(AND(H431="DSP",T431="DSP"),(M431+AA431+AD431)/3,IF(AND(M431="DSP",T431="DSP"),(H431+AA431+AD431)/3,IF(AND(H431="DSP",AA431="DSP"),(M431+T431+AD431)/3,IF(AND(M431="DSP",AA431="DSP"),(H431+T431+AD431)/3,IF(AND(T431="DSP",AA431="DSP"),(H431+M431+AD431)/3,IF(AND(H431="DSP",AD431="DSP"),(M431+T431+AA431)/3,IF(AND(M431="DSP",AD431="DSP"),(H431+T431+AA431)/3,IF(AND(T431="DSP",AD431="DSP"),(H431+M431+AA431)/3,IF(AND(AA431="DSP",AD431="DSP"),(H431+M431+T431)/3,IF(H431="DSP",(M431+T431+AA431+AD431)/4,IF(M431="DSP",(H431+T431+AA431+AD431)/4,IF(T431="DSP",(H431+M431+AA431+AD431)/4,IF(AA431="DSP",(H431+M431+T431+AD431)/4,IF(AD431="DSP",(H431+M431+T431+AA431)/4,SUM(H431+M431+T431+AA431+AD431)/5)))))))))))))))))))))))))))))))</f>
        <v>13.15</v>
      </c>
      <c r="AF431" s="425">
        <f>IF(AE431="DSP",0,AE431)</f>
        <v>13.15</v>
      </c>
      <c r="AG431" s="484">
        <f>RANK(AF431,$AF$3:$AF$651,0)</f>
        <v>72</v>
      </c>
      <c r="AH431" s="426">
        <f>IF(ISERROR(VLOOKUP(B431,'Notes Ecrit'!$A$2:$B$650,2,FALSE)),"ABI",(VLOOKUP(B431,'Notes Ecrit'!$A$2:$B$650,2,FALSE)))</f>
        <v>8.5</v>
      </c>
      <c r="AI431" s="425">
        <f>IF(OR(AH431="ABI",AH431="VALIDÉ"),0,AH431)</f>
        <v>8.5</v>
      </c>
      <c r="AJ431" s="488">
        <f>RANK(AI431,$AI$3:$AI$651,0)</f>
        <v>83</v>
      </c>
      <c r="AK431" s="427">
        <f>IF(AH431="ABI","DEF",IF(AE431="DSP",AH431,(AE431*0.5+AH431*0.5)))</f>
        <v>10.824999999999999</v>
      </c>
    </row>
    <row r="432" spans="1:37" ht="15.75" customHeight="1" thickBot="1" x14ac:dyDescent="0.35">
      <c r="A432" s="414" t="s">
        <v>1026</v>
      </c>
      <c r="B432" s="415">
        <v>21800412</v>
      </c>
      <c r="C432" s="432" t="s">
        <v>1534</v>
      </c>
      <c r="D432" s="433" t="s">
        <v>212</v>
      </c>
      <c r="E432" s="418"/>
      <c r="F432" s="419"/>
      <c r="G432" s="420"/>
      <c r="H432" s="421"/>
      <c r="I432" s="418"/>
      <c r="J432" s="420"/>
      <c r="K432" s="418"/>
      <c r="L432" s="420"/>
      <c r="M432" s="421"/>
      <c r="N432" s="418"/>
      <c r="O432" s="418"/>
      <c r="P432" s="422"/>
      <c r="Q432" s="420"/>
      <c r="R432" s="418"/>
      <c r="S432" s="420"/>
      <c r="T432" s="421"/>
      <c r="U432" s="418"/>
      <c r="V432" s="420"/>
      <c r="W432" s="418"/>
      <c r="X432" s="420"/>
      <c r="Y432" s="418"/>
      <c r="Z432" s="420"/>
      <c r="AA432" s="421"/>
      <c r="AB432" s="418"/>
      <c r="AC432" s="420"/>
      <c r="AD432" s="423"/>
      <c r="AE432" s="424">
        <v>10.25</v>
      </c>
      <c r="AF432" s="425">
        <f>IF(AE432="DSP",0,AE432)</f>
        <v>10.25</v>
      </c>
      <c r="AG432" s="484">
        <f>RANK(AF432,$AF$3:$AF$651,0)</f>
        <v>409</v>
      </c>
      <c r="AH432" s="426">
        <f>IF(ISERROR(VLOOKUP(B432,'Notes Ecrit'!$A$2:$B$650,2,FALSE)),"ABI",(VLOOKUP(B432,'Notes Ecrit'!$A$2:$B$650,2,FALSE)))</f>
        <v>5.5</v>
      </c>
      <c r="AI432" s="425">
        <f>IF(OR(AH432="ABI",AH432="VALIDÉ"),0,AH432)</f>
        <v>5.5</v>
      </c>
      <c r="AJ432" s="488">
        <f>RANK(AI432,$AI$3:$AI$651,0)</f>
        <v>353</v>
      </c>
      <c r="AK432" s="427">
        <f>IF(AH432="ABI","DEF",IF(AE432="DSP",AH432,(AE432*0.5+AH432*0.5)))</f>
        <v>7.875</v>
      </c>
    </row>
    <row r="433" spans="1:37" ht="15.75" customHeight="1" thickBot="1" x14ac:dyDescent="0.35">
      <c r="A433" s="414" t="s">
        <v>74</v>
      </c>
      <c r="B433" s="415">
        <v>21911473</v>
      </c>
      <c r="C433" s="440" t="s">
        <v>821</v>
      </c>
      <c r="D433" s="441" t="s">
        <v>822</v>
      </c>
      <c r="E433" s="418">
        <v>14</v>
      </c>
      <c r="F433" s="419">
        <f>IF(E433="ABI","ABI",IF(E433="DSP","DSP",IF(E433="VAL","VAL",(VLOOKUP(E433,tpstest,2)))))</f>
        <v>16.5</v>
      </c>
      <c r="G433" s="420">
        <f>IF(F433="ABI",0,IF(F433="DSP","DSP",IF(F433="VAL","VAL",(IF(A433="F",VLOOKUP(F433,endurfille,2),VLOOKUP(F433,endurgarçon,2))))))</f>
        <v>14</v>
      </c>
      <c r="H433" s="421">
        <f>IF(G433="VAL","VALIDÉ",G433)</f>
        <v>14</v>
      </c>
      <c r="I433" s="418">
        <v>3.47</v>
      </c>
      <c r="J433" s="420">
        <f>IF(I433="ABI",0,IF(I433="DSP","DSP",IF(I433="VAL","VAL",(IF(A433="F",VLOOKUP(I433,VIT20MF,2),VLOOKUP(I433,Vit20MG,2))))))</f>
        <v>17</v>
      </c>
      <c r="K433" s="418">
        <v>7.79</v>
      </c>
      <c r="L433" s="420">
        <f>IF(K433="ABI",0,IF(K433="DSP","DSP",IF(K433="VAL","VAL",(IF(A433="F",VLOOKUP(K433,vit50mf,2),VLOOKUP(K433,vit50mg,2))))))</f>
        <v>10</v>
      </c>
      <c r="M433" s="421">
        <f>IF(OR(J433="DSP",L433="DSP"),"DSP",IF(L433="VAL","VALIDÉ",(J433+L433)/2))</f>
        <v>13.5</v>
      </c>
      <c r="N433" s="418">
        <v>31</v>
      </c>
      <c r="O433" s="418">
        <v>59</v>
      </c>
      <c r="P433" s="422">
        <f>IF(OR(N433="DSP",N433="ABI",N433="VAL"),0,N433/O433)</f>
        <v>0.52542372881355937</v>
      </c>
      <c r="Q433" s="420">
        <f>IF(N433="ABI",0,IF(N433="DSP","DSP",IF(N433="VAL","VAL",IF(A433="F",VLOOKUP(P433,forcefille,2),VLOOKUP(P433,forcegarçon,2)))))</f>
        <v>5</v>
      </c>
      <c r="R433" s="418">
        <v>29.4</v>
      </c>
      <c r="S433" s="420">
        <f>IF(R433="ABI",0,IF(R433="DSP","DSP",IF(R433="VAL","VAL",IF(A433="F",VLOOKUP(R433,détfille,2),VLOOKUP(R433,détgarçon,2)))))</f>
        <v>4.5</v>
      </c>
      <c r="T433" s="421">
        <f>IF(OR(Q433="VAL",S433="VAL"),"VALIDÉ",IF(AND(Q433="DSP",S433="DSP"),"DSP",IF(Q433="DSP",S433*2,IF(S433="DSP",Q433*2,(Q433+S433)))))</f>
        <v>9.5</v>
      </c>
      <c r="U433" s="418">
        <v>32.979999999999997</v>
      </c>
      <c r="V433" s="420">
        <f>IF(U433="ABI",0,IF(U433="DSP","DSP",IF(U433="VAL","VAL",IF(A433="F",VLOOKUP(U433,coorfille,2),VLOOKUP(U433,coorgarçon,2)))))</f>
        <v>2.5</v>
      </c>
      <c r="W433" s="418">
        <v>0</v>
      </c>
      <c r="X433" s="420">
        <f>IF(W433="ABI",0,IF(W433="DSP","DSP",IF(W433="VAL","VAL",IF(A433="F",VLOOKUP(W433,SouplesseFille,2),VLOOKUP(W433,SouplesseGarçon,2)))))</f>
        <v>2.5</v>
      </c>
      <c r="Y433" s="418">
        <v>2</v>
      </c>
      <c r="Z433" s="420">
        <f>IF(Y433="ABI",0,IF(Y433="DSP","DSP",IF(Y433="VAL","VAL",IF(A433="F",VLOOKUP(Y433,eqfille,2),VLOOKUP(Y433,eqgarçon,2)))))</f>
        <v>4</v>
      </c>
      <c r="AA433" s="421">
        <f>IF(AND(V433="DSP",X433="DSP",Z433="DSP"),"DSP",IF(AND(V433="DSP",X433="DSP"),Z433*4,IF(AND(V433="DSP",Z433="DSP"),X433*4,IF(AND(X433="DSP",Z433="DSP"),V433*2,IF(V433="DSP",(X433+Z433)*2,IF(X433="DSP",V433+Z433*2,IF(Z433="DSP",V433+X433*2,IF(Z433="VAL","VALIDÉ",V433+X433+Z433))))))))</f>
        <v>9</v>
      </c>
      <c r="AB433" s="418">
        <v>54.33</v>
      </c>
      <c r="AC433" s="420">
        <f>IF(AB433="ABI",0,IF(AB433="DNF",0,IF(AB433="DSP","DSP",IF(AB433="VAL","VAL",(IF(A433="F",VLOOKUP(AB433,nagefille,2),VLOOKUP(AB433,nagegarçon,2)))))))</f>
        <v>7</v>
      </c>
      <c r="AD433" s="423">
        <f>IF(AC433="VAL","VALIDÉ",AC433)</f>
        <v>7</v>
      </c>
      <c r="AE433" s="424">
        <f>IF(AND(H433="DSP",M433="DSP",T433="DSP",AA433="DSP",AD433="DSP"),"DSP",IF(AND(H433="DSP",M433="DSP",T433="DSP",AA433="DSP"),AD433,IF(AND(H433="DSP",M433="DSP",T433="DSP",AD433="DSP"),AA433,IF(AND(H433="DSP",M433="DSP",AA433="DSP",AD433="DSP"),T433,IF(AND(H433="DSP",T433="DSP",AA433="DSP",AD433="DSP"),M433,IF(AND(M433="DSP",T433="DSP",AA433="DSP",AD433="DSP"),H433,IF(AND(T433="DSP",AA433="DSP",AD433="DSP"),(H433+M433)/2,IF(AND(M433="DSP",AA433="DSP",AD433="DSP"),(H433+T433)/2,IF(AND(H433="DSP",AA433="DSP",AD433="DSP"),(M433+T433)/2,IF(AND(M433="DSP",T433="DSP",AD433="DSP"),(H433+AA433)/2,IF(AND(H433="DSP",T433="DSP",AD433="DSP"),(M433+AA433)/2,IF(AND(H433="DSP",M433="DSP",AD433="DSP"),(T433+AA433)/2,IF(AND(M433="DSP",T433="DSP",AA433="DSP"),(H433+AD433)/2,IF(AND(H433="DSP",T433="DSP",AA433="DSP"),(M433+AD433)/2,IF(AND(H433="DSP",M433="DSP",AA433="DSP"),(T433+AD433)/2,IF(AND(H433="DSP",M433="DSP",T433="DSP"),(AA433+AD433)/2,IF(AND(H433="DSP",M433="DSP"),(T433+AA433+AD433)/3,IF(AND(H433="DSP",T433="DSP"),(M433+AA433+AD433)/3,IF(AND(M433="DSP",T433="DSP"),(H433+AA433+AD433)/3,IF(AND(H433="DSP",AA433="DSP"),(M433+T433+AD433)/3,IF(AND(M433="DSP",AA433="DSP"),(H433+T433+AD433)/3,IF(AND(T433="DSP",AA433="DSP"),(H433+M433+AD433)/3,IF(AND(H433="DSP",AD433="DSP"),(M433+T433+AA433)/3,IF(AND(M433="DSP",AD433="DSP"),(H433+T433+AA433)/3,IF(AND(T433="DSP",AD433="DSP"),(H433+M433+AA433)/3,IF(AND(AA433="DSP",AD433="DSP"),(H433+M433+T433)/3,IF(H433="DSP",(M433+T433+AA433+AD433)/4,IF(M433="DSP",(H433+T433+AA433+AD433)/4,IF(T433="DSP",(H433+M433+AA433+AD433)/4,IF(AA433="DSP",(H433+M433+T433+AD433)/4,IF(AD433="DSP",(H433+M433+T433+AA433)/4,SUM(H433+M433+T433+AA433+AD433)/5)))))))))))))))))))))))))))))))</f>
        <v>10.6</v>
      </c>
      <c r="AF433" s="425">
        <f>IF(AE433="DSP",0,AE433)</f>
        <v>10.6</v>
      </c>
      <c r="AG433" s="484">
        <f>RANK(AF433,$AF$3:$AF$651,0)</f>
        <v>369</v>
      </c>
      <c r="AH433" s="426">
        <f>IF(ISERROR(VLOOKUP(B433,'Notes Ecrit'!$A$2:$B$650,2,FALSE)),"ABI",(VLOOKUP(B433,'Notes Ecrit'!$A$2:$B$650,2,FALSE)))</f>
        <v>10</v>
      </c>
      <c r="AI433" s="425">
        <f>IF(OR(AH433="ABI",AH433="VALIDÉ"),0,AH433)</f>
        <v>10</v>
      </c>
      <c r="AJ433" s="488">
        <f>RANK(AI433,$AI$3:$AI$651,0)</f>
        <v>26</v>
      </c>
      <c r="AK433" s="427">
        <f>IF(AH433="ABI","DEF",IF(AE433="DSP",AH433,(AE433*0.5+AH433*0.5)))</f>
        <v>10.3</v>
      </c>
    </row>
    <row r="434" spans="1:37" ht="15.75" customHeight="1" thickBot="1" x14ac:dyDescent="0.35">
      <c r="A434" s="414" t="s">
        <v>1026</v>
      </c>
      <c r="B434" s="415">
        <v>21907490</v>
      </c>
      <c r="C434" s="452" t="s">
        <v>823</v>
      </c>
      <c r="D434" s="429" t="s">
        <v>824</v>
      </c>
      <c r="E434" s="418">
        <v>17</v>
      </c>
      <c r="F434" s="419">
        <f>IF(E434="ABI","ABI",IF(E434="DSP","DSP",IF(E434="VAL","VAL",(VLOOKUP(E434,tpstest,2)))))</f>
        <v>18</v>
      </c>
      <c r="G434" s="420">
        <f>IF(F434="ABI",0,IF(F434="DSP","DSP",IF(F434="VAL","VAL",(IF(A434="F",VLOOKUP(F434,endurfille,2),VLOOKUP(F434,endurgarçon,2))))))</f>
        <v>14</v>
      </c>
      <c r="H434" s="421">
        <f>IF(G434="VAL","VALIDÉ",G434)</f>
        <v>14</v>
      </c>
      <c r="I434" s="418">
        <v>3.22</v>
      </c>
      <c r="J434" s="420">
        <f>IF(I434="ABI",0,IF(I434="DSP","DSP",IF(I434="VAL","VAL",(IF(A434="F",VLOOKUP(I434,VIT20MF,2),VLOOKUP(I434,Vit20MG,2))))))</f>
        <v>17</v>
      </c>
      <c r="K434" s="418">
        <v>6.8</v>
      </c>
      <c r="L434" s="420">
        <f>IF(K434="ABI",0,IF(K434="DSP","DSP",IF(K434="VAL","VAL",(IF(A434="F",VLOOKUP(K434,vit50mf,2),VLOOKUP(K434,vit50mg,2))))))</f>
        <v>11</v>
      </c>
      <c r="M434" s="421">
        <f>IF(OR(J434="DSP",L434="DSP"),"DSP",IF(L434="VAL","VALIDÉ",(J434+L434)/2))</f>
        <v>14</v>
      </c>
      <c r="N434" s="418">
        <v>55</v>
      </c>
      <c r="O434" s="418">
        <v>63</v>
      </c>
      <c r="P434" s="422">
        <f>IF(OR(N434="DSP",N434="ABI",N434="VAL"),0,N434/O434)</f>
        <v>0.87301587301587302</v>
      </c>
      <c r="Q434" s="420">
        <f>IF(N434="ABI",0,IF(N434="DSP","DSP",IF(N434="VAL","VAL",IF(A434="F",VLOOKUP(P434,forcefille,2),VLOOKUP(P434,forcegarçon,2)))))</f>
        <v>4.5</v>
      </c>
      <c r="R434" s="418">
        <v>43.1</v>
      </c>
      <c r="S434" s="420">
        <f>IF(R434="ABI",0,IF(R434="DSP","DSP",IF(R434="VAL","VAL",IF(A434="F",VLOOKUP(R434,détfille,2),VLOOKUP(R434,détgarçon,2)))))</f>
        <v>4</v>
      </c>
      <c r="T434" s="421">
        <f>IF(OR(Q434="VAL",S434="VAL"),"VALIDÉ",IF(AND(Q434="DSP",S434="DSP"),"DSP",IF(Q434="DSP",S434*2,IF(S434="DSP",Q434*2,(Q434+S434)))))</f>
        <v>8.5</v>
      </c>
      <c r="U434" s="418">
        <v>25.91</v>
      </c>
      <c r="V434" s="420">
        <f>IF(U434="ABI",0,IF(U434="DSP","DSP",IF(U434="VAL","VAL",IF(A434="F",VLOOKUP(U434,coorfille,2),VLOOKUP(U434,coorgarçon,2)))))</f>
        <v>5</v>
      </c>
      <c r="W434" s="418">
        <v>-30</v>
      </c>
      <c r="X434" s="420">
        <f>IF(W434="ABI",0,IF(W434="DSP","DSP",IF(W434="VAL","VAL",IF(A434="F",VLOOKUP(W434,SouplesseFille,2),VLOOKUP(W434,SouplesseGarçon,2)))))</f>
        <v>0</v>
      </c>
      <c r="Y434" s="418">
        <v>2</v>
      </c>
      <c r="Z434" s="420">
        <f>IF(Y434="ABI",0,IF(Y434="DSP","DSP",IF(Y434="VAL","VAL",IF(A434="F",VLOOKUP(Y434,eqfille,2),VLOOKUP(Y434,eqgarçon,2)))))</f>
        <v>4</v>
      </c>
      <c r="AA434" s="421">
        <f>IF(AND(V434="DSP",X434="DSP",Z434="DSP"),"DSP",IF(AND(V434="DSP",X434="DSP"),Z434*4,IF(AND(V434="DSP",Z434="DSP"),X434*4,IF(AND(X434="DSP",Z434="DSP"),V434*2,IF(V434="DSP",(X434+Z434)*2,IF(X434="DSP",V434+Z434*2,IF(Z434="DSP",V434+X434*2,IF(Z434="VAL","VALIDÉ",V434+X434+Z434))))))))</f>
        <v>9</v>
      </c>
      <c r="AB434" s="418">
        <v>44.97</v>
      </c>
      <c r="AC434" s="420">
        <f>IF(AB434="ABI",0,IF(AB434="DNF",0,IF(AB434="DSP","DSP",IF(AB434="VAL","VAL",(IF(A434="F",VLOOKUP(AB434,nagefille,2),VLOOKUP(AB434,nagegarçon,2)))))))</f>
        <v>8</v>
      </c>
      <c r="AD434" s="423">
        <f>IF(AC434="VAL","VALIDÉ",AC434)</f>
        <v>8</v>
      </c>
      <c r="AE434" s="424">
        <f>IF(AND(H434="DSP",M434="DSP",T434="DSP",AA434="DSP",AD434="DSP"),"DSP",IF(AND(H434="DSP",M434="DSP",T434="DSP",AA434="DSP"),AD434,IF(AND(H434="DSP",M434="DSP",T434="DSP",AD434="DSP"),AA434,IF(AND(H434="DSP",M434="DSP",AA434="DSP",AD434="DSP"),T434,IF(AND(H434="DSP",T434="DSP",AA434="DSP",AD434="DSP"),M434,IF(AND(M434="DSP",T434="DSP",AA434="DSP",AD434="DSP"),H434,IF(AND(T434="DSP",AA434="DSP",AD434="DSP"),(H434+M434)/2,IF(AND(M434="DSP",AA434="DSP",AD434="DSP"),(H434+T434)/2,IF(AND(H434="DSP",AA434="DSP",AD434="DSP"),(M434+T434)/2,IF(AND(M434="DSP",T434="DSP",AD434="DSP"),(H434+AA434)/2,IF(AND(H434="DSP",T434="DSP",AD434="DSP"),(M434+AA434)/2,IF(AND(H434="DSP",M434="DSP",AD434="DSP"),(T434+AA434)/2,IF(AND(M434="DSP",T434="DSP",AA434="DSP"),(H434+AD434)/2,IF(AND(H434="DSP",T434="DSP",AA434="DSP"),(M434+AD434)/2,IF(AND(H434="DSP",M434="DSP",AA434="DSP"),(T434+AD434)/2,IF(AND(H434="DSP",M434="DSP",T434="DSP"),(AA434+AD434)/2,IF(AND(H434="DSP",M434="DSP"),(T434+AA434+AD434)/3,IF(AND(H434="DSP",T434="DSP"),(M434+AA434+AD434)/3,IF(AND(M434="DSP",T434="DSP"),(H434+AA434+AD434)/3,IF(AND(H434="DSP",AA434="DSP"),(M434+T434+AD434)/3,IF(AND(M434="DSP",AA434="DSP"),(H434+T434+AD434)/3,IF(AND(T434="DSP",AA434="DSP"),(H434+M434+AD434)/3,IF(AND(H434="DSP",AD434="DSP"),(M434+T434+AA434)/3,IF(AND(M434="DSP",AD434="DSP"),(H434+T434+AA434)/3,IF(AND(T434="DSP",AD434="DSP"),(H434+M434+AA434)/3,IF(AND(AA434="DSP",AD434="DSP"),(H434+M434+T434)/3,IF(H434="DSP",(M434+T434+AA434+AD434)/4,IF(M434="DSP",(H434+T434+AA434+AD434)/4,IF(T434="DSP",(H434+M434+AA434+AD434)/4,IF(AA434="DSP",(H434+M434+T434+AD434)/4,IF(AD434="DSP",(H434+M434+T434+AA434)/4,SUM(H434+M434+T434+AA434+AD434)/5)))))))))))))))))))))))))))))))</f>
        <v>10.7</v>
      </c>
      <c r="AF434" s="425">
        <f>IF(AE434="DSP",0,AE434)</f>
        <v>10.7</v>
      </c>
      <c r="AG434" s="484">
        <f>RANK(AF434,$AF$3:$AF$651,0)</f>
        <v>363</v>
      </c>
      <c r="AH434" s="426">
        <f>IF(ISERROR(VLOOKUP(B434,'Notes Ecrit'!$A$2:$B$650,2,FALSE)),"ABI",(VLOOKUP(B434,'Notes Ecrit'!$A$2:$B$650,2,FALSE)))</f>
        <v>3</v>
      </c>
      <c r="AI434" s="425">
        <f>IF(OR(AH434="ABI",AH434="VALIDÉ"),0,AH434)</f>
        <v>3</v>
      </c>
      <c r="AJ434" s="488">
        <f>RANK(AI434,$AI$3:$AI$651,0)</f>
        <v>556</v>
      </c>
      <c r="AK434" s="427">
        <f>IF(AH434="ABI","DEF",IF(AE434="DSP",AH434,(AE434*0.5+AH434*0.5)))</f>
        <v>6.85</v>
      </c>
    </row>
    <row r="435" spans="1:37" ht="15.75" customHeight="1" thickBot="1" x14ac:dyDescent="0.35">
      <c r="A435" s="414" t="s">
        <v>1026</v>
      </c>
      <c r="B435" s="415">
        <v>21909010</v>
      </c>
      <c r="C435" s="452" t="s">
        <v>825</v>
      </c>
      <c r="D435" s="429" t="s">
        <v>156</v>
      </c>
      <c r="E435" s="418">
        <v>15</v>
      </c>
      <c r="F435" s="419">
        <f>IF(E435="ABI","ABI",IF(E435="DSP","DSP",IF(E435="VAL","VAL",(VLOOKUP(E435,tpstest,2)))))</f>
        <v>17</v>
      </c>
      <c r="G435" s="420">
        <f>IF(F435="ABI",0,IF(F435="DSP","DSP",IF(F435="VAL","VAL",(IF(A435="F",VLOOKUP(F435,endurfille,2),VLOOKUP(F435,endurgarçon,2))))))</f>
        <v>12</v>
      </c>
      <c r="H435" s="421">
        <f>IF(G435="VAL","VALIDÉ",G435)</f>
        <v>12</v>
      </c>
      <c r="I435" s="418">
        <v>3.39</v>
      </c>
      <c r="J435" s="420">
        <f>IF(I435="ABI",0,IF(I435="DSP","DSP",IF(I435="VAL","VAL",(IF(A435="F",VLOOKUP(I435,VIT20MF,2),VLOOKUP(I435,Vit20MG,2))))))</f>
        <v>14</v>
      </c>
      <c r="K435" s="418">
        <v>7.08</v>
      </c>
      <c r="L435" s="420">
        <f>IF(K435="ABI",0,IF(K435="DSP","DSP",IF(K435="VAL","VAL",(IF(A435="F",VLOOKUP(K435,vit50mf,2),VLOOKUP(K435,vit50mg,2))))))</f>
        <v>9</v>
      </c>
      <c r="M435" s="421">
        <f>IF(OR(J435="DSP",L435="DSP"),"DSP",IF(L435="VAL","VALIDÉ",(J435+L435)/2))</f>
        <v>11.5</v>
      </c>
      <c r="N435" s="418">
        <v>56</v>
      </c>
      <c r="O435" s="418">
        <v>81</v>
      </c>
      <c r="P435" s="422">
        <f>IF(OR(N435="DSP",N435="ABI",N435="VAL"),0,N435/O435)</f>
        <v>0.69135802469135799</v>
      </c>
      <c r="Q435" s="420">
        <f>IF(N435="ABI",0,IF(N435="DSP","DSP",IF(N435="VAL","VAL",IF(A435="F",VLOOKUP(P435,forcefille,2),VLOOKUP(P435,forcegarçon,2)))))</f>
        <v>3.5</v>
      </c>
      <c r="R435" s="418">
        <v>34.4</v>
      </c>
      <c r="S435" s="420">
        <f>IF(R435="ABI",0,IF(R435="DSP","DSP",IF(R435="VAL","VAL",IF(A435="F",VLOOKUP(R435,détfille,2),VLOOKUP(R435,détgarçon,2)))))</f>
        <v>1.5</v>
      </c>
      <c r="T435" s="421">
        <f>IF(OR(Q435="VAL",S435="VAL"),"VALIDÉ",IF(AND(Q435="DSP",S435="DSP"),"DSP",IF(Q435="DSP",S435*2,IF(S435="DSP",Q435*2,(Q435+S435)))))</f>
        <v>5</v>
      </c>
      <c r="U435" s="418">
        <v>26.8</v>
      </c>
      <c r="V435" s="420">
        <f>IF(U435="ABI",0,IF(U435="DSP","DSP",IF(U435="VAL","VAL",IF(A435="F",VLOOKUP(U435,coorfille,2),VLOOKUP(U435,coorgarçon,2)))))</f>
        <v>4.5</v>
      </c>
      <c r="W435" s="418">
        <v>-30</v>
      </c>
      <c r="X435" s="420">
        <f>IF(W435="ABI",0,IF(W435="DSP","DSP",IF(W435="VAL","VAL",IF(A435="F",VLOOKUP(W435,SouplesseFille,2),VLOOKUP(W435,SouplesseGarçon,2)))))</f>
        <v>0</v>
      </c>
      <c r="Y435" s="418">
        <v>9</v>
      </c>
      <c r="Z435" s="420">
        <f>IF(Y435="ABI",0,IF(Y435="DSP","DSP",IF(Y435="VAL","VAL",IF(A435="F",VLOOKUP(Y435,eqfille,2),VLOOKUP(Y435,eqgarçon,2)))))</f>
        <v>0.5</v>
      </c>
      <c r="AA435" s="421">
        <f>IF(AND(V435="DSP",X435="DSP",Z435="DSP"),"DSP",IF(AND(V435="DSP",X435="DSP"),Z435*4,IF(AND(V435="DSP",Z435="DSP"),X435*4,IF(AND(X435="DSP",Z435="DSP"),V435*2,IF(V435="DSP",(X435+Z435)*2,IF(X435="DSP",V435+Z435*2,IF(Z435="DSP",V435+X435*2,IF(Z435="VAL","VALIDÉ",V435+X435+Z435))))))))</f>
        <v>5</v>
      </c>
      <c r="AB435" s="418">
        <v>34.4</v>
      </c>
      <c r="AC435" s="420">
        <f>IF(AB435="ABI",0,IF(AB435="DNF",0,IF(AB435="DSP","DSP",IF(AB435="VAL","VAL",(IF(A435="F",VLOOKUP(AB435,nagefille,2),VLOOKUP(AB435,nagegarçon,2)))))))</f>
        <v>14</v>
      </c>
      <c r="AD435" s="423">
        <f>IF(AC435="VAL","VALIDÉ",AC435)</f>
        <v>14</v>
      </c>
      <c r="AE435" s="424">
        <f>IF(AND(H435="DSP",M435="DSP",T435="DSP",AA435="DSP",AD435="DSP"),"DSP",IF(AND(H435="DSP",M435="DSP",T435="DSP",AA435="DSP"),AD435,IF(AND(H435="DSP",M435="DSP",T435="DSP",AD435="DSP"),AA435,IF(AND(H435="DSP",M435="DSP",AA435="DSP",AD435="DSP"),T435,IF(AND(H435="DSP",T435="DSP",AA435="DSP",AD435="DSP"),M435,IF(AND(M435="DSP",T435="DSP",AA435="DSP",AD435="DSP"),H435,IF(AND(T435="DSP",AA435="DSP",AD435="DSP"),(H435+M435)/2,IF(AND(M435="DSP",AA435="DSP",AD435="DSP"),(H435+T435)/2,IF(AND(H435="DSP",AA435="DSP",AD435="DSP"),(M435+T435)/2,IF(AND(M435="DSP",T435="DSP",AD435="DSP"),(H435+AA435)/2,IF(AND(H435="DSP",T435="DSP",AD435="DSP"),(M435+AA435)/2,IF(AND(H435="DSP",M435="DSP",AD435="DSP"),(T435+AA435)/2,IF(AND(M435="DSP",T435="DSP",AA435="DSP"),(H435+AD435)/2,IF(AND(H435="DSP",T435="DSP",AA435="DSP"),(M435+AD435)/2,IF(AND(H435="DSP",M435="DSP",AA435="DSP"),(T435+AD435)/2,IF(AND(H435="DSP",M435="DSP",T435="DSP"),(AA435+AD435)/2,IF(AND(H435="DSP",M435="DSP"),(T435+AA435+AD435)/3,IF(AND(H435="DSP",T435="DSP"),(M435+AA435+AD435)/3,IF(AND(M435="DSP",T435="DSP"),(H435+AA435+AD435)/3,IF(AND(H435="DSP",AA435="DSP"),(M435+T435+AD435)/3,IF(AND(M435="DSP",AA435="DSP"),(H435+T435+AD435)/3,IF(AND(T435="DSP",AA435="DSP"),(H435+M435+AD435)/3,IF(AND(H435="DSP",AD435="DSP"),(M435+T435+AA435)/3,IF(AND(M435="DSP",AD435="DSP"),(H435+T435+AA435)/3,IF(AND(T435="DSP",AD435="DSP"),(H435+M435+AA435)/3,IF(AND(AA435="DSP",AD435="DSP"),(H435+M435+T435)/3,IF(H435="DSP",(M435+T435+AA435+AD435)/4,IF(M435="DSP",(H435+T435+AA435+AD435)/4,IF(T435="DSP",(H435+M435+AA435+AD435)/4,IF(AA435="DSP",(H435+M435+T435+AD435)/4,IF(AD435="DSP",(H435+M435+T435+AA435)/4,SUM(H435+M435+T435+AA435+AD435)/5)))))))))))))))))))))))))))))))</f>
        <v>9.5</v>
      </c>
      <c r="AF435" s="425">
        <f>IF(AE435="DSP",0,AE435)</f>
        <v>9.5</v>
      </c>
      <c r="AG435" s="484">
        <f>RANK(AF435,$AF$3:$AF$651,0)</f>
        <v>465</v>
      </c>
      <c r="AH435" s="426">
        <f>IF(ISERROR(VLOOKUP(B435,'Notes Ecrit'!$A$2:$B$650,2,FALSE)),"ABI",(VLOOKUP(B435,'Notes Ecrit'!$A$2:$B$650,2,FALSE)))</f>
        <v>2.5</v>
      </c>
      <c r="AI435" s="425">
        <f>IF(OR(AH435="ABI",AH435="VALIDÉ"),0,AH435)</f>
        <v>2.5</v>
      </c>
      <c r="AJ435" s="488">
        <f>RANK(AI435,$AI$3:$AI$651,0)</f>
        <v>574</v>
      </c>
      <c r="AK435" s="427">
        <f>IF(AH435="ABI","DEF",IF(AE435="DSP",AH435,(AE435*0.5+AH435*0.5)))</f>
        <v>6</v>
      </c>
    </row>
    <row r="436" spans="1:37" ht="15.75" customHeight="1" thickBot="1" x14ac:dyDescent="0.35">
      <c r="A436" s="414" t="s">
        <v>1026</v>
      </c>
      <c r="B436" s="415">
        <v>21911396</v>
      </c>
      <c r="C436" s="452" t="s">
        <v>826</v>
      </c>
      <c r="D436" s="429" t="s">
        <v>827</v>
      </c>
      <c r="E436" s="418">
        <v>16</v>
      </c>
      <c r="F436" s="419">
        <f>IF(E436="ABI","ABI",IF(E436="DSP","DSP",IF(E436="VAL","VAL",(VLOOKUP(E436,tpstest,2)))))</f>
        <v>17.5</v>
      </c>
      <c r="G436" s="420">
        <f>IF(F436="ABI",0,IF(F436="DSP","DSP",IF(F436="VAL","VAL",(IF(A436="F",VLOOKUP(F436,endurfille,2),VLOOKUP(F436,endurgarçon,2))))))</f>
        <v>13</v>
      </c>
      <c r="H436" s="421">
        <f>IF(G436="VAL","VALIDÉ",G436)</f>
        <v>13</v>
      </c>
      <c r="I436" s="418">
        <v>3.03</v>
      </c>
      <c r="J436" s="420">
        <f>IF(I436="ABI",0,IF(I436="DSP","DSP",IF(I436="VAL","VAL",(IF(A436="F",VLOOKUP(I436,VIT20MF,2),VLOOKUP(I436,Vit20MG,2))))))</f>
        <v>20</v>
      </c>
      <c r="K436" s="418">
        <v>6.43</v>
      </c>
      <c r="L436" s="420">
        <f>IF(K436="ABI",0,IF(K436="DSP","DSP",IF(K436="VAL","VAL",(IF(A436="F",VLOOKUP(K436,vit50mf,2),VLOOKUP(K436,vit50mg,2))))))</f>
        <v>14</v>
      </c>
      <c r="M436" s="421">
        <f>IF(OR(J436="DSP",L436="DSP"),"DSP",IF(L436="VAL","VALIDÉ",(J436+L436)/2))</f>
        <v>17</v>
      </c>
      <c r="N436" s="418">
        <v>46</v>
      </c>
      <c r="O436" s="418">
        <v>72</v>
      </c>
      <c r="P436" s="422">
        <f>IF(OR(N436="DSP",N436="ABI",N436="VAL"),0,N436/O436)</f>
        <v>0.63888888888888884</v>
      </c>
      <c r="Q436" s="420">
        <f>IF(N436="ABI",0,IF(N436="DSP","DSP",IF(N436="VAL","VAL",IF(A436="F",VLOOKUP(P436,forcefille,2),VLOOKUP(P436,forcegarçon,2)))))</f>
        <v>3.5</v>
      </c>
      <c r="R436" s="418">
        <v>49</v>
      </c>
      <c r="S436" s="420">
        <f>IF(R436="ABI",0,IF(R436="DSP","DSP",IF(R436="VAL","VAL",IF(A436="F",VLOOKUP(R436,détfille,2),VLOOKUP(R436,détgarçon,2)))))</f>
        <v>5.5</v>
      </c>
      <c r="T436" s="421">
        <f>IF(OR(Q436="VAL",S436="VAL"),"VALIDÉ",IF(AND(Q436="DSP",S436="DSP"),"DSP",IF(Q436="DSP",S436*2,IF(S436="DSP",Q436*2,(Q436+S436)))))</f>
        <v>9</v>
      </c>
      <c r="U436" s="418">
        <v>26.1</v>
      </c>
      <c r="V436" s="420">
        <f>IF(U436="ABI",0,IF(U436="DSP","DSP",IF(U436="VAL","VAL",IF(A436="F",VLOOKUP(U436,coorfille,2),VLOOKUP(U436,coorgarçon,2)))))</f>
        <v>4.75</v>
      </c>
      <c r="W436" s="418">
        <v>10</v>
      </c>
      <c r="X436" s="420">
        <f>IF(W436="ABI",0,IF(W436="DSP","DSP",IF(W436="VAL","VAL",IF(A436="F",VLOOKUP(W436,SouplesseFille,2),VLOOKUP(W436,SouplesseGarçon,2)))))</f>
        <v>4</v>
      </c>
      <c r="Y436" s="418">
        <v>4</v>
      </c>
      <c r="Z436" s="420">
        <f>IF(Y436="ABI",0,IF(Y436="DSP","DSP",IF(Y436="VAL","VAL",IF(A436="F",VLOOKUP(Y436,eqfille,2),VLOOKUP(Y436,eqgarçon,2)))))</f>
        <v>3</v>
      </c>
      <c r="AA436" s="421">
        <f>IF(AND(V436="DSP",X436="DSP",Z436="DSP"),"DSP",IF(AND(V436="DSP",X436="DSP"),Z436*4,IF(AND(V436="DSP",Z436="DSP"),X436*4,IF(AND(X436="DSP",Z436="DSP"),V436*2,IF(V436="DSP",(X436+Z436)*2,IF(X436="DSP",V436+Z436*2,IF(Z436="DSP",V436+X436*2,IF(Z436="VAL","VALIDÉ",V436+X436+Z436))))))))</f>
        <v>11.75</v>
      </c>
      <c r="AB436" s="418">
        <v>34.76</v>
      </c>
      <c r="AC436" s="420">
        <f>IF(AB436="ABI",0,IF(AB436="DNF",0,IF(AB436="DSP","DSP",IF(AB436="VAL","VAL",(IF(A436="F",VLOOKUP(AB436,nagefille,2),VLOOKUP(AB436,nagegarçon,2)))))))</f>
        <v>13</v>
      </c>
      <c r="AD436" s="423">
        <f>IF(AC436="VAL","VALIDÉ",AC436)</f>
        <v>13</v>
      </c>
      <c r="AE436" s="424">
        <f>IF(AND(H436="DSP",M436="DSP",T436="DSP",AA436="DSP",AD436="DSP"),"DSP",IF(AND(H436="DSP",M436="DSP",T436="DSP",AA436="DSP"),AD436,IF(AND(H436="DSP",M436="DSP",T436="DSP",AD436="DSP"),AA436,IF(AND(H436="DSP",M436="DSP",AA436="DSP",AD436="DSP"),T436,IF(AND(H436="DSP",T436="DSP",AA436="DSP",AD436="DSP"),M436,IF(AND(M436="DSP",T436="DSP",AA436="DSP",AD436="DSP"),H436,IF(AND(T436="DSP",AA436="DSP",AD436="DSP"),(H436+M436)/2,IF(AND(M436="DSP",AA436="DSP",AD436="DSP"),(H436+T436)/2,IF(AND(H436="DSP",AA436="DSP",AD436="DSP"),(M436+T436)/2,IF(AND(M436="DSP",T436="DSP",AD436="DSP"),(H436+AA436)/2,IF(AND(H436="DSP",T436="DSP",AD436="DSP"),(M436+AA436)/2,IF(AND(H436="DSP",M436="DSP",AD436="DSP"),(T436+AA436)/2,IF(AND(M436="DSP",T436="DSP",AA436="DSP"),(H436+AD436)/2,IF(AND(H436="DSP",T436="DSP",AA436="DSP"),(M436+AD436)/2,IF(AND(H436="DSP",M436="DSP",AA436="DSP"),(T436+AD436)/2,IF(AND(H436="DSP",M436="DSP",T436="DSP"),(AA436+AD436)/2,IF(AND(H436="DSP",M436="DSP"),(T436+AA436+AD436)/3,IF(AND(H436="DSP",T436="DSP"),(M436+AA436+AD436)/3,IF(AND(M436="DSP",T436="DSP"),(H436+AA436+AD436)/3,IF(AND(H436="DSP",AA436="DSP"),(M436+T436+AD436)/3,IF(AND(M436="DSP",AA436="DSP"),(H436+T436+AD436)/3,IF(AND(T436="DSP",AA436="DSP"),(H436+M436+AD436)/3,IF(AND(H436="DSP",AD436="DSP"),(M436+T436+AA436)/3,IF(AND(M436="DSP",AD436="DSP"),(H436+T436+AA436)/3,IF(AND(T436="DSP",AD436="DSP"),(H436+M436+AA436)/3,IF(AND(AA436="DSP",AD436="DSP"),(H436+M436+T436)/3,IF(H436="DSP",(M436+T436+AA436+AD436)/4,IF(M436="DSP",(H436+T436+AA436+AD436)/4,IF(T436="DSP",(H436+M436+AA436+AD436)/4,IF(AA436="DSP",(H436+M436+T436+AD436)/4,IF(AD436="DSP",(H436+M436+T436+AA436)/4,SUM(H436+M436+T436+AA436+AD436)/5)))))))))))))))))))))))))))))))</f>
        <v>12.75</v>
      </c>
      <c r="AF436" s="425">
        <f>IF(AE436="DSP",0,AE436)</f>
        <v>12.75</v>
      </c>
      <c r="AG436" s="484">
        <f>RANK(AF436,$AF$3:$AF$651,0)</f>
        <v>110</v>
      </c>
      <c r="AH436" s="426">
        <f>IF(ISERROR(VLOOKUP(B436,'Notes Ecrit'!$A$2:$B$650,2,FALSE)),"ABI",(VLOOKUP(B436,'Notes Ecrit'!$A$2:$B$650,2,FALSE)))</f>
        <v>8</v>
      </c>
      <c r="AI436" s="425">
        <f>IF(OR(AH436="ABI",AH436="VALIDÉ"),0,AH436)</f>
        <v>8</v>
      </c>
      <c r="AJ436" s="488">
        <f>RANK(AI436,$AI$3:$AI$651,0)</f>
        <v>109</v>
      </c>
      <c r="AK436" s="427">
        <f>IF(AH436="ABI","DEF",IF(AE436="DSP",AH436,(AE436*0.5+AH436*0.5)))</f>
        <v>10.375</v>
      </c>
    </row>
    <row r="437" spans="1:37" ht="15.75" customHeight="1" thickBot="1" x14ac:dyDescent="0.35">
      <c r="A437" s="414" t="s">
        <v>74</v>
      </c>
      <c r="B437" s="415">
        <v>21903950</v>
      </c>
      <c r="C437" s="452" t="s">
        <v>277</v>
      </c>
      <c r="D437" s="429" t="s">
        <v>828</v>
      </c>
      <c r="E437" s="418">
        <v>15</v>
      </c>
      <c r="F437" s="419">
        <f>IF(E437="ABI","ABI",IF(E437="DSP","DSP",IF(E437="VAL","VAL",(VLOOKUP(E437,tpstest,2)))))</f>
        <v>17</v>
      </c>
      <c r="G437" s="420">
        <f>IF(F437="ABI",0,IF(F437="DSP","DSP",IF(F437="VAL","VAL",(IF(A437="F",VLOOKUP(F437,endurfille,2),VLOOKUP(F437,endurgarçon,2))))))</f>
        <v>15</v>
      </c>
      <c r="H437" s="493">
        <f>IF(G437="VAL","VALIDÉ",G437)</f>
        <v>15</v>
      </c>
      <c r="I437" s="418">
        <v>3.37</v>
      </c>
      <c r="J437" s="420">
        <f>IF(I437="ABI",0,IF(I437="DSP","DSP",IF(I437="VAL","VAL",(IF(A437="F",VLOOKUP(I437,VIT20MF,2),VLOOKUP(I437,Vit20MG,2))))))</f>
        <v>19</v>
      </c>
      <c r="K437" s="418">
        <v>7.25</v>
      </c>
      <c r="L437" s="420">
        <f>IF(K437="ABI",0,IF(K437="DSP","DSP",IF(K437="VAL","VAL",(IF(A437="F",VLOOKUP(K437,vit50mf,2),VLOOKUP(K437,vit50mg,2))))))</f>
        <v>14</v>
      </c>
      <c r="M437" s="493">
        <f>IF(OR(J437="DSP",L437="DSP"),"DSP",IF(L437="VAL","VALIDÉ",(J437+L437)/2))</f>
        <v>16.5</v>
      </c>
      <c r="N437" s="418">
        <v>33</v>
      </c>
      <c r="O437" s="418">
        <v>62</v>
      </c>
      <c r="P437" s="422">
        <f>IF(OR(N437="DSP",N437="ABI",N437="VAL"),0,N437/O437)</f>
        <v>0.532258064516129</v>
      </c>
      <c r="Q437" s="420">
        <f>IF(N437="ABI",0,IF(N437="DSP","DSP",IF(N437="VAL","VAL",IF(A437="F",VLOOKUP(P437,forcefille,2),VLOOKUP(P437,forcegarçon,2)))))</f>
        <v>5</v>
      </c>
      <c r="R437" s="418">
        <v>36.9</v>
      </c>
      <c r="S437" s="420">
        <f>IF(R437="ABI",0,IF(R437="DSP","DSP",IF(R437="VAL","VAL",IF(A437="F",VLOOKUP(R437,détfille,2),VLOOKUP(R437,détgarçon,2)))))</f>
        <v>6.5</v>
      </c>
      <c r="T437" s="493">
        <f>IF(OR(Q437="VAL",S437="VAL"),"VALIDÉ",IF(AND(Q437="DSP",S437="DSP"),"DSP",IF(Q437="DSP",S437*2,IF(S437="DSP",Q437*2,(Q437+S437)))))</f>
        <v>11.5</v>
      </c>
      <c r="U437" s="418">
        <v>29.78</v>
      </c>
      <c r="V437" s="420">
        <f>IF(U437="ABI",0,IF(U437="DSP","DSP",IF(U437="VAL","VAL",IF(A437="F",VLOOKUP(U437,coorfille,2),VLOOKUP(U437,coorgarçon,2)))))</f>
        <v>4</v>
      </c>
      <c r="W437" s="418">
        <v>5</v>
      </c>
      <c r="X437" s="420">
        <f>IF(W437="ABI",0,IF(W437="DSP","DSP",IF(W437="VAL","VAL",IF(A437="F",VLOOKUP(W437,SouplesseFille,2),VLOOKUP(W437,SouplesseGarçon,2)))))</f>
        <v>3.5</v>
      </c>
      <c r="Y437" s="418">
        <v>2</v>
      </c>
      <c r="Z437" s="420">
        <f>IF(Y437="ABI",0,IF(Y437="DSP","DSP",IF(Y437="VAL","VAL",IF(A437="F",VLOOKUP(Y437,eqfille,2),VLOOKUP(Y437,eqgarçon,2)))))</f>
        <v>4</v>
      </c>
      <c r="AA437" s="493">
        <f>IF(AND(V437="DSP",X437="DSP",Z437="DSP"),"DSP",IF(AND(V437="DSP",X437="DSP"),Z437*4,IF(AND(V437="DSP",Z437="DSP"),X437*4,IF(AND(X437="DSP",Z437="DSP"),V437*2,IF(V437="DSP",(X437+Z437)*2,IF(X437="DSP",V437+Z437*2,IF(Z437="DSP",V437+X437*2,IF(Z437="VAL","VALIDÉ",V437+X437+Z437))))))))</f>
        <v>11.5</v>
      </c>
      <c r="AB437" s="418">
        <v>37.950000000000003</v>
      </c>
      <c r="AC437" s="420">
        <f>IF(AB437="ABI",0,IF(AB437="DNF",0,IF(AB437="DSP","DSP",IF(AB437="VAL","VAL",(IF(A437="F",VLOOKUP(AB437,nagefille,2),VLOOKUP(AB437,nagegarçon,2)))))))</f>
        <v>15</v>
      </c>
      <c r="AD437" s="494">
        <f>IF(AC437="VAL","VALIDÉ",AC437)</f>
        <v>15</v>
      </c>
      <c r="AE437" s="495">
        <f>IF(AND(H437="DSP",M437="DSP",T437="DSP",AA437="DSP",AD437="DSP"),"DSP",IF(AND(H437="DSP",M437="DSP",T437="DSP",AA437="DSP"),AD437,IF(AND(H437="DSP",M437="DSP",T437="DSP",AD437="DSP"),AA437,IF(AND(H437="DSP",M437="DSP",AA437="DSP",AD437="DSP"),T437,IF(AND(H437="DSP",T437="DSP",AA437="DSP",AD437="DSP"),M437,IF(AND(M437="DSP",T437="DSP",AA437="DSP",AD437="DSP"),H437,IF(AND(T437="DSP",AA437="DSP",AD437="DSP"),(H437+M437)/2,IF(AND(M437="DSP",AA437="DSP",AD437="DSP"),(H437+T437)/2,IF(AND(H437="DSP",AA437="DSP",AD437="DSP"),(M437+T437)/2,IF(AND(M437="DSP",T437="DSP",AD437="DSP"),(H437+AA437)/2,IF(AND(H437="DSP",T437="DSP",AD437="DSP"),(M437+AA437)/2,IF(AND(H437="DSP",M437="DSP",AD437="DSP"),(T437+AA437)/2,IF(AND(M437="DSP",T437="DSP",AA437="DSP"),(H437+AD437)/2,IF(AND(H437="DSP",T437="DSP",AA437="DSP"),(M437+AD437)/2,IF(AND(H437="DSP",M437="DSP",AA437="DSP"),(T437+AD437)/2,IF(AND(H437="DSP",M437="DSP",T437="DSP"),(AA437+AD437)/2,IF(AND(H437="DSP",M437="DSP"),(T437+AA437+AD437)/3,IF(AND(H437="DSP",T437="DSP"),(M437+AA437+AD437)/3,IF(AND(M437="DSP",T437="DSP"),(H437+AA437+AD437)/3,IF(AND(H437="DSP",AA437="DSP"),(M437+T437+AD437)/3,IF(AND(M437="DSP",AA437="DSP"),(H437+T437+AD437)/3,IF(AND(T437="DSP",AA437="DSP"),(H437+M437+AD437)/3,IF(AND(H437="DSP",AD437="DSP"),(M437+T437+AA437)/3,IF(AND(M437="DSP",AD437="DSP"),(H437+T437+AA437)/3,IF(AND(T437="DSP",AD437="DSP"),(H437+M437+AA437)/3,IF(AND(AA437="DSP",AD437="DSP"),(H437+M437+T437)/3,IF(H437="DSP",(M437+T437+AA437+AD437)/4,IF(M437="DSP",(H437+T437+AA437+AD437)/4,IF(T437="DSP",(H437+M437+AA437+AD437)/4,IF(AA437="DSP",(H437+M437+T437+AD437)/4,IF(AD437="DSP",(H437+M437+T437+AA437)/4,SUM(H437+M437+T437+AA437+AD437)/5)))))))))))))))))))))))))))))))</f>
        <v>13.9</v>
      </c>
      <c r="AF437" s="496">
        <f>IF(AE437="DSP",0,AE437)</f>
        <v>13.9</v>
      </c>
      <c r="AG437" s="484">
        <f>RANK(AF437,$AF$3:$AF$651,0)</f>
        <v>24</v>
      </c>
      <c r="AH437" s="497">
        <f>IF(ISERROR(VLOOKUP(B437,'Notes Ecrit'!$A$2:$B$650,2,FALSE)),"ABI",(VLOOKUP(B437,'Notes Ecrit'!$A$2:$B$650,2,FALSE)))</f>
        <v>7.5</v>
      </c>
      <c r="AI437" s="496">
        <f>IF(OR(AH437="ABI",AH437="VALIDÉ"),0,AH437)</f>
        <v>7.5</v>
      </c>
      <c r="AJ437" s="488">
        <f>RANK(AI437,$AI$3:$AI$651,0)</f>
        <v>137</v>
      </c>
      <c r="AK437" s="427">
        <f>IF(AH437="ABI","DEF",IF(AE437="DSP",AH437,(AE437*0.5+AH437*0.5)))</f>
        <v>10.7</v>
      </c>
    </row>
    <row r="438" spans="1:37" ht="15.75" customHeight="1" thickBot="1" x14ac:dyDescent="0.35">
      <c r="A438" s="414" t="s">
        <v>1026</v>
      </c>
      <c r="B438" s="415">
        <v>21814365</v>
      </c>
      <c r="C438" s="452" t="s">
        <v>278</v>
      </c>
      <c r="D438" s="429" t="s">
        <v>279</v>
      </c>
      <c r="E438" s="418">
        <v>10</v>
      </c>
      <c r="F438" s="419">
        <f>IF(E438="ABI","ABI",IF(E438="DSP","DSP",IF(E438="VAL","VAL",(VLOOKUP(E438,tpstest,2)))))</f>
        <v>14.5</v>
      </c>
      <c r="G438" s="420">
        <f>IF(F438="ABI",0,IF(F438="DSP","DSP",IF(F438="VAL","VAL",(IF(A438="F",VLOOKUP(F438,endurfille,2),VLOOKUP(F438,endurgarçon,2))))))</f>
        <v>7</v>
      </c>
      <c r="H438" s="421">
        <f>IF(G438="VAL","VALIDÉ",G438)</f>
        <v>7</v>
      </c>
      <c r="I438" s="418">
        <v>3.27</v>
      </c>
      <c r="J438" s="420">
        <f>IF(I438="ABI",0,IF(I438="DSP","DSP",IF(I438="VAL","VAL",(IF(A438="F",VLOOKUP(I438,VIT20MF,2),VLOOKUP(I438,Vit20MG,2))))))</f>
        <v>16</v>
      </c>
      <c r="K438" s="418">
        <v>6.9</v>
      </c>
      <c r="L438" s="420">
        <f>IF(K438="ABI",0,IF(K438="DSP","DSP",IF(K438="VAL","VAL",(IF(A438="F",VLOOKUP(K438,vit50mf,2),VLOOKUP(K438,vit50mg,2))))))</f>
        <v>10</v>
      </c>
      <c r="M438" s="421">
        <f>IF(OR(J438="DSP",L438="DSP"),"DSP",IF(L438="VAL","VALIDÉ",(J438+L438)/2))</f>
        <v>13</v>
      </c>
      <c r="N438" s="418">
        <v>90</v>
      </c>
      <c r="O438" s="418">
        <v>99</v>
      </c>
      <c r="P438" s="422">
        <f>IF(OR(N438="DSP",N438="ABI",N438="VAL"),0,N438/O438)</f>
        <v>0.90909090909090906</v>
      </c>
      <c r="Q438" s="420">
        <f>IF(N438="ABI",0,IF(N438="DSP","DSP",IF(N438="VAL","VAL",IF(A438="F",VLOOKUP(P438,forcefille,2),VLOOKUP(P438,forcegarçon,2)))))</f>
        <v>5</v>
      </c>
      <c r="R438" s="418">
        <v>35.299999999999997</v>
      </c>
      <c r="S438" s="420">
        <f>IF(R438="ABI",0,IF(R438="DSP","DSP",IF(R438="VAL","VAL",IF(A438="F",VLOOKUP(R438,détfille,2),VLOOKUP(R438,détgarçon,2)))))</f>
        <v>2</v>
      </c>
      <c r="T438" s="421">
        <f>IF(OR(Q438="VAL",S438="VAL"),"VALIDÉ",IF(AND(Q438="DSP",S438="DSP"),"DSP",IF(Q438="DSP",S438*2,IF(S438="DSP",Q438*2,(Q438+S438)))))</f>
        <v>7</v>
      </c>
      <c r="U438" s="418">
        <v>27.41</v>
      </c>
      <c r="V438" s="420">
        <f>IF(U438="ABI",0,IF(U438="DSP","DSP",IF(U438="VAL","VAL",IF(A438="F",VLOOKUP(U438,coorfille,2),VLOOKUP(U438,coorgarçon,2)))))</f>
        <v>4.25</v>
      </c>
      <c r="W438" s="418">
        <v>-13</v>
      </c>
      <c r="X438" s="420">
        <f>IF(W438="ABI",0,IF(W438="DSP","DSP",IF(W438="VAL","VAL",IF(A438="F",VLOOKUP(W438,SouplesseFille,2),VLOOKUP(W438,SouplesseGarçon,2)))))</f>
        <v>0.5</v>
      </c>
      <c r="Y438" s="418">
        <v>4</v>
      </c>
      <c r="Z438" s="420">
        <f>IF(Y438="ABI",0,IF(Y438="DSP","DSP",IF(Y438="VAL","VAL",IF(A438="F",VLOOKUP(Y438,eqfille,2),VLOOKUP(Y438,eqgarçon,2)))))</f>
        <v>3</v>
      </c>
      <c r="AA438" s="421">
        <f>IF(AND(V438="DSP",X438="DSP",Z438="DSP"),"DSP",IF(AND(V438="DSP",X438="DSP"),Z438*4,IF(AND(V438="DSP",Z438="DSP"),X438*4,IF(AND(X438="DSP",Z438="DSP"),V438*2,IF(V438="DSP",(X438+Z438)*2,IF(X438="DSP",V438+Z438*2,IF(Z438="DSP",V438+X438*2,IF(Z438="VAL","VALIDÉ",V438+X438+Z438))))))))</f>
        <v>7.75</v>
      </c>
      <c r="AB438" s="418">
        <v>37</v>
      </c>
      <c r="AC438" s="420">
        <f>IF(AB438="ABI",0,IF(AB438="DNF",0,IF(AB438="DSP","DSP",IF(AB438="VAL","VAL",(IF(A438="F",VLOOKUP(AB438,nagefille,2),VLOOKUP(AB438,nagegarçon,2)))))))</f>
        <v>12</v>
      </c>
      <c r="AD438" s="423">
        <f>IF(AC438="VAL","VALIDÉ",AC438)</f>
        <v>12</v>
      </c>
      <c r="AE438" s="424">
        <f>IF(AND(H438="DSP",M438="DSP",T438="DSP",AA438="DSP",AD438="DSP"),"DSP",IF(AND(H438="DSP",M438="DSP",T438="DSP",AA438="DSP"),AD438,IF(AND(H438="DSP",M438="DSP",T438="DSP",AD438="DSP"),AA438,IF(AND(H438="DSP",M438="DSP",AA438="DSP",AD438="DSP"),T438,IF(AND(H438="DSP",T438="DSP",AA438="DSP",AD438="DSP"),M438,IF(AND(M438="DSP",T438="DSP",AA438="DSP",AD438="DSP"),H438,IF(AND(T438="DSP",AA438="DSP",AD438="DSP"),(H438+M438)/2,IF(AND(M438="DSP",AA438="DSP",AD438="DSP"),(H438+T438)/2,IF(AND(H438="DSP",AA438="DSP",AD438="DSP"),(M438+T438)/2,IF(AND(M438="DSP",T438="DSP",AD438="DSP"),(H438+AA438)/2,IF(AND(H438="DSP",T438="DSP",AD438="DSP"),(M438+AA438)/2,IF(AND(H438="DSP",M438="DSP",AD438="DSP"),(T438+AA438)/2,IF(AND(M438="DSP",T438="DSP",AA438="DSP"),(H438+AD438)/2,IF(AND(H438="DSP",T438="DSP",AA438="DSP"),(M438+AD438)/2,IF(AND(H438="DSP",M438="DSP",AA438="DSP"),(T438+AD438)/2,IF(AND(H438="DSP",M438="DSP",T438="DSP"),(AA438+AD438)/2,IF(AND(H438="DSP",M438="DSP"),(T438+AA438+AD438)/3,IF(AND(H438="DSP",T438="DSP"),(M438+AA438+AD438)/3,IF(AND(M438="DSP",T438="DSP"),(H438+AA438+AD438)/3,IF(AND(H438="DSP",AA438="DSP"),(M438+T438+AD438)/3,IF(AND(M438="DSP",AA438="DSP"),(H438+T438+AD438)/3,IF(AND(T438="DSP",AA438="DSP"),(H438+M438+AD438)/3,IF(AND(H438="DSP",AD438="DSP"),(M438+T438+AA438)/3,IF(AND(M438="DSP",AD438="DSP"),(H438+T438+AA438)/3,IF(AND(T438="DSP",AD438="DSP"),(H438+M438+AA438)/3,IF(AND(AA438="DSP",AD438="DSP"),(H438+M438+T438)/3,IF(H438="DSP",(M438+T438+AA438+AD438)/4,IF(M438="DSP",(H438+T438+AA438+AD438)/4,IF(T438="DSP",(H438+M438+AA438+AD438)/4,IF(AA438="DSP",(H438+M438+T438+AD438)/4,IF(AD438="DSP",(H438+M438+T438+AA438)/4,SUM(H438+M438+T438+AA438+AD438)/5)))))))))))))))))))))))))))))))</f>
        <v>9.35</v>
      </c>
      <c r="AF438" s="425">
        <f>IF(AE438="DSP",0,AE438)</f>
        <v>9.35</v>
      </c>
      <c r="AG438" s="484">
        <f>RANK(AF438,$AF$3:$AF$651,0)</f>
        <v>476</v>
      </c>
      <c r="AH438" s="426">
        <f>IF(ISERROR(VLOOKUP(B438,'Notes Ecrit'!$A$2:$B$650,2,FALSE)),"ABI",(VLOOKUP(B438,'Notes Ecrit'!$A$2:$B$650,2,FALSE)))</f>
        <v>7</v>
      </c>
      <c r="AI438" s="425">
        <f>IF(OR(AH438="ABI",AH438="VALIDÉ"),0,AH438)</f>
        <v>7</v>
      </c>
      <c r="AJ438" s="488">
        <f>RANK(AI438,$AI$3:$AI$651,0)</f>
        <v>183</v>
      </c>
      <c r="AK438" s="427">
        <f>IF(AH438="ABI","DEF",IF(AE438="DSP",AH438,(AE438*0.5+AH438*0.5)))</f>
        <v>8.1750000000000007</v>
      </c>
    </row>
    <row r="439" spans="1:37" ht="15.75" customHeight="1" thickBot="1" x14ac:dyDescent="0.35">
      <c r="A439" s="414" t="s">
        <v>1026</v>
      </c>
      <c r="B439" s="415">
        <v>21907624</v>
      </c>
      <c r="C439" s="452" t="s">
        <v>278</v>
      </c>
      <c r="D439" s="429" t="s">
        <v>829</v>
      </c>
      <c r="E439" s="418" t="s">
        <v>329</v>
      </c>
      <c r="F439" s="419" t="str">
        <f>IF(E439="ABI","ABI",IF(E439="DSP","DSP",IF(E439="VAL","VAL",(VLOOKUP(E439,tpstest,2)))))</f>
        <v>ABI</v>
      </c>
      <c r="G439" s="420">
        <f>IF(F439="ABI",0,IF(F439="DSP","DSP",IF(F439="VAL","VAL",(IF(A439="F",VLOOKUP(F439,endurfille,2),VLOOKUP(F439,endurgarçon,2))))))</f>
        <v>0</v>
      </c>
      <c r="H439" s="421">
        <f>IF(G439="VAL","VALIDÉ",G439)</f>
        <v>0</v>
      </c>
      <c r="I439" s="418" t="s">
        <v>329</v>
      </c>
      <c r="J439" s="420">
        <f>IF(I439="ABI",0,IF(I439="DSP","DSP",IF(I439="VAL","VAL",(IF(A439="F",VLOOKUP(I439,VIT20MF,2),VLOOKUP(I439,Vit20MG,2))))))</f>
        <v>0</v>
      </c>
      <c r="K439" s="418" t="s">
        <v>329</v>
      </c>
      <c r="L439" s="420">
        <f>IF(K439="ABI",0,IF(K439="DSP","DSP",IF(K439="VAL","VAL",(IF(A439="F",VLOOKUP(K439,vit50mf,2),VLOOKUP(K439,vit50mg,2))))))</f>
        <v>0</v>
      </c>
      <c r="M439" s="421">
        <f>IF(OR(J439="DSP",L439="DSP"),"DSP",IF(L439="VAL","VALIDÉ",(J439+L439)/2))</f>
        <v>0</v>
      </c>
      <c r="N439" s="418" t="s">
        <v>329</v>
      </c>
      <c r="O439" s="418"/>
      <c r="P439" s="422">
        <f>IF(OR(N439="DSP",N439="ABI",N439="VAL"),0,N439/O439)</f>
        <v>0</v>
      </c>
      <c r="Q439" s="420">
        <f>IF(N439="ABI",0,IF(N439="DSP","DSP",IF(N439="VAL","VAL",IF(A439="F",VLOOKUP(P439,forcefille,2),VLOOKUP(P439,forcegarçon,2)))))</f>
        <v>0</v>
      </c>
      <c r="R439" s="418" t="s">
        <v>329</v>
      </c>
      <c r="S439" s="420">
        <f>IF(R439="ABI",0,IF(R439="DSP","DSP",IF(R439="VAL","VAL",IF(A439="F",VLOOKUP(R439,détfille,2),VLOOKUP(R439,détgarçon,2)))))</f>
        <v>0</v>
      </c>
      <c r="T439" s="421">
        <f>IF(OR(Q439="VAL",S439="VAL"),"VALIDÉ",IF(AND(Q439="DSP",S439="DSP"),"DSP",IF(Q439="DSP",S439*2,IF(S439="DSP",Q439*2,(Q439+S439)))))</f>
        <v>0</v>
      </c>
      <c r="U439" s="418" t="s">
        <v>329</v>
      </c>
      <c r="V439" s="420">
        <f>IF(U439="ABI",0,IF(U439="DSP","DSP",IF(U439="VAL","VAL",IF(A439="F",VLOOKUP(U439,coorfille,2),VLOOKUP(U439,coorgarçon,2)))))</f>
        <v>0</v>
      </c>
      <c r="W439" s="418" t="s">
        <v>329</v>
      </c>
      <c r="X439" s="420">
        <f>IF(W439="ABI",0,IF(W439="DSP","DSP",IF(W439="VAL","VAL",IF(A439="F",VLOOKUP(W439,SouplesseFille,2),VLOOKUP(W439,SouplesseGarçon,2)))))</f>
        <v>0</v>
      </c>
      <c r="Y439" s="418" t="s">
        <v>329</v>
      </c>
      <c r="Z439" s="420">
        <f>IF(Y439="ABI",0,IF(Y439="DSP","DSP",IF(Y439="VAL","VAL",IF(A439="F",VLOOKUP(Y439,eqfille,2),VLOOKUP(Y439,eqgarçon,2)))))</f>
        <v>0</v>
      </c>
      <c r="AA439" s="421">
        <f>IF(AND(V439="DSP",X439="DSP",Z439="DSP"),"DSP",IF(AND(V439="DSP",X439="DSP"),Z439*4,IF(AND(V439="DSP",Z439="DSP"),X439*4,IF(AND(X439="DSP",Z439="DSP"),V439*2,IF(V439="DSP",(X439+Z439)*2,IF(X439="DSP",V439+Z439*2,IF(Z439="DSP",V439+X439*2,IF(Z439="VAL","VALIDÉ",V439+X439+Z439))))))))</f>
        <v>0</v>
      </c>
      <c r="AB439" s="418" t="s">
        <v>329</v>
      </c>
      <c r="AC439" s="420">
        <f>IF(AB439="ABI",0,IF(AB439="DNF",0,IF(AB439="DSP","DSP",IF(AB439="VAL","VAL",(IF(A439="F",VLOOKUP(AB439,nagefille,2),VLOOKUP(AB439,nagegarçon,2)))))))</f>
        <v>0</v>
      </c>
      <c r="AD439" s="423">
        <f>IF(AC439="VAL","VALIDÉ",AC439)</f>
        <v>0</v>
      </c>
      <c r="AE439" s="424">
        <f>IF(AND(H439="DSP",M439="DSP",T439="DSP",AA439="DSP",AD439="DSP"),"DSP",IF(AND(H439="DSP",M439="DSP",T439="DSP",AA439="DSP"),AD439,IF(AND(H439="DSP",M439="DSP",T439="DSP",AD439="DSP"),AA439,IF(AND(H439="DSP",M439="DSP",AA439="DSP",AD439="DSP"),T439,IF(AND(H439="DSP",T439="DSP",AA439="DSP",AD439="DSP"),M439,IF(AND(M439="DSP",T439="DSP",AA439="DSP",AD439="DSP"),H439,IF(AND(T439="DSP",AA439="DSP",AD439="DSP"),(H439+M439)/2,IF(AND(M439="DSP",AA439="DSP",AD439="DSP"),(H439+T439)/2,IF(AND(H439="DSP",AA439="DSP",AD439="DSP"),(M439+T439)/2,IF(AND(M439="DSP",T439="DSP",AD439="DSP"),(H439+AA439)/2,IF(AND(H439="DSP",T439="DSP",AD439="DSP"),(M439+AA439)/2,IF(AND(H439="DSP",M439="DSP",AD439="DSP"),(T439+AA439)/2,IF(AND(M439="DSP",T439="DSP",AA439="DSP"),(H439+AD439)/2,IF(AND(H439="DSP",T439="DSP",AA439="DSP"),(M439+AD439)/2,IF(AND(H439="DSP",M439="DSP",AA439="DSP"),(T439+AD439)/2,IF(AND(H439="DSP",M439="DSP",T439="DSP"),(AA439+AD439)/2,IF(AND(H439="DSP",M439="DSP"),(T439+AA439+AD439)/3,IF(AND(H439="DSP",T439="DSP"),(M439+AA439+AD439)/3,IF(AND(M439="DSP",T439="DSP"),(H439+AA439+AD439)/3,IF(AND(H439="DSP",AA439="DSP"),(M439+T439+AD439)/3,IF(AND(M439="DSP",AA439="DSP"),(H439+T439+AD439)/3,IF(AND(T439="DSP",AA439="DSP"),(H439+M439+AD439)/3,IF(AND(H439="DSP",AD439="DSP"),(M439+T439+AA439)/3,IF(AND(M439="DSP",AD439="DSP"),(H439+T439+AA439)/3,IF(AND(T439="DSP",AD439="DSP"),(H439+M439+AA439)/3,IF(AND(AA439="DSP",AD439="DSP"),(H439+M439+T439)/3,IF(H439="DSP",(M439+T439+AA439+AD439)/4,IF(M439="DSP",(H439+T439+AA439+AD439)/4,IF(T439="DSP",(H439+M439+AA439+AD439)/4,IF(AA439="DSP",(H439+M439+T439+AD439)/4,IF(AD439="DSP",(H439+M439+T439+AA439)/4,SUM(H439+M439+T439+AA439+AD439)/5)))))))))))))))))))))))))))))))</f>
        <v>0</v>
      </c>
      <c r="AF439" s="425">
        <f>IF(AE439="DSP",0,AE439)</f>
        <v>0</v>
      </c>
      <c r="AG439" s="484">
        <f>RANK(AF439,$AF$3:$AF$651,0)</f>
        <v>584</v>
      </c>
      <c r="AH439" s="426" t="str">
        <f>IF(ISERROR(VLOOKUP(B439,'Notes Ecrit'!$A$2:$B$650,2,FALSE)),"ABI",(VLOOKUP(B439,'Notes Ecrit'!$A$2:$B$650,2,FALSE)))</f>
        <v>ABI</v>
      </c>
      <c r="AI439" s="425">
        <f>IF(OR(AH439="ABI",AH439="VALIDÉ"),0,AH439)</f>
        <v>0</v>
      </c>
      <c r="AJ439" s="488">
        <f>RANK(AI439,$AI$3:$AI$651,0)</f>
        <v>592</v>
      </c>
      <c r="AK439" s="427" t="str">
        <f>IF(AH439="ABI","DEF",IF(AE439="DSP",AH439,(AE439*0.5+AH439*0.5)))</f>
        <v>DEF</v>
      </c>
    </row>
    <row r="440" spans="1:37" ht="15.75" customHeight="1" thickBot="1" x14ac:dyDescent="0.35">
      <c r="A440" s="414" t="s">
        <v>74</v>
      </c>
      <c r="B440" s="415">
        <v>21806523</v>
      </c>
      <c r="C440" s="452" t="s">
        <v>40</v>
      </c>
      <c r="D440" s="429" t="s">
        <v>103</v>
      </c>
      <c r="E440" s="418">
        <v>10</v>
      </c>
      <c r="F440" s="419">
        <f>IF(E440="ABI","ABI",IF(E440="DSP","DSP",IF(E440="VAL","VAL",(VLOOKUP(E440,tpstest,2)))))</f>
        <v>14.5</v>
      </c>
      <c r="G440" s="420">
        <f>IF(F440="ABI",0,IF(F440="DSP","DSP",IF(F440="VAL","VAL",(IF(A440="F",VLOOKUP(F440,endurfille,2),VLOOKUP(F440,endurgarçon,2))))))</f>
        <v>10</v>
      </c>
      <c r="H440" s="421">
        <f>IF(G440="VAL","VALIDÉ",G440)</f>
        <v>10</v>
      </c>
      <c r="I440" s="418">
        <v>3.44</v>
      </c>
      <c r="J440" s="420">
        <f>IF(I440="ABI",0,IF(I440="DSP","DSP",IF(I440="VAL","VAL",(IF(A440="F",VLOOKUP(I440,VIT20MF,2),VLOOKUP(I440,Vit20MG,2))))))</f>
        <v>17</v>
      </c>
      <c r="K440" s="418">
        <v>7.61</v>
      </c>
      <c r="L440" s="420">
        <f>IF(K440="ABI",0,IF(K440="DSP","DSP",IF(K440="VAL","VAL",(IF(A440="F",VLOOKUP(K440,vit50mf,2),VLOOKUP(K440,vit50mg,2))))))</f>
        <v>12</v>
      </c>
      <c r="M440" s="421">
        <f>IF(OR(J440="DSP",L440="DSP"),"DSP",IF(L440="VAL","VALIDÉ",(J440+L440)/2))</f>
        <v>14.5</v>
      </c>
      <c r="N440" s="418">
        <v>35</v>
      </c>
      <c r="O440" s="418">
        <v>71</v>
      </c>
      <c r="P440" s="422">
        <f>IF(OR(N440="DSP",N440="ABI",N440="VAL"),0,N440/O440)</f>
        <v>0.49295774647887325</v>
      </c>
      <c r="Q440" s="420">
        <f>IF(N440="ABI",0,IF(N440="DSP","DSP",IF(N440="VAL","VAL",IF(A440="F",VLOOKUP(P440,forcefille,2),VLOOKUP(P440,forcegarçon,2)))))</f>
        <v>4.5</v>
      </c>
      <c r="R440" s="418">
        <v>20.3</v>
      </c>
      <c r="S440" s="420">
        <f>IF(R440="ABI",0,IF(R440="DSP","DSP",IF(R440="VAL","VAL",IF(A440="F",VLOOKUP(R440,détfille,2),VLOOKUP(R440,détgarçon,2)))))</f>
        <v>2.5</v>
      </c>
      <c r="T440" s="421">
        <f>IF(OR(Q440="VAL",S440="VAL"),"VALIDÉ",IF(AND(Q440="DSP",S440="DSP"),"DSP",IF(Q440="DSP",S440*2,IF(S440="DSP",Q440*2,(Q440+S440)))))</f>
        <v>7</v>
      </c>
      <c r="U440" s="418">
        <v>28.78</v>
      </c>
      <c r="V440" s="420">
        <f>IF(U440="ABI",0,IF(U440="DSP","DSP",IF(U440="VAL","VAL",IF(A440="F",VLOOKUP(U440,coorfille,2),VLOOKUP(U440,coorgarçon,2)))))</f>
        <v>4.5</v>
      </c>
      <c r="W440" s="418">
        <v>6</v>
      </c>
      <c r="X440" s="420">
        <f>IF(W440="ABI",0,IF(W440="DSP","DSP",IF(W440="VAL","VAL",IF(A440="F",VLOOKUP(W440,SouplesseFille,2),VLOOKUP(W440,SouplesseGarçon,2)))))</f>
        <v>3.5</v>
      </c>
      <c r="Y440" s="418">
        <v>5</v>
      </c>
      <c r="Z440" s="420">
        <f>IF(Y440="ABI",0,IF(Y440="DSP","DSP",IF(Y440="VAL","VAL",IF(A440="F",VLOOKUP(Y440,eqfille,2),VLOOKUP(Y440,eqgarçon,2)))))</f>
        <v>2.5</v>
      </c>
      <c r="AA440" s="421">
        <f>IF(AND(V440="DSP",X440="DSP",Z440="DSP"),"DSP",IF(AND(V440="DSP",X440="DSP"),Z440*4,IF(AND(V440="DSP",Z440="DSP"),X440*4,IF(AND(X440="DSP",Z440="DSP"),V440*2,IF(V440="DSP",(X440+Z440)*2,IF(X440="DSP",V440+Z440*2,IF(Z440="DSP",V440+X440*2,IF(Z440="VAL","VALIDÉ",V440+X440+Z440))))))))</f>
        <v>10.5</v>
      </c>
      <c r="AB440" s="418" t="s">
        <v>329</v>
      </c>
      <c r="AC440" s="420">
        <f>IF(AB440="ABI",0,IF(AB440="DNF",0,IF(AB440="DSP","DSP",IF(AB440="VAL","VAL",(IF(A440="F",VLOOKUP(AB440,nagefille,2),VLOOKUP(AB440,nagegarçon,2)))))))</f>
        <v>0</v>
      </c>
      <c r="AD440" s="423">
        <f>IF(AC440="VAL","VALIDÉ",AC440)</f>
        <v>0</v>
      </c>
      <c r="AE440" s="424">
        <f>IF(AND(H440="DSP",M440="DSP",T440="DSP",AA440="DSP",AD440="DSP"),"DSP",IF(AND(H440="DSP",M440="DSP",T440="DSP",AA440="DSP"),AD440,IF(AND(H440="DSP",M440="DSP",T440="DSP",AD440="DSP"),AA440,IF(AND(H440="DSP",M440="DSP",AA440="DSP",AD440="DSP"),T440,IF(AND(H440="DSP",T440="DSP",AA440="DSP",AD440="DSP"),M440,IF(AND(M440="DSP",T440="DSP",AA440="DSP",AD440="DSP"),H440,IF(AND(T440="DSP",AA440="DSP",AD440="DSP"),(H440+M440)/2,IF(AND(M440="DSP",AA440="DSP",AD440="DSP"),(H440+T440)/2,IF(AND(H440="DSP",AA440="DSP",AD440="DSP"),(M440+T440)/2,IF(AND(M440="DSP",T440="DSP",AD440="DSP"),(H440+AA440)/2,IF(AND(H440="DSP",T440="DSP",AD440="DSP"),(M440+AA440)/2,IF(AND(H440="DSP",M440="DSP",AD440="DSP"),(T440+AA440)/2,IF(AND(M440="DSP",T440="DSP",AA440="DSP"),(H440+AD440)/2,IF(AND(H440="DSP",T440="DSP",AA440="DSP"),(M440+AD440)/2,IF(AND(H440="DSP",M440="DSP",AA440="DSP"),(T440+AD440)/2,IF(AND(H440="DSP",M440="DSP",T440="DSP"),(AA440+AD440)/2,IF(AND(H440="DSP",M440="DSP"),(T440+AA440+AD440)/3,IF(AND(H440="DSP",T440="DSP"),(M440+AA440+AD440)/3,IF(AND(M440="DSP",T440="DSP"),(H440+AA440+AD440)/3,IF(AND(H440="DSP",AA440="DSP"),(M440+T440+AD440)/3,IF(AND(M440="DSP",AA440="DSP"),(H440+T440+AD440)/3,IF(AND(T440="DSP",AA440="DSP"),(H440+M440+AD440)/3,IF(AND(H440="DSP",AD440="DSP"),(M440+T440+AA440)/3,IF(AND(M440="DSP",AD440="DSP"),(H440+T440+AA440)/3,IF(AND(T440="DSP",AD440="DSP"),(H440+M440+AA440)/3,IF(AND(AA440="DSP",AD440="DSP"),(H440+M440+T440)/3,IF(H440="DSP",(M440+T440+AA440+AD440)/4,IF(M440="DSP",(H440+T440+AA440+AD440)/4,IF(T440="DSP",(H440+M440+AA440+AD440)/4,IF(AA440="DSP",(H440+M440+T440+AD440)/4,IF(AD440="DSP",(H440+M440+T440+AA440)/4,SUM(H440+M440+T440+AA440+AD440)/5)))))))))))))))))))))))))))))))</f>
        <v>8.4</v>
      </c>
      <c r="AF440" s="425">
        <f>IF(AE440="DSP",0,AE440)</f>
        <v>8.4</v>
      </c>
      <c r="AG440" s="484">
        <f>RANK(AF440,$AF$3:$AF$651,0)</f>
        <v>542</v>
      </c>
      <c r="AH440" s="426">
        <f>IF(ISERROR(VLOOKUP(B440,'Notes Ecrit'!$A$2:$B$650,2,FALSE)),"ABI",(VLOOKUP(B440,'Notes Ecrit'!$A$2:$B$650,2,FALSE)))</f>
        <v>3.5</v>
      </c>
      <c r="AI440" s="425">
        <f>IF(OR(AH440="ABI",AH440="VALIDÉ"),0,AH440)</f>
        <v>3.5</v>
      </c>
      <c r="AJ440" s="488">
        <f>RANK(AI440,$AI$3:$AI$651,0)</f>
        <v>531</v>
      </c>
      <c r="AK440" s="427">
        <f>IF(AH440="ABI","DEF",IF(AE440="DSP",AH440,(AE440*0.5+AH440*0.5)))</f>
        <v>5.95</v>
      </c>
    </row>
    <row r="441" spans="1:37" ht="15.75" customHeight="1" thickBot="1" x14ac:dyDescent="0.35">
      <c r="A441" s="414" t="s">
        <v>74</v>
      </c>
      <c r="B441" s="455">
        <v>21904307</v>
      </c>
      <c r="C441" s="611" t="s">
        <v>40</v>
      </c>
      <c r="D441" s="618" t="s">
        <v>830</v>
      </c>
      <c r="E441" s="418">
        <v>9</v>
      </c>
      <c r="F441" s="419">
        <f>IF(E441="ABI","ABI",IF(E441="DSP","DSP",IF(E441="VAL","VAL",(VLOOKUP(E441,tpstest,2)))))</f>
        <v>14</v>
      </c>
      <c r="G441" s="420">
        <f>IF(F441="ABI",0,IF(F441="DSP","DSP",IF(F441="VAL","VAL",(IF(A441="F",VLOOKUP(F441,endurfille,2),VLOOKUP(F441,endurgarçon,2))))))</f>
        <v>9</v>
      </c>
      <c r="H441" s="421">
        <f>IF(G441="VAL","VALIDÉ",G441)</f>
        <v>9</v>
      </c>
      <c r="I441" s="418">
        <v>3.59</v>
      </c>
      <c r="J441" s="420">
        <f>IF(I441="ABI",0,IF(I441="DSP","DSP",IF(I441="VAL","VAL",(IF(A441="F",VLOOKUP(I441,VIT20MF,2),VLOOKUP(I441,Vit20MG,2))))))</f>
        <v>15</v>
      </c>
      <c r="K441" s="418">
        <v>8.02</v>
      </c>
      <c r="L441" s="420">
        <f>IF(K441="ABI",0,IF(K441="DSP","DSP",IF(K441="VAL","VAL",(IF(A441="F",VLOOKUP(K441,vit50mf,2),VLOOKUP(K441,vit50mg,2))))))</f>
        <v>9</v>
      </c>
      <c r="M441" s="421">
        <f>IF(OR(J441="DSP",L441="DSP"),"DSP",IF(L441="VAL","VALIDÉ",(J441+L441)/2))</f>
        <v>12</v>
      </c>
      <c r="N441" s="418">
        <v>41</v>
      </c>
      <c r="O441" s="418">
        <v>72</v>
      </c>
      <c r="P441" s="422">
        <f>IF(OR(N441="DSP",N441="ABI",N441="VAL"),0,N441/O441)</f>
        <v>0.56944444444444442</v>
      </c>
      <c r="Q441" s="420">
        <f>IF(N441="ABI",0,IF(N441="DSP","DSP",IF(N441="VAL","VAL",IF(A441="F",VLOOKUP(P441,forcefille,2),VLOOKUP(P441,forcegarçon,2)))))</f>
        <v>5.5</v>
      </c>
      <c r="R441" s="418">
        <v>23.8</v>
      </c>
      <c r="S441" s="420">
        <f>IF(R441="ABI",0,IF(R441="DSP","DSP",IF(R441="VAL","VAL",IF(A441="F",VLOOKUP(R441,détfille,2),VLOOKUP(R441,détgarçon,2)))))</f>
        <v>3</v>
      </c>
      <c r="T441" s="421">
        <f>IF(OR(Q441="VAL",S441="VAL"),"VALIDÉ",IF(AND(Q441="DSP",S441="DSP"),"DSP",IF(Q441="DSP",S441*2,IF(S441="DSP",Q441*2,(Q441+S441)))))</f>
        <v>8.5</v>
      </c>
      <c r="U441" s="418">
        <v>29.64</v>
      </c>
      <c r="V441" s="420">
        <f>IF(U441="ABI",0,IF(U441="DSP","DSP",IF(U441="VAL","VAL",IF(A441="F",VLOOKUP(U441,coorfille,2),VLOOKUP(U441,coorgarçon,2)))))</f>
        <v>4</v>
      </c>
      <c r="W441" s="418">
        <v>8</v>
      </c>
      <c r="X441" s="420">
        <f>IF(W441="ABI",0,IF(W441="DSP","DSP",IF(W441="VAL","VAL",IF(A441="F",VLOOKUP(W441,SouplesseFille,2),VLOOKUP(W441,SouplesseGarçon,2)))))</f>
        <v>3.75</v>
      </c>
      <c r="Y441" s="418">
        <v>6</v>
      </c>
      <c r="Z441" s="420">
        <f>IF(Y441="ABI",0,IF(Y441="DSP","DSP",IF(Y441="VAL","VAL",IF(A441="F",VLOOKUP(Y441,eqfille,2),VLOOKUP(Y441,eqgarçon,2)))))</f>
        <v>2</v>
      </c>
      <c r="AA441" s="421">
        <f>IF(AND(V441="DSP",X441="DSP",Z441="DSP"),"DSP",IF(AND(V441="DSP",X441="DSP"),Z441*4,IF(AND(V441="DSP",Z441="DSP"),X441*4,IF(AND(X441="DSP",Z441="DSP"),V441*2,IF(V441="DSP",(X441+Z441)*2,IF(X441="DSP",V441+Z441*2,IF(Z441="DSP",V441+X441*2,IF(Z441="VAL","VALIDÉ",V441+X441+Z441))))))))</f>
        <v>9.75</v>
      </c>
      <c r="AB441" s="418">
        <v>42.8</v>
      </c>
      <c r="AC441" s="420">
        <f>IF(AB441="ABI",0,IF(AB441="DNF",0,IF(AB441="DSP","DSP",IF(AB441="VAL","VAL",(IF(A441="F",VLOOKUP(AB441,nagefille,2),VLOOKUP(AB441,nagegarçon,2)))))))</f>
        <v>12</v>
      </c>
      <c r="AD441" s="423">
        <f>IF(AC441="VAL","VALIDÉ",AC441)</f>
        <v>12</v>
      </c>
      <c r="AE441" s="424">
        <f>IF(AND(H441="DSP",M441="DSP",T441="DSP",AA441="DSP",AD441="DSP"),"DSP",IF(AND(H441="DSP",M441="DSP",T441="DSP",AA441="DSP"),AD441,IF(AND(H441="DSP",M441="DSP",T441="DSP",AD441="DSP"),AA441,IF(AND(H441="DSP",M441="DSP",AA441="DSP",AD441="DSP"),T441,IF(AND(H441="DSP",T441="DSP",AA441="DSP",AD441="DSP"),M441,IF(AND(M441="DSP",T441="DSP",AA441="DSP",AD441="DSP"),H441,IF(AND(T441="DSP",AA441="DSP",AD441="DSP"),(H441+M441)/2,IF(AND(M441="DSP",AA441="DSP",AD441="DSP"),(H441+T441)/2,IF(AND(H441="DSP",AA441="DSP",AD441="DSP"),(M441+T441)/2,IF(AND(M441="DSP",T441="DSP",AD441="DSP"),(H441+AA441)/2,IF(AND(H441="DSP",T441="DSP",AD441="DSP"),(M441+AA441)/2,IF(AND(H441="DSP",M441="DSP",AD441="DSP"),(T441+AA441)/2,IF(AND(M441="DSP",T441="DSP",AA441="DSP"),(H441+AD441)/2,IF(AND(H441="DSP",T441="DSP",AA441="DSP"),(M441+AD441)/2,IF(AND(H441="DSP",M441="DSP",AA441="DSP"),(T441+AD441)/2,IF(AND(H441="DSP",M441="DSP",T441="DSP"),(AA441+AD441)/2,IF(AND(H441="DSP",M441="DSP"),(T441+AA441+AD441)/3,IF(AND(H441="DSP",T441="DSP"),(M441+AA441+AD441)/3,IF(AND(M441="DSP",T441="DSP"),(H441+AA441+AD441)/3,IF(AND(H441="DSP",AA441="DSP"),(M441+T441+AD441)/3,IF(AND(M441="DSP",AA441="DSP"),(H441+T441+AD441)/3,IF(AND(T441="DSP",AA441="DSP"),(H441+M441+AD441)/3,IF(AND(H441="DSP",AD441="DSP"),(M441+T441+AA441)/3,IF(AND(M441="DSP",AD441="DSP"),(H441+T441+AA441)/3,IF(AND(T441="DSP",AD441="DSP"),(H441+M441+AA441)/3,IF(AND(AA441="DSP",AD441="DSP"),(H441+M441+T441)/3,IF(H441="DSP",(M441+T441+AA441+AD441)/4,IF(M441="DSP",(H441+T441+AA441+AD441)/4,IF(T441="DSP",(H441+M441+AA441+AD441)/4,IF(AA441="DSP",(H441+M441+T441+AD441)/4,IF(AD441="DSP",(H441+M441+T441+AA441)/4,SUM(H441+M441+T441+AA441+AD441)/5)))))))))))))))))))))))))))))))</f>
        <v>10.25</v>
      </c>
      <c r="AF441" s="425">
        <f>IF(AE441="DSP",0,AE441)</f>
        <v>10.25</v>
      </c>
      <c r="AG441" s="484">
        <f>RANK(AF441,$AF$3:$AF$651,0)</f>
        <v>409</v>
      </c>
      <c r="AH441" s="426">
        <f>IF(ISERROR(VLOOKUP(B441,'Notes Ecrit'!$A$2:$B$650,2,FALSE)),"ABI",(VLOOKUP(B441,'Notes Ecrit'!$A$2:$B$650,2,FALSE)))</f>
        <v>5</v>
      </c>
      <c r="AI441" s="425">
        <f>IF(OR(AH441="ABI",AH441="VALIDÉ"),0,AH441)</f>
        <v>5</v>
      </c>
      <c r="AJ441" s="488">
        <f>RANK(AI441,$AI$3:$AI$651,0)</f>
        <v>416</v>
      </c>
      <c r="AK441" s="427">
        <f>IF(AH441="ABI","DEF",IF(AE441="DSP",AH441,(AE441*0.5+AH441*0.5)))</f>
        <v>7.625</v>
      </c>
    </row>
    <row r="442" spans="1:37" ht="15.75" customHeight="1" thickBot="1" x14ac:dyDescent="0.35">
      <c r="A442" s="414" t="s">
        <v>1026</v>
      </c>
      <c r="B442" s="415">
        <v>21907320</v>
      </c>
      <c r="C442" s="463" t="s">
        <v>40</v>
      </c>
      <c r="D442" s="429" t="s">
        <v>130</v>
      </c>
      <c r="E442" s="418">
        <v>16</v>
      </c>
      <c r="F442" s="419">
        <f>IF(E442="ABI","ABI",IF(E442="DSP","DSP",IF(E442="VAL","VAL",(VLOOKUP(E442,tpstest,2)))))</f>
        <v>17.5</v>
      </c>
      <c r="G442" s="420">
        <f>IF(F442="ABI",0,IF(F442="DSP","DSP",IF(F442="VAL","VAL",(IF(A442="F",VLOOKUP(F442,endurfille,2),VLOOKUP(F442,endurgarçon,2))))))</f>
        <v>13</v>
      </c>
      <c r="H442" s="421">
        <f>IF(G442="VAL","VALIDÉ",G442)</f>
        <v>13</v>
      </c>
      <c r="I442" s="418">
        <v>3.32</v>
      </c>
      <c r="J442" s="420">
        <f>IF(I442="ABI",0,IF(I442="DSP","DSP",IF(I442="VAL","VAL",(IF(A442="F",VLOOKUP(I442,VIT20MF,2),VLOOKUP(I442,Vit20MG,2))))))</f>
        <v>15</v>
      </c>
      <c r="K442" s="418">
        <v>6.76</v>
      </c>
      <c r="L442" s="420">
        <f>IF(K442="ABI",0,IF(K442="DSP","DSP",IF(K442="VAL","VAL",(IF(A442="F",VLOOKUP(K442,vit50mf,2),VLOOKUP(K442,vit50mg,2))))))</f>
        <v>11</v>
      </c>
      <c r="M442" s="421">
        <f>IF(OR(J442="DSP",L442="DSP"),"DSP",IF(L442="VAL","VALIDÉ",(J442+L442)/2))</f>
        <v>13</v>
      </c>
      <c r="N442" s="418">
        <v>87</v>
      </c>
      <c r="O442" s="418">
        <v>75</v>
      </c>
      <c r="P442" s="422">
        <f>IF(OR(N442="DSP",N442="ABI",N442="VAL"),0,N442/O442)</f>
        <v>1.1599999999999999</v>
      </c>
      <c r="Q442" s="420">
        <f>IF(N442="ABI",0,IF(N442="DSP","DSP",IF(N442="VAL","VAL",IF(A442="F",VLOOKUP(P442,forcefille,2),VLOOKUP(P442,forcegarçon,2)))))</f>
        <v>6</v>
      </c>
      <c r="R442" s="418">
        <v>51.2</v>
      </c>
      <c r="S442" s="420">
        <f>IF(R442="ABI",0,IF(R442="DSP","DSP",IF(R442="VAL","VAL",IF(A442="F",VLOOKUP(R442,détfille,2),VLOOKUP(R442,détgarçon,2)))))</f>
        <v>6</v>
      </c>
      <c r="T442" s="421">
        <f>IF(OR(Q442="VAL",S442="VAL"),"VALIDÉ",IF(AND(Q442="DSP",S442="DSP"),"DSP",IF(Q442="DSP",S442*2,IF(S442="DSP",Q442*2,(Q442+S442)))))</f>
        <v>12</v>
      </c>
      <c r="U442" s="418">
        <v>30.86</v>
      </c>
      <c r="V442" s="420">
        <f>IF(U442="ABI",0,IF(U442="DSP","DSP",IF(U442="VAL","VAL",IF(A442="F",VLOOKUP(U442,coorfille,2),VLOOKUP(U442,coorgarçon,2)))))</f>
        <v>2.5</v>
      </c>
      <c r="W442" s="418">
        <v>-9</v>
      </c>
      <c r="X442" s="420">
        <f>IF(W442="ABI",0,IF(W442="DSP","DSP",IF(W442="VAL","VAL",IF(A442="F",VLOOKUP(W442,SouplesseFille,2),VLOOKUP(W442,SouplesseGarçon,2)))))</f>
        <v>1</v>
      </c>
      <c r="Y442" s="418">
        <v>6</v>
      </c>
      <c r="Z442" s="420">
        <f>IF(Y442="ABI",0,IF(Y442="DSP","DSP",IF(Y442="VAL","VAL",IF(A442="F",VLOOKUP(Y442,eqfille,2),VLOOKUP(Y442,eqgarçon,2)))))</f>
        <v>2</v>
      </c>
      <c r="AA442" s="421">
        <f>IF(AND(V442="DSP",X442="DSP",Z442="DSP"),"DSP",IF(AND(V442="DSP",X442="DSP"),Z442*4,IF(AND(V442="DSP",Z442="DSP"),X442*4,IF(AND(X442="DSP",Z442="DSP"),V442*2,IF(V442="DSP",(X442+Z442)*2,IF(X442="DSP",V442+Z442*2,IF(Z442="DSP",V442+X442*2,IF(Z442="VAL","VALIDÉ",V442+X442+Z442))))))))</f>
        <v>5.5</v>
      </c>
      <c r="AB442" s="418">
        <v>34.82</v>
      </c>
      <c r="AC442" s="420">
        <f>IF(AB442="ABI",0,IF(AB442="DNF",0,IF(AB442="DSP","DSP",IF(AB442="VAL","VAL",(IF(A442="F",VLOOKUP(AB442,nagefille,2),VLOOKUP(AB442,nagegarçon,2)))))))</f>
        <v>13</v>
      </c>
      <c r="AD442" s="423">
        <f>IF(AC442="VAL","VALIDÉ",AC442)</f>
        <v>13</v>
      </c>
      <c r="AE442" s="424">
        <f>IF(AND(H442="DSP",M442="DSP",T442="DSP",AA442="DSP",AD442="DSP"),"DSP",IF(AND(H442="DSP",M442="DSP",T442="DSP",AA442="DSP"),AD442,IF(AND(H442="DSP",M442="DSP",T442="DSP",AD442="DSP"),AA442,IF(AND(H442="DSP",M442="DSP",AA442="DSP",AD442="DSP"),T442,IF(AND(H442="DSP",T442="DSP",AA442="DSP",AD442="DSP"),M442,IF(AND(M442="DSP",T442="DSP",AA442="DSP",AD442="DSP"),H442,IF(AND(T442="DSP",AA442="DSP",AD442="DSP"),(H442+M442)/2,IF(AND(M442="DSP",AA442="DSP",AD442="DSP"),(H442+T442)/2,IF(AND(H442="DSP",AA442="DSP",AD442="DSP"),(M442+T442)/2,IF(AND(M442="DSP",T442="DSP",AD442="DSP"),(H442+AA442)/2,IF(AND(H442="DSP",T442="DSP",AD442="DSP"),(M442+AA442)/2,IF(AND(H442="DSP",M442="DSP",AD442="DSP"),(T442+AA442)/2,IF(AND(M442="DSP",T442="DSP",AA442="DSP"),(H442+AD442)/2,IF(AND(H442="DSP",T442="DSP",AA442="DSP"),(M442+AD442)/2,IF(AND(H442="DSP",M442="DSP",AA442="DSP"),(T442+AD442)/2,IF(AND(H442="DSP",M442="DSP",T442="DSP"),(AA442+AD442)/2,IF(AND(H442="DSP",M442="DSP"),(T442+AA442+AD442)/3,IF(AND(H442="DSP",T442="DSP"),(M442+AA442+AD442)/3,IF(AND(M442="DSP",T442="DSP"),(H442+AA442+AD442)/3,IF(AND(H442="DSP",AA442="DSP"),(M442+T442+AD442)/3,IF(AND(M442="DSP",AA442="DSP"),(H442+T442+AD442)/3,IF(AND(T442="DSP",AA442="DSP"),(H442+M442+AD442)/3,IF(AND(H442="DSP",AD442="DSP"),(M442+T442+AA442)/3,IF(AND(M442="DSP",AD442="DSP"),(H442+T442+AA442)/3,IF(AND(T442="DSP",AD442="DSP"),(H442+M442+AA442)/3,IF(AND(AA442="DSP",AD442="DSP"),(H442+M442+T442)/3,IF(H442="DSP",(M442+T442+AA442+AD442)/4,IF(M442="DSP",(H442+T442+AA442+AD442)/4,IF(T442="DSP",(H442+M442+AA442+AD442)/4,IF(AA442="DSP",(H442+M442+T442+AD442)/4,IF(AD442="DSP",(H442+M442+T442+AA442)/4,SUM(H442+M442+T442+AA442+AD442)/5)))))))))))))))))))))))))))))))</f>
        <v>11.3</v>
      </c>
      <c r="AF442" s="425">
        <f>IF(AE442="DSP",0,AE442)</f>
        <v>11.3</v>
      </c>
      <c r="AG442" s="484">
        <f>RANK(AF442,$AF$3:$AF$651,0)</f>
        <v>291</v>
      </c>
      <c r="AH442" s="426">
        <f>IF(ISERROR(VLOOKUP(B442,'Notes Ecrit'!$A$2:$B$650,2,FALSE)),"ABI",(VLOOKUP(B442,'Notes Ecrit'!$A$2:$B$650,2,FALSE)))</f>
        <v>5</v>
      </c>
      <c r="AI442" s="425">
        <f>IF(OR(AH442="ABI",AH442="VALIDÉ"),0,AH442)</f>
        <v>5</v>
      </c>
      <c r="AJ442" s="488">
        <f>RANK(AI442,$AI$3:$AI$651,0)</f>
        <v>416</v>
      </c>
      <c r="AK442" s="427">
        <f>IF(AH442="ABI","DEF",IF(AE442="DSP",AH442,(AE442*0.5+AH442*0.5)))</f>
        <v>8.15</v>
      </c>
    </row>
    <row r="443" spans="1:37" ht="15.75" customHeight="1" thickBot="1" x14ac:dyDescent="0.35">
      <c r="A443" s="414" t="s">
        <v>1026</v>
      </c>
      <c r="B443" s="415">
        <v>21906144</v>
      </c>
      <c r="C443" s="440" t="s">
        <v>40</v>
      </c>
      <c r="D443" s="441" t="s">
        <v>121</v>
      </c>
      <c r="E443" s="418">
        <v>14</v>
      </c>
      <c r="F443" s="419">
        <f>IF(E443="ABI","ABI",IF(E443="DSP","DSP",IF(E443="VAL","VAL",(VLOOKUP(E443,tpstest,2)))))</f>
        <v>16.5</v>
      </c>
      <c r="G443" s="420">
        <f>IF(F443="ABI",0,IF(F443="DSP","DSP",IF(F443="VAL","VAL",(IF(A443="F",VLOOKUP(F443,endurfille,2),VLOOKUP(F443,endurgarçon,2))))))</f>
        <v>11</v>
      </c>
      <c r="H443" s="421">
        <f>IF(G443="VAL","VALIDÉ",G443)</f>
        <v>11</v>
      </c>
      <c r="I443" s="418">
        <v>3.21</v>
      </c>
      <c r="J443" s="420">
        <f>IF(I443="ABI",0,IF(I443="DSP","DSP",IF(I443="VAL","VAL",(IF(A443="F",VLOOKUP(I443,VIT20MF,2),VLOOKUP(I443,Vit20MG,2))))))</f>
        <v>17</v>
      </c>
      <c r="K443" s="418">
        <v>7.1</v>
      </c>
      <c r="L443" s="420">
        <f>IF(K443="ABI",0,IF(K443="DSP","DSP",IF(K443="VAL","VAL",(IF(A443="F",VLOOKUP(K443,vit50mf,2),VLOOKUP(K443,vit50mg,2))))))</f>
        <v>9</v>
      </c>
      <c r="M443" s="421">
        <f>IF(OR(J443="DSP",L443="DSP"),"DSP",IF(L443="VAL","VALIDÉ",(J443+L443)/2))</f>
        <v>13</v>
      </c>
      <c r="N443" s="418">
        <v>60</v>
      </c>
      <c r="O443" s="418">
        <v>103</v>
      </c>
      <c r="P443" s="422">
        <f>IF(OR(N443="DSP",N443="ABI",N443="VAL"),0,N443/O443)</f>
        <v>0.58252427184466016</v>
      </c>
      <c r="Q443" s="420">
        <f>IF(N443="ABI",0,IF(N443="DSP","DSP",IF(N443="VAL","VAL",IF(A443="F",VLOOKUP(P443,forcefille,2),VLOOKUP(P443,forcegarçon,2)))))</f>
        <v>3</v>
      </c>
      <c r="R443" s="418">
        <v>39.799999999999997</v>
      </c>
      <c r="S443" s="420">
        <f>IF(R443="ABI",0,IF(R443="DSP","DSP",IF(R443="VAL","VAL",IF(A443="F",VLOOKUP(R443,détfille,2),VLOOKUP(R443,détgarçon,2)))))</f>
        <v>3</v>
      </c>
      <c r="T443" s="421">
        <f>IF(OR(Q443="VAL",S443="VAL"),"VALIDÉ",IF(AND(Q443="DSP",S443="DSP"),"DSP",IF(Q443="DSP",S443*2,IF(S443="DSP",Q443*2,(Q443+S443)))))</f>
        <v>6</v>
      </c>
      <c r="U443" s="418">
        <v>30.55</v>
      </c>
      <c r="V443" s="420">
        <f>IF(U443="ABI",0,IF(U443="DSP","DSP",IF(U443="VAL","VAL",IF(A443="F",VLOOKUP(U443,coorfille,2),VLOOKUP(U443,coorgarçon,2)))))</f>
        <v>2.5</v>
      </c>
      <c r="W443" s="418">
        <v>-27</v>
      </c>
      <c r="X443" s="420">
        <f>IF(W443="ABI",0,IF(W443="DSP","DSP",IF(W443="VAL","VAL",IF(A443="F",VLOOKUP(W443,SouplesseFille,2),VLOOKUP(W443,SouplesseGarçon,2)))))</f>
        <v>0</v>
      </c>
      <c r="Y443" s="418">
        <v>10</v>
      </c>
      <c r="Z443" s="420">
        <f>IF(Y443="ABI",0,IF(Y443="DSP","DSP",IF(Y443="VAL","VAL",IF(A443="F",VLOOKUP(Y443,eqfille,2),VLOOKUP(Y443,eqgarçon,2)))))</f>
        <v>0</v>
      </c>
      <c r="AA443" s="421">
        <f>IF(AND(V443="DSP",X443="DSP",Z443="DSP"),"DSP",IF(AND(V443="DSP",X443="DSP"),Z443*4,IF(AND(V443="DSP",Z443="DSP"),X443*4,IF(AND(X443="DSP",Z443="DSP"),V443*2,IF(V443="DSP",(X443+Z443)*2,IF(X443="DSP",V443+Z443*2,IF(Z443="DSP",V443+X443*2,IF(Z443="VAL","VALIDÉ",V443+X443+Z443))))))))</f>
        <v>2.5</v>
      </c>
      <c r="AB443" s="418">
        <v>38</v>
      </c>
      <c r="AC443" s="420">
        <f>IF(AB443="ABI",0,IF(AB443="DNF",0,IF(AB443="DSP","DSP",IF(AB443="VAL","VAL",(IF(A443="F",VLOOKUP(AB443,nagefille,2),VLOOKUP(AB443,nagegarçon,2)))))))</f>
        <v>11</v>
      </c>
      <c r="AD443" s="423">
        <f>IF(AC443="VAL","VALIDÉ",AC443)</f>
        <v>11</v>
      </c>
      <c r="AE443" s="424">
        <f>IF(AND(H443="DSP",M443="DSP",T443="DSP",AA443="DSP",AD443="DSP"),"DSP",IF(AND(H443="DSP",M443="DSP",T443="DSP",AA443="DSP"),AD443,IF(AND(H443="DSP",M443="DSP",T443="DSP",AD443="DSP"),AA443,IF(AND(H443="DSP",M443="DSP",AA443="DSP",AD443="DSP"),T443,IF(AND(H443="DSP",T443="DSP",AA443="DSP",AD443="DSP"),M443,IF(AND(M443="DSP",T443="DSP",AA443="DSP",AD443="DSP"),H443,IF(AND(T443="DSP",AA443="DSP",AD443="DSP"),(H443+M443)/2,IF(AND(M443="DSP",AA443="DSP",AD443="DSP"),(H443+T443)/2,IF(AND(H443="DSP",AA443="DSP",AD443="DSP"),(M443+T443)/2,IF(AND(M443="DSP",T443="DSP",AD443="DSP"),(H443+AA443)/2,IF(AND(H443="DSP",T443="DSP",AD443="DSP"),(M443+AA443)/2,IF(AND(H443="DSP",M443="DSP",AD443="DSP"),(T443+AA443)/2,IF(AND(M443="DSP",T443="DSP",AA443="DSP"),(H443+AD443)/2,IF(AND(H443="DSP",T443="DSP",AA443="DSP"),(M443+AD443)/2,IF(AND(H443="DSP",M443="DSP",AA443="DSP"),(T443+AD443)/2,IF(AND(H443="DSP",M443="DSP",T443="DSP"),(AA443+AD443)/2,IF(AND(H443="DSP",M443="DSP"),(T443+AA443+AD443)/3,IF(AND(H443="DSP",T443="DSP"),(M443+AA443+AD443)/3,IF(AND(M443="DSP",T443="DSP"),(H443+AA443+AD443)/3,IF(AND(H443="DSP",AA443="DSP"),(M443+T443+AD443)/3,IF(AND(M443="DSP",AA443="DSP"),(H443+T443+AD443)/3,IF(AND(T443="DSP",AA443="DSP"),(H443+M443+AD443)/3,IF(AND(H443="DSP",AD443="DSP"),(M443+T443+AA443)/3,IF(AND(M443="DSP",AD443="DSP"),(H443+T443+AA443)/3,IF(AND(T443="DSP",AD443="DSP"),(H443+M443+AA443)/3,IF(AND(AA443="DSP",AD443="DSP"),(H443+M443+T443)/3,IF(H443="DSP",(M443+T443+AA443+AD443)/4,IF(M443="DSP",(H443+T443+AA443+AD443)/4,IF(T443="DSP",(H443+M443+AA443+AD443)/4,IF(AA443="DSP",(H443+M443+T443+AD443)/4,IF(AD443="DSP",(H443+M443+T443+AA443)/4,SUM(H443+M443+T443+AA443+AD443)/5)))))))))))))))))))))))))))))))</f>
        <v>8.6999999999999993</v>
      </c>
      <c r="AF443" s="425">
        <f>IF(AE443="DSP",0,AE443)</f>
        <v>8.6999999999999993</v>
      </c>
      <c r="AG443" s="484">
        <f>RANK(AF443,$AF$3:$AF$651,0)</f>
        <v>524</v>
      </c>
      <c r="AH443" s="426">
        <f>IF(ISERROR(VLOOKUP(B443,'Notes Ecrit'!$A$2:$B$650,2,FALSE)),"ABI",(VLOOKUP(B443,'Notes Ecrit'!$A$2:$B$650,2,FALSE)))</f>
        <v>6</v>
      </c>
      <c r="AI443" s="425">
        <f>IF(OR(AH443="ABI",AH443="VALIDÉ"),0,AH443)</f>
        <v>6</v>
      </c>
      <c r="AJ443" s="488">
        <f>RANK(AI443,$AI$3:$AI$651,0)</f>
        <v>288</v>
      </c>
      <c r="AK443" s="427">
        <f>IF(AH443="ABI","DEF",IF(AE443="DSP",AH443,(AE443*0.5+AH443*0.5)))</f>
        <v>7.35</v>
      </c>
    </row>
    <row r="444" spans="1:37" ht="15.75" customHeight="1" thickBot="1" x14ac:dyDescent="0.35">
      <c r="A444" s="414" t="s">
        <v>1026</v>
      </c>
      <c r="B444" s="415">
        <v>21902072</v>
      </c>
      <c r="C444" s="452" t="s">
        <v>40</v>
      </c>
      <c r="D444" s="429" t="s">
        <v>33</v>
      </c>
      <c r="E444" s="418">
        <v>19</v>
      </c>
      <c r="F444" s="419">
        <f>IF(E444="ABI","ABI",IF(E444="DSP","DSP",IF(E444="VAL","VAL",(VLOOKUP(E444,tpstest,2)))))</f>
        <v>19</v>
      </c>
      <c r="G444" s="420">
        <f>IF(F444="ABI",0,IF(F444="DSP","DSP",IF(F444="VAL","VAL",(IF(A444="F",VLOOKUP(F444,endurfille,2),VLOOKUP(F444,endurgarçon,2))))))</f>
        <v>16</v>
      </c>
      <c r="H444" s="421">
        <f>IF(G444="VAL","VALIDÉ",G444)</f>
        <v>16</v>
      </c>
      <c r="I444" s="418">
        <v>3.29</v>
      </c>
      <c r="J444" s="420">
        <f>IF(I444="ABI",0,IF(I444="DSP","DSP",IF(I444="VAL","VAL",(IF(A444="F",VLOOKUP(I444,VIT20MF,2),VLOOKUP(I444,Vit20MG,2))))))</f>
        <v>15</v>
      </c>
      <c r="K444" s="418">
        <v>7.03</v>
      </c>
      <c r="L444" s="420">
        <f>IF(K444="ABI",0,IF(K444="DSP","DSP",IF(K444="VAL","VAL",(IF(A444="F",VLOOKUP(K444,vit50mf,2),VLOOKUP(K444,vit50mg,2))))))</f>
        <v>10</v>
      </c>
      <c r="M444" s="421">
        <f>IF(OR(J444="DSP",L444="DSP"),"DSP",IF(L444="VAL","VALIDÉ",(J444+L444)/2))</f>
        <v>12.5</v>
      </c>
      <c r="N444" s="418">
        <v>64</v>
      </c>
      <c r="O444" s="418">
        <v>59</v>
      </c>
      <c r="P444" s="422">
        <f>IF(OR(N444="DSP",N444="ABI",N444="VAL"),0,N444/O444)</f>
        <v>1.0847457627118644</v>
      </c>
      <c r="Q444" s="420">
        <f>IF(N444="ABI",0,IF(N444="DSP","DSP",IF(N444="VAL","VAL",IF(A444="F",VLOOKUP(P444,forcefille,2),VLOOKUP(P444,forcegarçon,2)))))</f>
        <v>5.5</v>
      </c>
      <c r="R444" s="418">
        <v>41.1</v>
      </c>
      <c r="S444" s="420">
        <f>IF(R444="ABI",0,IF(R444="DSP","DSP",IF(R444="VAL","VAL",IF(A444="F",VLOOKUP(R444,détfille,2),VLOOKUP(R444,détgarçon,2)))))</f>
        <v>3.5</v>
      </c>
      <c r="T444" s="421">
        <f>IF(OR(Q444="VAL",S444="VAL"),"VALIDÉ",IF(AND(Q444="DSP",S444="DSP"),"DSP",IF(Q444="DSP",S444*2,IF(S444="DSP",Q444*2,(Q444+S444)))))</f>
        <v>9</v>
      </c>
      <c r="U444" s="418">
        <v>24.25</v>
      </c>
      <c r="V444" s="420">
        <f>IF(U444="ABI",0,IF(U444="DSP","DSP",IF(U444="VAL","VAL",IF(A444="F",VLOOKUP(U444,coorfille,2),VLOOKUP(U444,coorgarçon,2)))))</f>
        <v>5.75</v>
      </c>
      <c r="W444" s="418">
        <v>-10</v>
      </c>
      <c r="X444" s="420">
        <f>IF(W444="ABI",0,IF(W444="DSP","DSP",IF(W444="VAL","VAL",IF(A444="F",VLOOKUP(W444,SouplesseFille,2),VLOOKUP(W444,SouplesseGarçon,2)))))</f>
        <v>0.75</v>
      </c>
      <c r="Y444" s="418">
        <v>10</v>
      </c>
      <c r="Z444" s="420">
        <f>IF(Y444="ABI",0,IF(Y444="DSP","DSP",IF(Y444="VAL","VAL",IF(A444="F",VLOOKUP(Y444,eqfille,2),VLOOKUP(Y444,eqgarçon,2)))))</f>
        <v>0</v>
      </c>
      <c r="AA444" s="421">
        <f>IF(AND(V444="DSP",X444="DSP",Z444="DSP"),"DSP",IF(AND(V444="DSP",X444="DSP"),Z444*4,IF(AND(V444="DSP",Z444="DSP"),X444*4,IF(AND(X444="DSP",Z444="DSP"),V444*2,IF(V444="DSP",(X444+Z444)*2,IF(X444="DSP",V444+Z444*2,IF(Z444="DSP",V444+X444*2,IF(Z444="VAL","VALIDÉ",V444+X444+Z444))))))))</f>
        <v>6.5</v>
      </c>
      <c r="AB444" s="418">
        <v>27.16</v>
      </c>
      <c r="AC444" s="420">
        <f>IF(AB444="ABI",0,IF(AB444="DNF",0,IF(AB444="DSP","DSP",IF(AB444="VAL","VAL",(IF(A444="F",VLOOKUP(AB444,nagefille,2),VLOOKUP(AB444,nagegarçon,2)))))))</f>
        <v>19</v>
      </c>
      <c r="AD444" s="423">
        <f>IF(AC444="VAL","VALIDÉ",AC444)</f>
        <v>19</v>
      </c>
      <c r="AE444" s="424">
        <f>IF(AND(H444="DSP",M444="DSP",T444="DSP",AA444="DSP",AD444="DSP"),"DSP",IF(AND(H444="DSP",M444="DSP",T444="DSP",AA444="DSP"),AD444,IF(AND(H444="DSP",M444="DSP",T444="DSP",AD444="DSP"),AA444,IF(AND(H444="DSP",M444="DSP",AA444="DSP",AD444="DSP"),T444,IF(AND(H444="DSP",T444="DSP",AA444="DSP",AD444="DSP"),M444,IF(AND(M444="DSP",T444="DSP",AA444="DSP",AD444="DSP"),H444,IF(AND(T444="DSP",AA444="DSP",AD444="DSP"),(H444+M444)/2,IF(AND(M444="DSP",AA444="DSP",AD444="DSP"),(H444+T444)/2,IF(AND(H444="DSP",AA444="DSP",AD444="DSP"),(M444+T444)/2,IF(AND(M444="DSP",T444="DSP",AD444="DSP"),(H444+AA444)/2,IF(AND(H444="DSP",T444="DSP",AD444="DSP"),(M444+AA444)/2,IF(AND(H444="DSP",M444="DSP",AD444="DSP"),(T444+AA444)/2,IF(AND(M444="DSP",T444="DSP",AA444="DSP"),(H444+AD444)/2,IF(AND(H444="DSP",T444="DSP",AA444="DSP"),(M444+AD444)/2,IF(AND(H444="DSP",M444="DSP",AA444="DSP"),(T444+AD444)/2,IF(AND(H444="DSP",M444="DSP",T444="DSP"),(AA444+AD444)/2,IF(AND(H444="DSP",M444="DSP"),(T444+AA444+AD444)/3,IF(AND(H444="DSP",T444="DSP"),(M444+AA444+AD444)/3,IF(AND(M444="DSP",T444="DSP"),(H444+AA444+AD444)/3,IF(AND(H444="DSP",AA444="DSP"),(M444+T444+AD444)/3,IF(AND(M444="DSP",AA444="DSP"),(H444+T444+AD444)/3,IF(AND(T444="DSP",AA444="DSP"),(H444+M444+AD444)/3,IF(AND(H444="DSP",AD444="DSP"),(M444+T444+AA444)/3,IF(AND(M444="DSP",AD444="DSP"),(H444+T444+AA444)/3,IF(AND(T444="DSP",AD444="DSP"),(H444+M444+AA444)/3,IF(AND(AA444="DSP",AD444="DSP"),(H444+M444+T444)/3,IF(H444="DSP",(M444+T444+AA444+AD444)/4,IF(M444="DSP",(H444+T444+AA444+AD444)/4,IF(T444="DSP",(H444+M444+AA444+AD444)/4,IF(AA444="DSP",(H444+M444+T444+AD444)/4,IF(AD444="DSP",(H444+M444+T444+AA444)/4,SUM(H444+M444+T444+AA444+AD444)/5)))))))))))))))))))))))))))))))</f>
        <v>12.6</v>
      </c>
      <c r="AF444" s="425">
        <f>IF(AE444="DSP",0,AE444)</f>
        <v>12.6</v>
      </c>
      <c r="AG444" s="484">
        <f>RANK(AF444,$AF$3:$AF$651,0)</f>
        <v>120</v>
      </c>
      <c r="AH444" s="426">
        <f>IF(ISERROR(VLOOKUP(B444,'Notes Ecrit'!$A$2:$B$650,2,FALSE)),"ABI",(VLOOKUP(B444,'Notes Ecrit'!$A$2:$B$650,2,FALSE)))</f>
        <v>5.5</v>
      </c>
      <c r="AI444" s="425">
        <f>IF(OR(AH444="ABI",AH444="VALIDÉ"),0,AH444)</f>
        <v>5.5</v>
      </c>
      <c r="AJ444" s="488">
        <f>RANK(AI444,$AI$3:$AI$651,0)</f>
        <v>353</v>
      </c>
      <c r="AK444" s="427">
        <f>IF(AH444="ABI","DEF",IF(AE444="DSP",AH444,(AE444*0.5+AH444*0.5)))</f>
        <v>9.0500000000000007</v>
      </c>
    </row>
    <row r="445" spans="1:37" ht="15.75" customHeight="1" thickBot="1" x14ac:dyDescent="0.35">
      <c r="A445" s="414" t="s">
        <v>1026</v>
      </c>
      <c r="B445" s="415">
        <v>21905223</v>
      </c>
      <c r="C445" s="440" t="s">
        <v>831</v>
      </c>
      <c r="D445" s="441" t="s">
        <v>185</v>
      </c>
      <c r="E445" s="418">
        <v>16</v>
      </c>
      <c r="F445" s="419">
        <f>IF(E445="ABI","ABI",IF(E445="DSP","DSP",IF(E445="VAL","VAL",(VLOOKUP(E445,tpstest,2)))))</f>
        <v>17.5</v>
      </c>
      <c r="G445" s="420">
        <f>IF(F445="ABI",0,IF(F445="DSP","DSP",IF(F445="VAL","VAL",(IF(A445="F",VLOOKUP(F445,endurfille,2),VLOOKUP(F445,endurgarçon,2))))))</f>
        <v>13</v>
      </c>
      <c r="H445" s="421">
        <f>IF(G445="VAL","VALIDÉ",G445)</f>
        <v>13</v>
      </c>
      <c r="I445" s="418">
        <v>3.03</v>
      </c>
      <c r="J445" s="420">
        <f>IF(I445="ABI",0,IF(I445="DSP","DSP",IF(I445="VAL","VAL",(IF(A445="F",VLOOKUP(I445,VIT20MF,2),VLOOKUP(I445,Vit20MG,2))))))</f>
        <v>20</v>
      </c>
      <c r="K445" s="418">
        <v>6.47</v>
      </c>
      <c r="L445" s="420">
        <f>IF(K445="ABI",0,IF(K445="DSP","DSP",IF(K445="VAL","VAL",(IF(A445="F",VLOOKUP(K445,vit50mf,2),VLOOKUP(K445,vit50mg,2))))))</f>
        <v>14</v>
      </c>
      <c r="M445" s="421">
        <f>IF(OR(J445="DSP",L445="DSP"),"DSP",IF(L445="VAL","VALIDÉ",(J445+L445)/2))</f>
        <v>17</v>
      </c>
      <c r="N445" s="418">
        <v>46</v>
      </c>
      <c r="O445" s="418">
        <v>68</v>
      </c>
      <c r="P445" s="422">
        <f>IF(OR(N445="DSP",N445="ABI",N445="VAL"),0,N445/O445)</f>
        <v>0.67647058823529416</v>
      </c>
      <c r="Q445" s="420">
        <f>IF(N445="ABI",0,IF(N445="DSP","DSP",IF(N445="VAL","VAL",IF(A445="F",VLOOKUP(P445,forcefille,2),VLOOKUP(P445,forcegarçon,2)))))</f>
        <v>3.5</v>
      </c>
      <c r="R445" s="418">
        <v>45.6</v>
      </c>
      <c r="S445" s="420">
        <f>IF(R445="ABI",0,IF(R445="DSP","DSP",IF(R445="VAL","VAL",IF(A445="F",VLOOKUP(R445,détfille,2),VLOOKUP(R445,détgarçon,2)))))</f>
        <v>4.5</v>
      </c>
      <c r="T445" s="421">
        <f>IF(OR(Q445="VAL",S445="VAL"),"VALIDÉ",IF(AND(Q445="DSP",S445="DSP"),"DSP",IF(Q445="DSP",S445*2,IF(S445="DSP",Q445*2,(Q445+S445)))))</f>
        <v>8</v>
      </c>
      <c r="U445" s="418">
        <v>24.83</v>
      </c>
      <c r="V445" s="420">
        <f>IF(U445="ABI",0,IF(U445="DSP","DSP",IF(U445="VAL","VAL",IF(A445="F",VLOOKUP(U445,coorfille,2),VLOOKUP(U445,coorgarçon,2)))))</f>
        <v>5.5</v>
      </c>
      <c r="W445" s="418">
        <v>-4</v>
      </c>
      <c r="X445" s="420">
        <f>IF(W445="ABI",0,IF(W445="DSP","DSP",IF(W445="VAL","VAL",IF(A445="F",VLOOKUP(W445,SouplesseFille,2),VLOOKUP(W445,SouplesseGarçon,2)))))</f>
        <v>1.5</v>
      </c>
      <c r="Y445" s="418">
        <v>7</v>
      </c>
      <c r="Z445" s="420">
        <f>IF(Y445="ABI",0,IF(Y445="DSP","DSP",IF(Y445="VAL","VAL",IF(A445="F",VLOOKUP(Y445,eqfille,2),VLOOKUP(Y445,eqgarçon,2)))))</f>
        <v>1.5</v>
      </c>
      <c r="AA445" s="421">
        <f>IF(AND(V445="DSP",X445="DSP",Z445="DSP"),"DSP",IF(AND(V445="DSP",X445="DSP"),Z445*4,IF(AND(V445="DSP",Z445="DSP"),X445*4,IF(AND(X445="DSP",Z445="DSP"),V445*2,IF(V445="DSP",(X445+Z445)*2,IF(X445="DSP",V445+Z445*2,IF(Z445="DSP",V445+X445*2,IF(Z445="VAL","VALIDÉ",V445+X445+Z445))))))))</f>
        <v>8.5</v>
      </c>
      <c r="AB445" s="418" t="s">
        <v>1025</v>
      </c>
      <c r="AC445" s="420" t="str">
        <f>IF(AB445="ABI",0,IF(AB445="DNF",0,IF(AB445="DSP","DSP",IF(AB445="VAL","VAL",(IF(A445="F",VLOOKUP(AB445,nagefille,2),VLOOKUP(AB445,nagegarçon,2)))))))</f>
        <v>DSP</v>
      </c>
      <c r="AD445" s="423" t="str">
        <f>IF(AC445="VAL","VALIDÉ",AC445)</f>
        <v>DSP</v>
      </c>
      <c r="AE445" s="424">
        <f>IF(AND(H445="DSP",M445="DSP",T445="DSP",AA445="DSP",AD445="DSP"),"DSP",IF(AND(H445="DSP",M445="DSP",T445="DSP",AA445="DSP"),AD445,IF(AND(H445="DSP",M445="DSP",T445="DSP",AD445="DSP"),AA445,IF(AND(H445="DSP",M445="DSP",AA445="DSP",AD445="DSP"),T445,IF(AND(H445="DSP",T445="DSP",AA445="DSP",AD445="DSP"),M445,IF(AND(M445="DSP",T445="DSP",AA445="DSP",AD445="DSP"),H445,IF(AND(T445="DSP",AA445="DSP",AD445="DSP"),(H445+M445)/2,IF(AND(M445="DSP",AA445="DSP",AD445="DSP"),(H445+T445)/2,IF(AND(H445="DSP",AA445="DSP",AD445="DSP"),(M445+T445)/2,IF(AND(M445="DSP",T445="DSP",AD445="DSP"),(H445+AA445)/2,IF(AND(H445="DSP",T445="DSP",AD445="DSP"),(M445+AA445)/2,IF(AND(H445="DSP",M445="DSP",AD445="DSP"),(T445+AA445)/2,IF(AND(M445="DSP",T445="DSP",AA445="DSP"),(H445+AD445)/2,IF(AND(H445="DSP",T445="DSP",AA445="DSP"),(M445+AD445)/2,IF(AND(H445="DSP",M445="DSP",AA445="DSP"),(T445+AD445)/2,IF(AND(H445="DSP",M445="DSP",T445="DSP"),(AA445+AD445)/2,IF(AND(H445="DSP",M445="DSP"),(T445+AA445+AD445)/3,IF(AND(H445="DSP",T445="DSP"),(M445+AA445+AD445)/3,IF(AND(M445="DSP",T445="DSP"),(H445+AA445+AD445)/3,IF(AND(H445="DSP",AA445="DSP"),(M445+T445+AD445)/3,IF(AND(M445="DSP",AA445="DSP"),(H445+T445+AD445)/3,IF(AND(T445="DSP",AA445="DSP"),(H445+M445+AD445)/3,IF(AND(H445="DSP",AD445="DSP"),(M445+T445+AA445)/3,IF(AND(M445="DSP",AD445="DSP"),(H445+T445+AA445)/3,IF(AND(T445="DSP",AD445="DSP"),(H445+M445+AA445)/3,IF(AND(AA445="DSP",AD445="DSP"),(H445+M445+T445)/3,IF(H445="DSP",(M445+T445+AA445+AD445)/4,IF(M445="DSP",(H445+T445+AA445+AD445)/4,IF(T445="DSP",(H445+M445+AA445+AD445)/4,IF(AA445="DSP",(H445+M445+T445+AD445)/4,IF(AD445="DSP",(H445+M445+T445+AA445)/4,SUM(H445+M445+T445+AA445+AD445)/5)))))))))))))))))))))))))))))))</f>
        <v>11.625</v>
      </c>
      <c r="AF445" s="425">
        <f>IF(AE445="DSP",0,AE445)</f>
        <v>11.625</v>
      </c>
      <c r="AG445" s="484">
        <f>RANK(AF445,$AF$3:$AF$651,0)</f>
        <v>244</v>
      </c>
      <c r="AH445" s="426">
        <f>IF(ISERROR(VLOOKUP(B445,'Notes Ecrit'!$A$2:$B$650,2,FALSE)),"ABI",(VLOOKUP(B445,'Notes Ecrit'!$A$2:$B$650,2,FALSE)))</f>
        <v>4</v>
      </c>
      <c r="AI445" s="425">
        <f>IF(OR(AH445="ABI",AH445="VALIDÉ"),0,AH445)</f>
        <v>4</v>
      </c>
      <c r="AJ445" s="488">
        <f>RANK(AI445,$AI$3:$AI$651,0)</f>
        <v>490</v>
      </c>
      <c r="AK445" s="427">
        <f>IF(AH445="ABI","DEF",IF(AE445="DSP",AH445,(AE445*0.5+AH445*0.5)))</f>
        <v>7.8125</v>
      </c>
    </row>
    <row r="446" spans="1:37" ht="15.75" customHeight="1" thickBot="1" x14ac:dyDescent="0.35">
      <c r="A446" s="414" t="s">
        <v>1026</v>
      </c>
      <c r="B446" s="415">
        <v>21907277</v>
      </c>
      <c r="C446" s="452" t="s">
        <v>832</v>
      </c>
      <c r="D446" s="429" t="s">
        <v>833</v>
      </c>
      <c r="E446" s="418">
        <v>15</v>
      </c>
      <c r="F446" s="419">
        <f>IF(E446="ABI","ABI",IF(E446="DSP","DSP",IF(E446="VAL","VAL",(VLOOKUP(E446,tpstest,2)))))</f>
        <v>17</v>
      </c>
      <c r="G446" s="420">
        <f>IF(F446="ABI",0,IF(F446="DSP","DSP",IF(F446="VAL","VAL",(IF(A446="F",VLOOKUP(F446,endurfille,2),VLOOKUP(F446,endurgarçon,2))))))</f>
        <v>12</v>
      </c>
      <c r="H446" s="421">
        <f>IF(G446="VAL","VALIDÉ",G446)</f>
        <v>12</v>
      </c>
      <c r="I446" s="418">
        <v>3.56</v>
      </c>
      <c r="J446" s="420">
        <f>IF(I446="ABI",0,IF(I446="DSP","DSP",IF(I446="VAL","VAL",(IF(A446="F",VLOOKUP(I446,VIT20MF,2),VLOOKUP(I446,Vit20MG,2))))))</f>
        <v>11</v>
      </c>
      <c r="K446" s="418">
        <v>7.45</v>
      </c>
      <c r="L446" s="420">
        <f>IF(K446="ABI",0,IF(K446="DSP","DSP",IF(K446="VAL","VAL",(IF(A446="F",VLOOKUP(K446,vit50mf,2),VLOOKUP(K446,vit50mg,2))))))</f>
        <v>7</v>
      </c>
      <c r="M446" s="421">
        <f>IF(OR(J446="DSP",L446="DSP"),"DSP",IF(L446="VAL","VALIDÉ",(J446+L446)/2))</f>
        <v>9</v>
      </c>
      <c r="N446" s="418">
        <v>58</v>
      </c>
      <c r="O446" s="418">
        <v>69</v>
      </c>
      <c r="P446" s="422">
        <f>IF(OR(N446="DSP",N446="ABI",N446="VAL"),0,N446/O446)</f>
        <v>0.84057971014492749</v>
      </c>
      <c r="Q446" s="420">
        <f>IF(N446="ABI",0,IF(N446="DSP","DSP",IF(N446="VAL","VAL",IF(A446="F",VLOOKUP(P446,forcefille,2),VLOOKUP(P446,forcegarçon,2)))))</f>
        <v>4.5</v>
      </c>
      <c r="R446" s="418">
        <v>43.1</v>
      </c>
      <c r="S446" s="420">
        <f>IF(R446="ABI",0,IF(R446="DSP","DSP",IF(R446="VAL","VAL",IF(A446="F",VLOOKUP(R446,détfille,2),VLOOKUP(R446,détgarçon,2)))))</f>
        <v>4</v>
      </c>
      <c r="T446" s="421">
        <f>IF(OR(Q446="VAL",S446="VAL"),"VALIDÉ",IF(AND(Q446="DSP",S446="DSP"),"DSP",IF(Q446="DSP",S446*2,IF(S446="DSP",Q446*2,(Q446+S446)))))</f>
        <v>8.5</v>
      </c>
      <c r="U446" s="418">
        <v>26.33</v>
      </c>
      <c r="V446" s="420">
        <f>IF(U446="ABI",0,IF(U446="DSP","DSP",IF(U446="VAL","VAL",IF(A446="F",VLOOKUP(U446,coorfille,2),VLOOKUP(U446,coorgarçon,2)))))</f>
        <v>4.75</v>
      </c>
      <c r="W446" s="418">
        <v>-17</v>
      </c>
      <c r="X446" s="420">
        <f>IF(W446="ABI",0,IF(W446="DSP","DSP",IF(W446="VAL","VAL",IF(A446="F",VLOOKUP(W446,SouplesseFille,2),VLOOKUP(W446,SouplesseGarçon,2)))))</f>
        <v>0</v>
      </c>
      <c r="Y446" s="418">
        <v>10</v>
      </c>
      <c r="Z446" s="420">
        <f>IF(Y446="ABI",0,IF(Y446="DSP","DSP",IF(Y446="VAL","VAL",IF(A446="F",VLOOKUP(Y446,eqfille,2),VLOOKUP(Y446,eqgarçon,2)))))</f>
        <v>0</v>
      </c>
      <c r="AA446" s="421">
        <f>IF(AND(V446="DSP",X446="DSP",Z446="DSP"),"DSP",IF(AND(V446="DSP",X446="DSP"),Z446*4,IF(AND(V446="DSP",Z446="DSP"),X446*4,IF(AND(X446="DSP",Z446="DSP"),V446*2,IF(V446="DSP",(X446+Z446)*2,IF(X446="DSP",V446+Z446*2,IF(Z446="DSP",V446+X446*2,IF(Z446="VAL","VALIDÉ",V446+X446+Z446))))))))</f>
        <v>4.75</v>
      </c>
      <c r="AB446" s="418">
        <v>37.479999999999997</v>
      </c>
      <c r="AC446" s="420">
        <f>IF(AB446="ABI",0,IF(AB446="DNF",0,IF(AB446="DSP","DSP",IF(AB446="VAL","VAL",(IF(A446="F",VLOOKUP(AB446,nagefille,2),VLOOKUP(AB446,nagegarçon,2)))))))</f>
        <v>12</v>
      </c>
      <c r="AD446" s="423">
        <f>IF(AC446="VAL","VALIDÉ",AC446)</f>
        <v>12</v>
      </c>
      <c r="AE446" s="424">
        <f>IF(AND(H446="DSP",M446="DSP",T446="DSP",AA446="DSP",AD446="DSP"),"DSP",IF(AND(H446="DSP",M446="DSP",T446="DSP",AA446="DSP"),AD446,IF(AND(H446="DSP",M446="DSP",T446="DSP",AD446="DSP"),AA446,IF(AND(H446="DSP",M446="DSP",AA446="DSP",AD446="DSP"),T446,IF(AND(H446="DSP",T446="DSP",AA446="DSP",AD446="DSP"),M446,IF(AND(M446="DSP",T446="DSP",AA446="DSP",AD446="DSP"),H446,IF(AND(T446="DSP",AA446="DSP",AD446="DSP"),(H446+M446)/2,IF(AND(M446="DSP",AA446="DSP",AD446="DSP"),(H446+T446)/2,IF(AND(H446="DSP",AA446="DSP",AD446="DSP"),(M446+T446)/2,IF(AND(M446="DSP",T446="DSP",AD446="DSP"),(H446+AA446)/2,IF(AND(H446="DSP",T446="DSP",AD446="DSP"),(M446+AA446)/2,IF(AND(H446="DSP",M446="DSP",AD446="DSP"),(T446+AA446)/2,IF(AND(M446="DSP",T446="DSP",AA446="DSP"),(H446+AD446)/2,IF(AND(H446="DSP",T446="DSP",AA446="DSP"),(M446+AD446)/2,IF(AND(H446="DSP",M446="DSP",AA446="DSP"),(T446+AD446)/2,IF(AND(H446="DSP",M446="DSP",T446="DSP"),(AA446+AD446)/2,IF(AND(H446="DSP",M446="DSP"),(T446+AA446+AD446)/3,IF(AND(H446="DSP",T446="DSP"),(M446+AA446+AD446)/3,IF(AND(M446="DSP",T446="DSP"),(H446+AA446+AD446)/3,IF(AND(H446="DSP",AA446="DSP"),(M446+T446+AD446)/3,IF(AND(M446="DSP",AA446="DSP"),(H446+T446+AD446)/3,IF(AND(T446="DSP",AA446="DSP"),(H446+M446+AD446)/3,IF(AND(H446="DSP",AD446="DSP"),(M446+T446+AA446)/3,IF(AND(M446="DSP",AD446="DSP"),(H446+T446+AA446)/3,IF(AND(T446="DSP",AD446="DSP"),(H446+M446+AA446)/3,IF(AND(AA446="DSP",AD446="DSP"),(H446+M446+T446)/3,IF(H446="DSP",(M446+T446+AA446+AD446)/4,IF(M446="DSP",(H446+T446+AA446+AD446)/4,IF(T446="DSP",(H446+M446+AA446+AD446)/4,IF(AA446="DSP",(H446+M446+T446+AD446)/4,IF(AD446="DSP",(H446+M446+T446+AA446)/4,SUM(H446+M446+T446+AA446+AD446)/5)))))))))))))))))))))))))))))))</f>
        <v>9.25</v>
      </c>
      <c r="AF446" s="425">
        <f>IF(AE446="DSP",0,AE446)</f>
        <v>9.25</v>
      </c>
      <c r="AG446" s="484">
        <f>RANK(AF446,$AF$3:$AF$651,0)</f>
        <v>484</v>
      </c>
      <c r="AH446" s="426">
        <f>IF(ISERROR(VLOOKUP(B446,'Notes Ecrit'!$A$2:$B$650,2,FALSE)),"ABI",(VLOOKUP(B446,'Notes Ecrit'!$A$2:$B$650,2,FALSE)))</f>
        <v>5</v>
      </c>
      <c r="AI446" s="425">
        <f>IF(OR(AH446="ABI",AH446="VALIDÉ"),0,AH446)</f>
        <v>5</v>
      </c>
      <c r="AJ446" s="488">
        <f>RANK(AI446,$AI$3:$AI$651,0)</f>
        <v>416</v>
      </c>
      <c r="AK446" s="427">
        <f>IF(AH446="ABI","DEF",IF(AE446="DSP",AH446,(AE446*0.5+AH446*0.5)))</f>
        <v>7.125</v>
      </c>
    </row>
    <row r="447" spans="1:37" ht="15.75" customHeight="1" thickBot="1" x14ac:dyDescent="0.35">
      <c r="A447" s="414" t="s">
        <v>1026</v>
      </c>
      <c r="B447" s="415">
        <v>21903908</v>
      </c>
      <c r="C447" s="452" t="s">
        <v>834</v>
      </c>
      <c r="D447" s="429" t="s">
        <v>130</v>
      </c>
      <c r="E447" s="418">
        <v>20</v>
      </c>
      <c r="F447" s="419">
        <f>IF(E447="ABI","ABI",IF(E447="DSP","DSP",IF(E447="VAL","VAL",(VLOOKUP(E447,tpstest,2)))))</f>
        <v>19.5</v>
      </c>
      <c r="G447" s="420">
        <f>IF(F447="ABI",0,IF(F447="DSP","DSP",IF(F447="VAL","VAL",(IF(A447="F",VLOOKUP(F447,endurfille,2),VLOOKUP(F447,endurgarçon,2))))))</f>
        <v>17</v>
      </c>
      <c r="H447" s="421">
        <f>IF(G447="VAL","VALIDÉ",G447)</f>
        <v>17</v>
      </c>
      <c r="I447" s="418">
        <v>3.15</v>
      </c>
      <c r="J447" s="420">
        <f>IF(I447="ABI",0,IF(I447="DSP","DSP",IF(I447="VAL","VAL",(IF(A447="F",VLOOKUP(I447,VIT20MF,2),VLOOKUP(I447,Vit20MG,2))))))</f>
        <v>18</v>
      </c>
      <c r="K447" s="418">
        <v>6.49</v>
      </c>
      <c r="L447" s="420">
        <f>IF(K447="ABI",0,IF(K447="DSP","DSP",IF(K447="VAL","VAL",(IF(A447="F",VLOOKUP(K447,vit50mf,2),VLOOKUP(K447,vit50mg,2))))))</f>
        <v>13</v>
      </c>
      <c r="M447" s="421">
        <f>IF(OR(J447="DSP",L447="DSP"),"DSP",IF(L447="VAL","VALIDÉ",(J447+L447)/2))</f>
        <v>15.5</v>
      </c>
      <c r="N447" s="418">
        <v>0</v>
      </c>
      <c r="O447" s="418">
        <v>71</v>
      </c>
      <c r="P447" s="422">
        <f>IF(OR(N447="DSP",N447="ABI",N447="VAL"),0,N447/O447)</f>
        <v>0</v>
      </c>
      <c r="Q447" s="420">
        <f>IF(N447="ABI",0,IF(N447="DSP","DSP",IF(N447="VAL","VAL",IF(A447="F",VLOOKUP(P447,forcefille,2),VLOOKUP(P447,forcegarçon,2)))))</f>
        <v>0</v>
      </c>
      <c r="R447" s="418">
        <v>40.700000000000003</v>
      </c>
      <c r="S447" s="420">
        <f>IF(R447="ABI",0,IF(R447="DSP","DSP",IF(R447="VAL","VAL",IF(A447="F",VLOOKUP(R447,détfille,2),VLOOKUP(R447,détgarçon,2)))))</f>
        <v>3</v>
      </c>
      <c r="T447" s="421">
        <f>IF(OR(Q447="VAL",S447="VAL"),"VALIDÉ",IF(AND(Q447="DSP",S447="DSP"),"DSP",IF(Q447="DSP",S447*2,IF(S447="DSP",Q447*2,(Q447+S447)))))</f>
        <v>3</v>
      </c>
      <c r="U447" s="418">
        <v>27.84</v>
      </c>
      <c r="V447" s="420">
        <f>IF(U447="ABI",0,IF(U447="DSP","DSP",IF(U447="VAL","VAL",IF(A447="F",VLOOKUP(U447,coorfille,2),VLOOKUP(U447,coorgarçon,2)))))</f>
        <v>4</v>
      </c>
      <c r="W447" s="418">
        <v>-20</v>
      </c>
      <c r="X447" s="420">
        <f>IF(W447="ABI",0,IF(W447="DSP","DSP",IF(W447="VAL","VAL",IF(A447="F",VLOOKUP(W447,SouplesseFille,2),VLOOKUP(W447,SouplesseGarçon,2)))))</f>
        <v>0</v>
      </c>
      <c r="Y447" s="418">
        <v>10</v>
      </c>
      <c r="Z447" s="420">
        <f>IF(Y447="ABI",0,IF(Y447="DSP","DSP",IF(Y447="VAL","VAL",IF(A447="F",VLOOKUP(Y447,eqfille,2),VLOOKUP(Y447,eqgarçon,2)))))</f>
        <v>0</v>
      </c>
      <c r="AA447" s="421">
        <f>IF(AND(V447="DSP",X447="DSP",Z447="DSP"),"DSP",IF(AND(V447="DSP",X447="DSP"),Z447*4,IF(AND(V447="DSP",Z447="DSP"),X447*4,IF(AND(X447="DSP",Z447="DSP"),V447*2,IF(V447="DSP",(X447+Z447)*2,IF(X447="DSP",V447+Z447*2,IF(Z447="DSP",V447+X447*2,IF(Z447="VAL","VALIDÉ",V447+X447+Z447))))))))</f>
        <v>4</v>
      </c>
      <c r="AB447" s="418">
        <v>45.1</v>
      </c>
      <c r="AC447" s="420">
        <f>IF(AB447="ABI",0,IF(AB447="DNF",0,IF(AB447="DSP","DSP",IF(AB447="VAL","VAL",(IF(A447="F",VLOOKUP(AB447,nagefille,2),VLOOKUP(AB447,nagegarçon,2)))))))</f>
        <v>8</v>
      </c>
      <c r="AD447" s="423">
        <f>IF(AC447="VAL","VALIDÉ",AC447)</f>
        <v>8</v>
      </c>
      <c r="AE447" s="424">
        <f>IF(AND(H447="DSP",M447="DSP",T447="DSP",AA447="DSP",AD447="DSP"),"DSP",IF(AND(H447="DSP",M447="DSP",T447="DSP",AA447="DSP"),AD447,IF(AND(H447="DSP",M447="DSP",T447="DSP",AD447="DSP"),AA447,IF(AND(H447="DSP",M447="DSP",AA447="DSP",AD447="DSP"),T447,IF(AND(H447="DSP",T447="DSP",AA447="DSP",AD447="DSP"),M447,IF(AND(M447="DSP",T447="DSP",AA447="DSP",AD447="DSP"),H447,IF(AND(T447="DSP",AA447="DSP",AD447="DSP"),(H447+M447)/2,IF(AND(M447="DSP",AA447="DSP",AD447="DSP"),(H447+T447)/2,IF(AND(H447="DSP",AA447="DSP",AD447="DSP"),(M447+T447)/2,IF(AND(M447="DSP",T447="DSP",AD447="DSP"),(H447+AA447)/2,IF(AND(H447="DSP",T447="DSP",AD447="DSP"),(M447+AA447)/2,IF(AND(H447="DSP",M447="DSP",AD447="DSP"),(T447+AA447)/2,IF(AND(M447="DSP",T447="DSP",AA447="DSP"),(H447+AD447)/2,IF(AND(H447="DSP",T447="DSP",AA447="DSP"),(M447+AD447)/2,IF(AND(H447="DSP",M447="DSP",AA447="DSP"),(T447+AD447)/2,IF(AND(H447="DSP",M447="DSP",T447="DSP"),(AA447+AD447)/2,IF(AND(H447="DSP",M447="DSP"),(T447+AA447+AD447)/3,IF(AND(H447="DSP",T447="DSP"),(M447+AA447+AD447)/3,IF(AND(M447="DSP",T447="DSP"),(H447+AA447+AD447)/3,IF(AND(H447="DSP",AA447="DSP"),(M447+T447+AD447)/3,IF(AND(M447="DSP",AA447="DSP"),(H447+T447+AD447)/3,IF(AND(T447="DSP",AA447="DSP"),(H447+M447+AD447)/3,IF(AND(H447="DSP",AD447="DSP"),(M447+T447+AA447)/3,IF(AND(M447="DSP",AD447="DSP"),(H447+T447+AA447)/3,IF(AND(T447="DSP",AD447="DSP"),(H447+M447+AA447)/3,IF(AND(AA447="DSP",AD447="DSP"),(H447+M447+T447)/3,IF(H447="DSP",(M447+T447+AA447+AD447)/4,IF(M447="DSP",(H447+T447+AA447+AD447)/4,IF(T447="DSP",(H447+M447+AA447+AD447)/4,IF(AA447="DSP",(H447+M447+T447+AD447)/4,IF(AD447="DSP",(H447+M447+T447+AA447)/4,SUM(H447+M447+T447+AA447+AD447)/5)))))))))))))))))))))))))))))))</f>
        <v>9.5</v>
      </c>
      <c r="AF447" s="425">
        <f>IF(AE447="DSP",0,AE447)</f>
        <v>9.5</v>
      </c>
      <c r="AG447" s="484">
        <f>RANK(AF447,$AF$3:$AF$651,0)</f>
        <v>465</v>
      </c>
      <c r="AH447" s="426">
        <f>IF(ISERROR(VLOOKUP(B447,'Notes Ecrit'!$A$2:$B$650,2,FALSE)),"ABI",(VLOOKUP(B447,'Notes Ecrit'!$A$2:$B$650,2,FALSE)))</f>
        <v>3.5</v>
      </c>
      <c r="AI447" s="425">
        <f>IF(OR(AH447="ABI",AH447="VALIDÉ"),0,AH447)</f>
        <v>3.5</v>
      </c>
      <c r="AJ447" s="488">
        <f>RANK(AI447,$AI$3:$AI$651,0)</f>
        <v>531</v>
      </c>
      <c r="AK447" s="427">
        <f>IF(AH447="ABI","DEF",IF(AE447="DSP",AH447,(AE447*0.5+AH447*0.5)))</f>
        <v>6.5</v>
      </c>
    </row>
    <row r="448" spans="1:37" ht="15.75" customHeight="1" thickBot="1" x14ac:dyDescent="0.35">
      <c r="A448" s="414" t="s">
        <v>1026</v>
      </c>
      <c r="B448" s="415">
        <v>21908754</v>
      </c>
      <c r="C448" s="452" t="s">
        <v>835</v>
      </c>
      <c r="D448" s="429" t="s">
        <v>32</v>
      </c>
      <c r="E448" s="418">
        <v>15</v>
      </c>
      <c r="F448" s="419">
        <f>IF(E448="ABI","ABI",IF(E448="DSP","DSP",IF(E448="VAL","VAL",(VLOOKUP(E448,tpstest,2)))))</f>
        <v>17</v>
      </c>
      <c r="G448" s="420">
        <f>IF(F448="ABI",0,IF(F448="DSP","DSP",IF(F448="VAL","VAL",(IF(A448="F",VLOOKUP(F448,endurfille,2),VLOOKUP(F448,endurgarçon,2))))))</f>
        <v>12</v>
      </c>
      <c r="H448" s="421">
        <f>IF(G448="VAL","VALIDÉ",G448)</f>
        <v>12</v>
      </c>
      <c r="I448" s="418">
        <v>3.4</v>
      </c>
      <c r="J448" s="420">
        <f>IF(I448="ABI",0,IF(I448="DSP","DSP",IF(I448="VAL","VAL",(IF(A448="F",VLOOKUP(I448,VIT20MF,2),VLOOKUP(I448,Vit20MG,2))))))</f>
        <v>14</v>
      </c>
      <c r="K448" s="418">
        <v>7.24</v>
      </c>
      <c r="L448" s="420">
        <f>IF(K448="ABI",0,IF(K448="DSP","DSP",IF(K448="VAL","VAL",(IF(A448="F",VLOOKUP(K448,vit50mf,2),VLOOKUP(K448,vit50mg,2))))))</f>
        <v>8</v>
      </c>
      <c r="M448" s="421">
        <f>IF(OR(J448="DSP",L448="DSP"),"DSP",IF(L448="VAL","VALIDÉ",(J448+L448)/2))</f>
        <v>11</v>
      </c>
      <c r="N448" s="418">
        <v>105</v>
      </c>
      <c r="O448" s="418">
        <v>84</v>
      </c>
      <c r="P448" s="422">
        <f>IF(OR(N448="DSP",N448="ABI",N448="VAL"),0,N448/O448)</f>
        <v>1.25</v>
      </c>
      <c r="Q448" s="420">
        <f>IF(N448="ABI",0,IF(N448="DSP","DSP",IF(N448="VAL","VAL",IF(A448="F",VLOOKUP(P448,forcefille,2),VLOOKUP(P448,forcegarçon,2)))))</f>
        <v>6.5</v>
      </c>
      <c r="R448" s="418">
        <v>45.8</v>
      </c>
      <c r="S448" s="420">
        <f>IF(R448="ABI",0,IF(R448="DSP","DSP",IF(R448="VAL","VAL",IF(A448="F",VLOOKUP(R448,détfille,2),VLOOKUP(R448,détgarçon,2)))))</f>
        <v>4.5</v>
      </c>
      <c r="T448" s="421">
        <f>IF(OR(Q448="VAL",S448="VAL"),"VALIDÉ",IF(AND(Q448="DSP",S448="DSP"),"DSP",IF(Q448="DSP",S448*2,IF(S448="DSP",Q448*2,(Q448+S448)))))</f>
        <v>11</v>
      </c>
      <c r="U448" s="418">
        <v>28.2</v>
      </c>
      <c r="V448" s="420">
        <f>IF(U448="ABI",0,IF(U448="DSP","DSP",IF(U448="VAL","VAL",IF(A448="F",VLOOKUP(U448,coorfille,2),VLOOKUP(U448,coorgarçon,2)))))</f>
        <v>3.75</v>
      </c>
      <c r="W448" s="418">
        <v>-26</v>
      </c>
      <c r="X448" s="420">
        <f>IF(W448="ABI",0,IF(W448="DSP","DSP",IF(W448="VAL","VAL",IF(A448="F",VLOOKUP(W448,SouplesseFille,2),VLOOKUP(W448,SouplesseGarçon,2)))))</f>
        <v>0</v>
      </c>
      <c r="Y448" s="418">
        <v>7</v>
      </c>
      <c r="Z448" s="420">
        <f>IF(Y448="ABI",0,IF(Y448="DSP","DSP",IF(Y448="VAL","VAL",IF(A448="F",VLOOKUP(Y448,eqfille,2),VLOOKUP(Y448,eqgarçon,2)))))</f>
        <v>1.5</v>
      </c>
      <c r="AA448" s="421">
        <f>IF(AND(V448="DSP",X448="DSP",Z448="DSP"),"DSP",IF(AND(V448="DSP",X448="DSP"),Z448*4,IF(AND(V448="DSP",Z448="DSP"),X448*4,IF(AND(X448="DSP",Z448="DSP"),V448*2,IF(V448="DSP",(X448+Z448)*2,IF(X448="DSP",V448+Z448*2,IF(Z448="DSP",V448+X448*2,IF(Z448="VAL","VALIDÉ",V448+X448+Z448))))))))</f>
        <v>5.25</v>
      </c>
      <c r="AB448" s="418">
        <v>47.81</v>
      </c>
      <c r="AC448" s="420">
        <f>IF(AB448="ABI",0,IF(AB448="DNF",0,IF(AB448="DSP","DSP",IF(AB448="VAL","VAL",(IF(A448="F",VLOOKUP(AB448,nagefille,2),VLOOKUP(AB448,nagegarçon,2)))))))</f>
        <v>6</v>
      </c>
      <c r="AD448" s="423">
        <f>IF(AC448="VAL","VALIDÉ",AC448)</f>
        <v>6</v>
      </c>
      <c r="AE448" s="424">
        <f>IF(AND(H448="DSP",M448="DSP",T448="DSP",AA448="DSP",AD448="DSP"),"DSP",IF(AND(H448="DSP",M448="DSP",T448="DSP",AA448="DSP"),AD448,IF(AND(H448="DSP",M448="DSP",T448="DSP",AD448="DSP"),AA448,IF(AND(H448="DSP",M448="DSP",AA448="DSP",AD448="DSP"),T448,IF(AND(H448="DSP",T448="DSP",AA448="DSP",AD448="DSP"),M448,IF(AND(M448="DSP",T448="DSP",AA448="DSP",AD448="DSP"),H448,IF(AND(T448="DSP",AA448="DSP",AD448="DSP"),(H448+M448)/2,IF(AND(M448="DSP",AA448="DSP",AD448="DSP"),(H448+T448)/2,IF(AND(H448="DSP",AA448="DSP",AD448="DSP"),(M448+T448)/2,IF(AND(M448="DSP",T448="DSP",AD448="DSP"),(H448+AA448)/2,IF(AND(H448="DSP",T448="DSP",AD448="DSP"),(M448+AA448)/2,IF(AND(H448="DSP",M448="DSP",AD448="DSP"),(T448+AA448)/2,IF(AND(M448="DSP",T448="DSP",AA448="DSP"),(H448+AD448)/2,IF(AND(H448="DSP",T448="DSP",AA448="DSP"),(M448+AD448)/2,IF(AND(H448="DSP",M448="DSP",AA448="DSP"),(T448+AD448)/2,IF(AND(H448="DSP",M448="DSP",T448="DSP"),(AA448+AD448)/2,IF(AND(H448="DSP",M448="DSP"),(T448+AA448+AD448)/3,IF(AND(H448="DSP",T448="DSP"),(M448+AA448+AD448)/3,IF(AND(M448="DSP",T448="DSP"),(H448+AA448+AD448)/3,IF(AND(H448="DSP",AA448="DSP"),(M448+T448+AD448)/3,IF(AND(M448="DSP",AA448="DSP"),(H448+T448+AD448)/3,IF(AND(T448="DSP",AA448="DSP"),(H448+M448+AD448)/3,IF(AND(H448="DSP",AD448="DSP"),(M448+T448+AA448)/3,IF(AND(M448="DSP",AD448="DSP"),(H448+T448+AA448)/3,IF(AND(T448="DSP",AD448="DSP"),(H448+M448+AA448)/3,IF(AND(AA448="DSP",AD448="DSP"),(H448+M448+T448)/3,IF(H448="DSP",(M448+T448+AA448+AD448)/4,IF(M448="DSP",(H448+T448+AA448+AD448)/4,IF(T448="DSP",(H448+M448+AA448+AD448)/4,IF(AA448="DSP",(H448+M448+T448+AD448)/4,IF(AD448="DSP",(H448+M448+T448+AA448)/4,SUM(H448+M448+T448+AA448+AD448)/5)))))))))))))))))))))))))))))))</f>
        <v>9.0500000000000007</v>
      </c>
      <c r="AF448" s="425">
        <f>IF(AE448="DSP",0,AE448)</f>
        <v>9.0500000000000007</v>
      </c>
      <c r="AG448" s="484">
        <f>RANK(AF448,$AF$3:$AF$651,0)</f>
        <v>500</v>
      </c>
      <c r="AH448" s="426">
        <f>IF(ISERROR(VLOOKUP(B448,'Notes Ecrit'!$A$2:$B$650,2,FALSE)),"ABI",(VLOOKUP(B448,'Notes Ecrit'!$A$2:$B$650,2,FALSE)))</f>
        <v>6</v>
      </c>
      <c r="AI448" s="425">
        <f>IF(OR(AH448="ABI",AH448="VALIDÉ"),0,AH448)</f>
        <v>6</v>
      </c>
      <c r="AJ448" s="488">
        <f>RANK(AI448,$AI$3:$AI$651,0)</f>
        <v>288</v>
      </c>
      <c r="AK448" s="427">
        <f>IF(AH448="ABI","DEF",IF(AE448="DSP",AH448,(AE448*0.5+AH448*0.5)))</f>
        <v>7.5250000000000004</v>
      </c>
    </row>
    <row r="449" spans="1:37" ht="15.75" customHeight="1" thickBot="1" x14ac:dyDescent="0.35">
      <c r="A449" s="414" t="s">
        <v>1026</v>
      </c>
      <c r="B449" s="415">
        <v>21906495</v>
      </c>
      <c r="C449" s="452" t="s">
        <v>836</v>
      </c>
      <c r="D449" s="429" t="s">
        <v>36</v>
      </c>
      <c r="E449" s="418">
        <v>19</v>
      </c>
      <c r="F449" s="419">
        <f>IF(E449="ABI","ABI",IF(E449="DSP","DSP",IF(E449="VAL","VAL",(VLOOKUP(E449,tpstest,2)))))</f>
        <v>19</v>
      </c>
      <c r="G449" s="420">
        <f>IF(F449="ABI",0,IF(F449="DSP","DSP",IF(F449="VAL","VAL",(IF(A449="F",VLOOKUP(F449,endurfille,2),VLOOKUP(F449,endurgarçon,2))))))</f>
        <v>16</v>
      </c>
      <c r="H449" s="421">
        <f>IF(G449="VAL","VALIDÉ",G449)</f>
        <v>16</v>
      </c>
      <c r="I449" s="418">
        <v>3.06</v>
      </c>
      <c r="J449" s="420">
        <f>IF(I449="ABI",0,IF(I449="DSP","DSP",IF(I449="VAL","VAL",(IF(A449="F",VLOOKUP(I449,VIT20MF,2),VLOOKUP(I449,Vit20MG,2))))))</f>
        <v>19</v>
      </c>
      <c r="K449" s="418">
        <v>6.53</v>
      </c>
      <c r="L449" s="420">
        <f>IF(K449="ABI",0,IF(K449="DSP","DSP",IF(K449="VAL","VAL",(IF(A449="F",VLOOKUP(K449,vit50mf,2),VLOOKUP(K449,vit50mg,2))))))</f>
        <v>13</v>
      </c>
      <c r="M449" s="421">
        <f>IF(OR(J449="DSP",L449="DSP"),"DSP",IF(L449="VAL","VALIDÉ",(J449+L449)/2))</f>
        <v>16</v>
      </c>
      <c r="N449" s="418">
        <v>48</v>
      </c>
      <c r="O449" s="418">
        <v>64</v>
      </c>
      <c r="P449" s="422">
        <f>IF(OR(N449="DSP",N449="ABI",N449="VAL"),0,N449/O449)</f>
        <v>0.75</v>
      </c>
      <c r="Q449" s="420">
        <f>IF(N449="ABI",0,IF(N449="DSP","DSP",IF(N449="VAL","VAL",IF(A449="F",VLOOKUP(P449,forcefille,2),VLOOKUP(P449,forcegarçon,2)))))</f>
        <v>4</v>
      </c>
      <c r="R449" s="418">
        <v>53.9</v>
      </c>
      <c r="S449" s="420">
        <f>IF(R449="ABI",0,IF(R449="DSP","DSP",IF(R449="VAL","VAL",IF(A449="F",VLOOKUP(R449,détfille,2),VLOOKUP(R449,détgarçon,2)))))</f>
        <v>6.5</v>
      </c>
      <c r="T449" s="421">
        <f>IF(OR(Q449="VAL",S449="VAL"),"VALIDÉ",IF(AND(Q449="DSP",S449="DSP"),"DSP",IF(Q449="DSP",S449*2,IF(S449="DSP",Q449*2,(Q449+S449)))))</f>
        <v>10.5</v>
      </c>
      <c r="U449" s="418">
        <v>24.23</v>
      </c>
      <c r="V449" s="420">
        <f>IF(U449="ABI",0,IF(U449="DSP","DSP",IF(U449="VAL","VAL",IF(A449="F",VLOOKUP(U449,coorfille,2),VLOOKUP(U449,coorgarçon,2)))))</f>
        <v>5.75</v>
      </c>
      <c r="W449" s="418">
        <v>2</v>
      </c>
      <c r="X449" s="420">
        <f>IF(W449="ABI",0,IF(W449="DSP","DSP",IF(W449="VAL","VAL",IF(A449="F",VLOOKUP(W449,SouplesseFille,2),VLOOKUP(W449,SouplesseGarçon,2)))))</f>
        <v>3</v>
      </c>
      <c r="Y449" s="418">
        <v>3</v>
      </c>
      <c r="Z449" s="420">
        <f>IF(Y449="ABI",0,IF(Y449="DSP","DSP",IF(Y449="VAL","VAL",IF(A449="F",VLOOKUP(Y449,eqfille,2),VLOOKUP(Y449,eqgarçon,2)))))</f>
        <v>3.5</v>
      </c>
      <c r="AA449" s="421">
        <f>IF(AND(V449="DSP",X449="DSP",Z449="DSP"),"DSP",IF(AND(V449="DSP",X449="DSP"),Z449*4,IF(AND(V449="DSP",Z449="DSP"),X449*4,IF(AND(X449="DSP",Z449="DSP"),V449*2,IF(V449="DSP",(X449+Z449)*2,IF(X449="DSP",V449+Z449*2,IF(Z449="DSP",V449+X449*2,IF(Z449="VAL","VALIDÉ",V449+X449+Z449))))))))</f>
        <v>12.25</v>
      </c>
      <c r="AB449" s="418">
        <v>53.38</v>
      </c>
      <c r="AC449" s="420">
        <f>IF(AB449="ABI",0,IF(AB449="DNF",0,IF(AB449="DSP","DSP",IF(AB449="VAL","VAL",(IF(A449="F",VLOOKUP(AB449,nagefille,2),VLOOKUP(AB449,nagegarçon,2)))))))</f>
        <v>4</v>
      </c>
      <c r="AD449" s="423">
        <f>IF(AC449="VAL","VALIDÉ",AC449)</f>
        <v>4</v>
      </c>
      <c r="AE449" s="424">
        <f>IF(AND(H449="DSP",M449="DSP",T449="DSP",AA449="DSP",AD449="DSP"),"DSP",IF(AND(H449="DSP",M449="DSP",T449="DSP",AA449="DSP"),AD449,IF(AND(H449="DSP",M449="DSP",T449="DSP",AD449="DSP"),AA449,IF(AND(H449="DSP",M449="DSP",AA449="DSP",AD449="DSP"),T449,IF(AND(H449="DSP",T449="DSP",AA449="DSP",AD449="DSP"),M449,IF(AND(M449="DSP",T449="DSP",AA449="DSP",AD449="DSP"),H449,IF(AND(T449="DSP",AA449="DSP",AD449="DSP"),(H449+M449)/2,IF(AND(M449="DSP",AA449="DSP",AD449="DSP"),(H449+T449)/2,IF(AND(H449="DSP",AA449="DSP",AD449="DSP"),(M449+T449)/2,IF(AND(M449="DSP",T449="DSP",AD449="DSP"),(H449+AA449)/2,IF(AND(H449="DSP",T449="DSP",AD449="DSP"),(M449+AA449)/2,IF(AND(H449="DSP",M449="DSP",AD449="DSP"),(T449+AA449)/2,IF(AND(M449="DSP",T449="DSP",AA449="DSP"),(H449+AD449)/2,IF(AND(H449="DSP",T449="DSP",AA449="DSP"),(M449+AD449)/2,IF(AND(H449="DSP",M449="DSP",AA449="DSP"),(T449+AD449)/2,IF(AND(H449="DSP",M449="DSP",T449="DSP"),(AA449+AD449)/2,IF(AND(H449="DSP",M449="DSP"),(T449+AA449+AD449)/3,IF(AND(H449="DSP",T449="DSP"),(M449+AA449+AD449)/3,IF(AND(M449="DSP",T449="DSP"),(H449+AA449+AD449)/3,IF(AND(H449="DSP",AA449="DSP"),(M449+T449+AD449)/3,IF(AND(M449="DSP",AA449="DSP"),(H449+T449+AD449)/3,IF(AND(T449="DSP",AA449="DSP"),(H449+M449+AD449)/3,IF(AND(H449="DSP",AD449="DSP"),(M449+T449+AA449)/3,IF(AND(M449="DSP",AD449="DSP"),(H449+T449+AA449)/3,IF(AND(T449="DSP",AD449="DSP"),(H449+M449+AA449)/3,IF(AND(AA449="DSP",AD449="DSP"),(H449+M449+T449)/3,IF(H449="DSP",(M449+T449+AA449+AD449)/4,IF(M449="DSP",(H449+T449+AA449+AD449)/4,IF(T449="DSP",(H449+M449+AA449+AD449)/4,IF(AA449="DSP",(H449+M449+T449+AD449)/4,IF(AD449="DSP",(H449+M449+T449+AA449)/4,SUM(H449+M449+T449+AA449+AD449)/5)))))))))))))))))))))))))))))))</f>
        <v>11.75</v>
      </c>
      <c r="AF449" s="425">
        <f>IF(AE449="DSP",0,AE449)</f>
        <v>11.75</v>
      </c>
      <c r="AG449" s="484">
        <f>RANK(AF449,$AF$3:$AF$651,0)</f>
        <v>228</v>
      </c>
      <c r="AH449" s="426">
        <f>IF(ISERROR(VLOOKUP(B449,'Notes Ecrit'!$A$2:$B$650,2,FALSE)),"ABI",(VLOOKUP(B449,'Notes Ecrit'!$A$2:$B$650,2,FALSE)))</f>
        <v>6.5</v>
      </c>
      <c r="AI449" s="425">
        <f>IF(OR(AH449="ABI",AH449="VALIDÉ"),0,AH449)</f>
        <v>6.5</v>
      </c>
      <c r="AJ449" s="488">
        <f>RANK(AI449,$AI$3:$AI$651,0)</f>
        <v>238</v>
      </c>
      <c r="AK449" s="427">
        <f>IF(AH449="ABI","DEF",IF(AE449="DSP",AH449,(AE449*0.5+AH449*0.5)))</f>
        <v>9.125</v>
      </c>
    </row>
    <row r="450" spans="1:37" ht="15.75" customHeight="1" thickBot="1" x14ac:dyDescent="0.35">
      <c r="A450" s="414" t="s">
        <v>1026</v>
      </c>
      <c r="B450" s="415">
        <v>21907072</v>
      </c>
      <c r="C450" s="452" t="s">
        <v>837</v>
      </c>
      <c r="D450" s="429" t="s">
        <v>838</v>
      </c>
      <c r="E450" s="418">
        <v>14</v>
      </c>
      <c r="F450" s="419">
        <f>IF(E450="ABI","ABI",IF(E450="DSP","DSP",IF(E450="VAL","VAL",(VLOOKUP(E450,tpstest,2)))))</f>
        <v>16.5</v>
      </c>
      <c r="G450" s="420">
        <f>IF(F450="ABI",0,IF(F450="DSP","DSP",IF(F450="VAL","VAL",(IF(A450="F",VLOOKUP(F450,endurfille,2),VLOOKUP(F450,endurgarçon,2))))))</f>
        <v>11</v>
      </c>
      <c r="H450" s="421">
        <f>IF(G450="VAL","VALIDÉ",G450)</f>
        <v>11</v>
      </c>
      <c r="I450" s="418">
        <v>3.31</v>
      </c>
      <c r="J450" s="420">
        <f>IF(I450="ABI",0,IF(I450="DSP","DSP",IF(I450="VAL","VAL",(IF(A450="F",VLOOKUP(I450,VIT20MF,2),VLOOKUP(I450,Vit20MG,2))))))</f>
        <v>15</v>
      </c>
      <c r="K450" s="418">
        <v>7.18</v>
      </c>
      <c r="L450" s="420">
        <f>IF(K450="ABI",0,IF(K450="DSP","DSP",IF(K450="VAL","VAL",(IF(A450="F",VLOOKUP(K450,vit50mf,2),VLOOKUP(K450,vit50mg,2))))))</f>
        <v>8</v>
      </c>
      <c r="M450" s="421">
        <f>IF(OR(J450="DSP",L450="DSP"),"DSP",IF(L450="VAL","VALIDÉ",(J450+L450)/2))</f>
        <v>11.5</v>
      </c>
      <c r="N450" s="418">
        <v>60</v>
      </c>
      <c r="O450" s="418">
        <v>86</v>
      </c>
      <c r="P450" s="422">
        <f>IF(OR(N450="DSP",N450="ABI",N450="VAL"),0,N450/O450)</f>
        <v>0.69767441860465118</v>
      </c>
      <c r="Q450" s="420">
        <f>IF(N450="ABI",0,IF(N450="DSP","DSP",IF(N450="VAL","VAL",IF(A450="F",VLOOKUP(P450,forcefille,2),VLOOKUP(P450,forcegarçon,2)))))</f>
        <v>3.5</v>
      </c>
      <c r="R450" s="418">
        <v>38.4</v>
      </c>
      <c r="S450" s="420">
        <f>IF(R450="ABI",0,IF(R450="DSP","DSP",IF(R450="VAL","VAL",IF(A450="F",VLOOKUP(R450,détfille,2),VLOOKUP(R450,détgarçon,2)))))</f>
        <v>2.5</v>
      </c>
      <c r="T450" s="421">
        <f>IF(OR(Q450="VAL",S450="VAL"),"VALIDÉ",IF(AND(Q450="DSP",S450="DSP"),"DSP",IF(Q450="DSP",S450*2,IF(S450="DSP",Q450*2,(Q450+S450)))))</f>
        <v>6</v>
      </c>
      <c r="U450" s="418">
        <v>28.85</v>
      </c>
      <c r="V450" s="420">
        <f>IF(U450="ABI",0,IF(U450="DSP","DSP",IF(U450="VAL","VAL",IF(A450="F",VLOOKUP(U450,coorfille,2),VLOOKUP(U450,coorgarçon,2)))))</f>
        <v>3.5</v>
      </c>
      <c r="W450" s="418">
        <v>-11</v>
      </c>
      <c r="X450" s="420">
        <f>IF(W450="ABI",0,IF(W450="DSP","DSP",IF(W450="VAL","VAL",IF(A450="F",VLOOKUP(W450,SouplesseFille,2),VLOOKUP(W450,SouplesseGarçon,2)))))</f>
        <v>0.75</v>
      </c>
      <c r="Y450" s="418">
        <v>7</v>
      </c>
      <c r="Z450" s="420">
        <f>IF(Y450="ABI",0,IF(Y450="DSP","DSP",IF(Y450="VAL","VAL",IF(A450="F",VLOOKUP(Y450,eqfille,2),VLOOKUP(Y450,eqgarçon,2)))))</f>
        <v>1.5</v>
      </c>
      <c r="AA450" s="421">
        <f>IF(AND(V450="DSP",X450="DSP",Z450="DSP"),"DSP",IF(AND(V450="DSP",X450="DSP"),Z450*4,IF(AND(V450="DSP",Z450="DSP"),X450*4,IF(AND(X450="DSP",Z450="DSP"),V450*2,IF(V450="DSP",(X450+Z450)*2,IF(X450="DSP",V450+Z450*2,IF(Z450="DSP",V450+X450*2,IF(Z450="VAL","VALIDÉ",V450+X450+Z450))))))))</f>
        <v>5.75</v>
      </c>
      <c r="AB450" s="418">
        <v>37.799999999999997</v>
      </c>
      <c r="AC450" s="420">
        <f>IF(AB450="ABI",0,IF(AB450="DNF",0,IF(AB450="DSP","DSP",IF(AB450="VAL","VAL",(IF(A450="F",VLOOKUP(AB450,nagefille,2),VLOOKUP(AB450,nagegarçon,2)))))))</f>
        <v>12</v>
      </c>
      <c r="AD450" s="423">
        <f>IF(AC450="VAL","VALIDÉ",AC450)</f>
        <v>12</v>
      </c>
      <c r="AE450" s="424">
        <f>IF(AND(H450="DSP",M450="DSP",T450="DSP",AA450="DSP",AD450="DSP"),"DSP",IF(AND(H450="DSP",M450="DSP",T450="DSP",AA450="DSP"),AD450,IF(AND(H450="DSP",M450="DSP",T450="DSP",AD450="DSP"),AA450,IF(AND(H450="DSP",M450="DSP",AA450="DSP",AD450="DSP"),T450,IF(AND(H450="DSP",T450="DSP",AA450="DSP",AD450="DSP"),M450,IF(AND(M450="DSP",T450="DSP",AA450="DSP",AD450="DSP"),H450,IF(AND(T450="DSP",AA450="DSP",AD450="DSP"),(H450+M450)/2,IF(AND(M450="DSP",AA450="DSP",AD450="DSP"),(H450+T450)/2,IF(AND(H450="DSP",AA450="DSP",AD450="DSP"),(M450+T450)/2,IF(AND(M450="DSP",T450="DSP",AD450="DSP"),(H450+AA450)/2,IF(AND(H450="DSP",T450="DSP",AD450="DSP"),(M450+AA450)/2,IF(AND(H450="DSP",M450="DSP",AD450="DSP"),(T450+AA450)/2,IF(AND(M450="DSP",T450="DSP",AA450="DSP"),(H450+AD450)/2,IF(AND(H450="DSP",T450="DSP",AA450="DSP"),(M450+AD450)/2,IF(AND(H450="DSP",M450="DSP",AA450="DSP"),(T450+AD450)/2,IF(AND(H450="DSP",M450="DSP",T450="DSP"),(AA450+AD450)/2,IF(AND(H450="DSP",M450="DSP"),(T450+AA450+AD450)/3,IF(AND(H450="DSP",T450="DSP"),(M450+AA450+AD450)/3,IF(AND(M450="DSP",T450="DSP"),(H450+AA450+AD450)/3,IF(AND(H450="DSP",AA450="DSP"),(M450+T450+AD450)/3,IF(AND(M450="DSP",AA450="DSP"),(H450+T450+AD450)/3,IF(AND(T450="DSP",AA450="DSP"),(H450+M450+AD450)/3,IF(AND(H450="DSP",AD450="DSP"),(M450+T450+AA450)/3,IF(AND(M450="DSP",AD450="DSP"),(H450+T450+AA450)/3,IF(AND(T450="DSP",AD450="DSP"),(H450+M450+AA450)/3,IF(AND(AA450="DSP",AD450="DSP"),(H450+M450+T450)/3,IF(H450="DSP",(M450+T450+AA450+AD450)/4,IF(M450="DSP",(H450+T450+AA450+AD450)/4,IF(T450="DSP",(H450+M450+AA450+AD450)/4,IF(AA450="DSP",(H450+M450+T450+AD450)/4,IF(AD450="DSP",(H450+M450+T450+AA450)/4,SUM(H450+M450+T450+AA450+AD450)/5)))))))))))))))))))))))))))))))</f>
        <v>9.25</v>
      </c>
      <c r="AF450" s="425">
        <f>IF(AE450="DSP",0,AE450)</f>
        <v>9.25</v>
      </c>
      <c r="AG450" s="484">
        <f>RANK(AF450,$AF$3:$AF$651,0)</f>
        <v>484</v>
      </c>
      <c r="AH450" s="426">
        <f>IF(ISERROR(VLOOKUP(B450,'Notes Ecrit'!$A$2:$B$650,2,FALSE)),"ABI",(VLOOKUP(B450,'Notes Ecrit'!$A$2:$B$650,2,FALSE)))</f>
        <v>5</v>
      </c>
      <c r="AI450" s="425">
        <f>IF(OR(AH450="ABI",AH450="VALIDÉ"),0,AH450)</f>
        <v>5</v>
      </c>
      <c r="AJ450" s="488">
        <f>RANK(AI450,$AI$3:$AI$651,0)</f>
        <v>416</v>
      </c>
      <c r="AK450" s="427">
        <f>IF(AH450="ABI","DEF",IF(AE450="DSP",AH450,(AE450*0.5+AH450*0.5)))</f>
        <v>7.125</v>
      </c>
    </row>
    <row r="451" spans="1:37" ht="15.75" customHeight="1" thickBot="1" x14ac:dyDescent="0.35">
      <c r="A451" s="414" t="s">
        <v>1026</v>
      </c>
      <c r="B451" s="415">
        <v>21904017</v>
      </c>
      <c r="C451" s="452" t="s">
        <v>839</v>
      </c>
      <c r="D451" s="429" t="s">
        <v>556</v>
      </c>
      <c r="E451" s="418">
        <v>18</v>
      </c>
      <c r="F451" s="419">
        <f>IF(E451="ABI","ABI",IF(E451="DSP","DSP",IF(E451="VAL","VAL",(VLOOKUP(E451,tpstest,2)))))</f>
        <v>18.5</v>
      </c>
      <c r="G451" s="420">
        <f>IF(F451="ABI",0,IF(F451="DSP","DSP",IF(F451="VAL","VAL",(IF(A451="F",VLOOKUP(F451,endurfille,2),VLOOKUP(F451,endurgarçon,2))))))</f>
        <v>15</v>
      </c>
      <c r="H451" s="421">
        <f>IF(G451="VAL","VALIDÉ",G451)</f>
        <v>15</v>
      </c>
      <c r="I451" s="418">
        <v>3.15</v>
      </c>
      <c r="J451" s="420">
        <f>IF(I451="ABI",0,IF(I451="DSP","DSP",IF(I451="VAL","VAL",(IF(A451="F",VLOOKUP(I451,VIT20MF,2),VLOOKUP(I451,Vit20MG,2))))))</f>
        <v>18</v>
      </c>
      <c r="K451" s="418">
        <v>6.52</v>
      </c>
      <c r="L451" s="420">
        <f>IF(K451="ABI",0,IF(K451="DSP","DSP",IF(K451="VAL","VAL",(IF(A451="F",VLOOKUP(K451,vit50mf,2),VLOOKUP(K451,vit50mg,2))))))</f>
        <v>13</v>
      </c>
      <c r="M451" s="421">
        <f>IF(OR(J451="DSP",L451="DSP"),"DSP",IF(L451="VAL","VALIDÉ",(J451+L451)/2))</f>
        <v>15.5</v>
      </c>
      <c r="N451" s="418">
        <v>99</v>
      </c>
      <c r="O451" s="418">
        <v>75</v>
      </c>
      <c r="P451" s="422">
        <f>IF(OR(N451="DSP",N451="ABI",N451="VAL"),0,N451/O451)</f>
        <v>1.32</v>
      </c>
      <c r="Q451" s="420">
        <f>IF(N451="ABI",0,IF(N451="DSP","DSP",IF(N451="VAL","VAL",IF(A451="F",VLOOKUP(P451,forcefille,2),VLOOKUP(P451,forcegarçon,2)))))</f>
        <v>7</v>
      </c>
      <c r="R451" s="418">
        <v>52.1</v>
      </c>
      <c r="S451" s="420">
        <f>IF(R451="ABI",0,IF(R451="DSP","DSP",IF(R451="VAL","VAL",IF(A451="F",VLOOKUP(R451,détfille,2),VLOOKUP(R451,détgarçon,2)))))</f>
        <v>6</v>
      </c>
      <c r="T451" s="421">
        <f>IF(OR(Q451="VAL",S451="VAL"),"VALIDÉ",IF(AND(Q451="DSP",S451="DSP"),"DSP",IF(Q451="DSP",S451*2,IF(S451="DSP",Q451*2,(Q451+S451)))))</f>
        <v>13</v>
      </c>
      <c r="U451" s="418">
        <v>27.95</v>
      </c>
      <c r="V451" s="420">
        <f>IF(U451="ABI",0,IF(U451="DSP","DSP",IF(U451="VAL","VAL",IF(A451="F",VLOOKUP(U451,coorfille,2),VLOOKUP(U451,coorgarçon,2)))))</f>
        <v>4</v>
      </c>
      <c r="W451" s="418">
        <v>-2</v>
      </c>
      <c r="X451" s="420">
        <f>IF(W451="ABI",0,IF(W451="DSP","DSP",IF(W451="VAL","VAL",IF(A451="F",VLOOKUP(W451,SouplesseFille,2),VLOOKUP(W451,SouplesseGarçon,2)))))</f>
        <v>2</v>
      </c>
      <c r="Y451" s="418">
        <v>5</v>
      </c>
      <c r="Z451" s="420">
        <f>IF(Y451="ABI",0,IF(Y451="DSP","DSP",IF(Y451="VAL","VAL",IF(A451="F",VLOOKUP(Y451,eqfille,2),VLOOKUP(Y451,eqgarçon,2)))))</f>
        <v>2.5</v>
      </c>
      <c r="AA451" s="421">
        <f>IF(AND(V451="DSP",X451="DSP",Z451="DSP"),"DSP",IF(AND(V451="DSP",X451="DSP"),Z451*4,IF(AND(V451="DSP",Z451="DSP"),X451*4,IF(AND(X451="DSP",Z451="DSP"),V451*2,IF(V451="DSP",(X451+Z451)*2,IF(X451="DSP",V451+Z451*2,IF(Z451="DSP",V451+X451*2,IF(Z451="VAL","VALIDÉ",V451+X451+Z451))))))))</f>
        <v>8.5</v>
      </c>
      <c r="AB451" s="418">
        <v>37.07</v>
      </c>
      <c r="AC451" s="420">
        <f>IF(AB451="ABI",0,IF(AB451="DNF",0,IF(AB451="DSP","DSP",IF(AB451="VAL","VAL",(IF(A451="F",VLOOKUP(AB451,nagefille,2),VLOOKUP(AB451,nagegarçon,2)))))))</f>
        <v>12</v>
      </c>
      <c r="AD451" s="423">
        <f>IF(AC451="VAL","VALIDÉ",AC451)</f>
        <v>12</v>
      </c>
      <c r="AE451" s="424">
        <f>IF(AND(H451="DSP",M451="DSP",T451="DSP",AA451="DSP",AD451="DSP"),"DSP",IF(AND(H451="DSP",M451="DSP",T451="DSP",AA451="DSP"),AD451,IF(AND(H451="DSP",M451="DSP",T451="DSP",AD451="DSP"),AA451,IF(AND(H451="DSP",M451="DSP",AA451="DSP",AD451="DSP"),T451,IF(AND(H451="DSP",T451="DSP",AA451="DSP",AD451="DSP"),M451,IF(AND(M451="DSP",T451="DSP",AA451="DSP",AD451="DSP"),H451,IF(AND(T451="DSP",AA451="DSP",AD451="DSP"),(H451+M451)/2,IF(AND(M451="DSP",AA451="DSP",AD451="DSP"),(H451+T451)/2,IF(AND(H451="DSP",AA451="DSP",AD451="DSP"),(M451+T451)/2,IF(AND(M451="DSP",T451="DSP",AD451="DSP"),(H451+AA451)/2,IF(AND(H451="DSP",T451="DSP",AD451="DSP"),(M451+AA451)/2,IF(AND(H451="DSP",M451="DSP",AD451="DSP"),(T451+AA451)/2,IF(AND(M451="DSP",T451="DSP",AA451="DSP"),(H451+AD451)/2,IF(AND(H451="DSP",T451="DSP",AA451="DSP"),(M451+AD451)/2,IF(AND(H451="DSP",M451="DSP",AA451="DSP"),(T451+AD451)/2,IF(AND(H451="DSP",M451="DSP",T451="DSP"),(AA451+AD451)/2,IF(AND(H451="DSP",M451="DSP"),(T451+AA451+AD451)/3,IF(AND(H451="DSP",T451="DSP"),(M451+AA451+AD451)/3,IF(AND(M451="DSP",T451="DSP"),(H451+AA451+AD451)/3,IF(AND(H451="DSP",AA451="DSP"),(M451+T451+AD451)/3,IF(AND(M451="DSP",AA451="DSP"),(H451+T451+AD451)/3,IF(AND(T451="DSP",AA451="DSP"),(H451+M451+AD451)/3,IF(AND(H451="DSP",AD451="DSP"),(M451+T451+AA451)/3,IF(AND(M451="DSP",AD451="DSP"),(H451+T451+AA451)/3,IF(AND(T451="DSP",AD451="DSP"),(H451+M451+AA451)/3,IF(AND(AA451="DSP",AD451="DSP"),(H451+M451+T451)/3,IF(H451="DSP",(M451+T451+AA451+AD451)/4,IF(M451="DSP",(H451+T451+AA451+AD451)/4,IF(T451="DSP",(H451+M451+AA451+AD451)/4,IF(AA451="DSP",(H451+M451+T451+AD451)/4,IF(AD451="DSP",(H451+M451+T451+AA451)/4,SUM(H451+M451+T451+AA451+AD451)/5)))))))))))))))))))))))))))))))</f>
        <v>12.8</v>
      </c>
      <c r="AF451" s="425">
        <f>IF(AE451="DSP",0,AE451)</f>
        <v>12.8</v>
      </c>
      <c r="AG451" s="484">
        <f>RANK(AF451,$AF$3:$AF$651,0)</f>
        <v>105</v>
      </c>
      <c r="AH451" s="426">
        <f>IF(ISERROR(VLOOKUP(B451,'Notes Ecrit'!$A$2:$B$650,2,FALSE)),"ABI",(VLOOKUP(B451,'Notes Ecrit'!$A$2:$B$650,2,FALSE)))</f>
        <v>3.5</v>
      </c>
      <c r="AI451" s="425">
        <f>IF(OR(AH451="ABI",AH451="VALIDÉ"),0,AH451)</f>
        <v>3.5</v>
      </c>
      <c r="AJ451" s="488">
        <f>RANK(AI451,$AI$3:$AI$651,0)</f>
        <v>531</v>
      </c>
      <c r="AK451" s="427">
        <f>IF(AH451="ABI","DEF",IF(AE451="DSP",AH451,(AE451*0.5+AH451*0.5)))</f>
        <v>8.15</v>
      </c>
    </row>
    <row r="452" spans="1:37" ht="15.75" customHeight="1" thickBot="1" x14ac:dyDescent="0.35">
      <c r="A452" s="414" t="s">
        <v>1026</v>
      </c>
      <c r="B452" s="415">
        <v>21903722</v>
      </c>
      <c r="C452" s="452" t="s">
        <v>840</v>
      </c>
      <c r="D452" s="429" t="s">
        <v>841</v>
      </c>
      <c r="E452" s="418">
        <v>19</v>
      </c>
      <c r="F452" s="419">
        <f>IF(E452="ABI","ABI",IF(E452="DSP","DSP",IF(E452="VAL","VAL",(VLOOKUP(E452,tpstest,2)))))</f>
        <v>19</v>
      </c>
      <c r="G452" s="420">
        <f>IF(F452="ABI",0,IF(F452="DSP","DSP",IF(F452="VAL","VAL",(IF(A452="F",VLOOKUP(F452,endurfille,2),VLOOKUP(F452,endurgarçon,2))))))</f>
        <v>16</v>
      </c>
      <c r="H452" s="421">
        <f>IF(G452="VAL","VALIDÉ",G452)</f>
        <v>16</v>
      </c>
      <c r="I452" s="418">
        <v>3.1</v>
      </c>
      <c r="J452" s="420">
        <f>IF(I452="ABI",0,IF(I452="DSP","DSP",IF(I452="VAL","VAL",(IF(A452="F",VLOOKUP(I452,VIT20MF,2),VLOOKUP(I452,Vit20MG,2))))))</f>
        <v>19</v>
      </c>
      <c r="K452" s="418">
        <v>6.55</v>
      </c>
      <c r="L452" s="420">
        <f>IF(K452="ABI",0,IF(K452="DSP","DSP",IF(K452="VAL","VAL",(IF(A452="F",VLOOKUP(K452,vit50mf,2),VLOOKUP(K452,vit50mg,2))))))</f>
        <v>13</v>
      </c>
      <c r="M452" s="421">
        <f>IF(OR(J452="DSP",L452="DSP"),"DSP",IF(L452="VAL","VALIDÉ",(J452+L452)/2))</f>
        <v>16</v>
      </c>
      <c r="N452" s="418">
        <v>41</v>
      </c>
      <c r="O452" s="418">
        <v>54</v>
      </c>
      <c r="P452" s="422">
        <f>IF(OR(N452="DSP",N452="ABI",N452="VAL"),0,N452/O452)</f>
        <v>0.7592592592592593</v>
      </c>
      <c r="Q452" s="420">
        <f>IF(N452="ABI",0,IF(N452="DSP","DSP",IF(N452="VAL","VAL",IF(A452="F",VLOOKUP(P452,forcefille,2),VLOOKUP(P452,forcegarçon,2)))))</f>
        <v>4</v>
      </c>
      <c r="R452" s="418">
        <v>47.1</v>
      </c>
      <c r="S452" s="420">
        <f>IF(R452="ABI",0,IF(R452="DSP","DSP",IF(R452="VAL","VAL",IF(A452="F",VLOOKUP(R452,détfille,2),VLOOKUP(R452,détgarçon,2)))))</f>
        <v>5</v>
      </c>
      <c r="T452" s="421">
        <f>IF(OR(Q452="VAL",S452="VAL"),"VALIDÉ",IF(AND(Q452="DSP",S452="DSP"),"DSP",IF(Q452="DSP",S452*2,IF(S452="DSP",Q452*2,(Q452+S452)))))</f>
        <v>9</v>
      </c>
      <c r="U452" s="418">
        <v>24.99</v>
      </c>
      <c r="V452" s="420">
        <f>IF(U452="ABI",0,IF(U452="DSP","DSP",IF(U452="VAL","VAL",IF(A452="F",VLOOKUP(U452,coorfille,2),VLOOKUP(U452,coorgarçon,2)))))</f>
        <v>5.5</v>
      </c>
      <c r="W452" s="418">
        <v>5</v>
      </c>
      <c r="X452" s="420">
        <f>IF(W452="ABI",0,IF(W452="DSP","DSP",IF(W452="VAL","VAL",IF(A452="F",VLOOKUP(W452,SouplesseFille,2),VLOOKUP(W452,SouplesseGarçon,2)))))</f>
        <v>3.5</v>
      </c>
      <c r="Y452" s="418">
        <v>4</v>
      </c>
      <c r="Z452" s="420">
        <f>IF(Y452="ABI",0,IF(Y452="DSP","DSP",IF(Y452="VAL","VAL",IF(A452="F",VLOOKUP(Y452,eqfille,2),VLOOKUP(Y452,eqgarçon,2)))))</f>
        <v>3</v>
      </c>
      <c r="AA452" s="421">
        <f>IF(AND(V452="DSP",X452="DSP",Z452="DSP"),"DSP",IF(AND(V452="DSP",X452="DSP"),Z452*4,IF(AND(V452="DSP",Z452="DSP"),X452*4,IF(AND(X452="DSP",Z452="DSP"),V452*2,IF(V452="DSP",(X452+Z452)*2,IF(X452="DSP",V452+Z452*2,IF(Z452="DSP",V452+X452*2,IF(Z452="VAL","VALIDÉ",V452+X452+Z452))))))))</f>
        <v>12</v>
      </c>
      <c r="AB452" s="418">
        <v>41.14</v>
      </c>
      <c r="AC452" s="420">
        <f>IF(AB452="ABI",0,IF(AB452="DNF",0,IF(AB452="DSP","DSP",IF(AB452="VAL","VAL",(IF(A452="F",VLOOKUP(AB452,nagefille,2),VLOOKUP(AB452,nagegarçon,2)))))))</f>
        <v>10</v>
      </c>
      <c r="AD452" s="423">
        <f>IF(AC452="VAL","VALIDÉ",AC452)</f>
        <v>10</v>
      </c>
      <c r="AE452" s="424">
        <f>IF(AND(H452="DSP",M452="DSP",T452="DSP",AA452="DSP",AD452="DSP"),"DSP",IF(AND(H452="DSP",M452="DSP",T452="DSP",AA452="DSP"),AD452,IF(AND(H452="DSP",M452="DSP",T452="DSP",AD452="DSP"),AA452,IF(AND(H452="DSP",M452="DSP",AA452="DSP",AD452="DSP"),T452,IF(AND(H452="DSP",T452="DSP",AA452="DSP",AD452="DSP"),M452,IF(AND(M452="DSP",T452="DSP",AA452="DSP",AD452="DSP"),H452,IF(AND(T452="DSP",AA452="DSP",AD452="DSP"),(H452+M452)/2,IF(AND(M452="DSP",AA452="DSP",AD452="DSP"),(H452+T452)/2,IF(AND(H452="DSP",AA452="DSP",AD452="DSP"),(M452+T452)/2,IF(AND(M452="DSP",T452="DSP",AD452="DSP"),(H452+AA452)/2,IF(AND(H452="DSP",T452="DSP",AD452="DSP"),(M452+AA452)/2,IF(AND(H452="DSP",M452="DSP",AD452="DSP"),(T452+AA452)/2,IF(AND(M452="DSP",T452="DSP",AA452="DSP"),(H452+AD452)/2,IF(AND(H452="DSP",T452="DSP",AA452="DSP"),(M452+AD452)/2,IF(AND(H452="DSP",M452="DSP",AA452="DSP"),(T452+AD452)/2,IF(AND(H452="DSP",M452="DSP",T452="DSP"),(AA452+AD452)/2,IF(AND(H452="DSP",M452="DSP"),(T452+AA452+AD452)/3,IF(AND(H452="DSP",T452="DSP"),(M452+AA452+AD452)/3,IF(AND(M452="DSP",T452="DSP"),(H452+AA452+AD452)/3,IF(AND(H452="DSP",AA452="DSP"),(M452+T452+AD452)/3,IF(AND(M452="DSP",AA452="DSP"),(H452+T452+AD452)/3,IF(AND(T452="DSP",AA452="DSP"),(H452+M452+AD452)/3,IF(AND(H452="DSP",AD452="DSP"),(M452+T452+AA452)/3,IF(AND(M452="DSP",AD452="DSP"),(H452+T452+AA452)/3,IF(AND(T452="DSP",AD452="DSP"),(H452+M452+AA452)/3,IF(AND(AA452="DSP",AD452="DSP"),(H452+M452+T452)/3,IF(H452="DSP",(M452+T452+AA452+AD452)/4,IF(M452="DSP",(H452+T452+AA452+AD452)/4,IF(T452="DSP",(H452+M452+AA452+AD452)/4,IF(AA452="DSP",(H452+M452+T452+AD452)/4,IF(AD452="DSP",(H452+M452+T452+AA452)/4,SUM(H452+M452+T452+AA452+AD452)/5)))))))))))))))))))))))))))))))</f>
        <v>12.6</v>
      </c>
      <c r="AF452" s="425">
        <f>IF(AE452="DSP",0,AE452)</f>
        <v>12.6</v>
      </c>
      <c r="AG452" s="484">
        <f>RANK(AF452,$AF$3:$AF$651,0)</f>
        <v>120</v>
      </c>
      <c r="AH452" s="426">
        <f>IF(ISERROR(VLOOKUP(B452,'Notes Ecrit'!$A$2:$B$650,2,FALSE)),"ABI",(VLOOKUP(B452,'Notes Ecrit'!$A$2:$B$650,2,FALSE)))</f>
        <v>4</v>
      </c>
      <c r="AI452" s="425">
        <f>IF(OR(AH452="ABI",AH452="VALIDÉ"),0,AH452)</f>
        <v>4</v>
      </c>
      <c r="AJ452" s="488">
        <f>RANK(AI452,$AI$3:$AI$651,0)</f>
        <v>490</v>
      </c>
      <c r="AK452" s="427">
        <f>IF(AH452="ABI","DEF",IF(AE452="DSP",AH452,(AE452*0.5+AH452*0.5)))</f>
        <v>8.3000000000000007</v>
      </c>
    </row>
    <row r="453" spans="1:37" ht="15.75" customHeight="1" thickBot="1" x14ac:dyDescent="0.35">
      <c r="A453" s="414" t="s">
        <v>1026</v>
      </c>
      <c r="B453" s="415">
        <v>21907711</v>
      </c>
      <c r="C453" s="452" t="s">
        <v>842</v>
      </c>
      <c r="D453" s="429" t="s">
        <v>148</v>
      </c>
      <c r="E453" s="418">
        <v>15</v>
      </c>
      <c r="F453" s="419">
        <f>IF(E453="ABI","ABI",IF(E453="DSP","DSP",IF(E453="VAL","VAL",(VLOOKUP(E453,tpstest,2)))))</f>
        <v>17</v>
      </c>
      <c r="G453" s="420">
        <f>IF(F453="ABI",0,IF(F453="DSP","DSP",IF(F453="VAL","VAL",(IF(A453="F",VLOOKUP(F453,endurfille,2),VLOOKUP(F453,endurgarçon,2))))))</f>
        <v>12</v>
      </c>
      <c r="H453" s="421">
        <f>IF(G453="VAL","VALIDÉ",G453)</f>
        <v>12</v>
      </c>
      <c r="I453" s="418">
        <v>3.17</v>
      </c>
      <c r="J453" s="420">
        <f>IF(I453="ABI",0,IF(I453="DSP","DSP",IF(I453="VAL","VAL",(IF(A453="F",VLOOKUP(I453,VIT20MF,2),VLOOKUP(I453,Vit20MG,2))))))</f>
        <v>17</v>
      </c>
      <c r="K453" s="418">
        <v>6.75</v>
      </c>
      <c r="L453" s="420">
        <f>IF(K453="ABI",0,IF(K453="DSP","DSP",IF(K453="VAL","VAL",(IF(A453="F",VLOOKUP(K453,vit50mf,2),VLOOKUP(K453,vit50mg,2))))))</f>
        <v>12</v>
      </c>
      <c r="M453" s="421">
        <f>IF(OR(J453="DSP",L453="DSP"),"DSP",IF(L453="VAL","VALIDÉ",(J453+L453)/2))</f>
        <v>14.5</v>
      </c>
      <c r="N453" s="418">
        <v>58</v>
      </c>
      <c r="O453" s="418">
        <v>78</v>
      </c>
      <c r="P453" s="422">
        <f>IF(OR(N453="DSP",N453="ABI",N453="VAL"),0,N453/O453)</f>
        <v>0.74358974358974361</v>
      </c>
      <c r="Q453" s="420">
        <f>IF(N453="ABI",0,IF(N453="DSP","DSP",IF(N453="VAL","VAL",IF(A453="F",VLOOKUP(P453,forcefille,2),VLOOKUP(P453,forcegarçon,2)))))</f>
        <v>4</v>
      </c>
      <c r="R453" s="418">
        <v>41.7</v>
      </c>
      <c r="S453" s="420">
        <f>IF(R453="ABI",0,IF(R453="DSP","DSP",IF(R453="VAL","VAL",IF(A453="F",VLOOKUP(R453,détfille,2),VLOOKUP(R453,détgarçon,2)))))</f>
        <v>3.5</v>
      </c>
      <c r="T453" s="421">
        <f>IF(OR(Q453="VAL",S453="VAL"),"VALIDÉ",IF(AND(Q453="DSP",S453="DSP"),"DSP",IF(Q453="DSP",S453*2,IF(S453="DSP",Q453*2,(Q453+S453)))))</f>
        <v>7.5</v>
      </c>
      <c r="U453" s="418">
        <v>26.41</v>
      </c>
      <c r="V453" s="420">
        <f>IF(U453="ABI",0,IF(U453="DSP","DSP",IF(U453="VAL","VAL",IF(A453="F",VLOOKUP(U453,coorfille,2),VLOOKUP(U453,coorgarçon,2)))))</f>
        <v>4.75</v>
      </c>
      <c r="W453" s="418">
        <v>0</v>
      </c>
      <c r="X453" s="420">
        <f>IF(W453="ABI",0,IF(W453="DSP","DSP",IF(W453="VAL","VAL",IF(A453="F",VLOOKUP(W453,SouplesseFille,2),VLOOKUP(W453,SouplesseGarçon,2)))))</f>
        <v>2.5</v>
      </c>
      <c r="Y453" s="418">
        <v>5</v>
      </c>
      <c r="Z453" s="420">
        <f>IF(Y453="ABI",0,IF(Y453="DSP","DSP",IF(Y453="VAL","VAL",IF(A453="F",VLOOKUP(Y453,eqfille,2),VLOOKUP(Y453,eqgarçon,2)))))</f>
        <v>2.5</v>
      </c>
      <c r="AA453" s="421">
        <f>IF(AND(V453="DSP",X453="DSP",Z453="DSP"),"DSP",IF(AND(V453="DSP",X453="DSP"),Z453*4,IF(AND(V453="DSP",Z453="DSP"),X453*4,IF(AND(X453="DSP",Z453="DSP"),V453*2,IF(V453="DSP",(X453+Z453)*2,IF(X453="DSP",V453+Z453*2,IF(Z453="DSP",V453+X453*2,IF(Z453="VAL","VALIDÉ",V453+X453+Z453))))))))</f>
        <v>9.75</v>
      </c>
      <c r="AB453" s="418">
        <v>39.14</v>
      </c>
      <c r="AC453" s="420">
        <f>IF(AB453="ABI",0,IF(AB453="DNF",0,IF(AB453="DSP","DSP",IF(AB453="VAL","VAL",(IF(A453="F",VLOOKUP(AB453,nagefille,2),VLOOKUP(AB453,nagegarçon,2)))))))</f>
        <v>11</v>
      </c>
      <c r="AD453" s="423">
        <f>IF(AC453="VAL","VALIDÉ",AC453)</f>
        <v>11</v>
      </c>
      <c r="AE453" s="424">
        <f>IF(AND(H453="DSP",M453="DSP",T453="DSP",AA453="DSP",AD453="DSP"),"DSP",IF(AND(H453="DSP",M453="DSP",T453="DSP",AA453="DSP"),AD453,IF(AND(H453="DSP",M453="DSP",T453="DSP",AD453="DSP"),AA453,IF(AND(H453="DSP",M453="DSP",AA453="DSP",AD453="DSP"),T453,IF(AND(H453="DSP",T453="DSP",AA453="DSP",AD453="DSP"),M453,IF(AND(M453="DSP",T453="DSP",AA453="DSP",AD453="DSP"),H453,IF(AND(T453="DSP",AA453="DSP",AD453="DSP"),(H453+M453)/2,IF(AND(M453="DSP",AA453="DSP",AD453="DSP"),(H453+T453)/2,IF(AND(H453="DSP",AA453="DSP",AD453="DSP"),(M453+T453)/2,IF(AND(M453="DSP",T453="DSP",AD453="DSP"),(H453+AA453)/2,IF(AND(H453="DSP",T453="DSP",AD453="DSP"),(M453+AA453)/2,IF(AND(H453="DSP",M453="DSP",AD453="DSP"),(T453+AA453)/2,IF(AND(M453="DSP",T453="DSP",AA453="DSP"),(H453+AD453)/2,IF(AND(H453="DSP",T453="DSP",AA453="DSP"),(M453+AD453)/2,IF(AND(H453="DSP",M453="DSP",AA453="DSP"),(T453+AD453)/2,IF(AND(H453="DSP",M453="DSP",T453="DSP"),(AA453+AD453)/2,IF(AND(H453="DSP",M453="DSP"),(T453+AA453+AD453)/3,IF(AND(H453="DSP",T453="DSP"),(M453+AA453+AD453)/3,IF(AND(M453="DSP",T453="DSP"),(H453+AA453+AD453)/3,IF(AND(H453="DSP",AA453="DSP"),(M453+T453+AD453)/3,IF(AND(M453="DSP",AA453="DSP"),(H453+T453+AD453)/3,IF(AND(T453="DSP",AA453="DSP"),(H453+M453+AD453)/3,IF(AND(H453="DSP",AD453="DSP"),(M453+T453+AA453)/3,IF(AND(M453="DSP",AD453="DSP"),(H453+T453+AA453)/3,IF(AND(T453="DSP",AD453="DSP"),(H453+M453+AA453)/3,IF(AND(AA453="DSP",AD453="DSP"),(H453+M453+T453)/3,IF(H453="DSP",(M453+T453+AA453+AD453)/4,IF(M453="DSP",(H453+T453+AA453+AD453)/4,IF(T453="DSP",(H453+M453+AA453+AD453)/4,IF(AA453="DSP",(H453+M453+T453+AD453)/4,IF(AD453="DSP",(H453+M453+T453+AA453)/4,SUM(H453+M453+T453+AA453+AD453)/5)))))))))))))))))))))))))))))))</f>
        <v>10.95</v>
      </c>
      <c r="AF453" s="425">
        <f>IF(AE453="DSP",0,AE453)</f>
        <v>10.95</v>
      </c>
      <c r="AG453" s="484">
        <f>RANK(AF453,$AF$3:$AF$651,0)</f>
        <v>329</v>
      </c>
      <c r="AH453" s="426">
        <f>IF(ISERROR(VLOOKUP(B453,'Notes Ecrit'!$A$2:$B$650,2,FALSE)),"ABI",(VLOOKUP(B453,'Notes Ecrit'!$A$2:$B$650,2,FALSE)))</f>
        <v>4</v>
      </c>
      <c r="AI453" s="425">
        <f>IF(OR(AH453="ABI",AH453="VALIDÉ"),0,AH453)</f>
        <v>4</v>
      </c>
      <c r="AJ453" s="488">
        <f>RANK(AI453,$AI$3:$AI$651,0)</f>
        <v>490</v>
      </c>
      <c r="AK453" s="427">
        <f>IF(AH453="ABI","DEF",IF(AE453="DSP",AH453,(AE453*0.5+AH453*0.5)))</f>
        <v>7.4749999999999996</v>
      </c>
    </row>
    <row r="454" spans="1:37" ht="15.75" customHeight="1" thickBot="1" x14ac:dyDescent="0.35">
      <c r="A454" s="414" t="s">
        <v>1026</v>
      </c>
      <c r="B454" s="415">
        <v>21905700</v>
      </c>
      <c r="C454" s="452" t="s">
        <v>843</v>
      </c>
      <c r="D454" s="429" t="s">
        <v>844</v>
      </c>
      <c r="E454" s="418">
        <v>17</v>
      </c>
      <c r="F454" s="419">
        <f>IF(E454="ABI","ABI",IF(E454="DSP","DSP",IF(E454="VAL","VAL",(VLOOKUP(E454,tpstest,2)))))</f>
        <v>18</v>
      </c>
      <c r="G454" s="420">
        <f>IF(F454="ABI",0,IF(F454="DSP","DSP",IF(F454="VAL","VAL",(IF(A454="F",VLOOKUP(F454,endurfille,2),VLOOKUP(F454,endurgarçon,2))))))</f>
        <v>14</v>
      </c>
      <c r="H454" s="421">
        <f>IF(G454="VAL","VALIDÉ",G454)</f>
        <v>14</v>
      </c>
      <c r="I454" s="418">
        <v>3.01</v>
      </c>
      <c r="J454" s="420">
        <f>IF(I454="ABI",0,IF(I454="DSP","DSP",IF(I454="VAL","VAL",(IF(A454="F",VLOOKUP(I454,VIT20MF,2),VLOOKUP(I454,Vit20MG,2))))))</f>
        <v>20</v>
      </c>
      <c r="K454" s="418">
        <v>6.22</v>
      </c>
      <c r="L454" s="420">
        <f>IF(K454="ABI",0,IF(K454="DSP","DSP",IF(K454="VAL","VAL",(IF(A454="F",VLOOKUP(K454,vit50mf,2),VLOOKUP(K454,vit50mg,2))))))</f>
        <v>15</v>
      </c>
      <c r="M454" s="421">
        <f>IF(OR(J454="DSP",L454="DSP"),"DSP",IF(L454="VAL","VALIDÉ",(J454+L454)/2))</f>
        <v>17.5</v>
      </c>
      <c r="N454" s="418">
        <v>52</v>
      </c>
      <c r="O454" s="418">
        <v>63</v>
      </c>
      <c r="P454" s="422">
        <f>IF(OR(N454="DSP",N454="ABI",N454="VAL"),0,N454/O454)</f>
        <v>0.82539682539682535</v>
      </c>
      <c r="Q454" s="420">
        <f>IF(N454="ABI",0,IF(N454="DSP","DSP",IF(N454="VAL","VAL",IF(A454="F",VLOOKUP(P454,forcefille,2),VLOOKUP(P454,forcegarçon,2)))))</f>
        <v>4.5</v>
      </c>
      <c r="R454" s="418">
        <v>46.2</v>
      </c>
      <c r="S454" s="420">
        <f>IF(R454="ABI",0,IF(R454="DSP","DSP",IF(R454="VAL","VAL",IF(A454="F",VLOOKUP(R454,détfille,2),VLOOKUP(R454,détgarçon,2)))))</f>
        <v>4.5</v>
      </c>
      <c r="T454" s="421">
        <f>IF(OR(Q454="VAL",S454="VAL"),"VALIDÉ",IF(AND(Q454="DSP",S454="DSP"),"DSP",IF(Q454="DSP",S454*2,IF(S454="DSP",Q454*2,(Q454+S454)))))</f>
        <v>9</v>
      </c>
      <c r="U454" s="418">
        <v>25.2</v>
      </c>
      <c r="V454" s="420">
        <f>IF(U454="ABI",0,IF(U454="DSP","DSP",IF(U454="VAL","VAL",IF(A454="F",VLOOKUP(U454,coorfille,2),VLOOKUP(U454,coorgarçon,2)))))</f>
        <v>5.25</v>
      </c>
      <c r="W454" s="418">
        <v>-7</v>
      </c>
      <c r="X454" s="420">
        <f>IF(W454="ABI",0,IF(W454="DSP","DSP",IF(W454="VAL","VAL",IF(A454="F",VLOOKUP(W454,SouplesseFille,2),VLOOKUP(W454,SouplesseGarçon,2)))))</f>
        <v>1.25</v>
      </c>
      <c r="Y454" s="418">
        <v>4</v>
      </c>
      <c r="Z454" s="420">
        <f>IF(Y454="ABI",0,IF(Y454="DSP","DSP",IF(Y454="VAL","VAL",IF(A454="F",VLOOKUP(Y454,eqfille,2),VLOOKUP(Y454,eqgarçon,2)))))</f>
        <v>3</v>
      </c>
      <c r="AA454" s="421">
        <f>IF(AND(V454="DSP",X454="DSP",Z454="DSP"),"DSP",IF(AND(V454="DSP",X454="DSP"),Z454*4,IF(AND(V454="DSP",Z454="DSP"),X454*4,IF(AND(X454="DSP",Z454="DSP"),V454*2,IF(V454="DSP",(X454+Z454)*2,IF(X454="DSP",V454+Z454*2,IF(Z454="DSP",V454+X454*2,IF(Z454="VAL","VALIDÉ",V454+X454+Z454))))))))</f>
        <v>9.5</v>
      </c>
      <c r="AB454" s="418">
        <v>34.83</v>
      </c>
      <c r="AC454" s="420">
        <f>IF(AB454="ABI",0,IF(AB454="DNF",0,IF(AB454="DSP","DSP",IF(AB454="VAL","VAL",(IF(A454="F",VLOOKUP(AB454,nagefille,2),VLOOKUP(AB454,nagegarçon,2)))))))</f>
        <v>13</v>
      </c>
      <c r="AD454" s="423">
        <f>IF(AC454="VAL","VALIDÉ",AC454)</f>
        <v>13</v>
      </c>
      <c r="AE454" s="424">
        <f>IF(AND(H454="DSP",M454="DSP",T454="DSP",AA454="DSP",AD454="DSP"),"DSP",IF(AND(H454="DSP",M454="DSP",T454="DSP",AA454="DSP"),AD454,IF(AND(H454="DSP",M454="DSP",T454="DSP",AD454="DSP"),AA454,IF(AND(H454="DSP",M454="DSP",AA454="DSP",AD454="DSP"),T454,IF(AND(H454="DSP",T454="DSP",AA454="DSP",AD454="DSP"),M454,IF(AND(M454="DSP",T454="DSP",AA454="DSP",AD454="DSP"),H454,IF(AND(T454="DSP",AA454="DSP",AD454="DSP"),(H454+M454)/2,IF(AND(M454="DSP",AA454="DSP",AD454="DSP"),(H454+T454)/2,IF(AND(H454="DSP",AA454="DSP",AD454="DSP"),(M454+T454)/2,IF(AND(M454="DSP",T454="DSP",AD454="DSP"),(H454+AA454)/2,IF(AND(H454="DSP",T454="DSP",AD454="DSP"),(M454+AA454)/2,IF(AND(H454="DSP",M454="DSP",AD454="DSP"),(T454+AA454)/2,IF(AND(M454="DSP",T454="DSP",AA454="DSP"),(H454+AD454)/2,IF(AND(H454="DSP",T454="DSP",AA454="DSP"),(M454+AD454)/2,IF(AND(H454="DSP",M454="DSP",AA454="DSP"),(T454+AD454)/2,IF(AND(H454="DSP",M454="DSP",T454="DSP"),(AA454+AD454)/2,IF(AND(H454="DSP",M454="DSP"),(T454+AA454+AD454)/3,IF(AND(H454="DSP",T454="DSP"),(M454+AA454+AD454)/3,IF(AND(M454="DSP",T454="DSP"),(H454+AA454+AD454)/3,IF(AND(H454="DSP",AA454="DSP"),(M454+T454+AD454)/3,IF(AND(M454="DSP",AA454="DSP"),(H454+T454+AD454)/3,IF(AND(T454="DSP",AA454="DSP"),(H454+M454+AD454)/3,IF(AND(H454="DSP",AD454="DSP"),(M454+T454+AA454)/3,IF(AND(M454="DSP",AD454="DSP"),(H454+T454+AA454)/3,IF(AND(T454="DSP",AD454="DSP"),(H454+M454+AA454)/3,IF(AND(AA454="DSP",AD454="DSP"),(H454+M454+T454)/3,IF(H454="DSP",(M454+T454+AA454+AD454)/4,IF(M454="DSP",(H454+T454+AA454+AD454)/4,IF(T454="DSP",(H454+M454+AA454+AD454)/4,IF(AA454="DSP",(H454+M454+T454+AD454)/4,IF(AD454="DSP",(H454+M454+T454+AA454)/4,SUM(H454+M454+T454+AA454+AD454)/5)))))))))))))))))))))))))))))))</f>
        <v>12.6</v>
      </c>
      <c r="AF454" s="425">
        <f>IF(AE454="DSP",0,AE454)</f>
        <v>12.6</v>
      </c>
      <c r="AG454" s="484">
        <f>RANK(AF454,$AF$3:$AF$651,0)</f>
        <v>120</v>
      </c>
      <c r="AH454" s="426">
        <f>IF(ISERROR(VLOOKUP(B454,'Notes Ecrit'!$A$2:$B$650,2,FALSE)),"ABI",(VLOOKUP(B454,'Notes Ecrit'!$A$2:$B$650,2,FALSE)))</f>
        <v>3.5</v>
      </c>
      <c r="AI454" s="425">
        <f>IF(OR(AH454="ABI",AH454="VALIDÉ"),0,AH454)</f>
        <v>3.5</v>
      </c>
      <c r="AJ454" s="488">
        <f>RANK(AI454,$AI$3:$AI$651,0)</f>
        <v>531</v>
      </c>
      <c r="AK454" s="427">
        <f>IF(AH454="ABI","DEF",IF(AE454="DSP",AH454,(AE454*0.5+AH454*0.5)))</f>
        <v>8.0500000000000007</v>
      </c>
    </row>
    <row r="455" spans="1:37" ht="15.75" customHeight="1" thickBot="1" x14ac:dyDescent="0.35">
      <c r="A455" s="414" t="s">
        <v>74</v>
      </c>
      <c r="B455" s="415">
        <v>21902299</v>
      </c>
      <c r="C455" s="440" t="s">
        <v>845</v>
      </c>
      <c r="D455" s="441" t="s">
        <v>698</v>
      </c>
      <c r="E455" s="418">
        <v>10</v>
      </c>
      <c r="F455" s="419">
        <f>IF(E455="ABI","ABI",IF(E455="DSP","DSP",IF(E455="VAL","VAL",(VLOOKUP(E455,tpstest,2)))))</f>
        <v>14.5</v>
      </c>
      <c r="G455" s="420">
        <f>IF(F455="ABI",0,IF(F455="DSP","DSP",IF(F455="VAL","VAL",(IF(A455="F",VLOOKUP(F455,endurfille,2),VLOOKUP(F455,endurgarçon,2))))))</f>
        <v>10</v>
      </c>
      <c r="H455" s="421">
        <f>IF(G455="VAL","VALIDÉ",G455)</f>
        <v>10</v>
      </c>
      <c r="I455" s="418">
        <v>3.66</v>
      </c>
      <c r="J455" s="420">
        <f>IF(I455="ABI",0,IF(I455="DSP","DSP",IF(I455="VAL","VAL",(IF(A455="F",VLOOKUP(I455,VIT20MF,2),VLOOKUP(I455,Vit20MG,2))))))</f>
        <v>14</v>
      </c>
      <c r="K455" s="418">
        <v>8.07</v>
      </c>
      <c r="L455" s="420">
        <f>IF(K455="ABI",0,IF(K455="DSP","DSP",IF(K455="VAL","VAL",(IF(A455="F",VLOOKUP(K455,vit50mf,2),VLOOKUP(K455,vit50mg,2))))))</f>
        <v>8</v>
      </c>
      <c r="M455" s="421">
        <f>IF(OR(J455="DSP",L455="DSP"),"DSP",IF(L455="VAL","VALIDÉ",(J455+L455)/2))</f>
        <v>11</v>
      </c>
      <c r="N455" s="418">
        <v>33.5</v>
      </c>
      <c r="O455" s="418">
        <v>61</v>
      </c>
      <c r="P455" s="422">
        <f>IF(OR(N455="DSP",N455="ABI",N455="VAL"),0,N455/O455)</f>
        <v>0.54918032786885251</v>
      </c>
      <c r="Q455" s="420">
        <f>IF(N455="ABI",0,IF(N455="DSP","DSP",IF(N455="VAL","VAL",IF(A455="F",VLOOKUP(P455,forcefille,2),VLOOKUP(P455,forcegarçon,2)))))</f>
        <v>5</v>
      </c>
      <c r="R455" s="418">
        <v>25</v>
      </c>
      <c r="S455" s="420">
        <f>IF(R455="ABI",0,IF(R455="DSP","DSP",IF(R455="VAL","VAL",IF(A455="F",VLOOKUP(R455,détfille,2),VLOOKUP(R455,détgarçon,2)))))</f>
        <v>3.5</v>
      </c>
      <c r="T455" s="421">
        <f>IF(OR(Q455="VAL",S455="VAL"),"VALIDÉ",IF(AND(Q455="DSP",S455="DSP"),"DSP",IF(Q455="DSP",S455*2,IF(S455="DSP",Q455*2,(Q455+S455)))))</f>
        <v>8.5</v>
      </c>
      <c r="U455" s="418">
        <v>32.590000000000003</v>
      </c>
      <c r="V455" s="420">
        <f>IF(U455="ABI",0,IF(U455="DSP","DSP",IF(U455="VAL","VAL",IF(A455="F",VLOOKUP(U455,coorfille,2),VLOOKUP(U455,coorgarçon,2)))))</f>
        <v>2.5</v>
      </c>
      <c r="W455" s="418">
        <v>0</v>
      </c>
      <c r="X455" s="420">
        <f>IF(W455="ABI",0,IF(W455="DSP","DSP",IF(W455="VAL","VAL",IF(A455="F",VLOOKUP(W455,SouplesseFille,2),VLOOKUP(W455,SouplesseGarçon,2)))))</f>
        <v>2.5</v>
      </c>
      <c r="Y455" s="418">
        <v>2</v>
      </c>
      <c r="Z455" s="420">
        <f>IF(Y455="ABI",0,IF(Y455="DSP","DSP",IF(Y455="VAL","VAL",IF(A455="F",VLOOKUP(Y455,eqfille,2),VLOOKUP(Y455,eqgarçon,2)))))</f>
        <v>4</v>
      </c>
      <c r="AA455" s="421">
        <f>IF(AND(V455="DSP",X455="DSP",Z455="DSP"),"DSP",IF(AND(V455="DSP",X455="DSP"),Z455*4,IF(AND(V455="DSP",Z455="DSP"),X455*4,IF(AND(X455="DSP",Z455="DSP"),V455*2,IF(V455="DSP",(X455+Z455)*2,IF(X455="DSP",V455+Z455*2,IF(Z455="DSP",V455+X455*2,IF(Z455="VAL","VALIDÉ",V455+X455+Z455))))))))</f>
        <v>9</v>
      </c>
      <c r="AB455" s="418">
        <v>43.4</v>
      </c>
      <c r="AC455" s="420">
        <f>IF(AB455="ABI",0,IF(AB455="DNF",0,IF(AB455="DSP","DSP",IF(AB455="VAL","VAL",(IF(A455="F",VLOOKUP(AB455,nagefille,2),VLOOKUP(AB455,nagegarçon,2)))))))</f>
        <v>12</v>
      </c>
      <c r="AD455" s="423">
        <f>IF(AC455="VAL","VALIDÉ",AC455)</f>
        <v>12</v>
      </c>
      <c r="AE455" s="424">
        <f>IF(AND(H455="DSP",M455="DSP",T455="DSP",AA455="DSP",AD455="DSP"),"DSP",IF(AND(H455="DSP",M455="DSP",T455="DSP",AA455="DSP"),AD455,IF(AND(H455="DSP",M455="DSP",T455="DSP",AD455="DSP"),AA455,IF(AND(H455="DSP",M455="DSP",AA455="DSP",AD455="DSP"),T455,IF(AND(H455="DSP",T455="DSP",AA455="DSP",AD455="DSP"),M455,IF(AND(M455="DSP",T455="DSP",AA455="DSP",AD455="DSP"),H455,IF(AND(T455="DSP",AA455="DSP",AD455="DSP"),(H455+M455)/2,IF(AND(M455="DSP",AA455="DSP",AD455="DSP"),(H455+T455)/2,IF(AND(H455="DSP",AA455="DSP",AD455="DSP"),(M455+T455)/2,IF(AND(M455="DSP",T455="DSP",AD455="DSP"),(H455+AA455)/2,IF(AND(H455="DSP",T455="DSP",AD455="DSP"),(M455+AA455)/2,IF(AND(H455="DSP",M455="DSP",AD455="DSP"),(T455+AA455)/2,IF(AND(M455="DSP",T455="DSP",AA455="DSP"),(H455+AD455)/2,IF(AND(H455="DSP",T455="DSP",AA455="DSP"),(M455+AD455)/2,IF(AND(H455="DSP",M455="DSP",AA455="DSP"),(T455+AD455)/2,IF(AND(H455="DSP",M455="DSP",T455="DSP"),(AA455+AD455)/2,IF(AND(H455="DSP",M455="DSP"),(T455+AA455+AD455)/3,IF(AND(H455="DSP",T455="DSP"),(M455+AA455+AD455)/3,IF(AND(M455="DSP",T455="DSP"),(H455+AA455+AD455)/3,IF(AND(H455="DSP",AA455="DSP"),(M455+T455+AD455)/3,IF(AND(M455="DSP",AA455="DSP"),(H455+T455+AD455)/3,IF(AND(T455="DSP",AA455="DSP"),(H455+M455+AD455)/3,IF(AND(H455="DSP",AD455="DSP"),(M455+T455+AA455)/3,IF(AND(M455="DSP",AD455="DSP"),(H455+T455+AA455)/3,IF(AND(T455="DSP",AD455="DSP"),(H455+M455+AA455)/3,IF(AND(AA455="DSP",AD455="DSP"),(H455+M455+T455)/3,IF(H455="DSP",(M455+T455+AA455+AD455)/4,IF(M455="DSP",(H455+T455+AA455+AD455)/4,IF(T455="DSP",(H455+M455+AA455+AD455)/4,IF(AA455="DSP",(H455+M455+T455+AD455)/4,IF(AD455="DSP",(H455+M455+T455+AA455)/4,SUM(H455+M455+T455+AA455+AD455)/5)))))))))))))))))))))))))))))))</f>
        <v>10.1</v>
      </c>
      <c r="AF455" s="425">
        <f>IF(AE455="DSP",0,AE455)</f>
        <v>10.1</v>
      </c>
      <c r="AG455" s="484">
        <f>RANK(AF455,$AF$3:$AF$651,0)</f>
        <v>417</v>
      </c>
      <c r="AH455" s="426">
        <f>IF(ISERROR(VLOOKUP(B455,'Notes Ecrit'!$A$2:$B$650,2,FALSE)),"ABI",(VLOOKUP(B455,'Notes Ecrit'!$A$2:$B$650,2,FALSE)))</f>
        <v>6</v>
      </c>
      <c r="AI455" s="425">
        <f>IF(OR(AH455="ABI",AH455="VALIDÉ"),0,AH455)</f>
        <v>6</v>
      </c>
      <c r="AJ455" s="488">
        <f>RANK(AI455,$AI$3:$AI$651,0)</f>
        <v>288</v>
      </c>
      <c r="AK455" s="427">
        <f>IF(AH455="ABI","DEF",IF(AE455="DSP",AH455,(AE455*0.5+AH455*0.5)))</f>
        <v>8.0500000000000007</v>
      </c>
    </row>
    <row r="456" spans="1:37" ht="15.75" customHeight="1" thickBot="1" x14ac:dyDescent="0.35">
      <c r="A456" s="414" t="s">
        <v>1026</v>
      </c>
      <c r="B456" s="415">
        <v>21816666</v>
      </c>
      <c r="C456" s="452" t="s">
        <v>283</v>
      </c>
      <c r="D456" s="429" t="s">
        <v>264</v>
      </c>
      <c r="E456" s="418">
        <v>17</v>
      </c>
      <c r="F456" s="419">
        <f>IF(E456="ABI","ABI",IF(E456="DSP","DSP",IF(E456="VAL","VAL",(VLOOKUP(E456,tpstest,2)))))</f>
        <v>18</v>
      </c>
      <c r="G456" s="420">
        <f>IF(F456="ABI",0,IF(F456="DSP","DSP",IF(F456="VAL","VAL",(IF(A456="F",VLOOKUP(F456,endurfille,2),VLOOKUP(F456,endurgarçon,2))))))</f>
        <v>14</v>
      </c>
      <c r="H456" s="421">
        <f>IF(G456="VAL","VALIDÉ",G456)</f>
        <v>14</v>
      </c>
      <c r="I456" s="418">
        <v>3.3</v>
      </c>
      <c r="J456" s="420">
        <f>IF(I456="ABI",0,IF(I456="DSP","DSP",IF(I456="VAL","VAL",(IF(A456="F",VLOOKUP(I456,VIT20MF,2),VLOOKUP(I456,Vit20MG,2))))))</f>
        <v>15</v>
      </c>
      <c r="K456" s="418">
        <v>7.1</v>
      </c>
      <c r="L456" s="420">
        <f>IF(K456="ABI",0,IF(K456="DSP","DSP",IF(K456="VAL","VAL",(IF(A456="F",VLOOKUP(K456,vit50mf,2),VLOOKUP(K456,vit50mg,2))))))</f>
        <v>9</v>
      </c>
      <c r="M456" s="421">
        <f>IF(OR(J456="DSP",L456="DSP"),"DSP",IF(L456="VAL","VALIDÉ",(J456+L456)/2))</f>
        <v>12</v>
      </c>
      <c r="N456" s="418">
        <v>35</v>
      </c>
      <c r="O456" s="418">
        <v>54</v>
      </c>
      <c r="P456" s="422">
        <f>IF(OR(N456="DSP",N456="ABI",N456="VAL"),0,N456/O456)</f>
        <v>0.64814814814814814</v>
      </c>
      <c r="Q456" s="420">
        <f>IF(N456="ABI",0,IF(N456="DSP","DSP",IF(N456="VAL","VAL",IF(A456="F",VLOOKUP(P456,forcefille,2),VLOOKUP(P456,forcegarçon,2)))))</f>
        <v>3.5</v>
      </c>
      <c r="R456" s="418">
        <v>36.700000000000003</v>
      </c>
      <c r="S456" s="420">
        <f>IF(R456="ABI",0,IF(R456="DSP","DSP",IF(R456="VAL","VAL",IF(A456="F",VLOOKUP(R456,détfille,2),VLOOKUP(R456,détgarçon,2)))))</f>
        <v>2</v>
      </c>
      <c r="T456" s="421">
        <f>IF(OR(Q456="VAL",S456="VAL"),"VALIDÉ",IF(AND(Q456="DSP",S456="DSP"),"DSP",IF(Q456="DSP",S456*2,IF(S456="DSP",Q456*2,(Q456+S456)))))</f>
        <v>5.5</v>
      </c>
      <c r="U456" s="418">
        <v>23.94</v>
      </c>
      <c r="V456" s="420">
        <f>IF(U456="ABI",0,IF(U456="DSP","DSP",IF(U456="VAL","VAL",IF(A456="F",VLOOKUP(U456,coorfille,2),VLOOKUP(U456,coorgarçon,2)))))</f>
        <v>6</v>
      </c>
      <c r="W456" s="418">
        <v>-9</v>
      </c>
      <c r="X456" s="420">
        <f>IF(W456="ABI",0,IF(W456="DSP","DSP",IF(W456="VAL","VAL",IF(A456="F",VLOOKUP(W456,SouplesseFille,2),VLOOKUP(W456,SouplesseGarçon,2)))))</f>
        <v>1</v>
      </c>
      <c r="Y456" s="418">
        <v>10</v>
      </c>
      <c r="Z456" s="420">
        <f>IF(Y456="ABI",0,IF(Y456="DSP","DSP",IF(Y456="VAL","VAL",IF(A456="F",VLOOKUP(Y456,eqfille,2),VLOOKUP(Y456,eqgarçon,2)))))</f>
        <v>0</v>
      </c>
      <c r="AA456" s="421">
        <f>IF(AND(V456="DSP",X456="DSP",Z456="DSP"),"DSP",IF(AND(V456="DSP",X456="DSP"),Z456*4,IF(AND(V456="DSP",Z456="DSP"),X456*4,IF(AND(X456="DSP",Z456="DSP"),V456*2,IF(V456="DSP",(X456+Z456)*2,IF(X456="DSP",V456+Z456*2,IF(Z456="DSP",V456+X456*2,IF(Z456="VAL","VALIDÉ",V456+X456+Z456))))))))</f>
        <v>7</v>
      </c>
      <c r="AB456" s="418">
        <v>51.64</v>
      </c>
      <c r="AC456" s="420">
        <f>IF(AB456="ABI",0,IF(AB456="DNF",0,IF(AB456="DSP","DSP",IF(AB456="VAL","VAL",(IF(A456="F",VLOOKUP(AB456,nagefille,2),VLOOKUP(AB456,nagegarçon,2)))))))</f>
        <v>5</v>
      </c>
      <c r="AD456" s="423">
        <f>IF(AC456="VAL","VALIDÉ",AC456)</f>
        <v>5</v>
      </c>
      <c r="AE456" s="424">
        <f>IF(AND(H456="DSP",M456="DSP",T456="DSP",AA456="DSP",AD456="DSP"),"DSP",IF(AND(H456="DSP",M456="DSP",T456="DSP",AA456="DSP"),AD456,IF(AND(H456="DSP",M456="DSP",T456="DSP",AD456="DSP"),AA456,IF(AND(H456="DSP",M456="DSP",AA456="DSP",AD456="DSP"),T456,IF(AND(H456="DSP",T456="DSP",AA456="DSP",AD456="DSP"),M456,IF(AND(M456="DSP",T456="DSP",AA456="DSP",AD456="DSP"),H456,IF(AND(T456="DSP",AA456="DSP",AD456="DSP"),(H456+M456)/2,IF(AND(M456="DSP",AA456="DSP",AD456="DSP"),(H456+T456)/2,IF(AND(H456="DSP",AA456="DSP",AD456="DSP"),(M456+T456)/2,IF(AND(M456="DSP",T456="DSP",AD456="DSP"),(H456+AA456)/2,IF(AND(H456="DSP",T456="DSP",AD456="DSP"),(M456+AA456)/2,IF(AND(H456="DSP",M456="DSP",AD456="DSP"),(T456+AA456)/2,IF(AND(M456="DSP",T456="DSP",AA456="DSP"),(H456+AD456)/2,IF(AND(H456="DSP",T456="DSP",AA456="DSP"),(M456+AD456)/2,IF(AND(H456="DSP",M456="DSP",AA456="DSP"),(T456+AD456)/2,IF(AND(H456="DSP",M456="DSP",T456="DSP"),(AA456+AD456)/2,IF(AND(H456="DSP",M456="DSP"),(T456+AA456+AD456)/3,IF(AND(H456="DSP",T456="DSP"),(M456+AA456+AD456)/3,IF(AND(M456="DSP",T456="DSP"),(H456+AA456+AD456)/3,IF(AND(H456="DSP",AA456="DSP"),(M456+T456+AD456)/3,IF(AND(M456="DSP",AA456="DSP"),(H456+T456+AD456)/3,IF(AND(T456="DSP",AA456="DSP"),(H456+M456+AD456)/3,IF(AND(H456="DSP",AD456="DSP"),(M456+T456+AA456)/3,IF(AND(M456="DSP",AD456="DSP"),(H456+T456+AA456)/3,IF(AND(T456="DSP",AD456="DSP"),(H456+M456+AA456)/3,IF(AND(AA456="DSP",AD456="DSP"),(H456+M456+T456)/3,IF(H456="DSP",(M456+T456+AA456+AD456)/4,IF(M456="DSP",(H456+T456+AA456+AD456)/4,IF(T456="DSP",(H456+M456+AA456+AD456)/4,IF(AA456="DSP",(H456+M456+T456+AD456)/4,IF(AD456="DSP",(H456+M456+T456+AA456)/4,SUM(H456+M456+T456+AA456+AD456)/5)))))))))))))))))))))))))))))))</f>
        <v>8.6999999999999993</v>
      </c>
      <c r="AF456" s="425">
        <f>IF(AE456="DSP",0,AE456)</f>
        <v>8.6999999999999993</v>
      </c>
      <c r="AG456" s="484">
        <f>RANK(AF456,$AF$3:$AF$651,0)</f>
        <v>524</v>
      </c>
      <c r="AH456" s="426">
        <f>IF(ISERROR(VLOOKUP(B456,'Notes Ecrit'!$A$2:$B$650,2,FALSE)),"ABI",(VLOOKUP(B456,'Notes Ecrit'!$A$2:$B$650,2,FALSE)))</f>
        <v>6.5</v>
      </c>
      <c r="AI456" s="425">
        <f>IF(OR(AH456="ABI",AH456="VALIDÉ"),0,AH456)</f>
        <v>6.5</v>
      </c>
      <c r="AJ456" s="488">
        <f>RANK(AI456,$AI$3:$AI$651,0)</f>
        <v>238</v>
      </c>
      <c r="AK456" s="427">
        <f>IF(AH456="ABI","DEF",IF(AE456="DSP",AH456,(AE456*0.5+AH456*0.5)))</f>
        <v>7.6</v>
      </c>
    </row>
    <row r="457" spans="1:37" ht="15.75" customHeight="1" thickBot="1" x14ac:dyDescent="0.35">
      <c r="A457" s="414" t="s">
        <v>1026</v>
      </c>
      <c r="B457" s="415">
        <v>21809210</v>
      </c>
      <c r="C457" s="452" t="s">
        <v>286</v>
      </c>
      <c r="D457" s="429" t="s">
        <v>153</v>
      </c>
      <c r="E457" s="418">
        <v>13</v>
      </c>
      <c r="F457" s="419">
        <f>IF(E457="ABI","ABI",IF(E457="DSP","DSP",IF(E457="VAL","VAL",(VLOOKUP(E457,tpstest,2)))))</f>
        <v>16</v>
      </c>
      <c r="G457" s="420">
        <f>IF(F457="ABI",0,IF(F457="DSP","DSP",IF(F457="VAL","VAL",(IF(A457="F",VLOOKUP(F457,endurfille,2),VLOOKUP(F457,endurgarçon,2))))))</f>
        <v>10</v>
      </c>
      <c r="H457" s="421">
        <f>IF(G457="VAL","VALIDÉ",G457)</f>
        <v>10</v>
      </c>
      <c r="I457" s="418">
        <v>3.19</v>
      </c>
      <c r="J457" s="420">
        <f>IF(I457="ABI",0,IF(I457="DSP","DSP",IF(I457="VAL","VAL",(IF(A457="F",VLOOKUP(I457,VIT20MF,2),VLOOKUP(I457,Vit20MG,2))))))</f>
        <v>17</v>
      </c>
      <c r="K457" s="418">
        <v>6.77</v>
      </c>
      <c r="L457" s="420">
        <f>IF(K457="ABI",0,IF(K457="DSP","DSP",IF(K457="VAL","VAL",(IF(A457="F",VLOOKUP(K457,vit50mf,2),VLOOKUP(K457,vit50mg,2))))))</f>
        <v>11</v>
      </c>
      <c r="M457" s="421">
        <f>IF(OR(J457="DSP",L457="DSP"),"DSP",IF(L457="VAL","VALIDÉ",(J457+L457)/2))</f>
        <v>14</v>
      </c>
      <c r="N457" s="418">
        <v>64</v>
      </c>
      <c r="O457" s="418">
        <v>83</v>
      </c>
      <c r="P457" s="422">
        <f>IF(OR(N457="DSP",N457="ABI",N457="VAL"),0,N457/O457)</f>
        <v>0.77108433734939763</v>
      </c>
      <c r="Q457" s="420">
        <f>IF(N457="ABI",0,IF(N457="DSP","DSP",IF(N457="VAL","VAL",IF(A457="F",VLOOKUP(P457,forcefille,2),VLOOKUP(P457,forcegarçon,2)))))</f>
        <v>4</v>
      </c>
      <c r="R457" s="418">
        <v>40</v>
      </c>
      <c r="S457" s="420">
        <f>IF(R457="ABI",0,IF(R457="DSP","DSP",IF(R457="VAL","VAL",IF(A457="F",VLOOKUP(R457,détfille,2),VLOOKUP(R457,détgarçon,2)))))</f>
        <v>3</v>
      </c>
      <c r="T457" s="421">
        <f>IF(OR(Q457="VAL",S457="VAL"),"VALIDÉ",IF(AND(Q457="DSP",S457="DSP"),"DSP",IF(Q457="DSP",S457*2,IF(S457="DSP",Q457*2,(Q457+S457)))))</f>
        <v>7</v>
      </c>
      <c r="U457" s="418">
        <v>24.34</v>
      </c>
      <c r="V457" s="420">
        <f>IF(U457="ABI",0,IF(U457="DSP","DSP",IF(U457="VAL","VAL",IF(A457="F",VLOOKUP(U457,coorfille,2),VLOOKUP(U457,coorgarçon,2)))))</f>
        <v>5.75</v>
      </c>
      <c r="W457" s="418">
        <v>-16</v>
      </c>
      <c r="X457" s="420">
        <f>IF(W457="ABI",0,IF(W457="DSP","DSP",IF(W457="VAL","VAL",IF(A457="F",VLOOKUP(W457,SouplesseFille,2),VLOOKUP(W457,SouplesseGarçon,2)))))</f>
        <v>0</v>
      </c>
      <c r="Y457" s="418">
        <v>7</v>
      </c>
      <c r="Z457" s="420">
        <f>IF(Y457="ABI",0,IF(Y457="DSP","DSP",IF(Y457="VAL","VAL",IF(A457="F",VLOOKUP(Y457,eqfille,2),VLOOKUP(Y457,eqgarçon,2)))))</f>
        <v>1.5</v>
      </c>
      <c r="AA457" s="421">
        <f>IF(AND(V457="DSP",X457="DSP",Z457="DSP"),"DSP",IF(AND(V457="DSP",X457="DSP"),Z457*4,IF(AND(V457="DSP",Z457="DSP"),X457*4,IF(AND(X457="DSP",Z457="DSP"),V457*2,IF(V457="DSP",(X457+Z457)*2,IF(X457="DSP",V457+Z457*2,IF(Z457="DSP",V457+X457*2,IF(Z457="VAL","VALIDÉ",V457+X457+Z457))))))))</f>
        <v>7.25</v>
      </c>
      <c r="AB457" s="418">
        <v>52.47</v>
      </c>
      <c r="AC457" s="420">
        <f>IF(AB457="ABI",0,IF(AB457="DNF",0,IF(AB457="DSP","DSP",IF(AB457="VAL","VAL",(IF(A457="F",VLOOKUP(AB457,nagefille,2),VLOOKUP(AB457,nagegarçon,2)))))))</f>
        <v>4</v>
      </c>
      <c r="AD457" s="423">
        <f>IF(AC457="VAL","VALIDÉ",AC457)</f>
        <v>4</v>
      </c>
      <c r="AE457" s="424">
        <f>IF(AND(H457="DSP",M457="DSP",T457="DSP",AA457="DSP",AD457="DSP"),"DSP",IF(AND(H457="DSP",M457="DSP",T457="DSP",AA457="DSP"),AD457,IF(AND(H457="DSP",M457="DSP",T457="DSP",AD457="DSP"),AA457,IF(AND(H457="DSP",M457="DSP",AA457="DSP",AD457="DSP"),T457,IF(AND(H457="DSP",T457="DSP",AA457="DSP",AD457="DSP"),M457,IF(AND(M457="DSP",T457="DSP",AA457="DSP",AD457="DSP"),H457,IF(AND(T457="DSP",AA457="DSP",AD457="DSP"),(H457+M457)/2,IF(AND(M457="DSP",AA457="DSP",AD457="DSP"),(H457+T457)/2,IF(AND(H457="DSP",AA457="DSP",AD457="DSP"),(M457+T457)/2,IF(AND(M457="DSP",T457="DSP",AD457="DSP"),(H457+AA457)/2,IF(AND(H457="DSP",T457="DSP",AD457="DSP"),(M457+AA457)/2,IF(AND(H457="DSP",M457="DSP",AD457="DSP"),(T457+AA457)/2,IF(AND(M457="DSP",T457="DSP",AA457="DSP"),(H457+AD457)/2,IF(AND(H457="DSP",T457="DSP",AA457="DSP"),(M457+AD457)/2,IF(AND(H457="DSP",M457="DSP",AA457="DSP"),(T457+AD457)/2,IF(AND(H457="DSP",M457="DSP",T457="DSP"),(AA457+AD457)/2,IF(AND(H457="DSP",M457="DSP"),(T457+AA457+AD457)/3,IF(AND(H457="DSP",T457="DSP"),(M457+AA457+AD457)/3,IF(AND(M457="DSP",T457="DSP"),(H457+AA457+AD457)/3,IF(AND(H457="DSP",AA457="DSP"),(M457+T457+AD457)/3,IF(AND(M457="DSP",AA457="DSP"),(H457+T457+AD457)/3,IF(AND(T457="DSP",AA457="DSP"),(H457+M457+AD457)/3,IF(AND(H457="DSP",AD457="DSP"),(M457+T457+AA457)/3,IF(AND(M457="DSP",AD457="DSP"),(H457+T457+AA457)/3,IF(AND(T457="DSP",AD457="DSP"),(H457+M457+AA457)/3,IF(AND(AA457="DSP",AD457="DSP"),(H457+M457+T457)/3,IF(H457="DSP",(M457+T457+AA457+AD457)/4,IF(M457="DSP",(H457+T457+AA457+AD457)/4,IF(T457="DSP",(H457+M457+AA457+AD457)/4,IF(AA457="DSP",(H457+M457+T457+AD457)/4,IF(AD457="DSP",(H457+M457+T457+AA457)/4,SUM(H457+M457+T457+AA457+AD457)/5)))))))))))))))))))))))))))))))</f>
        <v>8.4499999999999993</v>
      </c>
      <c r="AF457" s="425">
        <f>IF(AE457="DSP",0,AE457)</f>
        <v>8.4499999999999993</v>
      </c>
      <c r="AG457" s="484">
        <f>RANK(AF457,$AF$3:$AF$651,0)</f>
        <v>537</v>
      </c>
      <c r="AH457" s="426">
        <f>IF(ISERROR(VLOOKUP(B457,'Notes Ecrit'!$A$2:$B$650,2,FALSE)),"ABI",(VLOOKUP(B457,'Notes Ecrit'!$A$2:$B$650,2,FALSE)))</f>
        <v>5</v>
      </c>
      <c r="AI457" s="425">
        <f>IF(OR(AH457="ABI",AH457="VALIDÉ"),0,AH457)</f>
        <v>5</v>
      </c>
      <c r="AJ457" s="488">
        <f>RANK(AI457,$AI$3:$AI$651,0)</f>
        <v>416</v>
      </c>
      <c r="AK457" s="427">
        <f>IF(AH457="ABI","DEF",IF(AE457="DSP",AH457,(AE457*0.5+AH457*0.5)))</f>
        <v>6.7249999999999996</v>
      </c>
    </row>
    <row r="458" spans="1:37" ht="15.75" customHeight="1" thickBot="1" x14ac:dyDescent="0.35">
      <c r="A458" s="414" t="s">
        <v>1026</v>
      </c>
      <c r="B458" s="415">
        <v>21815125</v>
      </c>
      <c r="C458" s="432" t="s">
        <v>1552</v>
      </c>
      <c r="D458" s="433" t="s">
        <v>284</v>
      </c>
      <c r="E458" s="418"/>
      <c r="F458" s="419"/>
      <c r="G458" s="420"/>
      <c r="H458" s="421"/>
      <c r="I458" s="418"/>
      <c r="J458" s="420"/>
      <c r="K458" s="418"/>
      <c r="L458" s="420"/>
      <c r="M458" s="421"/>
      <c r="N458" s="418"/>
      <c r="O458" s="418"/>
      <c r="P458" s="422"/>
      <c r="Q458" s="420"/>
      <c r="R458" s="418"/>
      <c r="S458" s="420"/>
      <c r="T458" s="421"/>
      <c r="U458" s="418"/>
      <c r="V458" s="420"/>
      <c r="W458" s="418"/>
      <c r="X458" s="420"/>
      <c r="Y458" s="418"/>
      <c r="Z458" s="420"/>
      <c r="AA458" s="421"/>
      <c r="AB458" s="418"/>
      <c r="AC458" s="420"/>
      <c r="AD458" s="423"/>
      <c r="AE458" s="424">
        <v>13.25</v>
      </c>
      <c r="AF458" s="425">
        <f>IF(AE458="DSP",0,AE458)</f>
        <v>13.25</v>
      </c>
      <c r="AG458" s="484">
        <f>RANK(AF458,$AF$3:$AF$651,0)</f>
        <v>61</v>
      </c>
      <c r="AH458" s="426">
        <f>IF(ISERROR(VLOOKUP(B458,'Notes Ecrit'!$A$2:$B$650,2,FALSE)),"ABI",(VLOOKUP(B458,'Notes Ecrit'!$A$2:$B$650,2,FALSE)))</f>
        <v>6.5</v>
      </c>
      <c r="AI458" s="425">
        <f>IF(OR(AH458="ABI",AH458="VALIDÉ"),0,AH458)</f>
        <v>6.5</v>
      </c>
      <c r="AJ458" s="488">
        <f>RANK(AI458,$AI$3:$AI$651,0)</f>
        <v>238</v>
      </c>
      <c r="AK458" s="427">
        <f>IF(AH458="ABI","DEF",IF(AE458="DSP",AH458,(AE458*0.5+AH458*0.5)))</f>
        <v>9.875</v>
      </c>
    </row>
    <row r="459" spans="1:37" ht="15.75" customHeight="1" thickBot="1" x14ac:dyDescent="0.35">
      <c r="A459" s="414" t="s">
        <v>1026</v>
      </c>
      <c r="B459" s="415">
        <v>21912201</v>
      </c>
      <c r="C459" s="452" t="s">
        <v>846</v>
      </c>
      <c r="D459" s="429" t="s">
        <v>138</v>
      </c>
      <c r="E459" s="418">
        <v>19</v>
      </c>
      <c r="F459" s="419">
        <f>IF(E459="ABI","ABI",IF(E459="DSP","DSP",IF(E459="VAL","VAL",(VLOOKUP(E459,tpstest,2)))))</f>
        <v>19</v>
      </c>
      <c r="G459" s="420">
        <f>IF(F459="ABI",0,IF(F459="DSP","DSP",IF(F459="VAL","VAL",(IF(A459="F",VLOOKUP(F459,endurfille,2),VLOOKUP(F459,endurgarçon,2))))))</f>
        <v>16</v>
      </c>
      <c r="H459" s="421">
        <f>IF(G459="VAL","VALIDÉ",G459)</f>
        <v>16</v>
      </c>
      <c r="I459" s="418">
        <v>3.19</v>
      </c>
      <c r="J459" s="420">
        <f>IF(I459="ABI",0,IF(I459="DSP","DSP",IF(I459="VAL","VAL",(IF(A459="F",VLOOKUP(I459,VIT20MF,2),VLOOKUP(I459,Vit20MG,2))))))</f>
        <v>17</v>
      </c>
      <c r="K459" s="418">
        <v>6.92</v>
      </c>
      <c r="L459" s="420">
        <f>IF(K459="ABI",0,IF(K459="DSP","DSP",IF(K459="VAL","VAL",(IF(A459="F",VLOOKUP(K459,vit50mf,2),VLOOKUP(K459,vit50mg,2))))))</f>
        <v>10</v>
      </c>
      <c r="M459" s="421">
        <f>IF(OR(J459="DSP",L459="DSP"),"DSP",IF(L459="VAL","VALIDÉ",(J459+L459)/2))</f>
        <v>13.5</v>
      </c>
      <c r="N459" s="418">
        <v>46</v>
      </c>
      <c r="O459" s="418">
        <v>54</v>
      </c>
      <c r="P459" s="422">
        <f>IF(OR(N459="DSP",N459="ABI",N459="VAL"),0,N459/O459)</f>
        <v>0.85185185185185186</v>
      </c>
      <c r="Q459" s="420">
        <f>IF(N459="ABI",0,IF(N459="DSP","DSP",IF(N459="VAL","VAL",IF(A459="F",VLOOKUP(P459,forcefille,2),VLOOKUP(P459,forcegarçon,2)))))</f>
        <v>4.5</v>
      </c>
      <c r="R459" s="418">
        <v>35</v>
      </c>
      <c r="S459" s="420">
        <f>IF(R459="ABI",0,IF(R459="DSP","DSP",IF(R459="VAL","VAL",IF(A459="F",VLOOKUP(R459,détfille,2),VLOOKUP(R459,détgarçon,2)))))</f>
        <v>2</v>
      </c>
      <c r="T459" s="421">
        <f>IF(OR(Q459="VAL",S459="VAL"),"VALIDÉ",IF(AND(Q459="DSP",S459="DSP"),"DSP",IF(Q459="DSP",S459*2,IF(S459="DSP",Q459*2,(Q459+S459)))))</f>
        <v>6.5</v>
      </c>
      <c r="U459" s="418">
        <v>23.78</v>
      </c>
      <c r="V459" s="420">
        <f>IF(U459="ABI",0,IF(U459="DSP","DSP",IF(U459="VAL","VAL",IF(A459="F",VLOOKUP(U459,coorfille,2),VLOOKUP(U459,coorgarçon,2)))))</f>
        <v>6</v>
      </c>
      <c r="W459" s="418">
        <v>2</v>
      </c>
      <c r="X459" s="420">
        <f>IF(W459="ABI",0,IF(W459="DSP","DSP",IF(W459="VAL","VAL",IF(A459="F",VLOOKUP(W459,SouplesseFille,2),VLOOKUP(W459,SouplesseGarçon,2)))))</f>
        <v>3</v>
      </c>
      <c r="Y459" s="418">
        <v>5</v>
      </c>
      <c r="Z459" s="420">
        <f>IF(Y459="ABI",0,IF(Y459="DSP","DSP",IF(Y459="VAL","VAL",IF(A459="F",VLOOKUP(Y459,eqfille,2),VLOOKUP(Y459,eqgarçon,2)))))</f>
        <v>2.5</v>
      </c>
      <c r="AA459" s="421">
        <f>IF(AND(V459="DSP",X459="DSP",Z459="DSP"),"DSP",IF(AND(V459="DSP",X459="DSP"),Z459*4,IF(AND(V459="DSP",Z459="DSP"),X459*4,IF(AND(X459="DSP",Z459="DSP"),V459*2,IF(V459="DSP",(X459+Z459)*2,IF(X459="DSP",V459+Z459*2,IF(Z459="DSP",V459+X459*2,IF(Z459="VAL","VALIDÉ",V459+X459+Z459))))))))</f>
        <v>11.5</v>
      </c>
      <c r="AB459" s="418">
        <v>33.85</v>
      </c>
      <c r="AC459" s="420">
        <f>IF(AB459="ABI",0,IF(AB459="DNF",0,IF(AB459="DSP","DSP",IF(AB459="VAL","VAL",(IF(A459="F",VLOOKUP(AB459,nagefille,2),VLOOKUP(AB459,nagegarçon,2)))))))</f>
        <v>14</v>
      </c>
      <c r="AD459" s="423">
        <f>IF(AC459="VAL","VALIDÉ",AC459)</f>
        <v>14</v>
      </c>
      <c r="AE459" s="424">
        <f>IF(AND(H459="DSP",M459="DSP",T459="DSP",AA459="DSP",AD459="DSP"),"DSP",IF(AND(H459="DSP",M459="DSP",T459="DSP",AA459="DSP"),AD459,IF(AND(H459="DSP",M459="DSP",T459="DSP",AD459="DSP"),AA459,IF(AND(H459="DSP",M459="DSP",AA459="DSP",AD459="DSP"),T459,IF(AND(H459="DSP",T459="DSP",AA459="DSP",AD459="DSP"),M459,IF(AND(M459="DSP",T459="DSP",AA459="DSP",AD459="DSP"),H459,IF(AND(T459="DSP",AA459="DSP",AD459="DSP"),(H459+M459)/2,IF(AND(M459="DSP",AA459="DSP",AD459="DSP"),(H459+T459)/2,IF(AND(H459="DSP",AA459="DSP",AD459="DSP"),(M459+T459)/2,IF(AND(M459="DSP",T459="DSP",AD459="DSP"),(H459+AA459)/2,IF(AND(H459="DSP",T459="DSP",AD459="DSP"),(M459+AA459)/2,IF(AND(H459="DSP",M459="DSP",AD459="DSP"),(T459+AA459)/2,IF(AND(M459="DSP",T459="DSP",AA459="DSP"),(H459+AD459)/2,IF(AND(H459="DSP",T459="DSP",AA459="DSP"),(M459+AD459)/2,IF(AND(H459="DSP",M459="DSP",AA459="DSP"),(T459+AD459)/2,IF(AND(H459="DSP",M459="DSP",T459="DSP"),(AA459+AD459)/2,IF(AND(H459="DSP",M459="DSP"),(T459+AA459+AD459)/3,IF(AND(H459="DSP",T459="DSP"),(M459+AA459+AD459)/3,IF(AND(M459="DSP",T459="DSP"),(H459+AA459+AD459)/3,IF(AND(H459="DSP",AA459="DSP"),(M459+T459+AD459)/3,IF(AND(M459="DSP",AA459="DSP"),(H459+T459+AD459)/3,IF(AND(T459="DSP",AA459="DSP"),(H459+M459+AD459)/3,IF(AND(H459="DSP",AD459="DSP"),(M459+T459+AA459)/3,IF(AND(M459="DSP",AD459="DSP"),(H459+T459+AA459)/3,IF(AND(T459="DSP",AD459="DSP"),(H459+M459+AA459)/3,IF(AND(AA459="DSP",AD459="DSP"),(H459+M459+T459)/3,IF(H459="DSP",(M459+T459+AA459+AD459)/4,IF(M459="DSP",(H459+T459+AA459+AD459)/4,IF(T459="DSP",(H459+M459+AA459+AD459)/4,IF(AA459="DSP",(H459+M459+T459+AD459)/4,IF(AD459="DSP",(H459+M459+T459+AA459)/4,SUM(H459+M459+T459+AA459+AD459)/5)))))))))))))))))))))))))))))))</f>
        <v>12.3</v>
      </c>
      <c r="AF459" s="425">
        <f>IF(AE459="DSP",0,AE459)</f>
        <v>12.3</v>
      </c>
      <c r="AG459" s="484">
        <f>RANK(AF459,$AF$3:$AF$651,0)</f>
        <v>153</v>
      </c>
      <c r="AH459" s="426">
        <f>IF(ISERROR(VLOOKUP(B459,'Notes Ecrit'!$A$2:$B$650,2,FALSE)),"ABI",(VLOOKUP(B459,'Notes Ecrit'!$A$2:$B$650,2,FALSE)))</f>
        <v>6</v>
      </c>
      <c r="AI459" s="425">
        <f>IF(OR(AH459="ABI",AH459="VALIDÉ"),0,AH459)</f>
        <v>6</v>
      </c>
      <c r="AJ459" s="488">
        <f>RANK(AI459,$AI$3:$AI$651,0)</f>
        <v>288</v>
      </c>
      <c r="AK459" s="427">
        <f>IF(AH459="ABI","DEF",IF(AE459="DSP",AH459,(AE459*0.5+AH459*0.5)))</f>
        <v>9.15</v>
      </c>
    </row>
    <row r="460" spans="1:37" ht="15.75" customHeight="1" thickBot="1" x14ac:dyDescent="0.35">
      <c r="A460" s="414" t="s">
        <v>1026</v>
      </c>
      <c r="B460" s="415">
        <v>21905008</v>
      </c>
      <c r="C460" s="452" t="s">
        <v>847</v>
      </c>
      <c r="D460" s="429" t="s">
        <v>160</v>
      </c>
      <c r="E460" s="418">
        <v>18</v>
      </c>
      <c r="F460" s="419">
        <f>IF(E460="ABI","ABI",IF(E460="DSP","DSP",IF(E460="VAL","VAL",(VLOOKUP(E460,tpstest,2)))))</f>
        <v>18.5</v>
      </c>
      <c r="G460" s="420">
        <f>IF(F460="ABI",0,IF(F460="DSP","DSP",IF(F460="VAL","VAL",(IF(A460="F",VLOOKUP(F460,endurfille,2),VLOOKUP(F460,endurgarçon,2))))))</f>
        <v>15</v>
      </c>
      <c r="H460" s="421">
        <f>IF(G460="VAL","VALIDÉ",G460)</f>
        <v>15</v>
      </c>
      <c r="I460" s="418">
        <v>3.16</v>
      </c>
      <c r="J460" s="420">
        <f>IF(I460="ABI",0,IF(I460="DSP","DSP",IF(I460="VAL","VAL",(IF(A460="F",VLOOKUP(I460,VIT20MF,2),VLOOKUP(I460,Vit20MG,2))))))</f>
        <v>18</v>
      </c>
      <c r="K460" s="418">
        <v>6.6</v>
      </c>
      <c r="L460" s="420">
        <f>IF(K460="ABI",0,IF(K460="DSP","DSP",IF(K460="VAL","VAL",(IF(A460="F",VLOOKUP(K460,vit50mf,2),VLOOKUP(K460,vit50mg,2))))))</f>
        <v>13</v>
      </c>
      <c r="M460" s="421">
        <f>IF(OR(J460="DSP",L460="DSP"),"DSP",IF(L460="VAL","VALIDÉ",(J460+L460)/2))</f>
        <v>15.5</v>
      </c>
      <c r="N460" s="418">
        <v>58</v>
      </c>
      <c r="O460" s="418">
        <v>64</v>
      </c>
      <c r="P460" s="422">
        <f>IF(OR(N460="DSP",N460="ABI",N460="VAL"),0,N460/O460)</f>
        <v>0.90625</v>
      </c>
      <c r="Q460" s="420">
        <f>IF(N460="ABI",0,IF(N460="DSP","DSP",IF(N460="VAL","VAL",IF(A460="F",VLOOKUP(P460,forcefille,2),VLOOKUP(P460,forcegarçon,2)))))</f>
        <v>5</v>
      </c>
      <c r="R460" s="418">
        <v>51</v>
      </c>
      <c r="S460" s="420">
        <f>IF(R460="ABI",0,IF(R460="DSP","DSP",IF(R460="VAL","VAL",IF(A460="F",VLOOKUP(R460,détfille,2),VLOOKUP(R460,détgarçon,2)))))</f>
        <v>6</v>
      </c>
      <c r="T460" s="421">
        <f>IF(OR(Q460="VAL",S460="VAL"),"VALIDÉ",IF(AND(Q460="DSP",S460="DSP"),"DSP",IF(Q460="DSP",S460*2,IF(S460="DSP",Q460*2,(Q460+S460)))))</f>
        <v>11</v>
      </c>
      <c r="U460" s="418">
        <v>26.39</v>
      </c>
      <c r="V460" s="420">
        <f>IF(U460="ABI",0,IF(U460="DSP","DSP",IF(U460="VAL","VAL",IF(A460="F",VLOOKUP(U460,coorfille,2),VLOOKUP(U460,coorgarçon,2)))))</f>
        <v>4.75</v>
      </c>
      <c r="W460" s="418">
        <v>0</v>
      </c>
      <c r="X460" s="420">
        <f>IF(W460="ABI",0,IF(W460="DSP","DSP",IF(W460="VAL","VAL",IF(A460="F",VLOOKUP(W460,SouplesseFille,2),VLOOKUP(W460,SouplesseGarçon,2)))))</f>
        <v>2.5</v>
      </c>
      <c r="Y460" s="418">
        <v>2</v>
      </c>
      <c r="Z460" s="420">
        <f>IF(Y460="ABI",0,IF(Y460="DSP","DSP",IF(Y460="VAL","VAL",IF(A460="F",VLOOKUP(Y460,eqfille,2),VLOOKUP(Y460,eqgarçon,2)))))</f>
        <v>4</v>
      </c>
      <c r="AA460" s="421">
        <f>IF(AND(V460="DSP",X460="DSP",Z460="DSP"),"DSP",IF(AND(V460="DSP",X460="DSP"),Z460*4,IF(AND(V460="DSP",Z460="DSP"),X460*4,IF(AND(X460="DSP",Z460="DSP"),V460*2,IF(V460="DSP",(X460+Z460)*2,IF(X460="DSP",V460+Z460*2,IF(Z460="DSP",V460+X460*2,IF(Z460="VAL","VALIDÉ",V460+X460+Z460))))))))</f>
        <v>11.25</v>
      </c>
      <c r="AB460" s="418">
        <v>33.549999999999997</v>
      </c>
      <c r="AC460" s="420">
        <f>IF(AB460="ABI",0,IF(AB460="DNF",0,IF(AB460="DSP","DSP",IF(AB460="VAL","VAL",(IF(A460="F",VLOOKUP(AB460,nagefille,2),VLOOKUP(AB460,nagegarçon,2)))))))</f>
        <v>14</v>
      </c>
      <c r="AD460" s="423">
        <f>IF(AC460="VAL","VALIDÉ",AC460)</f>
        <v>14</v>
      </c>
      <c r="AE460" s="424">
        <f>IF(AND(H460="DSP",M460="DSP",T460="DSP",AA460="DSP",AD460="DSP"),"DSP",IF(AND(H460="DSP",M460="DSP",T460="DSP",AA460="DSP"),AD460,IF(AND(H460="DSP",M460="DSP",T460="DSP",AD460="DSP"),AA460,IF(AND(H460="DSP",M460="DSP",AA460="DSP",AD460="DSP"),T460,IF(AND(H460="DSP",T460="DSP",AA460="DSP",AD460="DSP"),M460,IF(AND(M460="DSP",T460="DSP",AA460="DSP",AD460="DSP"),H460,IF(AND(T460="DSP",AA460="DSP",AD460="DSP"),(H460+M460)/2,IF(AND(M460="DSP",AA460="DSP",AD460="DSP"),(H460+T460)/2,IF(AND(H460="DSP",AA460="DSP",AD460="DSP"),(M460+T460)/2,IF(AND(M460="DSP",T460="DSP",AD460="DSP"),(H460+AA460)/2,IF(AND(H460="DSP",T460="DSP",AD460="DSP"),(M460+AA460)/2,IF(AND(H460="DSP",M460="DSP",AD460="DSP"),(T460+AA460)/2,IF(AND(M460="DSP",T460="DSP",AA460="DSP"),(H460+AD460)/2,IF(AND(H460="DSP",T460="DSP",AA460="DSP"),(M460+AD460)/2,IF(AND(H460="DSP",M460="DSP",AA460="DSP"),(T460+AD460)/2,IF(AND(H460="DSP",M460="DSP",T460="DSP"),(AA460+AD460)/2,IF(AND(H460="DSP",M460="DSP"),(T460+AA460+AD460)/3,IF(AND(H460="DSP",T460="DSP"),(M460+AA460+AD460)/3,IF(AND(M460="DSP",T460="DSP"),(H460+AA460+AD460)/3,IF(AND(H460="DSP",AA460="DSP"),(M460+T460+AD460)/3,IF(AND(M460="DSP",AA460="DSP"),(H460+T460+AD460)/3,IF(AND(T460="DSP",AA460="DSP"),(H460+M460+AD460)/3,IF(AND(H460="DSP",AD460="DSP"),(M460+T460+AA460)/3,IF(AND(M460="DSP",AD460="DSP"),(H460+T460+AA460)/3,IF(AND(T460="DSP",AD460="DSP"),(H460+M460+AA460)/3,IF(AND(AA460="DSP",AD460="DSP"),(H460+M460+T460)/3,IF(H460="DSP",(M460+T460+AA460+AD460)/4,IF(M460="DSP",(H460+T460+AA460+AD460)/4,IF(T460="DSP",(H460+M460+AA460+AD460)/4,IF(AA460="DSP",(H460+M460+T460+AD460)/4,IF(AD460="DSP",(H460+M460+T460+AA460)/4,SUM(H460+M460+T460+AA460+AD460)/5)))))))))))))))))))))))))))))))</f>
        <v>13.35</v>
      </c>
      <c r="AF460" s="425">
        <f>IF(AE460="DSP",0,AE460)</f>
        <v>13.35</v>
      </c>
      <c r="AG460" s="484">
        <f>RANK(AF460,$AF$3:$AF$651,0)</f>
        <v>52</v>
      </c>
      <c r="AH460" s="426">
        <f>IF(ISERROR(VLOOKUP(B460,'Notes Ecrit'!$A$2:$B$650,2,FALSE)),"ABI",(VLOOKUP(B460,'Notes Ecrit'!$A$2:$B$650,2,FALSE)))</f>
        <v>8</v>
      </c>
      <c r="AI460" s="425">
        <f>IF(OR(AH460="ABI",AH460="VALIDÉ"),0,AH460)</f>
        <v>8</v>
      </c>
      <c r="AJ460" s="488">
        <f>RANK(AI460,$AI$3:$AI$651,0)</f>
        <v>109</v>
      </c>
      <c r="AK460" s="427">
        <f>IF(AH460="ABI","DEF",IF(AE460="DSP",AH460,(AE460*0.5+AH460*0.5)))</f>
        <v>10.675000000000001</v>
      </c>
    </row>
    <row r="461" spans="1:37" ht="15.75" customHeight="1" thickBot="1" x14ac:dyDescent="0.35">
      <c r="A461" s="414" t="s">
        <v>1026</v>
      </c>
      <c r="B461" s="415">
        <v>21915211</v>
      </c>
      <c r="C461" s="452" t="s">
        <v>847</v>
      </c>
      <c r="D461" s="429" t="s">
        <v>168</v>
      </c>
      <c r="E461" s="418">
        <v>14</v>
      </c>
      <c r="F461" s="419">
        <f>IF(E461="ABI","ABI",IF(E461="DSP","DSP",IF(E461="VAL","VAL",(VLOOKUP(E461,tpstest,2)))))</f>
        <v>16.5</v>
      </c>
      <c r="G461" s="420">
        <f>IF(F461="ABI",0,IF(F461="DSP","DSP",IF(F461="VAL","VAL",(IF(A461="F",VLOOKUP(F461,endurfille,2),VLOOKUP(F461,endurgarçon,2))))))</f>
        <v>11</v>
      </c>
      <c r="H461" s="421">
        <f>IF(G461="VAL","VALIDÉ",G461)</f>
        <v>11</v>
      </c>
      <c r="I461" s="418">
        <v>3.04</v>
      </c>
      <c r="J461" s="420">
        <f>IF(I461="ABI",0,IF(I461="DSP","DSP",IF(I461="VAL","VAL",(IF(A461="F",VLOOKUP(I461,VIT20MF,2),VLOOKUP(I461,Vit20MG,2))))))</f>
        <v>20</v>
      </c>
      <c r="K461" s="418">
        <v>6.42</v>
      </c>
      <c r="L461" s="420">
        <f>IF(K461="ABI",0,IF(K461="DSP","DSP",IF(K461="VAL","VAL",(IF(A461="F",VLOOKUP(K461,vit50mf,2),VLOOKUP(K461,vit50mg,2))))))</f>
        <v>14</v>
      </c>
      <c r="M461" s="421">
        <f>IF(OR(J461="DSP",L461="DSP"),"DSP",IF(L461="VAL","VALIDÉ",(J461+L461)/2))</f>
        <v>17</v>
      </c>
      <c r="N461" s="418">
        <v>58</v>
      </c>
      <c r="O461" s="418">
        <v>69</v>
      </c>
      <c r="P461" s="422">
        <f>IF(OR(N461="DSP",N461="ABI",N461="VAL"),0,N461/O461)</f>
        <v>0.84057971014492749</v>
      </c>
      <c r="Q461" s="420">
        <f>IF(N461="ABI",0,IF(N461="DSP","DSP",IF(N461="VAL","VAL",IF(A461="F",VLOOKUP(P461,forcefille,2),VLOOKUP(P461,forcegarçon,2)))))</f>
        <v>4.5</v>
      </c>
      <c r="R461" s="418">
        <v>54.2</v>
      </c>
      <c r="S461" s="420">
        <f>IF(R461="ABI",0,IF(R461="DSP","DSP",IF(R461="VAL","VAL",IF(A461="F",VLOOKUP(R461,détfille,2),VLOOKUP(R461,détgarçon,2)))))</f>
        <v>6.5</v>
      </c>
      <c r="T461" s="421">
        <f>IF(OR(Q461="VAL",S461="VAL"),"VALIDÉ",IF(AND(Q461="DSP",S461="DSP"),"DSP",IF(Q461="DSP",S461*2,IF(S461="DSP",Q461*2,(Q461+S461)))))</f>
        <v>11</v>
      </c>
      <c r="U461" s="418">
        <v>26.38</v>
      </c>
      <c r="V461" s="420">
        <f>IF(U461="ABI",0,IF(U461="DSP","DSP",IF(U461="VAL","VAL",IF(A461="F",VLOOKUP(U461,coorfille,2),VLOOKUP(U461,coorgarçon,2)))))</f>
        <v>4.75</v>
      </c>
      <c r="W461" s="418">
        <v>3</v>
      </c>
      <c r="X461" s="420">
        <f>IF(W461="ABI",0,IF(W461="DSP","DSP",IF(W461="VAL","VAL",IF(A461="F",VLOOKUP(W461,SouplesseFille,2),VLOOKUP(W461,SouplesseGarçon,2)))))</f>
        <v>3.25</v>
      </c>
      <c r="Y461" s="418">
        <v>3</v>
      </c>
      <c r="Z461" s="420">
        <f>IF(Y461="ABI",0,IF(Y461="DSP","DSP",IF(Y461="VAL","VAL",IF(A461="F",VLOOKUP(Y461,eqfille,2),VLOOKUP(Y461,eqgarçon,2)))))</f>
        <v>3.5</v>
      </c>
      <c r="AA461" s="421">
        <f>IF(AND(V461="DSP",X461="DSP",Z461="DSP"),"DSP",IF(AND(V461="DSP",X461="DSP"),Z461*4,IF(AND(V461="DSP",Z461="DSP"),X461*4,IF(AND(X461="DSP",Z461="DSP"),V461*2,IF(V461="DSP",(X461+Z461)*2,IF(X461="DSP",V461+Z461*2,IF(Z461="DSP",V461+X461*2,IF(Z461="VAL","VALIDÉ",V461+X461+Z461))))))))</f>
        <v>11.5</v>
      </c>
      <c r="AB461" s="418">
        <v>61.01</v>
      </c>
      <c r="AC461" s="420">
        <f>IF(AB461="ABI",0,IF(AB461="DNF",0,IF(AB461="DSP","DSP",IF(AB461="VAL","VAL",(IF(A461="F",VLOOKUP(AB461,nagefille,2),VLOOKUP(AB461,nagegarçon,2)))))))</f>
        <v>1</v>
      </c>
      <c r="AD461" s="423">
        <f>IF(AC461="VAL","VALIDÉ",AC461)</f>
        <v>1</v>
      </c>
      <c r="AE461" s="424">
        <f>IF(AND(H461="DSP",M461="DSP",T461="DSP",AA461="DSP",AD461="DSP"),"DSP",IF(AND(H461="DSP",M461="DSP",T461="DSP",AA461="DSP"),AD461,IF(AND(H461="DSP",M461="DSP",T461="DSP",AD461="DSP"),AA461,IF(AND(H461="DSP",M461="DSP",AA461="DSP",AD461="DSP"),T461,IF(AND(H461="DSP",T461="DSP",AA461="DSP",AD461="DSP"),M461,IF(AND(M461="DSP",T461="DSP",AA461="DSP",AD461="DSP"),H461,IF(AND(T461="DSP",AA461="DSP",AD461="DSP"),(H461+M461)/2,IF(AND(M461="DSP",AA461="DSP",AD461="DSP"),(H461+T461)/2,IF(AND(H461="DSP",AA461="DSP",AD461="DSP"),(M461+T461)/2,IF(AND(M461="DSP",T461="DSP",AD461="DSP"),(H461+AA461)/2,IF(AND(H461="DSP",T461="DSP",AD461="DSP"),(M461+AA461)/2,IF(AND(H461="DSP",M461="DSP",AD461="DSP"),(T461+AA461)/2,IF(AND(M461="DSP",T461="DSP",AA461="DSP"),(H461+AD461)/2,IF(AND(H461="DSP",T461="DSP",AA461="DSP"),(M461+AD461)/2,IF(AND(H461="DSP",M461="DSP",AA461="DSP"),(T461+AD461)/2,IF(AND(H461="DSP",M461="DSP",T461="DSP"),(AA461+AD461)/2,IF(AND(H461="DSP",M461="DSP"),(T461+AA461+AD461)/3,IF(AND(H461="DSP",T461="DSP"),(M461+AA461+AD461)/3,IF(AND(M461="DSP",T461="DSP"),(H461+AA461+AD461)/3,IF(AND(H461="DSP",AA461="DSP"),(M461+T461+AD461)/3,IF(AND(M461="DSP",AA461="DSP"),(H461+T461+AD461)/3,IF(AND(T461="DSP",AA461="DSP"),(H461+M461+AD461)/3,IF(AND(H461="DSP",AD461="DSP"),(M461+T461+AA461)/3,IF(AND(M461="DSP",AD461="DSP"),(H461+T461+AA461)/3,IF(AND(T461="DSP",AD461="DSP"),(H461+M461+AA461)/3,IF(AND(AA461="DSP",AD461="DSP"),(H461+M461+T461)/3,IF(H461="DSP",(M461+T461+AA461+AD461)/4,IF(M461="DSP",(H461+T461+AA461+AD461)/4,IF(T461="DSP",(H461+M461+AA461+AD461)/4,IF(AA461="DSP",(H461+M461+T461+AD461)/4,IF(AD461="DSP",(H461+M461+T461+AA461)/4,SUM(H461+M461+T461+AA461+AD461)/5)))))))))))))))))))))))))))))))</f>
        <v>10.3</v>
      </c>
      <c r="AF461" s="425">
        <f>IF(AE461="DSP",0,AE461)</f>
        <v>10.3</v>
      </c>
      <c r="AG461" s="484">
        <f>RANK(AF461,$AF$3:$AF$651,0)</f>
        <v>406</v>
      </c>
      <c r="AH461" s="426">
        <f>IF(ISERROR(VLOOKUP(B461,'Notes Ecrit'!$A$2:$B$650,2,FALSE)),"ABI",(VLOOKUP(B461,'Notes Ecrit'!$A$2:$B$650,2,FALSE)))</f>
        <v>3.5</v>
      </c>
      <c r="AI461" s="425">
        <f>IF(OR(AH461="ABI",AH461="VALIDÉ"),0,AH461)</f>
        <v>3.5</v>
      </c>
      <c r="AJ461" s="488">
        <f>RANK(AI461,$AI$3:$AI$651,0)</f>
        <v>531</v>
      </c>
      <c r="AK461" s="427">
        <f>IF(AH461="ABI","DEF",IF(AE461="DSP",AH461,(AE461*0.5+AH461*0.5)))</f>
        <v>6.9</v>
      </c>
    </row>
    <row r="462" spans="1:37" ht="15.75" customHeight="1" thickBot="1" x14ac:dyDescent="0.35">
      <c r="A462" s="414" t="s">
        <v>1026</v>
      </c>
      <c r="B462" s="415">
        <v>21902681</v>
      </c>
      <c r="C462" s="440" t="s">
        <v>848</v>
      </c>
      <c r="D462" s="441" t="s">
        <v>31</v>
      </c>
      <c r="E462" s="418">
        <v>16</v>
      </c>
      <c r="F462" s="419">
        <f>IF(E462="ABI","ABI",IF(E462="DSP","DSP",IF(E462="VAL","VAL",(VLOOKUP(E462,tpstest,2)))))</f>
        <v>17.5</v>
      </c>
      <c r="G462" s="420">
        <f>IF(F462="ABI",0,IF(F462="DSP","DSP",IF(F462="VAL","VAL",(IF(A462="F",VLOOKUP(F462,endurfille,2),VLOOKUP(F462,endurgarçon,2))))))</f>
        <v>13</v>
      </c>
      <c r="H462" s="421">
        <f>IF(G462="VAL","VALIDÉ",G462)</f>
        <v>13</v>
      </c>
      <c r="I462" s="418">
        <v>3.27</v>
      </c>
      <c r="J462" s="420">
        <f>IF(I462="ABI",0,IF(I462="DSP","DSP",IF(I462="VAL","VAL",(IF(A462="F",VLOOKUP(I462,VIT20MF,2),VLOOKUP(I462,Vit20MG,2))))))</f>
        <v>16</v>
      </c>
      <c r="K462" s="418">
        <v>6.95</v>
      </c>
      <c r="L462" s="420">
        <f>IF(K462="ABI",0,IF(K462="DSP","DSP",IF(K462="VAL","VAL",(IF(A462="F",VLOOKUP(K462,vit50mf,2),VLOOKUP(K462,vit50mg,2))))))</f>
        <v>10</v>
      </c>
      <c r="M462" s="421">
        <f>IF(OR(J462="DSP",L462="DSP"),"DSP",IF(L462="VAL","VALIDÉ",(J462+L462)/2))</f>
        <v>13</v>
      </c>
      <c r="N462" s="418">
        <v>51</v>
      </c>
      <c r="O462" s="418">
        <v>78</v>
      </c>
      <c r="P462" s="422">
        <f>IF(OR(N462="DSP",N462="ABI",N462="VAL"),0,N462/O462)</f>
        <v>0.65384615384615385</v>
      </c>
      <c r="Q462" s="420">
        <f>IF(N462="ABI",0,IF(N462="DSP","DSP",IF(N462="VAL","VAL",IF(A462="F",VLOOKUP(P462,forcefille,2),VLOOKUP(P462,forcegarçon,2)))))</f>
        <v>3.5</v>
      </c>
      <c r="R462" s="418">
        <v>38.9</v>
      </c>
      <c r="S462" s="420">
        <f>IF(R462="ABI",0,IF(R462="DSP","DSP",IF(R462="VAL","VAL",IF(A462="F",VLOOKUP(R462,détfille,2),VLOOKUP(R462,détgarçon,2)))))</f>
        <v>2.5</v>
      </c>
      <c r="T462" s="421">
        <f>IF(OR(Q462="VAL",S462="VAL"),"VALIDÉ",IF(AND(Q462="DSP",S462="DSP"),"DSP",IF(Q462="DSP",S462*2,IF(S462="DSP",Q462*2,(Q462+S462)))))</f>
        <v>6</v>
      </c>
      <c r="U462" s="418">
        <v>26.32</v>
      </c>
      <c r="V462" s="420">
        <f>IF(U462="ABI",0,IF(U462="DSP","DSP",IF(U462="VAL","VAL",IF(A462="F",VLOOKUP(U462,coorfille,2),VLOOKUP(U462,coorgarçon,2)))))</f>
        <v>4.75</v>
      </c>
      <c r="W462" s="418">
        <v>-11</v>
      </c>
      <c r="X462" s="420">
        <f>IF(W462="ABI",0,IF(W462="DSP","DSP",IF(W462="VAL","VAL",IF(A462="F",VLOOKUP(W462,SouplesseFille,2),VLOOKUP(W462,SouplesseGarçon,2)))))</f>
        <v>0.75</v>
      </c>
      <c r="Y462" s="418">
        <v>3</v>
      </c>
      <c r="Z462" s="420">
        <f>IF(Y462="ABI",0,IF(Y462="DSP","DSP",IF(Y462="VAL","VAL",IF(A462="F",VLOOKUP(Y462,eqfille,2),VLOOKUP(Y462,eqgarçon,2)))))</f>
        <v>3.5</v>
      </c>
      <c r="AA462" s="421">
        <f>IF(AND(V462="DSP",X462="DSP",Z462="DSP"),"DSP",IF(AND(V462="DSP",X462="DSP"),Z462*4,IF(AND(V462="DSP",Z462="DSP"),X462*4,IF(AND(X462="DSP",Z462="DSP"),V462*2,IF(V462="DSP",(X462+Z462)*2,IF(X462="DSP",V462+Z462*2,IF(Z462="DSP",V462+X462*2,IF(Z462="VAL","VALIDÉ",V462+X462+Z462))))))))</f>
        <v>9</v>
      </c>
      <c r="AB462" s="418">
        <v>41.51</v>
      </c>
      <c r="AC462" s="420">
        <f>IF(AB462="ABI",0,IF(AB462="DNF",0,IF(AB462="DSP","DSP",IF(AB462="VAL","VAL",(IF(A462="F",VLOOKUP(AB462,nagefille,2),VLOOKUP(AB462,nagegarçon,2)))))))</f>
        <v>9</v>
      </c>
      <c r="AD462" s="423">
        <f>IF(AC462="VAL","VALIDÉ",AC462)</f>
        <v>9</v>
      </c>
      <c r="AE462" s="424">
        <f>IF(AND(H462="DSP",M462="DSP",T462="DSP",AA462="DSP",AD462="DSP"),"DSP",IF(AND(H462="DSP",M462="DSP",T462="DSP",AA462="DSP"),AD462,IF(AND(H462="DSP",M462="DSP",T462="DSP",AD462="DSP"),AA462,IF(AND(H462="DSP",M462="DSP",AA462="DSP",AD462="DSP"),T462,IF(AND(H462="DSP",T462="DSP",AA462="DSP",AD462="DSP"),M462,IF(AND(M462="DSP",T462="DSP",AA462="DSP",AD462="DSP"),H462,IF(AND(T462="DSP",AA462="DSP",AD462="DSP"),(H462+M462)/2,IF(AND(M462="DSP",AA462="DSP",AD462="DSP"),(H462+T462)/2,IF(AND(H462="DSP",AA462="DSP",AD462="DSP"),(M462+T462)/2,IF(AND(M462="DSP",T462="DSP",AD462="DSP"),(H462+AA462)/2,IF(AND(H462="DSP",T462="DSP",AD462="DSP"),(M462+AA462)/2,IF(AND(H462="DSP",M462="DSP",AD462="DSP"),(T462+AA462)/2,IF(AND(M462="DSP",T462="DSP",AA462="DSP"),(H462+AD462)/2,IF(AND(H462="DSP",T462="DSP",AA462="DSP"),(M462+AD462)/2,IF(AND(H462="DSP",M462="DSP",AA462="DSP"),(T462+AD462)/2,IF(AND(H462="DSP",M462="DSP",T462="DSP"),(AA462+AD462)/2,IF(AND(H462="DSP",M462="DSP"),(T462+AA462+AD462)/3,IF(AND(H462="DSP",T462="DSP"),(M462+AA462+AD462)/3,IF(AND(M462="DSP",T462="DSP"),(H462+AA462+AD462)/3,IF(AND(H462="DSP",AA462="DSP"),(M462+T462+AD462)/3,IF(AND(M462="DSP",AA462="DSP"),(H462+T462+AD462)/3,IF(AND(T462="DSP",AA462="DSP"),(H462+M462+AD462)/3,IF(AND(H462="DSP",AD462="DSP"),(M462+T462+AA462)/3,IF(AND(M462="DSP",AD462="DSP"),(H462+T462+AA462)/3,IF(AND(T462="DSP",AD462="DSP"),(H462+M462+AA462)/3,IF(AND(AA462="DSP",AD462="DSP"),(H462+M462+T462)/3,IF(H462="DSP",(M462+T462+AA462+AD462)/4,IF(M462="DSP",(H462+T462+AA462+AD462)/4,IF(T462="DSP",(H462+M462+AA462+AD462)/4,IF(AA462="DSP",(H462+M462+T462+AD462)/4,IF(AD462="DSP",(H462+M462+T462+AA462)/4,SUM(H462+M462+T462+AA462+AD462)/5)))))))))))))))))))))))))))))))</f>
        <v>10</v>
      </c>
      <c r="AF462" s="425">
        <f>IF(AE462="DSP",0,AE462)</f>
        <v>10</v>
      </c>
      <c r="AG462" s="484">
        <f>RANK(AF462,$AF$3:$AF$651,0)</f>
        <v>427</v>
      </c>
      <c r="AH462" s="426">
        <f>IF(ISERROR(VLOOKUP(B462,'Notes Ecrit'!$A$2:$B$650,2,FALSE)),"ABI",(VLOOKUP(B462,'Notes Ecrit'!$A$2:$B$650,2,FALSE)))</f>
        <v>7.5</v>
      </c>
      <c r="AI462" s="425">
        <f>IF(OR(AH462="ABI",AH462="VALIDÉ"),0,AH462)</f>
        <v>7.5</v>
      </c>
      <c r="AJ462" s="488">
        <f>RANK(AI462,$AI$3:$AI$651,0)</f>
        <v>137</v>
      </c>
      <c r="AK462" s="427">
        <f>IF(AH462="ABI","DEF",IF(AE462="DSP",AH462,(AE462*0.5+AH462*0.5)))</f>
        <v>8.75</v>
      </c>
    </row>
    <row r="463" spans="1:37" ht="15.75" customHeight="1" thickBot="1" x14ac:dyDescent="0.35">
      <c r="A463" s="414" t="s">
        <v>74</v>
      </c>
      <c r="B463" s="415">
        <v>21901407</v>
      </c>
      <c r="C463" s="452" t="s">
        <v>849</v>
      </c>
      <c r="D463" s="429" t="s">
        <v>850</v>
      </c>
      <c r="E463" s="418">
        <v>12</v>
      </c>
      <c r="F463" s="419">
        <f>IF(E463="ABI","ABI",IF(E463="DSP","DSP",IF(E463="VAL","VAL",(VLOOKUP(E463,tpstest,2)))))</f>
        <v>15.5</v>
      </c>
      <c r="G463" s="420">
        <f>IF(F463="ABI",0,IF(F463="DSP","DSP",IF(F463="VAL","VAL",(IF(A463="F",VLOOKUP(F463,endurfille,2),VLOOKUP(F463,endurgarçon,2))))))</f>
        <v>12</v>
      </c>
      <c r="H463" s="421">
        <f>IF(G463="VAL","VALIDÉ",G463)</f>
        <v>12</v>
      </c>
      <c r="I463" s="418">
        <v>3.65</v>
      </c>
      <c r="J463" s="420">
        <f>IF(I463="ABI",0,IF(I463="DSP","DSP",IF(I463="VAL","VAL",(IF(A463="F",VLOOKUP(I463,VIT20MF,2),VLOOKUP(I463,Vit20MG,2))))))</f>
        <v>14</v>
      </c>
      <c r="K463" s="418">
        <v>8.14</v>
      </c>
      <c r="L463" s="420">
        <f>IF(K463="ABI",0,IF(K463="DSP","DSP",IF(K463="VAL","VAL",(IF(A463="F",VLOOKUP(K463,vit50mf,2),VLOOKUP(K463,vit50mg,2))))))</f>
        <v>8</v>
      </c>
      <c r="M463" s="421">
        <f>IF(OR(J463="DSP",L463="DSP"),"DSP",IF(L463="VAL","VALIDÉ",(J463+L463)/2))</f>
        <v>11</v>
      </c>
      <c r="N463" s="418">
        <v>35</v>
      </c>
      <c r="O463" s="418">
        <v>61</v>
      </c>
      <c r="P463" s="422">
        <f>IF(OR(N463="DSP",N463="ABI",N463="VAL"),0,N463/O463)</f>
        <v>0.57377049180327866</v>
      </c>
      <c r="Q463" s="420">
        <f>IF(N463="ABI",0,IF(N463="DSP","DSP",IF(N463="VAL","VAL",IF(A463="F",VLOOKUP(P463,forcefille,2),VLOOKUP(P463,forcegarçon,2)))))</f>
        <v>5.5</v>
      </c>
      <c r="R463" s="418">
        <v>29.8</v>
      </c>
      <c r="S463" s="420">
        <f>IF(R463="ABI",0,IF(R463="DSP","DSP",IF(R463="VAL","VAL",IF(A463="F",VLOOKUP(R463,détfille,2),VLOOKUP(R463,détgarçon,2)))))</f>
        <v>4.5</v>
      </c>
      <c r="T463" s="421">
        <f>IF(OR(Q463="VAL",S463="VAL"),"VALIDÉ",IF(AND(Q463="DSP",S463="DSP"),"DSP",IF(Q463="DSP",S463*2,IF(S463="DSP",Q463*2,(Q463+S463)))))</f>
        <v>10</v>
      </c>
      <c r="U463" s="418">
        <v>30.78</v>
      </c>
      <c r="V463" s="420">
        <f>IF(U463="ABI",0,IF(U463="DSP","DSP",IF(U463="VAL","VAL",IF(A463="F",VLOOKUP(U463,coorfille,2),VLOOKUP(U463,coorgarçon,2)))))</f>
        <v>3.5</v>
      </c>
      <c r="W463" s="418">
        <v>8</v>
      </c>
      <c r="X463" s="420">
        <f>IF(W463="ABI",0,IF(W463="DSP","DSP",IF(W463="VAL","VAL",IF(A463="F",VLOOKUP(W463,SouplesseFille,2),VLOOKUP(W463,SouplesseGarçon,2)))))</f>
        <v>3.75</v>
      </c>
      <c r="Y463" s="418">
        <v>2</v>
      </c>
      <c r="Z463" s="420">
        <f>IF(Y463="ABI",0,IF(Y463="DSP","DSP",IF(Y463="VAL","VAL",IF(A463="F",VLOOKUP(Y463,eqfille,2),VLOOKUP(Y463,eqgarçon,2)))))</f>
        <v>4</v>
      </c>
      <c r="AA463" s="421">
        <f>IF(AND(V463="DSP",X463="DSP",Z463="DSP"),"DSP",IF(AND(V463="DSP",X463="DSP"),Z463*4,IF(AND(V463="DSP",Z463="DSP"),X463*4,IF(AND(X463="DSP",Z463="DSP"),V463*2,IF(V463="DSP",(X463+Z463)*2,IF(X463="DSP",V463+Z463*2,IF(Z463="DSP",V463+X463*2,IF(Z463="VAL","VALIDÉ",V463+X463+Z463))))))))</f>
        <v>11.25</v>
      </c>
      <c r="AB463" s="418">
        <v>47.67</v>
      </c>
      <c r="AC463" s="420">
        <f>IF(AB463="ABI",0,IF(AB463="DNF",0,IF(AB463="DSP","DSP",IF(AB463="VAL","VAL",(IF(A463="F",VLOOKUP(AB463,nagefille,2),VLOOKUP(AB463,nagegarçon,2)))))))</f>
        <v>10</v>
      </c>
      <c r="AD463" s="423">
        <f>IF(AC463="VAL","VALIDÉ",AC463)</f>
        <v>10</v>
      </c>
      <c r="AE463" s="424">
        <f>IF(AND(H463="DSP",M463="DSP",T463="DSP",AA463="DSP",AD463="DSP"),"DSP",IF(AND(H463="DSP",M463="DSP",T463="DSP",AA463="DSP"),AD463,IF(AND(H463="DSP",M463="DSP",T463="DSP",AD463="DSP"),AA463,IF(AND(H463="DSP",M463="DSP",AA463="DSP",AD463="DSP"),T463,IF(AND(H463="DSP",T463="DSP",AA463="DSP",AD463="DSP"),M463,IF(AND(M463="DSP",T463="DSP",AA463="DSP",AD463="DSP"),H463,IF(AND(T463="DSP",AA463="DSP",AD463="DSP"),(H463+M463)/2,IF(AND(M463="DSP",AA463="DSP",AD463="DSP"),(H463+T463)/2,IF(AND(H463="DSP",AA463="DSP",AD463="DSP"),(M463+T463)/2,IF(AND(M463="DSP",T463="DSP",AD463="DSP"),(H463+AA463)/2,IF(AND(H463="DSP",T463="DSP",AD463="DSP"),(M463+AA463)/2,IF(AND(H463="DSP",M463="DSP",AD463="DSP"),(T463+AA463)/2,IF(AND(M463="DSP",T463="DSP",AA463="DSP"),(H463+AD463)/2,IF(AND(H463="DSP",T463="DSP",AA463="DSP"),(M463+AD463)/2,IF(AND(H463="DSP",M463="DSP",AA463="DSP"),(T463+AD463)/2,IF(AND(H463="DSP",M463="DSP",T463="DSP"),(AA463+AD463)/2,IF(AND(H463="DSP",M463="DSP"),(T463+AA463+AD463)/3,IF(AND(H463="DSP",T463="DSP"),(M463+AA463+AD463)/3,IF(AND(M463="DSP",T463="DSP"),(H463+AA463+AD463)/3,IF(AND(H463="DSP",AA463="DSP"),(M463+T463+AD463)/3,IF(AND(M463="DSP",AA463="DSP"),(H463+T463+AD463)/3,IF(AND(T463="DSP",AA463="DSP"),(H463+M463+AD463)/3,IF(AND(H463="DSP",AD463="DSP"),(M463+T463+AA463)/3,IF(AND(M463="DSP",AD463="DSP"),(H463+T463+AA463)/3,IF(AND(T463="DSP",AD463="DSP"),(H463+M463+AA463)/3,IF(AND(AA463="DSP",AD463="DSP"),(H463+M463+T463)/3,IF(H463="DSP",(M463+T463+AA463+AD463)/4,IF(M463="DSP",(H463+T463+AA463+AD463)/4,IF(T463="DSP",(H463+M463+AA463+AD463)/4,IF(AA463="DSP",(H463+M463+T463+AD463)/4,IF(AD463="DSP",(H463+M463+T463+AA463)/4,SUM(H463+M463+T463+AA463+AD463)/5)))))))))))))))))))))))))))))))</f>
        <v>10.85</v>
      </c>
      <c r="AF463" s="425">
        <f>IF(AE463="DSP",0,AE463)</f>
        <v>10.85</v>
      </c>
      <c r="AG463" s="484">
        <f>RANK(AF463,$AF$3:$AF$651,0)</f>
        <v>347</v>
      </c>
      <c r="AH463" s="426">
        <f>IF(ISERROR(VLOOKUP(B463,'Notes Ecrit'!$A$2:$B$650,2,FALSE)),"ABI",(VLOOKUP(B463,'Notes Ecrit'!$A$2:$B$650,2,FALSE)))</f>
        <v>8</v>
      </c>
      <c r="AI463" s="425">
        <f>IF(OR(AH463="ABI",AH463="VALIDÉ"),0,AH463)</f>
        <v>8</v>
      </c>
      <c r="AJ463" s="488">
        <f>RANK(AI463,$AI$3:$AI$651,0)</f>
        <v>109</v>
      </c>
      <c r="AK463" s="427">
        <f>IF(AH463="ABI","DEF",IF(AE463="DSP",AH463,(AE463*0.5+AH463*0.5)))</f>
        <v>9.4250000000000007</v>
      </c>
    </row>
    <row r="464" spans="1:37" ht="15.75" customHeight="1" thickBot="1" x14ac:dyDescent="0.35">
      <c r="A464" s="414" t="s">
        <v>1026</v>
      </c>
      <c r="B464" s="415">
        <v>21901538</v>
      </c>
      <c r="C464" s="452" t="s">
        <v>851</v>
      </c>
      <c r="D464" s="429" t="s">
        <v>100</v>
      </c>
      <c r="E464" s="418">
        <v>18</v>
      </c>
      <c r="F464" s="419">
        <f>IF(E464="ABI","ABI",IF(E464="DSP","DSP",IF(E464="VAL","VAL",(VLOOKUP(E464,tpstest,2)))))</f>
        <v>18.5</v>
      </c>
      <c r="G464" s="420">
        <f>IF(F464="ABI",0,IF(F464="DSP","DSP",IF(F464="VAL","VAL",(IF(A464="F",VLOOKUP(F464,endurfille,2),VLOOKUP(F464,endurgarçon,2))))))</f>
        <v>15</v>
      </c>
      <c r="H464" s="421">
        <f>IF(G464="VAL","VALIDÉ",G464)</f>
        <v>15</v>
      </c>
      <c r="I464" s="418">
        <v>3.08</v>
      </c>
      <c r="J464" s="420">
        <f>IF(I464="ABI",0,IF(I464="DSP","DSP",IF(I464="VAL","VAL",(IF(A464="F",VLOOKUP(I464,VIT20MF,2),VLOOKUP(I464,Vit20MG,2))))))</f>
        <v>19</v>
      </c>
      <c r="K464" s="418">
        <v>6.52</v>
      </c>
      <c r="L464" s="420">
        <f>IF(K464="ABI",0,IF(K464="DSP","DSP",IF(K464="VAL","VAL",(IF(A464="F",VLOOKUP(K464,vit50mf,2),VLOOKUP(K464,vit50mg,2))))))</f>
        <v>13</v>
      </c>
      <c r="M464" s="421">
        <f>IF(OR(J464="DSP",L464="DSP"),"DSP",IF(L464="VAL","VALIDÉ",(J464+L464)/2))</f>
        <v>16</v>
      </c>
      <c r="N464" s="418">
        <v>55</v>
      </c>
      <c r="O464" s="418">
        <v>67</v>
      </c>
      <c r="P464" s="422">
        <f>IF(OR(N464="DSP",N464="ABI",N464="VAL"),0,N464/O464)</f>
        <v>0.82089552238805974</v>
      </c>
      <c r="Q464" s="420">
        <f>IF(N464="ABI",0,IF(N464="DSP","DSP",IF(N464="VAL","VAL",IF(A464="F",VLOOKUP(P464,forcefille,2),VLOOKUP(P464,forcegarçon,2)))))</f>
        <v>4.5</v>
      </c>
      <c r="R464" s="418">
        <v>42.8</v>
      </c>
      <c r="S464" s="420">
        <f>IF(R464="ABI",0,IF(R464="DSP","DSP",IF(R464="VAL","VAL",IF(A464="F",VLOOKUP(R464,détfille,2),VLOOKUP(R464,détgarçon,2)))))</f>
        <v>3.5</v>
      </c>
      <c r="T464" s="421">
        <f>IF(OR(Q464="VAL",S464="VAL"),"VALIDÉ",IF(AND(Q464="DSP",S464="DSP"),"DSP",IF(Q464="DSP",S464*2,IF(S464="DSP",Q464*2,(Q464+S464)))))</f>
        <v>8</v>
      </c>
      <c r="U464" s="418">
        <v>26.07</v>
      </c>
      <c r="V464" s="420">
        <f>IF(U464="ABI",0,IF(U464="DSP","DSP",IF(U464="VAL","VAL",IF(A464="F",VLOOKUP(U464,coorfille,2),VLOOKUP(U464,coorgarçon,2)))))</f>
        <v>4.75</v>
      </c>
      <c r="W464" s="418">
        <v>-19</v>
      </c>
      <c r="X464" s="420">
        <f>IF(W464="ABI",0,IF(W464="DSP","DSP",IF(W464="VAL","VAL",IF(A464="F",VLOOKUP(W464,SouplesseFille,2),VLOOKUP(W464,SouplesseGarçon,2)))))</f>
        <v>0</v>
      </c>
      <c r="Y464" s="418">
        <v>1</v>
      </c>
      <c r="Z464" s="420">
        <f>IF(Y464="ABI",0,IF(Y464="DSP","DSP",IF(Y464="VAL","VAL",IF(A464="F",VLOOKUP(Y464,eqfille,2),VLOOKUP(Y464,eqgarçon,2)))))</f>
        <v>4.5</v>
      </c>
      <c r="AA464" s="421">
        <f>IF(AND(V464="DSP",X464="DSP",Z464="DSP"),"DSP",IF(AND(V464="DSP",X464="DSP"),Z464*4,IF(AND(V464="DSP",Z464="DSP"),X464*4,IF(AND(X464="DSP",Z464="DSP"),V464*2,IF(V464="DSP",(X464+Z464)*2,IF(X464="DSP",V464+Z464*2,IF(Z464="DSP",V464+X464*2,IF(Z464="VAL","VALIDÉ",V464+X464+Z464))))))))</f>
        <v>9.25</v>
      </c>
      <c r="AB464" s="418">
        <v>35</v>
      </c>
      <c r="AC464" s="420">
        <f>IF(AB464="ABI",0,IF(AB464="DNF",0,IF(AB464="DSP","DSP",IF(AB464="VAL","VAL",(IF(A464="F",VLOOKUP(AB464,nagefille,2),VLOOKUP(AB464,nagegarçon,2)))))))</f>
        <v>13</v>
      </c>
      <c r="AD464" s="423">
        <f>IF(AC464="VAL","VALIDÉ",AC464)</f>
        <v>13</v>
      </c>
      <c r="AE464" s="424">
        <f>IF(AND(H464="DSP",M464="DSP",T464="DSP",AA464="DSP",AD464="DSP"),"DSP",IF(AND(H464="DSP",M464="DSP",T464="DSP",AA464="DSP"),AD464,IF(AND(H464="DSP",M464="DSP",T464="DSP",AD464="DSP"),AA464,IF(AND(H464="DSP",M464="DSP",AA464="DSP",AD464="DSP"),T464,IF(AND(H464="DSP",T464="DSP",AA464="DSP",AD464="DSP"),M464,IF(AND(M464="DSP",T464="DSP",AA464="DSP",AD464="DSP"),H464,IF(AND(T464="DSP",AA464="DSP",AD464="DSP"),(H464+M464)/2,IF(AND(M464="DSP",AA464="DSP",AD464="DSP"),(H464+T464)/2,IF(AND(H464="DSP",AA464="DSP",AD464="DSP"),(M464+T464)/2,IF(AND(M464="DSP",T464="DSP",AD464="DSP"),(H464+AA464)/2,IF(AND(H464="DSP",T464="DSP",AD464="DSP"),(M464+AA464)/2,IF(AND(H464="DSP",M464="DSP",AD464="DSP"),(T464+AA464)/2,IF(AND(M464="DSP",T464="DSP",AA464="DSP"),(H464+AD464)/2,IF(AND(H464="DSP",T464="DSP",AA464="DSP"),(M464+AD464)/2,IF(AND(H464="DSP",M464="DSP",AA464="DSP"),(T464+AD464)/2,IF(AND(H464="DSP",M464="DSP",T464="DSP"),(AA464+AD464)/2,IF(AND(H464="DSP",M464="DSP"),(T464+AA464+AD464)/3,IF(AND(H464="DSP",T464="DSP"),(M464+AA464+AD464)/3,IF(AND(M464="DSP",T464="DSP"),(H464+AA464+AD464)/3,IF(AND(H464="DSP",AA464="DSP"),(M464+T464+AD464)/3,IF(AND(M464="DSP",AA464="DSP"),(H464+T464+AD464)/3,IF(AND(T464="DSP",AA464="DSP"),(H464+M464+AD464)/3,IF(AND(H464="DSP",AD464="DSP"),(M464+T464+AA464)/3,IF(AND(M464="DSP",AD464="DSP"),(H464+T464+AA464)/3,IF(AND(T464="DSP",AD464="DSP"),(H464+M464+AA464)/3,IF(AND(AA464="DSP",AD464="DSP"),(H464+M464+T464)/3,IF(H464="DSP",(M464+T464+AA464+AD464)/4,IF(M464="DSP",(H464+T464+AA464+AD464)/4,IF(T464="DSP",(H464+M464+AA464+AD464)/4,IF(AA464="DSP",(H464+M464+T464+AD464)/4,IF(AD464="DSP",(H464+M464+T464+AA464)/4,SUM(H464+M464+T464+AA464+AD464)/5)))))))))))))))))))))))))))))))</f>
        <v>12.25</v>
      </c>
      <c r="AF464" s="425">
        <f>IF(AE464="DSP",0,AE464)</f>
        <v>12.25</v>
      </c>
      <c r="AG464" s="484">
        <f>RANK(AF464,$AF$3:$AF$651,0)</f>
        <v>158</v>
      </c>
      <c r="AH464" s="426">
        <f>IF(ISERROR(VLOOKUP(B464,'Notes Ecrit'!$A$2:$B$650,2,FALSE)),"ABI",(VLOOKUP(B464,'Notes Ecrit'!$A$2:$B$650,2,FALSE)))</f>
        <v>8.5</v>
      </c>
      <c r="AI464" s="425">
        <f>IF(OR(AH464="ABI",AH464="VALIDÉ"),0,AH464)</f>
        <v>8.5</v>
      </c>
      <c r="AJ464" s="488">
        <f>RANK(AI464,$AI$3:$AI$651,0)</f>
        <v>83</v>
      </c>
      <c r="AK464" s="427">
        <f>IF(AH464="ABI","DEF",IF(AE464="DSP",AH464,(AE464*0.5+AH464*0.5)))</f>
        <v>10.375</v>
      </c>
    </row>
    <row r="465" spans="1:37" ht="15.75" customHeight="1" thickBot="1" x14ac:dyDescent="0.35">
      <c r="A465" s="414" t="s">
        <v>74</v>
      </c>
      <c r="B465" s="415">
        <v>21902429</v>
      </c>
      <c r="C465" s="452" t="s">
        <v>852</v>
      </c>
      <c r="D465" s="429" t="s">
        <v>142</v>
      </c>
      <c r="E465" s="418">
        <v>14</v>
      </c>
      <c r="F465" s="419">
        <f>IF(E465="ABI","ABI",IF(E465="DSP","DSP",IF(E465="VAL","VAL",(VLOOKUP(E465,tpstest,2)))))</f>
        <v>16.5</v>
      </c>
      <c r="G465" s="420">
        <f>IF(F465="ABI",0,IF(F465="DSP","DSP",IF(F465="VAL","VAL",(IF(A465="F",VLOOKUP(F465,endurfille,2),VLOOKUP(F465,endurgarçon,2))))))</f>
        <v>14</v>
      </c>
      <c r="H465" s="421">
        <f>IF(G465="VAL","VALIDÉ",G465)</f>
        <v>14</v>
      </c>
      <c r="I465" s="418">
        <v>3.53</v>
      </c>
      <c r="J465" s="420">
        <f>IF(I465="ABI",0,IF(I465="DSP","DSP",IF(I465="VAL","VAL",(IF(A465="F",VLOOKUP(I465,VIT20MF,2),VLOOKUP(I465,Vit20MG,2))))))</f>
        <v>16</v>
      </c>
      <c r="K465" s="418">
        <v>7.52</v>
      </c>
      <c r="L465" s="420">
        <f>IF(K465="ABI",0,IF(K465="DSP","DSP",IF(K465="VAL","VAL",(IF(A465="F",VLOOKUP(K465,vit50mf,2),VLOOKUP(K465,vit50mg,2))))))</f>
        <v>12</v>
      </c>
      <c r="M465" s="421">
        <f>IF(OR(J465="DSP",L465="DSP"),"DSP",IF(L465="VAL","VALIDÉ",(J465+L465)/2))</f>
        <v>14</v>
      </c>
      <c r="N465" s="418">
        <v>29</v>
      </c>
      <c r="O465" s="418">
        <v>47</v>
      </c>
      <c r="P465" s="422">
        <f>IF(OR(N465="DSP",N465="ABI",N465="VAL"),0,N465/O465)</f>
        <v>0.61702127659574468</v>
      </c>
      <c r="Q465" s="420">
        <f>IF(N465="ABI",0,IF(N465="DSP","DSP",IF(N465="VAL","VAL",IF(A465="F",VLOOKUP(P465,forcefille,2),VLOOKUP(P465,forcegarçon,2)))))</f>
        <v>6</v>
      </c>
      <c r="R465" s="418">
        <v>35.299999999999997</v>
      </c>
      <c r="S465" s="420">
        <f>IF(R465="ABI",0,IF(R465="DSP","DSP",IF(R465="VAL","VAL",IF(A465="F",VLOOKUP(R465,détfille,2),VLOOKUP(R465,détgarçon,2)))))</f>
        <v>6</v>
      </c>
      <c r="T465" s="421">
        <f>IF(OR(Q465="VAL",S465="VAL"),"VALIDÉ",IF(AND(Q465="DSP",S465="DSP"),"DSP",IF(Q465="DSP",S465*2,IF(S465="DSP",Q465*2,(Q465+S465)))))</f>
        <v>12</v>
      </c>
      <c r="U465" s="418">
        <v>25.43</v>
      </c>
      <c r="V465" s="420">
        <f>IF(U465="ABI",0,IF(U465="DSP","DSP",IF(U465="VAL","VAL",IF(A465="F",VLOOKUP(U465,coorfille,2),VLOOKUP(U465,coorgarçon,2)))))</f>
        <v>6.25</v>
      </c>
      <c r="W465" s="418">
        <v>12</v>
      </c>
      <c r="X465" s="420">
        <f>IF(W465="ABI",0,IF(W465="DSP","DSP",IF(W465="VAL","VAL",IF(A465="F",VLOOKUP(W465,SouplesseFille,2),VLOOKUP(W465,SouplesseGarçon,2)))))</f>
        <v>4.25</v>
      </c>
      <c r="Y465" s="418">
        <v>8</v>
      </c>
      <c r="Z465" s="420">
        <f>IF(Y465="ABI",0,IF(Y465="DSP","DSP",IF(Y465="VAL","VAL",IF(A465="F",VLOOKUP(Y465,eqfille,2),VLOOKUP(Y465,eqgarçon,2)))))</f>
        <v>1</v>
      </c>
      <c r="AA465" s="421">
        <f>IF(AND(V465="DSP",X465="DSP",Z465="DSP"),"DSP",IF(AND(V465="DSP",X465="DSP"),Z465*4,IF(AND(V465="DSP",Z465="DSP"),X465*4,IF(AND(X465="DSP",Z465="DSP"),V465*2,IF(V465="DSP",(X465+Z465)*2,IF(X465="DSP",V465+Z465*2,IF(Z465="DSP",V465+X465*2,IF(Z465="VAL","VALIDÉ",V465+X465+Z465))))))))</f>
        <v>11.5</v>
      </c>
      <c r="AB465" s="418">
        <v>31.82</v>
      </c>
      <c r="AC465" s="420">
        <f>IF(AB465="ABI",0,IF(AB465="DNF",0,IF(AB465="DSP","DSP",IF(AB465="VAL","VAL",(IF(A465="F",VLOOKUP(AB465,nagefille,2),VLOOKUP(AB465,nagegarçon,2)))))))</f>
        <v>19</v>
      </c>
      <c r="AD465" s="423">
        <f>IF(AC465="VAL","VALIDÉ",AC465)</f>
        <v>19</v>
      </c>
      <c r="AE465" s="424">
        <f>IF(AND(H465="DSP",M465="DSP",T465="DSP",AA465="DSP",AD465="DSP"),"DSP",IF(AND(H465="DSP",M465="DSP",T465="DSP",AA465="DSP"),AD465,IF(AND(H465="DSP",M465="DSP",T465="DSP",AD465="DSP"),AA465,IF(AND(H465="DSP",M465="DSP",AA465="DSP",AD465="DSP"),T465,IF(AND(H465="DSP",T465="DSP",AA465="DSP",AD465="DSP"),M465,IF(AND(M465="DSP",T465="DSP",AA465="DSP",AD465="DSP"),H465,IF(AND(T465="DSP",AA465="DSP",AD465="DSP"),(H465+M465)/2,IF(AND(M465="DSP",AA465="DSP",AD465="DSP"),(H465+T465)/2,IF(AND(H465="DSP",AA465="DSP",AD465="DSP"),(M465+T465)/2,IF(AND(M465="DSP",T465="DSP",AD465="DSP"),(H465+AA465)/2,IF(AND(H465="DSP",T465="DSP",AD465="DSP"),(M465+AA465)/2,IF(AND(H465="DSP",M465="DSP",AD465="DSP"),(T465+AA465)/2,IF(AND(M465="DSP",T465="DSP",AA465="DSP"),(H465+AD465)/2,IF(AND(H465="DSP",T465="DSP",AA465="DSP"),(M465+AD465)/2,IF(AND(H465="DSP",M465="DSP",AA465="DSP"),(T465+AD465)/2,IF(AND(H465="DSP",M465="DSP",T465="DSP"),(AA465+AD465)/2,IF(AND(H465="DSP",M465="DSP"),(T465+AA465+AD465)/3,IF(AND(H465="DSP",T465="DSP"),(M465+AA465+AD465)/3,IF(AND(M465="DSP",T465="DSP"),(H465+AA465+AD465)/3,IF(AND(H465="DSP",AA465="DSP"),(M465+T465+AD465)/3,IF(AND(M465="DSP",AA465="DSP"),(H465+T465+AD465)/3,IF(AND(T465="DSP",AA465="DSP"),(H465+M465+AD465)/3,IF(AND(H465="DSP",AD465="DSP"),(M465+T465+AA465)/3,IF(AND(M465="DSP",AD465="DSP"),(H465+T465+AA465)/3,IF(AND(T465="DSP",AD465="DSP"),(H465+M465+AA465)/3,IF(AND(AA465="DSP",AD465="DSP"),(H465+M465+T465)/3,IF(H465="DSP",(M465+T465+AA465+AD465)/4,IF(M465="DSP",(H465+T465+AA465+AD465)/4,IF(T465="DSP",(H465+M465+AA465+AD465)/4,IF(AA465="DSP",(H465+M465+T465+AD465)/4,IF(AD465="DSP",(H465+M465+T465+AA465)/4,SUM(H465+M465+T465+AA465+AD465)/5)))))))))))))))))))))))))))))))</f>
        <v>14.1</v>
      </c>
      <c r="AF465" s="425">
        <f>IF(AE465="DSP",0,AE465)</f>
        <v>14.1</v>
      </c>
      <c r="AG465" s="484">
        <f>RANK(AF465,$AF$3:$AF$651,0)</f>
        <v>15</v>
      </c>
      <c r="AH465" s="426">
        <f>IF(ISERROR(VLOOKUP(B465,'Notes Ecrit'!$A$2:$B$650,2,FALSE)),"ABI",(VLOOKUP(B465,'Notes Ecrit'!$A$2:$B$650,2,FALSE)))</f>
        <v>10</v>
      </c>
      <c r="AI465" s="425">
        <f>IF(OR(AH465="ABI",AH465="VALIDÉ"),0,AH465)</f>
        <v>10</v>
      </c>
      <c r="AJ465" s="488">
        <f>RANK(AI465,$AI$3:$AI$651,0)</f>
        <v>26</v>
      </c>
      <c r="AK465" s="427">
        <f>IF(AH465="ABI","DEF",IF(AE465="DSP",AH465,(AE465*0.5+AH465*0.5)))</f>
        <v>12.05</v>
      </c>
    </row>
    <row r="466" spans="1:37" ht="15.75" customHeight="1" thickBot="1" x14ac:dyDescent="0.35">
      <c r="A466" s="414" t="s">
        <v>1026</v>
      </c>
      <c r="B466" s="415">
        <v>21905553</v>
      </c>
      <c r="C466" s="452" t="s">
        <v>853</v>
      </c>
      <c r="D466" s="429" t="s">
        <v>165</v>
      </c>
      <c r="E466" s="418">
        <v>14</v>
      </c>
      <c r="F466" s="419">
        <f>IF(E466="ABI","ABI",IF(E466="DSP","DSP",IF(E466="VAL","VAL",(VLOOKUP(E466,tpstest,2)))))</f>
        <v>16.5</v>
      </c>
      <c r="G466" s="420">
        <f>IF(F466="ABI",0,IF(F466="DSP","DSP",IF(F466="VAL","VAL",(IF(A466="F",VLOOKUP(F466,endurfille,2),VLOOKUP(F466,endurgarçon,2))))))</f>
        <v>11</v>
      </c>
      <c r="H466" s="421">
        <f>IF(G466="VAL","VALIDÉ",G466)</f>
        <v>11</v>
      </c>
      <c r="I466" s="418">
        <v>3.31</v>
      </c>
      <c r="J466" s="420">
        <f>IF(I466="ABI",0,IF(I466="DSP","DSP",IF(I466="VAL","VAL",(IF(A466="F",VLOOKUP(I466,VIT20MF,2),VLOOKUP(I466,Vit20MG,2))))))</f>
        <v>15</v>
      </c>
      <c r="K466" s="418">
        <v>7.2</v>
      </c>
      <c r="L466" s="420">
        <f>IF(K466="ABI",0,IF(K466="DSP","DSP",IF(K466="VAL","VAL",(IF(A466="F",VLOOKUP(K466,vit50mf,2),VLOOKUP(K466,vit50mg,2))))))</f>
        <v>8</v>
      </c>
      <c r="M466" s="421">
        <f>IF(OR(J466="DSP",L466="DSP"),"DSP",IF(L466="VAL","VALIDÉ",(J466+L466)/2))</f>
        <v>11.5</v>
      </c>
      <c r="N466" s="418">
        <v>49</v>
      </c>
      <c r="O466" s="418">
        <v>85</v>
      </c>
      <c r="P466" s="422">
        <f>IF(OR(N466="DSP",N466="ABI",N466="VAL"),0,N466/O466)</f>
        <v>0.57647058823529407</v>
      </c>
      <c r="Q466" s="420">
        <f>IF(N466="ABI",0,IF(N466="DSP","DSP",IF(N466="VAL","VAL",IF(A466="F",VLOOKUP(P466,forcefille,2),VLOOKUP(P466,forcegarçon,2)))))</f>
        <v>3</v>
      </c>
      <c r="R466" s="418">
        <v>37.6</v>
      </c>
      <c r="S466" s="420">
        <f>IF(R466="ABI",0,IF(R466="DSP","DSP",IF(R466="VAL","VAL",IF(A466="F",VLOOKUP(R466,détfille,2),VLOOKUP(R466,détgarçon,2)))))</f>
        <v>2.5</v>
      </c>
      <c r="T466" s="421">
        <f>IF(OR(Q466="VAL",S466="VAL"),"VALIDÉ",IF(AND(Q466="DSP",S466="DSP"),"DSP",IF(Q466="DSP",S466*2,IF(S466="DSP",Q466*2,(Q466+S466)))))</f>
        <v>5.5</v>
      </c>
      <c r="U466" s="418">
        <v>27.25</v>
      </c>
      <c r="V466" s="420">
        <f>IF(U466="ABI",0,IF(U466="DSP","DSP",IF(U466="VAL","VAL",IF(A466="F",VLOOKUP(U466,coorfille,2),VLOOKUP(U466,coorgarçon,2)))))</f>
        <v>4.25</v>
      </c>
      <c r="W466" s="418">
        <v>-7</v>
      </c>
      <c r="X466" s="420">
        <f>IF(W466="ABI",0,IF(W466="DSP","DSP",IF(W466="VAL","VAL",IF(A466="F",VLOOKUP(W466,SouplesseFille,2),VLOOKUP(W466,SouplesseGarçon,2)))))</f>
        <v>1.25</v>
      </c>
      <c r="Y466" s="418">
        <v>3</v>
      </c>
      <c r="Z466" s="420">
        <f>IF(Y466="ABI",0,IF(Y466="DSP","DSP",IF(Y466="VAL","VAL",IF(A466="F",VLOOKUP(Y466,eqfille,2),VLOOKUP(Y466,eqgarçon,2)))))</f>
        <v>3.5</v>
      </c>
      <c r="AA466" s="421">
        <f>IF(AND(V466="DSP",X466="DSP",Z466="DSP"),"DSP",IF(AND(V466="DSP",X466="DSP"),Z466*4,IF(AND(V466="DSP",Z466="DSP"),X466*4,IF(AND(X466="DSP",Z466="DSP"),V466*2,IF(V466="DSP",(X466+Z466)*2,IF(X466="DSP",V466+Z466*2,IF(Z466="DSP",V466+X466*2,IF(Z466="VAL","VALIDÉ",V466+X466+Z466))))))))</f>
        <v>9</v>
      </c>
      <c r="AB466" s="418">
        <v>39.61</v>
      </c>
      <c r="AC466" s="420">
        <f>IF(AB466="ABI",0,IF(AB466="DNF",0,IF(AB466="DSP","DSP",IF(AB466="VAL","VAL",(IF(A466="F",VLOOKUP(AB466,nagefille,2),VLOOKUP(AB466,nagegarçon,2)))))))</f>
        <v>10</v>
      </c>
      <c r="AD466" s="423">
        <f>IF(AC466="VAL","VALIDÉ",AC466)</f>
        <v>10</v>
      </c>
      <c r="AE466" s="424">
        <f>IF(AND(H466="DSP",M466="DSP",T466="DSP",AA466="DSP",AD466="DSP"),"DSP",IF(AND(H466="DSP",M466="DSP",T466="DSP",AA466="DSP"),AD466,IF(AND(H466="DSP",M466="DSP",T466="DSP",AD466="DSP"),AA466,IF(AND(H466="DSP",M466="DSP",AA466="DSP",AD466="DSP"),T466,IF(AND(H466="DSP",T466="DSP",AA466="DSP",AD466="DSP"),M466,IF(AND(M466="DSP",T466="DSP",AA466="DSP",AD466="DSP"),H466,IF(AND(T466="DSP",AA466="DSP",AD466="DSP"),(H466+M466)/2,IF(AND(M466="DSP",AA466="DSP",AD466="DSP"),(H466+T466)/2,IF(AND(H466="DSP",AA466="DSP",AD466="DSP"),(M466+T466)/2,IF(AND(M466="DSP",T466="DSP",AD466="DSP"),(H466+AA466)/2,IF(AND(H466="DSP",T466="DSP",AD466="DSP"),(M466+AA466)/2,IF(AND(H466="DSP",M466="DSP",AD466="DSP"),(T466+AA466)/2,IF(AND(M466="DSP",T466="DSP",AA466="DSP"),(H466+AD466)/2,IF(AND(H466="DSP",T466="DSP",AA466="DSP"),(M466+AD466)/2,IF(AND(H466="DSP",M466="DSP",AA466="DSP"),(T466+AD466)/2,IF(AND(H466="DSP",M466="DSP",T466="DSP"),(AA466+AD466)/2,IF(AND(H466="DSP",M466="DSP"),(T466+AA466+AD466)/3,IF(AND(H466="DSP",T466="DSP"),(M466+AA466+AD466)/3,IF(AND(M466="DSP",T466="DSP"),(H466+AA466+AD466)/3,IF(AND(H466="DSP",AA466="DSP"),(M466+T466+AD466)/3,IF(AND(M466="DSP",AA466="DSP"),(H466+T466+AD466)/3,IF(AND(T466="DSP",AA466="DSP"),(H466+M466+AD466)/3,IF(AND(H466="DSP",AD466="DSP"),(M466+T466+AA466)/3,IF(AND(M466="DSP",AD466="DSP"),(H466+T466+AA466)/3,IF(AND(T466="DSP",AD466="DSP"),(H466+M466+AA466)/3,IF(AND(AA466="DSP",AD466="DSP"),(H466+M466+T466)/3,IF(H466="DSP",(M466+T466+AA466+AD466)/4,IF(M466="DSP",(H466+T466+AA466+AD466)/4,IF(T466="DSP",(H466+M466+AA466+AD466)/4,IF(AA466="DSP",(H466+M466+T466+AD466)/4,IF(AD466="DSP",(H466+M466+T466+AA466)/4,SUM(H466+M466+T466+AA466+AD466)/5)))))))))))))))))))))))))))))))</f>
        <v>9.4</v>
      </c>
      <c r="AF466" s="425">
        <f>IF(AE466="DSP",0,AE466)</f>
        <v>9.4</v>
      </c>
      <c r="AG466" s="484">
        <f>RANK(AF466,$AF$3:$AF$651,0)</f>
        <v>473</v>
      </c>
      <c r="AH466" s="426">
        <f>IF(ISERROR(VLOOKUP(B466,'Notes Ecrit'!$A$2:$B$650,2,FALSE)),"ABI",(VLOOKUP(B466,'Notes Ecrit'!$A$2:$B$650,2,FALSE)))</f>
        <v>6.5</v>
      </c>
      <c r="AI466" s="425">
        <f>IF(OR(AH466="ABI",AH466="VALIDÉ"),0,AH466)</f>
        <v>6.5</v>
      </c>
      <c r="AJ466" s="488">
        <f>RANK(AI466,$AI$3:$AI$651,0)</f>
        <v>238</v>
      </c>
      <c r="AK466" s="427">
        <f>IF(AH466="ABI","DEF",IF(AE466="DSP",AH466,(AE466*0.5+AH466*0.5)))</f>
        <v>7.95</v>
      </c>
    </row>
    <row r="467" spans="1:37" ht="15.75" customHeight="1" thickBot="1" x14ac:dyDescent="0.35">
      <c r="A467" s="414" t="s">
        <v>74</v>
      </c>
      <c r="B467" s="415">
        <v>21900467</v>
      </c>
      <c r="C467" s="452" t="s">
        <v>854</v>
      </c>
      <c r="D467" s="429" t="s">
        <v>625</v>
      </c>
      <c r="E467" s="418">
        <v>14</v>
      </c>
      <c r="F467" s="419">
        <f>IF(E467="ABI","ABI",IF(E467="DSP","DSP",IF(E467="VAL","VAL",(VLOOKUP(E467,tpstest,2)))))</f>
        <v>16.5</v>
      </c>
      <c r="G467" s="420">
        <f>IF(F467="ABI",0,IF(F467="DSP","DSP",IF(F467="VAL","VAL",(IF(A467="F",VLOOKUP(F467,endurfille,2),VLOOKUP(F467,endurgarçon,2))))))</f>
        <v>14</v>
      </c>
      <c r="H467" s="421">
        <f>IF(G467="VAL","VALIDÉ",G467)</f>
        <v>14</v>
      </c>
      <c r="I467" s="418">
        <v>3.32</v>
      </c>
      <c r="J467" s="420">
        <f>IF(I467="ABI",0,IF(I467="DSP","DSP",IF(I467="VAL","VAL",(IF(A467="F",VLOOKUP(I467,VIT20MF,2),VLOOKUP(I467,Vit20MG,2))))))</f>
        <v>19</v>
      </c>
      <c r="K467" s="418">
        <v>7.2</v>
      </c>
      <c r="L467" s="420">
        <f>IF(K467="ABI",0,IF(K467="DSP","DSP",IF(K467="VAL","VAL",(IF(A467="F",VLOOKUP(K467,vit50mf,2),VLOOKUP(K467,vit50mg,2))))))</f>
        <v>15</v>
      </c>
      <c r="M467" s="421">
        <f>IF(OR(J467="DSP",L467="DSP"),"DSP",IF(L467="VAL","VALIDÉ",(J467+L467)/2))</f>
        <v>17</v>
      </c>
      <c r="N467" s="418">
        <v>41</v>
      </c>
      <c r="O467" s="418">
        <v>55</v>
      </c>
      <c r="P467" s="422">
        <f>IF(OR(N467="DSP",N467="ABI",N467="VAL"),0,N467/O467)</f>
        <v>0.74545454545454548</v>
      </c>
      <c r="Q467" s="420">
        <f>IF(N467="ABI",0,IF(N467="DSP","DSP",IF(N467="VAL","VAL",IF(A467="F",VLOOKUP(P467,forcefille,2),VLOOKUP(P467,forcegarçon,2)))))</f>
        <v>6.5</v>
      </c>
      <c r="R467" s="418">
        <v>38.200000000000003</v>
      </c>
      <c r="S467" s="420">
        <f>IF(R467="ABI",0,IF(R467="DSP","DSP",IF(R467="VAL","VAL",IF(A467="F",VLOOKUP(R467,détfille,2),VLOOKUP(R467,détgarçon,2)))))</f>
        <v>7</v>
      </c>
      <c r="T467" s="421">
        <f>IF(OR(Q467="VAL",S467="VAL"),"VALIDÉ",IF(AND(Q467="DSP",S467="DSP"),"DSP",IF(Q467="DSP",S467*2,IF(S467="DSP",Q467*2,(Q467+S467)))))</f>
        <v>13.5</v>
      </c>
      <c r="U467" s="418">
        <v>24.35</v>
      </c>
      <c r="V467" s="420">
        <f>IF(U467="ABI",0,IF(U467="DSP","DSP",IF(U467="VAL","VAL",IF(A467="F",VLOOKUP(U467,coorfille,2),VLOOKUP(U467,coorgarçon,2)))))</f>
        <v>6.75</v>
      </c>
      <c r="W467" s="418">
        <v>0</v>
      </c>
      <c r="X467" s="420">
        <f>IF(W467="ABI",0,IF(W467="DSP","DSP",IF(W467="VAL","VAL",IF(A467="F",VLOOKUP(W467,SouplesseFille,2),VLOOKUP(W467,SouplesseGarçon,2)))))</f>
        <v>2.5</v>
      </c>
      <c r="Y467" s="418">
        <v>1</v>
      </c>
      <c r="Z467" s="420">
        <f>IF(Y467="ABI",0,IF(Y467="DSP","DSP",IF(Y467="VAL","VAL",IF(A467="F",VLOOKUP(Y467,eqfille,2),VLOOKUP(Y467,eqgarçon,2)))))</f>
        <v>4.5</v>
      </c>
      <c r="AA467" s="421">
        <f>IF(AND(V467="DSP",X467="DSP",Z467="DSP"),"DSP",IF(AND(V467="DSP",X467="DSP"),Z467*4,IF(AND(V467="DSP",Z467="DSP"),X467*4,IF(AND(X467="DSP",Z467="DSP"),V467*2,IF(V467="DSP",(X467+Z467)*2,IF(X467="DSP",V467+Z467*2,IF(Z467="DSP",V467+X467*2,IF(Z467="VAL","VALIDÉ",V467+X467+Z467))))))))</f>
        <v>13.75</v>
      </c>
      <c r="AB467" s="418">
        <v>40.619999999999997</v>
      </c>
      <c r="AC467" s="420">
        <f>IF(AB467="ABI",0,IF(AB467="DNF",0,IF(AB467="DSP","DSP",IF(AB467="VAL","VAL",(IF(A467="F",VLOOKUP(AB467,nagefille,2),VLOOKUP(AB467,nagegarçon,2)))))))</f>
        <v>13</v>
      </c>
      <c r="AD467" s="423">
        <f>IF(AC467="VAL","VALIDÉ",AC467)</f>
        <v>13</v>
      </c>
      <c r="AE467" s="424">
        <f>IF(AND(H467="DSP",M467="DSP",T467="DSP",AA467="DSP",AD467="DSP"),"DSP",IF(AND(H467="DSP",M467="DSP",T467="DSP",AA467="DSP"),AD467,IF(AND(H467="DSP",M467="DSP",T467="DSP",AD467="DSP"),AA467,IF(AND(H467="DSP",M467="DSP",AA467="DSP",AD467="DSP"),T467,IF(AND(H467="DSP",T467="DSP",AA467="DSP",AD467="DSP"),M467,IF(AND(M467="DSP",T467="DSP",AA467="DSP",AD467="DSP"),H467,IF(AND(T467="DSP",AA467="DSP",AD467="DSP"),(H467+M467)/2,IF(AND(M467="DSP",AA467="DSP",AD467="DSP"),(H467+T467)/2,IF(AND(H467="DSP",AA467="DSP",AD467="DSP"),(M467+T467)/2,IF(AND(M467="DSP",T467="DSP",AD467="DSP"),(H467+AA467)/2,IF(AND(H467="DSP",T467="DSP",AD467="DSP"),(M467+AA467)/2,IF(AND(H467="DSP",M467="DSP",AD467="DSP"),(T467+AA467)/2,IF(AND(M467="DSP",T467="DSP",AA467="DSP"),(H467+AD467)/2,IF(AND(H467="DSP",T467="DSP",AA467="DSP"),(M467+AD467)/2,IF(AND(H467="DSP",M467="DSP",AA467="DSP"),(T467+AD467)/2,IF(AND(H467="DSP",M467="DSP",T467="DSP"),(AA467+AD467)/2,IF(AND(H467="DSP",M467="DSP"),(T467+AA467+AD467)/3,IF(AND(H467="DSP",T467="DSP"),(M467+AA467+AD467)/3,IF(AND(M467="DSP",T467="DSP"),(H467+AA467+AD467)/3,IF(AND(H467="DSP",AA467="DSP"),(M467+T467+AD467)/3,IF(AND(M467="DSP",AA467="DSP"),(H467+T467+AD467)/3,IF(AND(T467="DSP",AA467="DSP"),(H467+M467+AD467)/3,IF(AND(H467="DSP",AD467="DSP"),(M467+T467+AA467)/3,IF(AND(M467="DSP",AD467="DSP"),(H467+T467+AA467)/3,IF(AND(T467="DSP",AD467="DSP"),(H467+M467+AA467)/3,IF(AND(AA467="DSP",AD467="DSP"),(H467+M467+T467)/3,IF(H467="DSP",(M467+T467+AA467+AD467)/4,IF(M467="DSP",(H467+T467+AA467+AD467)/4,IF(T467="DSP",(H467+M467+AA467+AD467)/4,IF(AA467="DSP",(H467+M467+T467+AD467)/4,IF(AD467="DSP",(H467+M467+T467+AA467)/4,SUM(H467+M467+T467+AA467+AD467)/5)))))))))))))))))))))))))))))))</f>
        <v>14.25</v>
      </c>
      <c r="AF467" s="425">
        <f>IF(AE467="DSP",0,AE467)</f>
        <v>14.25</v>
      </c>
      <c r="AG467" s="484">
        <f>RANK(AF467,$AF$3:$AF$651,0)</f>
        <v>12</v>
      </c>
      <c r="AH467" s="426">
        <f>IF(ISERROR(VLOOKUP(B467,'Notes Ecrit'!$A$2:$B$650,2,FALSE)),"ABI",(VLOOKUP(B467,'Notes Ecrit'!$A$2:$B$650,2,FALSE)))</f>
        <v>5.5</v>
      </c>
      <c r="AI467" s="425">
        <f>IF(OR(AH467="ABI",AH467="VALIDÉ"),0,AH467)</f>
        <v>5.5</v>
      </c>
      <c r="AJ467" s="488">
        <f>RANK(AI467,$AI$3:$AI$651,0)</f>
        <v>353</v>
      </c>
      <c r="AK467" s="427">
        <f>IF(AH467="ABI","DEF",IF(AE467="DSP",AH467,(AE467*0.5+AH467*0.5)))</f>
        <v>9.875</v>
      </c>
    </row>
    <row r="468" spans="1:37" ht="15.75" customHeight="1" thickBot="1" x14ac:dyDescent="0.35">
      <c r="A468" s="414" t="s">
        <v>1026</v>
      </c>
      <c r="B468" s="415">
        <v>21906794</v>
      </c>
      <c r="C468" s="440" t="s">
        <v>855</v>
      </c>
      <c r="D468" s="441" t="s">
        <v>648</v>
      </c>
      <c r="E468" s="418">
        <v>20</v>
      </c>
      <c r="F468" s="419">
        <f>IF(E468="ABI","ABI",IF(E468="DSP","DSP",IF(E468="VAL","VAL",(VLOOKUP(E468,tpstest,2)))))</f>
        <v>19.5</v>
      </c>
      <c r="G468" s="420">
        <f>IF(F468="ABI",0,IF(F468="DSP","DSP",IF(F468="VAL","VAL",(IF(A468="F",VLOOKUP(F468,endurfille,2),VLOOKUP(F468,endurgarçon,2))))))</f>
        <v>17</v>
      </c>
      <c r="H468" s="421">
        <f>IF(G468="VAL","VALIDÉ",G468)</f>
        <v>17</v>
      </c>
      <c r="I468" s="418">
        <v>3.16</v>
      </c>
      <c r="J468" s="420">
        <f>IF(I468="ABI",0,IF(I468="DSP","DSP",IF(I468="VAL","VAL",(IF(A468="F",VLOOKUP(I468,VIT20MF,2),VLOOKUP(I468,Vit20MG,2))))))</f>
        <v>18</v>
      </c>
      <c r="K468" s="418">
        <v>6.69</v>
      </c>
      <c r="L468" s="420">
        <f>IF(K468="ABI",0,IF(K468="DSP","DSP",IF(K468="VAL","VAL",(IF(A468="F",VLOOKUP(K468,vit50mf,2),VLOOKUP(K468,vit50mg,2))))))</f>
        <v>12</v>
      </c>
      <c r="M468" s="421">
        <f>IF(OR(J468="DSP",L468="DSP"),"DSP",IF(L468="VAL","VALIDÉ",(J468+L468)/2))</f>
        <v>15</v>
      </c>
      <c r="N468" s="418">
        <v>40</v>
      </c>
      <c r="O468" s="418">
        <v>63</v>
      </c>
      <c r="P468" s="422">
        <f>IF(OR(N468="DSP",N468="ABI",N468="VAL"),0,N468/O468)</f>
        <v>0.63492063492063489</v>
      </c>
      <c r="Q468" s="420">
        <f>IF(N468="ABI",0,IF(N468="DSP","DSP",IF(N468="VAL","VAL",IF(A468="F",VLOOKUP(P468,forcefille,2),VLOOKUP(P468,forcegarçon,2)))))</f>
        <v>3.5</v>
      </c>
      <c r="R468" s="418">
        <v>42.2</v>
      </c>
      <c r="S468" s="420">
        <f>IF(R468="ABI",0,IF(R468="DSP","DSP",IF(R468="VAL","VAL",IF(A468="F",VLOOKUP(R468,détfille,2),VLOOKUP(R468,détgarçon,2)))))</f>
        <v>3.5</v>
      </c>
      <c r="T468" s="421">
        <f>IF(OR(Q468="VAL",S468="VAL"),"VALIDÉ",IF(AND(Q468="DSP",S468="DSP"),"DSP",IF(Q468="DSP",S468*2,IF(S468="DSP",Q468*2,(Q468+S468)))))</f>
        <v>7</v>
      </c>
      <c r="U468" s="418">
        <v>25.55</v>
      </c>
      <c r="V468" s="420">
        <f>IF(U468="ABI",0,IF(U468="DSP","DSP",IF(U468="VAL","VAL",IF(A468="F",VLOOKUP(U468,coorfille,2),VLOOKUP(U468,coorgarçon,2)))))</f>
        <v>5</v>
      </c>
      <c r="W468" s="418">
        <v>-2</v>
      </c>
      <c r="X468" s="420">
        <f>IF(W468="ABI",0,IF(W468="DSP","DSP",IF(W468="VAL","VAL",IF(A468="F",VLOOKUP(W468,SouplesseFille,2),VLOOKUP(W468,SouplesseGarçon,2)))))</f>
        <v>2</v>
      </c>
      <c r="Y468" s="418">
        <v>4</v>
      </c>
      <c r="Z468" s="420">
        <f>IF(Y468="ABI",0,IF(Y468="DSP","DSP",IF(Y468="VAL","VAL",IF(A468="F",VLOOKUP(Y468,eqfille,2),VLOOKUP(Y468,eqgarçon,2)))))</f>
        <v>3</v>
      </c>
      <c r="AA468" s="421">
        <f>IF(AND(V468="DSP",X468="DSP",Z468="DSP"),"DSP",IF(AND(V468="DSP",X468="DSP"),Z468*4,IF(AND(V468="DSP",Z468="DSP"),X468*4,IF(AND(X468="DSP",Z468="DSP"),V468*2,IF(V468="DSP",(X468+Z468)*2,IF(X468="DSP",V468+Z468*2,IF(Z468="DSP",V468+X468*2,IF(Z468="VAL","VALIDÉ",V468+X468+Z468))))))))</f>
        <v>10</v>
      </c>
      <c r="AB468" s="418">
        <v>0</v>
      </c>
      <c r="AC468" s="420">
        <f>IF(AB468="ABI",0,IF(AB468="DNF",0,IF(AB468="DSP","DSP",IF(AB468="VAL","VAL",(IF(A468="F",VLOOKUP(AB468,nagefille,2),VLOOKUP(AB468,nagegarçon,2)))))))</f>
        <v>0</v>
      </c>
      <c r="AD468" s="423">
        <f>IF(AC468="VAL","VALIDÉ",AC468)</f>
        <v>0</v>
      </c>
      <c r="AE468" s="424">
        <f>IF(AND(H468="DSP",M468="DSP",T468="DSP",AA468="DSP",AD468="DSP"),"DSP",IF(AND(H468="DSP",M468="DSP",T468="DSP",AA468="DSP"),AD468,IF(AND(H468="DSP",M468="DSP",T468="DSP",AD468="DSP"),AA468,IF(AND(H468="DSP",M468="DSP",AA468="DSP",AD468="DSP"),T468,IF(AND(H468="DSP",T468="DSP",AA468="DSP",AD468="DSP"),M468,IF(AND(M468="DSP",T468="DSP",AA468="DSP",AD468="DSP"),H468,IF(AND(T468="DSP",AA468="DSP",AD468="DSP"),(H468+M468)/2,IF(AND(M468="DSP",AA468="DSP",AD468="DSP"),(H468+T468)/2,IF(AND(H468="DSP",AA468="DSP",AD468="DSP"),(M468+T468)/2,IF(AND(M468="DSP",T468="DSP",AD468="DSP"),(H468+AA468)/2,IF(AND(H468="DSP",T468="DSP",AD468="DSP"),(M468+AA468)/2,IF(AND(H468="DSP",M468="DSP",AD468="DSP"),(T468+AA468)/2,IF(AND(M468="DSP",T468="DSP",AA468="DSP"),(H468+AD468)/2,IF(AND(H468="DSP",T468="DSP",AA468="DSP"),(M468+AD468)/2,IF(AND(H468="DSP",M468="DSP",AA468="DSP"),(T468+AD468)/2,IF(AND(H468="DSP",M468="DSP",T468="DSP"),(AA468+AD468)/2,IF(AND(H468="DSP",M468="DSP"),(T468+AA468+AD468)/3,IF(AND(H468="DSP",T468="DSP"),(M468+AA468+AD468)/3,IF(AND(M468="DSP",T468="DSP"),(H468+AA468+AD468)/3,IF(AND(H468="DSP",AA468="DSP"),(M468+T468+AD468)/3,IF(AND(M468="DSP",AA468="DSP"),(H468+T468+AD468)/3,IF(AND(T468="DSP",AA468="DSP"),(H468+M468+AD468)/3,IF(AND(H468="DSP",AD468="DSP"),(M468+T468+AA468)/3,IF(AND(M468="DSP",AD468="DSP"),(H468+T468+AA468)/3,IF(AND(T468="DSP",AD468="DSP"),(H468+M468+AA468)/3,IF(AND(AA468="DSP",AD468="DSP"),(H468+M468+T468)/3,IF(H468="DSP",(M468+T468+AA468+AD468)/4,IF(M468="DSP",(H468+T468+AA468+AD468)/4,IF(T468="DSP",(H468+M468+AA468+AD468)/4,IF(AA468="DSP",(H468+M468+T468+AD468)/4,IF(AD468="DSP",(H468+M468+T468+AA468)/4,SUM(H468+M468+T468+AA468+AD468)/5)))))))))))))))))))))))))))))))</f>
        <v>9.8000000000000007</v>
      </c>
      <c r="AF468" s="425">
        <f>IF(AE468="DSP",0,AE468)</f>
        <v>9.8000000000000007</v>
      </c>
      <c r="AG468" s="484">
        <f>RANK(AF468,$AF$3:$AF$651,0)</f>
        <v>444</v>
      </c>
      <c r="AH468" s="426">
        <f>IF(ISERROR(VLOOKUP(B468,'Notes Ecrit'!$A$2:$B$650,2,FALSE)),"ABI",(VLOOKUP(B468,'Notes Ecrit'!$A$2:$B$650,2,FALSE)))</f>
        <v>9</v>
      </c>
      <c r="AI468" s="425">
        <f>IF(OR(AH468="ABI",AH468="VALIDÉ"),0,AH468)</f>
        <v>9</v>
      </c>
      <c r="AJ468" s="488">
        <f>RANK(AI468,$AI$3:$AI$651,0)</f>
        <v>58</v>
      </c>
      <c r="AK468" s="427">
        <f>IF(AH468="ABI","DEF",IF(AE468="DSP",AH468,(AE468*0.5+AH468*0.5)))</f>
        <v>9.4</v>
      </c>
    </row>
    <row r="469" spans="1:37" ht="15.75" customHeight="1" thickBot="1" x14ac:dyDescent="0.35">
      <c r="A469" s="414" t="s">
        <v>1026</v>
      </c>
      <c r="B469" s="415">
        <v>21903645</v>
      </c>
      <c r="C469" s="434" t="s">
        <v>856</v>
      </c>
      <c r="D469" s="435" t="s">
        <v>121</v>
      </c>
      <c r="E469" s="418">
        <v>20</v>
      </c>
      <c r="F469" s="419">
        <f>IF(E469="ABI","ABI",IF(E469="DSP","DSP",IF(E469="VAL","VAL",(VLOOKUP(E469,tpstest,2)))))</f>
        <v>19.5</v>
      </c>
      <c r="G469" s="420">
        <f>IF(F469="ABI",0,IF(F469="DSP","DSP",IF(F469="VAL","VAL",(IF(A469="F",VLOOKUP(F469,endurfille,2),VLOOKUP(F469,endurgarçon,2))))))</f>
        <v>17</v>
      </c>
      <c r="H469" s="421">
        <f>IF(G469="VAL","VALIDÉ",G469)</f>
        <v>17</v>
      </c>
      <c r="I469" s="418">
        <v>3.09</v>
      </c>
      <c r="J469" s="420">
        <f>IF(I469="ABI",0,IF(I469="DSP","DSP",IF(I469="VAL","VAL",(IF(A469="F",VLOOKUP(I469,VIT20MF,2),VLOOKUP(I469,Vit20MG,2))))))</f>
        <v>19</v>
      </c>
      <c r="K469" s="418">
        <v>6.46</v>
      </c>
      <c r="L469" s="420">
        <f>IF(K469="ABI",0,IF(K469="DSP","DSP",IF(K469="VAL","VAL",(IF(A469="F",VLOOKUP(K469,vit50mf,2),VLOOKUP(K469,vit50mg,2))))))</f>
        <v>14</v>
      </c>
      <c r="M469" s="421">
        <f>IF(OR(J469="DSP",L469="DSP"),"DSP",IF(L469="VAL","VALIDÉ",(J469+L469)/2))</f>
        <v>16.5</v>
      </c>
      <c r="N469" s="418">
        <v>48</v>
      </c>
      <c r="O469" s="418">
        <v>66</v>
      </c>
      <c r="P469" s="422">
        <f>IF(OR(N469="DSP",N469="ABI",N469="VAL"),0,N469/O469)</f>
        <v>0.72727272727272729</v>
      </c>
      <c r="Q469" s="420">
        <f>IF(N469="ABI",0,IF(N469="DSP","DSP",IF(N469="VAL","VAL",IF(A469="F",VLOOKUP(P469,forcefille,2),VLOOKUP(P469,forcegarçon,2)))))</f>
        <v>4</v>
      </c>
      <c r="R469" s="418">
        <v>48.4</v>
      </c>
      <c r="S469" s="420">
        <f>IF(R469="ABI",0,IF(R469="DSP","DSP",IF(R469="VAL","VAL",IF(A469="F",VLOOKUP(R469,détfille,2),VLOOKUP(R469,détgarçon,2)))))</f>
        <v>5</v>
      </c>
      <c r="T469" s="421">
        <f>IF(OR(Q469="VAL",S469="VAL"),"VALIDÉ",IF(AND(Q469="DSP",S469="DSP"),"DSP",IF(Q469="DSP",S469*2,IF(S469="DSP",Q469*2,(Q469+S469)))))</f>
        <v>9</v>
      </c>
      <c r="U469" s="418">
        <v>23.92</v>
      </c>
      <c r="V469" s="420">
        <f>IF(U469="ABI",0,IF(U469="DSP","DSP",IF(U469="VAL","VAL",IF(A469="F",VLOOKUP(U469,coorfille,2),VLOOKUP(U469,coorgarçon,2)))))</f>
        <v>6</v>
      </c>
      <c r="W469" s="418">
        <v>-14</v>
      </c>
      <c r="X469" s="420">
        <f>IF(W469="ABI",0,IF(W469="DSP","DSP",IF(W469="VAL","VAL",IF(A469="F",VLOOKUP(W469,SouplesseFille,2),VLOOKUP(W469,SouplesseGarçon,2)))))</f>
        <v>0.25</v>
      </c>
      <c r="Y469" s="418">
        <v>3</v>
      </c>
      <c r="Z469" s="420">
        <f>IF(Y469="ABI",0,IF(Y469="DSP","DSP",IF(Y469="VAL","VAL",IF(A469="F",VLOOKUP(Y469,eqfille,2),VLOOKUP(Y469,eqgarçon,2)))))</f>
        <v>3.5</v>
      </c>
      <c r="AA469" s="421">
        <f>IF(AND(V469="DSP",X469="DSP",Z469="DSP"),"DSP",IF(AND(V469="DSP",X469="DSP"),Z469*4,IF(AND(V469="DSP",Z469="DSP"),X469*4,IF(AND(X469="DSP",Z469="DSP"),V469*2,IF(V469="DSP",(X469+Z469)*2,IF(X469="DSP",V469+Z469*2,IF(Z469="DSP",V469+X469*2,IF(Z469="VAL","VALIDÉ",V469+X469+Z469))))))))</f>
        <v>9.75</v>
      </c>
      <c r="AB469" s="418">
        <v>35.729999999999997</v>
      </c>
      <c r="AC469" s="420">
        <f>IF(AB469="ABI",0,IF(AB469="DNF",0,IF(AB469="DSP","DSP",IF(AB469="VAL","VAL",(IF(A469="F",VLOOKUP(AB469,nagefille,2),VLOOKUP(AB469,nagegarçon,2)))))))</f>
        <v>13</v>
      </c>
      <c r="AD469" s="423">
        <f>IF(AC469="VAL","VALIDÉ",AC469)</f>
        <v>13</v>
      </c>
      <c r="AE469" s="424">
        <f>IF(AND(H469="DSP",M469="DSP",T469="DSP",AA469="DSP",AD469="DSP"),"DSP",IF(AND(H469="DSP",M469="DSP",T469="DSP",AA469="DSP"),AD469,IF(AND(H469="DSP",M469="DSP",T469="DSP",AD469="DSP"),AA469,IF(AND(H469="DSP",M469="DSP",AA469="DSP",AD469="DSP"),T469,IF(AND(H469="DSP",T469="DSP",AA469="DSP",AD469="DSP"),M469,IF(AND(M469="DSP",T469="DSP",AA469="DSP",AD469="DSP"),H469,IF(AND(T469="DSP",AA469="DSP",AD469="DSP"),(H469+M469)/2,IF(AND(M469="DSP",AA469="DSP",AD469="DSP"),(H469+T469)/2,IF(AND(H469="DSP",AA469="DSP",AD469="DSP"),(M469+T469)/2,IF(AND(M469="DSP",T469="DSP",AD469="DSP"),(H469+AA469)/2,IF(AND(H469="DSP",T469="DSP",AD469="DSP"),(M469+AA469)/2,IF(AND(H469="DSP",M469="DSP",AD469="DSP"),(T469+AA469)/2,IF(AND(M469="DSP",T469="DSP",AA469="DSP"),(H469+AD469)/2,IF(AND(H469="DSP",T469="DSP",AA469="DSP"),(M469+AD469)/2,IF(AND(H469="DSP",M469="DSP",AA469="DSP"),(T469+AD469)/2,IF(AND(H469="DSP",M469="DSP",T469="DSP"),(AA469+AD469)/2,IF(AND(H469="DSP",M469="DSP"),(T469+AA469+AD469)/3,IF(AND(H469="DSP",T469="DSP"),(M469+AA469+AD469)/3,IF(AND(M469="DSP",T469="DSP"),(H469+AA469+AD469)/3,IF(AND(H469="DSP",AA469="DSP"),(M469+T469+AD469)/3,IF(AND(M469="DSP",AA469="DSP"),(H469+T469+AD469)/3,IF(AND(T469="DSP",AA469="DSP"),(H469+M469+AD469)/3,IF(AND(H469="DSP",AD469="DSP"),(M469+T469+AA469)/3,IF(AND(M469="DSP",AD469="DSP"),(H469+T469+AA469)/3,IF(AND(T469="DSP",AD469="DSP"),(H469+M469+AA469)/3,IF(AND(AA469="DSP",AD469="DSP"),(H469+M469+T469)/3,IF(H469="DSP",(M469+T469+AA469+AD469)/4,IF(M469="DSP",(H469+T469+AA469+AD469)/4,IF(T469="DSP",(H469+M469+AA469+AD469)/4,IF(AA469="DSP",(H469+M469+T469+AD469)/4,IF(AD469="DSP",(H469+M469+T469+AA469)/4,SUM(H469+M469+T469+AA469+AD469)/5)))))))))))))))))))))))))))))))</f>
        <v>13.05</v>
      </c>
      <c r="AF469" s="425">
        <f>IF(AE469="DSP",0,AE469)</f>
        <v>13.05</v>
      </c>
      <c r="AG469" s="484">
        <f>RANK(AF469,$AF$3:$AF$651,0)</f>
        <v>83</v>
      </c>
      <c r="AH469" s="426">
        <f>IF(ISERROR(VLOOKUP(B469,'Notes Ecrit'!$A$2:$B$650,2,FALSE)),"ABI",(VLOOKUP(B469,'Notes Ecrit'!$A$2:$B$650,2,FALSE)))</f>
        <v>8</v>
      </c>
      <c r="AI469" s="425">
        <f>IF(OR(AH469="ABI",AH469="VALIDÉ"),0,AH469)</f>
        <v>8</v>
      </c>
      <c r="AJ469" s="488">
        <f>RANK(AI469,$AI$3:$AI$651,0)</f>
        <v>109</v>
      </c>
      <c r="AK469" s="427">
        <f>IF(AH469="ABI","DEF",IF(AE469="DSP",AH469,(AE469*0.5+AH469*0.5)))</f>
        <v>10.525</v>
      </c>
    </row>
    <row r="470" spans="1:37" ht="15.75" customHeight="1" thickBot="1" x14ac:dyDescent="0.35">
      <c r="A470" s="414" t="s">
        <v>1026</v>
      </c>
      <c r="B470" s="415">
        <v>21902492</v>
      </c>
      <c r="C470" s="434" t="s">
        <v>857</v>
      </c>
      <c r="D470" s="435" t="s">
        <v>224</v>
      </c>
      <c r="E470" s="418">
        <v>16</v>
      </c>
      <c r="F470" s="419">
        <f>IF(E470="ABI","ABI",IF(E470="DSP","DSP",IF(E470="VAL","VAL",(VLOOKUP(E470,tpstest,2)))))</f>
        <v>17.5</v>
      </c>
      <c r="G470" s="420">
        <f>IF(F470="ABI",0,IF(F470="DSP","DSP",IF(F470="VAL","VAL",(IF(A470="F",VLOOKUP(F470,endurfille,2),VLOOKUP(F470,endurgarçon,2))))))</f>
        <v>13</v>
      </c>
      <c r="H470" s="421">
        <f>IF(G470="VAL","VALIDÉ",G470)</f>
        <v>13</v>
      </c>
      <c r="I470" s="418">
        <v>3.19</v>
      </c>
      <c r="J470" s="420">
        <f>IF(I470="ABI",0,IF(I470="DSP","DSP",IF(I470="VAL","VAL",(IF(A470="F",VLOOKUP(I470,VIT20MF,2),VLOOKUP(I470,Vit20MG,2))))))</f>
        <v>17</v>
      </c>
      <c r="K470" s="418">
        <v>6.82</v>
      </c>
      <c r="L470" s="420">
        <f>IF(K470="ABI",0,IF(K470="DSP","DSP",IF(K470="VAL","VAL",(IF(A470="F",VLOOKUP(K470,vit50mf,2),VLOOKUP(K470,vit50mg,2))))))</f>
        <v>11</v>
      </c>
      <c r="M470" s="421">
        <f>IF(OR(J470="DSP",L470="DSP"),"DSP",IF(L470="VAL","VALIDÉ",(J470+L470)/2))</f>
        <v>14</v>
      </c>
      <c r="N470" s="561" t="s">
        <v>1025</v>
      </c>
      <c r="O470" s="418">
        <v>58</v>
      </c>
      <c r="P470" s="422">
        <f>IF(OR(N470="DSP",N470="ABI",N470="VAL"),0,N470/O470)</f>
        <v>0</v>
      </c>
      <c r="Q470" s="420" t="str">
        <f>IF(N470="ABI",0,IF(N470="DSP","DSP",IF(N470="VAL","VAL",IF(A470="F",VLOOKUP(P470,forcefille,2),VLOOKUP(P470,forcegarçon,2)))))</f>
        <v>DSP</v>
      </c>
      <c r="R470" s="418">
        <v>44</v>
      </c>
      <c r="S470" s="420">
        <f>IF(R470="ABI",0,IF(R470="DSP","DSP",IF(R470="VAL","VAL",IF(A470="F",VLOOKUP(R470,détfille,2),VLOOKUP(R470,détgarçon,2)))))</f>
        <v>4</v>
      </c>
      <c r="T470" s="421">
        <f>IF(OR(Q470="VAL",S470="VAL"),"VALIDÉ",IF(AND(Q470="DSP",S470="DSP"),"DSP",IF(Q470="DSP",S470*2,IF(S470="DSP",Q470*2,(Q470+S470)))))</f>
        <v>8</v>
      </c>
      <c r="U470" s="418">
        <v>32.03</v>
      </c>
      <c r="V470" s="420">
        <f>IF(U470="ABI",0,IF(U470="DSP","DSP",IF(U470="VAL","VAL",IF(A470="F",VLOOKUP(U470,coorfille,2),VLOOKUP(U470,coorgarçon,2)))))</f>
        <v>1.75</v>
      </c>
      <c r="W470" s="418">
        <v>0</v>
      </c>
      <c r="X470" s="420">
        <f>IF(W470="ABI",0,IF(W470="DSP","DSP",IF(W470="VAL","VAL",IF(A470="F",VLOOKUP(W470,SouplesseFille,2),VLOOKUP(W470,SouplesseGarçon,2)))))</f>
        <v>2.5</v>
      </c>
      <c r="Y470" s="418">
        <v>10</v>
      </c>
      <c r="Z470" s="420">
        <f>IF(Y470="ABI",0,IF(Y470="DSP","DSP",IF(Y470="VAL","VAL",IF(A470="F",VLOOKUP(Y470,eqfille,2),VLOOKUP(Y470,eqgarçon,2)))))</f>
        <v>0</v>
      </c>
      <c r="AA470" s="421">
        <f>IF(AND(V470="DSP",X470="DSP",Z470="DSP"),"DSP",IF(AND(V470="DSP",X470="DSP"),Z470*4,IF(AND(V470="DSP",Z470="DSP"),X470*4,IF(AND(X470="DSP",Z470="DSP"),V470*2,IF(V470="DSP",(X470+Z470)*2,IF(X470="DSP",V470+Z470*2,IF(Z470="DSP",V470+X470*2,IF(Z470="VAL","VALIDÉ",V470+X470+Z470))))))))</f>
        <v>4.25</v>
      </c>
      <c r="AB470" s="418">
        <v>46.6</v>
      </c>
      <c r="AC470" s="420">
        <f>IF(AB470="ABI",0,IF(AB470="DNF",0,IF(AB470="DSP","DSP",IF(AB470="VAL","VAL",(IF(A470="F",VLOOKUP(AB470,nagefille,2),VLOOKUP(AB470,nagegarçon,2)))))))</f>
        <v>7</v>
      </c>
      <c r="AD470" s="423">
        <f>IF(AC470="VAL","VALIDÉ",AC470)</f>
        <v>7</v>
      </c>
      <c r="AE470" s="424">
        <f>IF(AND(H470="DSP",M470="DSP",T470="DSP",AA470="DSP",AD470="DSP"),"DSP",IF(AND(H470="DSP",M470="DSP",T470="DSP",AA470="DSP"),AD470,IF(AND(H470="DSP",M470="DSP",T470="DSP",AD470="DSP"),AA470,IF(AND(H470="DSP",M470="DSP",AA470="DSP",AD470="DSP"),T470,IF(AND(H470="DSP",T470="DSP",AA470="DSP",AD470="DSP"),M470,IF(AND(M470="DSP",T470="DSP",AA470="DSP",AD470="DSP"),H470,IF(AND(T470="DSP",AA470="DSP",AD470="DSP"),(H470+M470)/2,IF(AND(M470="DSP",AA470="DSP",AD470="DSP"),(H470+T470)/2,IF(AND(H470="DSP",AA470="DSP",AD470="DSP"),(M470+T470)/2,IF(AND(M470="DSP",T470="DSP",AD470="DSP"),(H470+AA470)/2,IF(AND(H470="DSP",T470="DSP",AD470="DSP"),(M470+AA470)/2,IF(AND(H470="DSP",M470="DSP",AD470="DSP"),(T470+AA470)/2,IF(AND(M470="DSP",T470="DSP",AA470="DSP"),(H470+AD470)/2,IF(AND(H470="DSP",T470="DSP",AA470="DSP"),(M470+AD470)/2,IF(AND(H470="DSP",M470="DSP",AA470="DSP"),(T470+AD470)/2,IF(AND(H470="DSP",M470="DSP",T470="DSP"),(AA470+AD470)/2,IF(AND(H470="DSP",M470="DSP"),(T470+AA470+AD470)/3,IF(AND(H470="DSP",T470="DSP"),(M470+AA470+AD470)/3,IF(AND(M470="DSP",T470="DSP"),(H470+AA470+AD470)/3,IF(AND(H470="DSP",AA470="DSP"),(M470+T470+AD470)/3,IF(AND(M470="DSP",AA470="DSP"),(H470+T470+AD470)/3,IF(AND(T470="DSP",AA470="DSP"),(H470+M470+AD470)/3,IF(AND(H470="DSP",AD470="DSP"),(M470+T470+AA470)/3,IF(AND(M470="DSP",AD470="DSP"),(H470+T470+AA470)/3,IF(AND(T470="DSP",AD470="DSP"),(H470+M470+AA470)/3,IF(AND(AA470="DSP",AD470="DSP"),(H470+M470+T470)/3,IF(H470="DSP",(M470+T470+AA470+AD470)/4,IF(M470="DSP",(H470+T470+AA470+AD470)/4,IF(T470="DSP",(H470+M470+AA470+AD470)/4,IF(AA470="DSP",(H470+M470+T470+AD470)/4,IF(AD470="DSP",(H470+M470+T470+AA470)/4,SUM(H470+M470+T470+AA470+AD470)/5)))))))))))))))))))))))))))))))</f>
        <v>9.25</v>
      </c>
      <c r="AF470" s="425">
        <f>IF(AE470="DSP",0,AE470)</f>
        <v>9.25</v>
      </c>
      <c r="AG470" s="484">
        <f>RANK(AF470,$AF$3:$AF$651,0)</f>
        <v>484</v>
      </c>
      <c r="AH470" s="426">
        <f>IF(ISERROR(VLOOKUP(B470,'Notes Ecrit'!$A$2:$B$650,2,FALSE)),"ABI",(VLOOKUP(B470,'Notes Ecrit'!$A$2:$B$650,2,FALSE)))</f>
        <v>7.5</v>
      </c>
      <c r="AI470" s="425">
        <f>IF(OR(AH470="ABI",AH470="VALIDÉ"),0,AH470)</f>
        <v>7.5</v>
      </c>
      <c r="AJ470" s="488">
        <f>RANK(AI470,$AI$3:$AI$651,0)</f>
        <v>137</v>
      </c>
      <c r="AK470" s="427">
        <f>IF(AH470="ABI","DEF",IF(AE470="DSP",AH470,(AE470*0.5+AH470*0.5)))</f>
        <v>8.375</v>
      </c>
    </row>
    <row r="471" spans="1:37" ht="15.75" customHeight="1" thickBot="1" x14ac:dyDescent="0.35">
      <c r="A471" s="414" t="s">
        <v>1026</v>
      </c>
      <c r="B471" s="415">
        <v>21905936</v>
      </c>
      <c r="C471" s="440" t="s">
        <v>858</v>
      </c>
      <c r="D471" s="441" t="s">
        <v>859</v>
      </c>
      <c r="E471" s="418">
        <v>19</v>
      </c>
      <c r="F471" s="419">
        <f>IF(E471="ABI","ABI",IF(E471="DSP","DSP",IF(E471="VAL","VAL",(VLOOKUP(E471,tpstest,2)))))</f>
        <v>19</v>
      </c>
      <c r="G471" s="420">
        <f>IF(F471="ABI",0,IF(F471="DSP","DSP",IF(F471="VAL","VAL",(IF(A471="F",VLOOKUP(F471,endurfille,2),VLOOKUP(F471,endurgarçon,2))))))</f>
        <v>16</v>
      </c>
      <c r="H471" s="421">
        <f>IF(G471="VAL","VALIDÉ",G471)</f>
        <v>16</v>
      </c>
      <c r="I471" s="418">
        <v>2.8</v>
      </c>
      <c r="J471" s="420">
        <f>IF(I471="ABI",0,IF(I471="DSP","DSP",IF(I471="VAL","VAL",(IF(A471="F",VLOOKUP(I471,VIT20MF,2),VLOOKUP(I471,Vit20MG,2))))))</f>
        <v>20</v>
      </c>
      <c r="K471" s="418">
        <v>6.14</v>
      </c>
      <c r="L471" s="420">
        <f>IF(K471="ABI",0,IF(K471="DSP","DSP",IF(K471="VAL","VAL",(IF(A471="F",VLOOKUP(K471,vit50mf,2),VLOOKUP(K471,vit50mg,2))))))</f>
        <v>16</v>
      </c>
      <c r="M471" s="421">
        <f>IF(OR(J471="DSP",L471="DSP"),"DSP",IF(L471="VAL","VALIDÉ",(J471+L471)/2))</f>
        <v>18</v>
      </c>
      <c r="N471" s="418">
        <v>55</v>
      </c>
      <c r="O471" s="418">
        <v>65</v>
      </c>
      <c r="P471" s="422">
        <f>IF(OR(N471="DSP",N471="ABI",N471="VAL"),0,N471/O471)</f>
        <v>0.84615384615384615</v>
      </c>
      <c r="Q471" s="420">
        <f>IF(N471="ABI",0,IF(N471="DSP","DSP",IF(N471="VAL","VAL",IF(A471="F",VLOOKUP(P471,forcefille,2),VLOOKUP(P471,forcegarçon,2)))))</f>
        <v>4.5</v>
      </c>
      <c r="R471" s="418">
        <v>54.5</v>
      </c>
      <c r="S471" s="420">
        <f>IF(R471="ABI",0,IF(R471="DSP","DSP",IF(R471="VAL","VAL",IF(A471="F",VLOOKUP(R471,détfille,2),VLOOKUP(R471,détgarçon,2)))))</f>
        <v>6.5</v>
      </c>
      <c r="T471" s="421">
        <f>IF(OR(Q471="VAL",S471="VAL"),"VALIDÉ",IF(AND(Q471="DSP",S471="DSP"),"DSP",IF(Q471="DSP",S471*2,IF(S471="DSP",Q471*2,(Q471+S471)))))</f>
        <v>11</v>
      </c>
      <c r="U471" s="418">
        <v>28.51</v>
      </c>
      <c r="V471" s="420">
        <f>IF(U471="ABI",0,IF(U471="DSP","DSP",IF(U471="VAL","VAL",IF(A471="F",VLOOKUP(U471,coorfille,2),VLOOKUP(U471,coorgarçon,2)))))</f>
        <v>3.5</v>
      </c>
      <c r="W471" s="418">
        <v>-13</v>
      </c>
      <c r="X471" s="420">
        <f>IF(W471="ABI",0,IF(W471="DSP","DSP",IF(W471="VAL","VAL",IF(A471="F",VLOOKUP(W471,SouplesseFille,2),VLOOKUP(W471,SouplesseGarçon,2)))))</f>
        <v>0.5</v>
      </c>
      <c r="Y471" s="418">
        <v>3</v>
      </c>
      <c r="Z471" s="420">
        <f>IF(Y471="ABI",0,IF(Y471="DSP","DSP",IF(Y471="VAL","VAL",IF(A471="F",VLOOKUP(Y471,eqfille,2),VLOOKUP(Y471,eqgarçon,2)))))</f>
        <v>3.5</v>
      </c>
      <c r="AA471" s="421">
        <f>IF(AND(V471="DSP",X471="DSP",Z471="DSP"),"DSP",IF(AND(V471="DSP",X471="DSP"),Z471*4,IF(AND(V471="DSP",Z471="DSP"),X471*4,IF(AND(X471="DSP",Z471="DSP"),V471*2,IF(V471="DSP",(X471+Z471)*2,IF(X471="DSP",V471+Z471*2,IF(Z471="DSP",V471+X471*2,IF(Z471="VAL","VALIDÉ",V471+X471+Z471))))))))</f>
        <v>7.5</v>
      </c>
      <c r="AB471" s="418">
        <v>44.82</v>
      </c>
      <c r="AC471" s="420">
        <f>IF(AB471="ABI",0,IF(AB471="DNF",0,IF(AB471="DSP","DSP",IF(AB471="VAL","VAL",(IF(A471="F",VLOOKUP(AB471,nagefille,2),VLOOKUP(AB471,nagegarçon,2)))))))</f>
        <v>8</v>
      </c>
      <c r="AD471" s="423">
        <f>IF(AC471="VAL","VALIDÉ",AC471)</f>
        <v>8</v>
      </c>
      <c r="AE471" s="424">
        <f>IF(AND(H471="DSP",M471="DSP",T471="DSP",AA471="DSP",AD471="DSP"),"DSP",IF(AND(H471="DSP",M471="DSP",T471="DSP",AA471="DSP"),AD471,IF(AND(H471="DSP",M471="DSP",T471="DSP",AD471="DSP"),AA471,IF(AND(H471="DSP",M471="DSP",AA471="DSP",AD471="DSP"),T471,IF(AND(H471="DSP",T471="DSP",AA471="DSP",AD471="DSP"),M471,IF(AND(M471="DSP",T471="DSP",AA471="DSP",AD471="DSP"),H471,IF(AND(T471="DSP",AA471="DSP",AD471="DSP"),(H471+M471)/2,IF(AND(M471="DSP",AA471="DSP",AD471="DSP"),(H471+T471)/2,IF(AND(H471="DSP",AA471="DSP",AD471="DSP"),(M471+T471)/2,IF(AND(M471="DSP",T471="DSP",AD471="DSP"),(H471+AA471)/2,IF(AND(H471="DSP",T471="DSP",AD471="DSP"),(M471+AA471)/2,IF(AND(H471="DSP",M471="DSP",AD471="DSP"),(T471+AA471)/2,IF(AND(M471="DSP",T471="DSP",AA471="DSP"),(H471+AD471)/2,IF(AND(H471="DSP",T471="DSP",AA471="DSP"),(M471+AD471)/2,IF(AND(H471="DSP",M471="DSP",AA471="DSP"),(T471+AD471)/2,IF(AND(H471="DSP",M471="DSP",T471="DSP"),(AA471+AD471)/2,IF(AND(H471="DSP",M471="DSP"),(T471+AA471+AD471)/3,IF(AND(H471="DSP",T471="DSP"),(M471+AA471+AD471)/3,IF(AND(M471="DSP",T471="DSP"),(H471+AA471+AD471)/3,IF(AND(H471="DSP",AA471="DSP"),(M471+T471+AD471)/3,IF(AND(M471="DSP",AA471="DSP"),(H471+T471+AD471)/3,IF(AND(T471="DSP",AA471="DSP"),(H471+M471+AD471)/3,IF(AND(H471="DSP",AD471="DSP"),(M471+T471+AA471)/3,IF(AND(M471="DSP",AD471="DSP"),(H471+T471+AA471)/3,IF(AND(T471="DSP",AD471="DSP"),(H471+M471+AA471)/3,IF(AND(AA471="DSP",AD471="DSP"),(H471+M471+T471)/3,IF(H471="DSP",(M471+T471+AA471+AD471)/4,IF(M471="DSP",(H471+T471+AA471+AD471)/4,IF(T471="DSP",(H471+M471+AA471+AD471)/4,IF(AA471="DSP",(H471+M471+T471+AD471)/4,IF(AD471="DSP",(H471+M471+T471+AA471)/4,SUM(H471+M471+T471+AA471+AD471)/5)))))))))))))))))))))))))))))))</f>
        <v>12.1</v>
      </c>
      <c r="AF471" s="425">
        <f>IF(AE471="DSP",0,AE471)</f>
        <v>12.1</v>
      </c>
      <c r="AG471" s="484">
        <f>RANK(AF471,$AF$3:$AF$651,0)</f>
        <v>177</v>
      </c>
      <c r="AH471" s="426">
        <f>IF(ISERROR(VLOOKUP(B471,'Notes Ecrit'!$A$2:$B$650,2,FALSE)),"ABI",(VLOOKUP(B471,'Notes Ecrit'!$A$2:$B$650,2,FALSE)))</f>
        <v>5.5</v>
      </c>
      <c r="AI471" s="425">
        <f>IF(OR(AH471="ABI",AH471="VALIDÉ"),0,AH471)</f>
        <v>5.5</v>
      </c>
      <c r="AJ471" s="488">
        <f>RANK(AI471,$AI$3:$AI$651,0)</f>
        <v>353</v>
      </c>
      <c r="AK471" s="427">
        <f>IF(AH471="ABI","DEF",IF(AE471="DSP",AH471,(AE471*0.5+AH471*0.5)))</f>
        <v>8.8000000000000007</v>
      </c>
    </row>
    <row r="472" spans="1:37" ht="15.75" customHeight="1" thickBot="1" x14ac:dyDescent="0.35">
      <c r="A472" s="414" t="s">
        <v>1026</v>
      </c>
      <c r="B472" s="415">
        <v>21909865</v>
      </c>
      <c r="C472" s="434" t="s">
        <v>860</v>
      </c>
      <c r="D472" s="435" t="s">
        <v>861</v>
      </c>
      <c r="E472" s="418">
        <v>14</v>
      </c>
      <c r="F472" s="419">
        <f>IF(E472="ABI","ABI",IF(E472="DSP","DSP",IF(E472="VAL","VAL",(VLOOKUP(E472,tpstest,2)))))</f>
        <v>16.5</v>
      </c>
      <c r="G472" s="420">
        <f>IF(F472="ABI",0,IF(F472="DSP","DSP",IF(F472="VAL","VAL",(IF(A472="F",VLOOKUP(F472,endurfille,2),VLOOKUP(F472,endurgarçon,2))))))</f>
        <v>11</v>
      </c>
      <c r="H472" s="421">
        <f>IF(G472="VAL","VALIDÉ",G472)</f>
        <v>11</v>
      </c>
      <c r="I472" s="418">
        <v>3.13</v>
      </c>
      <c r="J472" s="420">
        <f>IF(I472="ABI",0,IF(I472="DSP","DSP",IF(I472="VAL","VAL",(IF(A472="F",VLOOKUP(I472,VIT20MF,2),VLOOKUP(I472,Vit20MG,2))))))</f>
        <v>18</v>
      </c>
      <c r="K472" s="418">
        <v>6.86</v>
      </c>
      <c r="L472" s="420">
        <f>IF(K472="ABI",0,IF(K472="DSP","DSP",IF(K472="VAL","VAL",(IF(A472="F",VLOOKUP(K472,vit50mf,2),VLOOKUP(K472,vit50mg,2))))))</f>
        <v>11</v>
      </c>
      <c r="M472" s="421">
        <f>IF(OR(J472="DSP",L472="DSP"),"DSP",IF(L472="VAL","VALIDÉ",(J472+L472)/2))</f>
        <v>14.5</v>
      </c>
      <c r="N472" s="418">
        <v>82</v>
      </c>
      <c r="O472" s="418">
        <v>74.5</v>
      </c>
      <c r="P472" s="422">
        <f>IF(OR(N472="DSP",N472="ABI",N472="VAL"),0,N472/O472)</f>
        <v>1.1006711409395973</v>
      </c>
      <c r="Q472" s="420">
        <f>IF(N472="ABI",0,IF(N472="DSP","DSP",IF(N472="VAL","VAL",IF(A472="F",VLOOKUP(P472,forcefille,2),VLOOKUP(P472,forcegarçon,2)))))</f>
        <v>6</v>
      </c>
      <c r="R472" s="418">
        <v>46.1</v>
      </c>
      <c r="S472" s="420">
        <f>IF(R472="ABI",0,IF(R472="DSP","DSP",IF(R472="VAL","VAL",IF(A472="F",VLOOKUP(R472,détfille,2),VLOOKUP(R472,détgarçon,2)))))</f>
        <v>4.5</v>
      </c>
      <c r="T472" s="421">
        <f>IF(OR(Q472="VAL",S472="VAL"),"VALIDÉ",IF(AND(Q472="DSP",S472="DSP"),"DSP",IF(Q472="DSP",S472*2,IF(S472="DSP",Q472*2,(Q472+S472)))))</f>
        <v>10.5</v>
      </c>
      <c r="U472" s="418">
        <v>26.85</v>
      </c>
      <c r="V472" s="420">
        <f>IF(U472="ABI",0,IF(U472="DSP","DSP",IF(U472="VAL","VAL",IF(A472="F",VLOOKUP(U472,coorfille,2),VLOOKUP(U472,coorgarçon,2)))))</f>
        <v>4.5</v>
      </c>
      <c r="W472" s="418">
        <v>-6</v>
      </c>
      <c r="X472" s="420">
        <f>IF(W472="ABI",0,IF(W472="DSP","DSP",IF(W472="VAL","VAL",IF(A472="F",VLOOKUP(W472,SouplesseFille,2),VLOOKUP(W472,SouplesseGarçon,2)))))</f>
        <v>1.25</v>
      </c>
      <c r="Y472" s="418">
        <v>6</v>
      </c>
      <c r="Z472" s="420">
        <f>IF(Y472="ABI",0,IF(Y472="DSP","DSP",IF(Y472="VAL","VAL",IF(A472="F",VLOOKUP(Y472,eqfille,2),VLOOKUP(Y472,eqgarçon,2)))))</f>
        <v>2</v>
      </c>
      <c r="AA472" s="421">
        <f>IF(AND(V472="DSP",X472="DSP",Z472="DSP"),"DSP",IF(AND(V472="DSP",X472="DSP"),Z472*4,IF(AND(V472="DSP",Z472="DSP"),X472*4,IF(AND(X472="DSP",Z472="DSP"),V472*2,IF(V472="DSP",(X472+Z472)*2,IF(X472="DSP",V472+Z472*2,IF(Z472="DSP",V472+X472*2,IF(Z472="VAL","VALIDÉ",V472+X472+Z472))))))))</f>
        <v>7.75</v>
      </c>
      <c r="AB472" s="418">
        <v>41.22</v>
      </c>
      <c r="AC472" s="420">
        <f>IF(AB472="ABI",0,IF(AB472="DNF",0,IF(AB472="DSP","DSP",IF(AB472="VAL","VAL",(IF(A472="F",VLOOKUP(AB472,nagefille,2),VLOOKUP(AB472,nagegarçon,2)))))))</f>
        <v>10</v>
      </c>
      <c r="AD472" s="423">
        <f>IF(AC472="VAL","VALIDÉ",AC472)</f>
        <v>10</v>
      </c>
      <c r="AE472" s="424">
        <f>IF(AND(H472="DSP",M472="DSP",T472="DSP",AA472="DSP",AD472="DSP"),"DSP",IF(AND(H472="DSP",M472="DSP",T472="DSP",AA472="DSP"),AD472,IF(AND(H472="DSP",M472="DSP",T472="DSP",AD472="DSP"),AA472,IF(AND(H472="DSP",M472="DSP",AA472="DSP",AD472="DSP"),T472,IF(AND(H472="DSP",T472="DSP",AA472="DSP",AD472="DSP"),M472,IF(AND(M472="DSP",T472="DSP",AA472="DSP",AD472="DSP"),H472,IF(AND(T472="DSP",AA472="DSP",AD472="DSP"),(H472+M472)/2,IF(AND(M472="DSP",AA472="DSP",AD472="DSP"),(H472+T472)/2,IF(AND(H472="DSP",AA472="DSP",AD472="DSP"),(M472+T472)/2,IF(AND(M472="DSP",T472="DSP",AD472="DSP"),(H472+AA472)/2,IF(AND(H472="DSP",T472="DSP",AD472="DSP"),(M472+AA472)/2,IF(AND(H472="DSP",M472="DSP",AD472="DSP"),(T472+AA472)/2,IF(AND(M472="DSP",T472="DSP",AA472="DSP"),(H472+AD472)/2,IF(AND(H472="DSP",T472="DSP",AA472="DSP"),(M472+AD472)/2,IF(AND(H472="DSP",M472="DSP",AA472="DSP"),(T472+AD472)/2,IF(AND(H472="DSP",M472="DSP",T472="DSP"),(AA472+AD472)/2,IF(AND(H472="DSP",M472="DSP"),(T472+AA472+AD472)/3,IF(AND(H472="DSP",T472="DSP"),(M472+AA472+AD472)/3,IF(AND(M472="DSP",T472="DSP"),(H472+AA472+AD472)/3,IF(AND(H472="DSP",AA472="DSP"),(M472+T472+AD472)/3,IF(AND(M472="DSP",AA472="DSP"),(H472+T472+AD472)/3,IF(AND(T472="DSP",AA472="DSP"),(H472+M472+AD472)/3,IF(AND(H472="DSP",AD472="DSP"),(M472+T472+AA472)/3,IF(AND(M472="DSP",AD472="DSP"),(H472+T472+AA472)/3,IF(AND(T472="DSP",AD472="DSP"),(H472+M472+AA472)/3,IF(AND(AA472="DSP",AD472="DSP"),(H472+M472+T472)/3,IF(H472="DSP",(M472+T472+AA472+AD472)/4,IF(M472="DSP",(H472+T472+AA472+AD472)/4,IF(T472="DSP",(H472+M472+AA472+AD472)/4,IF(AA472="DSP",(H472+M472+T472+AD472)/4,IF(AD472="DSP",(H472+M472+T472+AA472)/4,SUM(H472+M472+T472+AA472+AD472)/5)))))))))))))))))))))))))))))))</f>
        <v>10.75</v>
      </c>
      <c r="AF472" s="425">
        <f>IF(AE472="DSP",0,AE472)</f>
        <v>10.75</v>
      </c>
      <c r="AG472" s="484">
        <f>RANK(AF472,$AF$3:$AF$651,0)</f>
        <v>355</v>
      </c>
      <c r="AH472" s="426">
        <f>IF(ISERROR(VLOOKUP(B472,'Notes Ecrit'!$A$2:$B$650,2,FALSE)),"ABI",(VLOOKUP(B472,'Notes Ecrit'!$A$2:$B$650,2,FALSE)))</f>
        <v>2</v>
      </c>
      <c r="AI472" s="425">
        <f>IF(OR(AH472="ABI",AH472="VALIDÉ"),0,AH472)</f>
        <v>2</v>
      </c>
      <c r="AJ472" s="488">
        <f>RANK(AI472,$AI$3:$AI$651,0)</f>
        <v>585</v>
      </c>
      <c r="AK472" s="427">
        <f>IF(AH472="ABI","DEF",IF(AE472="DSP",AH472,(AE472*0.5+AH472*0.5)))</f>
        <v>6.375</v>
      </c>
    </row>
    <row r="473" spans="1:37" ht="15.75" customHeight="1" thickBot="1" x14ac:dyDescent="0.35">
      <c r="A473" s="414" t="s">
        <v>74</v>
      </c>
      <c r="B473" s="415">
        <v>21900466</v>
      </c>
      <c r="C473" s="434" t="s">
        <v>862</v>
      </c>
      <c r="D473" s="435" t="s">
        <v>863</v>
      </c>
      <c r="E473" s="418">
        <v>13</v>
      </c>
      <c r="F473" s="419">
        <f>IF(E473="ABI","ABI",IF(E473="DSP","DSP",IF(E473="VAL","VAL",(VLOOKUP(E473,tpstest,2)))))</f>
        <v>16</v>
      </c>
      <c r="G473" s="420">
        <f>IF(F473="ABI",0,IF(F473="DSP","DSP",IF(F473="VAL","VAL",(IF(A473="F",VLOOKUP(F473,endurfille,2),VLOOKUP(F473,endurgarçon,2))))))</f>
        <v>13</v>
      </c>
      <c r="H473" s="421">
        <f>IF(G473="VAL","VALIDÉ",G473)</f>
        <v>13</v>
      </c>
      <c r="I473" s="418">
        <v>3.79</v>
      </c>
      <c r="J473" s="420">
        <f>IF(I473="ABI",0,IF(I473="DSP","DSP",IF(I473="VAL","VAL",(IF(A473="F",VLOOKUP(I473,VIT20MF,2),VLOOKUP(I473,Vit20MG,2))))))</f>
        <v>12</v>
      </c>
      <c r="K473" s="418">
        <v>8.39</v>
      </c>
      <c r="L473" s="420">
        <f>IF(K473="ABI",0,IF(K473="DSP","DSP",IF(K473="VAL","VAL",(IF(A473="F",VLOOKUP(K473,vit50mf,2),VLOOKUP(K473,vit50mg,2))))))</f>
        <v>6</v>
      </c>
      <c r="M473" s="421">
        <f>IF(OR(J473="DSP",L473="DSP"),"DSP",IF(L473="VAL","VALIDÉ",(J473+L473)/2))</f>
        <v>9</v>
      </c>
      <c r="N473" s="418">
        <v>43.5</v>
      </c>
      <c r="O473" s="418">
        <v>57</v>
      </c>
      <c r="P473" s="422">
        <f>IF(OR(N473="DSP",N473="ABI",N473="VAL"),0,N473/O473)</f>
        <v>0.76315789473684215</v>
      </c>
      <c r="Q473" s="420">
        <f>IF(N473="ABI",0,IF(N473="DSP","DSP",IF(N473="VAL","VAL",IF(A473="F",VLOOKUP(P473,forcefille,2),VLOOKUP(P473,forcegarçon,2)))))</f>
        <v>6.5</v>
      </c>
      <c r="R473" s="418">
        <v>27.9</v>
      </c>
      <c r="S473" s="420">
        <f>IF(R473="ABI",0,IF(R473="DSP","DSP",IF(R473="VAL","VAL",IF(A473="F",VLOOKUP(R473,détfille,2),VLOOKUP(R473,détgarçon,2)))))</f>
        <v>4</v>
      </c>
      <c r="T473" s="421">
        <f>IF(OR(Q473="VAL",S473="VAL"),"VALIDÉ",IF(AND(Q473="DSP",S473="DSP"),"DSP",IF(Q473="DSP",S473*2,IF(S473="DSP",Q473*2,(Q473+S473)))))</f>
        <v>10.5</v>
      </c>
      <c r="U473" s="418">
        <v>29.76</v>
      </c>
      <c r="V473" s="420">
        <f>IF(U473="ABI",0,IF(U473="DSP","DSP",IF(U473="VAL","VAL",IF(A473="F",VLOOKUP(U473,coorfille,2),VLOOKUP(U473,coorgarçon,2)))))</f>
        <v>4</v>
      </c>
      <c r="W473" s="418">
        <v>5</v>
      </c>
      <c r="X473" s="420">
        <f>IF(W473="ABI",0,IF(W473="DSP","DSP",IF(W473="VAL","VAL",IF(A473="F",VLOOKUP(W473,SouplesseFille,2),VLOOKUP(W473,SouplesseGarçon,2)))))</f>
        <v>3.5</v>
      </c>
      <c r="Y473" s="418">
        <v>3</v>
      </c>
      <c r="Z473" s="420">
        <f>IF(Y473="ABI",0,IF(Y473="DSP","DSP",IF(Y473="VAL","VAL",IF(A473="F",VLOOKUP(Y473,eqfille,2),VLOOKUP(Y473,eqgarçon,2)))))</f>
        <v>3.5</v>
      </c>
      <c r="AA473" s="421">
        <f>IF(AND(V473="DSP",X473="DSP",Z473="DSP"),"DSP",IF(AND(V473="DSP",X473="DSP"),Z473*4,IF(AND(V473="DSP",Z473="DSP"),X473*4,IF(AND(X473="DSP",Z473="DSP"),V473*2,IF(V473="DSP",(X473+Z473)*2,IF(X473="DSP",V473+Z473*2,IF(Z473="DSP",V473+X473*2,IF(Z473="VAL","VALIDÉ",V473+X473+Z473))))))))</f>
        <v>11</v>
      </c>
      <c r="AB473" s="418">
        <v>50.01</v>
      </c>
      <c r="AC473" s="420">
        <f>IF(AB473="ABI",0,IF(AB473="DNF",0,IF(AB473="DSP","DSP",IF(AB473="VAL","VAL",(IF(A473="F",VLOOKUP(AB473,nagefille,2),VLOOKUP(AB473,nagegarçon,2)))))))</f>
        <v>9</v>
      </c>
      <c r="AD473" s="423">
        <f>IF(AC473="VAL","VALIDÉ",AC473)</f>
        <v>9</v>
      </c>
      <c r="AE473" s="424">
        <f>IF(AND(H473="DSP",M473="DSP",T473="DSP",AA473="DSP",AD473="DSP"),"DSP",IF(AND(H473="DSP",M473="DSP",T473="DSP",AA473="DSP"),AD473,IF(AND(H473="DSP",M473="DSP",T473="DSP",AD473="DSP"),AA473,IF(AND(H473="DSP",M473="DSP",AA473="DSP",AD473="DSP"),T473,IF(AND(H473="DSP",T473="DSP",AA473="DSP",AD473="DSP"),M473,IF(AND(M473="DSP",T473="DSP",AA473="DSP",AD473="DSP"),H473,IF(AND(T473="DSP",AA473="DSP",AD473="DSP"),(H473+M473)/2,IF(AND(M473="DSP",AA473="DSP",AD473="DSP"),(H473+T473)/2,IF(AND(H473="DSP",AA473="DSP",AD473="DSP"),(M473+T473)/2,IF(AND(M473="DSP",T473="DSP",AD473="DSP"),(H473+AA473)/2,IF(AND(H473="DSP",T473="DSP",AD473="DSP"),(M473+AA473)/2,IF(AND(H473="DSP",M473="DSP",AD473="DSP"),(T473+AA473)/2,IF(AND(M473="DSP",T473="DSP",AA473="DSP"),(H473+AD473)/2,IF(AND(H473="DSP",T473="DSP",AA473="DSP"),(M473+AD473)/2,IF(AND(H473="DSP",M473="DSP",AA473="DSP"),(T473+AD473)/2,IF(AND(H473="DSP",M473="DSP",T473="DSP"),(AA473+AD473)/2,IF(AND(H473="DSP",M473="DSP"),(T473+AA473+AD473)/3,IF(AND(H473="DSP",T473="DSP"),(M473+AA473+AD473)/3,IF(AND(M473="DSP",T473="DSP"),(H473+AA473+AD473)/3,IF(AND(H473="DSP",AA473="DSP"),(M473+T473+AD473)/3,IF(AND(M473="DSP",AA473="DSP"),(H473+T473+AD473)/3,IF(AND(T473="DSP",AA473="DSP"),(H473+M473+AD473)/3,IF(AND(H473="DSP",AD473="DSP"),(M473+T473+AA473)/3,IF(AND(M473="DSP",AD473="DSP"),(H473+T473+AA473)/3,IF(AND(T473="DSP",AD473="DSP"),(H473+M473+AA473)/3,IF(AND(AA473="DSP",AD473="DSP"),(H473+M473+T473)/3,IF(H473="DSP",(M473+T473+AA473+AD473)/4,IF(M473="DSP",(H473+T473+AA473+AD473)/4,IF(T473="DSP",(H473+M473+AA473+AD473)/4,IF(AA473="DSP",(H473+M473+T473+AD473)/4,IF(AD473="DSP",(H473+M473+T473+AA473)/4,SUM(H473+M473+T473+AA473+AD473)/5)))))))))))))))))))))))))))))))</f>
        <v>10.5</v>
      </c>
      <c r="AF473" s="425">
        <f>IF(AE473="DSP",0,AE473)</f>
        <v>10.5</v>
      </c>
      <c r="AG473" s="484">
        <f>RANK(AF473,$AF$3:$AF$651,0)</f>
        <v>388</v>
      </c>
      <c r="AH473" s="426">
        <f>IF(ISERROR(VLOOKUP(B473,'Notes Ecrit'!$A$2:$B$650,2,FALSE)),"ABI",(VLOOKUP(B473,'Notes Ecrit'!$A$2:$B$650,2,FALSE)))</f>
        <v>6.5</v>
      </c>
      <c r="AI473" s="425">
        <f>IF(OR(AH473="ABI",AH473="VALIDÉ"),0,AH473)</f>
        <v>6.5</v>
      </c>
      <c r="AJ473" s="488">
        <f>RANK(AI473,$AI$3:$AI$651,0)</f>
        <v>238</v>
      </c>
      <c r="AK473" s="427">
        <f>IF(AH473="ABI","DEF",IF(AE473="DSP",AH473,(AE473*0.5+AH473*0.5)))</f>
        <v>8.5</v>
      </c>
    </row>
    <row r="474" spans="1:37" ht="15.75" customHeight="1" thickBot="1" x14ac:dyDescent="0.35">
      <c r="A474" s="414" t="s">
        <v>1026</v>
      </c>
      <c r="B474" s="415">
        <v>21814076</v>
      </c>
      <c r="C474" s="434" t="s">
        <v>289</v>
      </c>
      <c r="D474" s="435" t="s">
        <v>177</v>
      </c>
      <c r="E474" s="418">
        <v>8</v>
      </c>
      <c r="F474" s="419">
        <f>IF(E474="ABI","ABI",IF(E474="DSP","DSP",IF(E474="VAL","VAL",(VLOOKUP(E474,tpstest,2)))))</f>
        <v>13.5</v>
      </c>
      <c r="G474" s="420">
        <f>IF(F474="ABI",0,IF(F474="DSP","DSP",IF(F474="VAL","VAL",(IF(A474="F",VLOOKUP(F474,endurfille,2),VLOOKUP(F474,endurgarçon,2))))))</f>
        <v>5</v>
      </c>
      <c r="H474" s="421">
        <f>IF(G474="VAL","VALIDÉ",G474)</f>
        <v>5</v>
      </c>
      <c r="I474" s="418">
        <v>3.41</v>
      </c>
      <c r="J474" s="420">
        <f>IF(I474="ABI",0,IF(I474="DSP","DSP",IF(I474="VAL","VAL",(IF(A474="F",VLOOKUP(I474,VIT20MF,2),VLOOKUP(I474,Vit20MG,2))))))</f>
        <v>13</v>
      </c>
      <c r="K474" s="418">
        <v>7.54</v>
      </c>
      <c r="L474" s="420">
        <f>IF(K474="ABI",0,IF(K474="DSP","DSP",IF(K474="VAL","VAL",(IF(A474="F",VLOOKUP(K474,vit50mf,2),VLOOKUP(K474,vit50mg,2))))))</f>
        <v>6</v>
      </c>
      <c r="M474" s="421">
        <f>IF(OR(J474="DSP",L474="DSP"),"DSP",IF(L474="VAL","VALIDÉ",(J474+L474)/2))</f>
        <v>9.5</v>
      </c>
      <c r="N474" s="418">
        <v>99</v>
      </c>
      <c r="O474" s="418">
        <v>92</v>
      </c>
      <c r="P474" s="422">
        <f>IF(OR(N474="DSP",N474="ABI",N474="VAL"),0,N474/O474)</f>
        <v>1.076086956521739</v>
      </c>
      <c r="Q474" s="420">
        <f>IF(N474="ABI",0,IF(N474="DSP","DSP",IF(N474="VAL","VAL",IF(A474="F",VLOOKUP(P474,forcefille,2),VLOOKUP(P474,forcegarçon,2)))))</f>
        <v>5.5</v>
      </c>
      <c r="R474" s="418">
        <v>39.700000000000003</v>
      </c>
      <c r="S474" s="420">
        <f>IF(R474="ABI",0,IF(R474="DSP","DSP",IF(R474="VAL","VAL",IF(A474="F",VLOOKUP(R474,détfille,2),VLOOKUP(R474,détgarçon,2)))))</f>
        <v>3</v>
      </c>
      <c r="T474" s="421">
        <f>IF(OR(Q474="VAL",S474="VAL"),"VALIDÉ",IF(AND(Q474="DSP",S474="DSP"),"DSP",IF(Q474="DSP",S474*2,IF(S474="DSP",Q474*2,(Q474+S474)))))</f>
        <v>8.5</v>
      </c>
      <c r="U474" s="418">
        <v>33.380000000000003</v>
      </c>
      <c r="V474" s="420">
        <f>IF(U474="ABI",0,IF(U474="DSP","DSP",IF(U474="VAL","VAL",IF(A474="F",VLOOKUP(U474,coorfille,2),VLOOKUP(U474,coorgarçon,2)))))</f>
        <v>1.25</v>
      </c>
      <c r="W474" s="418">
        <v>-20</v>
      </c>
      <c r="X474" s="420">
        <f>IF(W474="ABI",0,IF(W474="DSP","DSP",IF(W474="VAL","VAL",IF(A474="F",VLOOKUP(W474,SouplesseFille,2),VLOOKUP(W474,SouplesseGarçon,2)))))</f>
        <v>0</v>
      </c>
      <c r="Y474" s="418">
        <v>9</v>
      </c>
      <c r="Z474" s="420">
        <f>IF(Y474="ABI",0,IF(Y474="DSP","DSP",IF(Y474="VAL","VAL",IF(A474="F",VLOOKUP(Y474,eqfille,2),VLOOKUP(Y474,eqgarçon,2)))))</f>
        <v>0.5</v>
      </c>
      <c r="AA474" s="421">
        <f>IF(AND(V474="DSP",X474="DSP",Z474="DSP"),"DSP",IF(AND(V474="DSP",X474="DSP"),Z474*4,IF(AND(V474="DSP",Z474="DSP"),X474*4,IF(AND(X474="DSP",Z474="DSP"),V474*2,IF(V474="DSP",(X474+Z474)*2,IF(X474="DSP",V474+Z474*2,IF(Z474="DSP",V474+X474*2,IF(Z474="VAL","VALIDÉ",V474+X474+Z474))))))))</f>
        <v>1.75</v>
      </c>
      <c r="AB474" s="418">
        <v>55.2</v>
      </c>
      <c r="AC474" s="420">
        <f>IF(AB474="ABI",0,IF(AB474="DNF",0,IF(AB474="DSP","DSP",IF(AB474="VAL","VAL",(IF(A474="F",VLOOKUP(AB474,nagefille,2),VLOOKUP(AB474,nagegarçon,2)))))))</f>
        <v>3</v>
      </c>
      <c r="AD474" s="423">
        <f>IF(AC474="VAL","VALIDÉ",AC474)</f>
        <v>3</v>
      </c>
      <c r="AE474" s="424">
        <f>IF(AND(H474="DSP",M474="DSP",T474="DSP",AA474="DSP",AD474="DSP"),"DSP",IF(AND(H474="DSP",M474="DSP",T474="DSP",AA474="DSP"),AD474,IF(AND(H474="DSP",M474="DSP",T474="DSP",AD474="DSP"),AA474,IF(AND(H474="DSP",M474="DSP",AA474="DSP",AD474="DSP"),T474,IF(AND(H474="DSP",T474="DSP",AA474="DSP",AD474="DSP"),M474,IF(AND(M474="DSP",T474="DSP",AA474="DSP",AD474="DSP"),H474,IF(AND(T474="DSP",AA474="DSP",AD474="DSP"),(H474+M474)/2,IF(AND(M474="DSP",AA474="DSP",AD474="DSP"),(H474+T474)/2,IF(AND(H474="DSP",AA474="DSP",AD474="DSP"),(M474+T474)/2,IF(AND(M474="DSP",T474="DSP",AD474="DSP"),(H474+AA474)/2,IF(AND(H474="DSP",T474="DSP",AD474="DSP"),(M474+AA474)/2,IF(AND(H474="DSP",M474="DSP",AD474="DSP"),(T474+AA474)/2,IF(AND(M474="DSP",T474="DSP",AA474="DSP"),(H474+AD474)/2,IF(AND(H474="DSP",T474="DSP",AA474="DSP"),(M474+AD474)/2,IF(AND(H474="DSP",M474="DSP",AA474="DSP"),(T474+AD474)/2,IF(AND(H474="DSP",M474="DSP",T474="DSP"),(AA474+AD474)/2,IF(AND(H474="DSP",M474="DSP"),(T474+AA474+AD474)/3,IF(AND(H474="DSP",T474="DSP"),(M474+AA474+AD474)/3,IF(AND(M474="DSP",T474="DSP"),(H474+AA474+AD474)/3,IF(AND(H474="DSP",AA474="DSP"),(M474+T474+AD474)/3,IF(AND(M474="DSP",AA474="DSP"),(H474+T474+AD474)/3,IF(AND(T474="DSP",AA474="DSP"),(H474+M474+AD474)/3,IF(AND(H474="DSP",AD474="DSP"),(M474+T474+AA474)/3,IF(AND(M474="DSP",AD474="DSP"),(H474+T474+AA474)/3,IF(AND(T474="DSP",AD474="DSP"),(H474+M474+AA474)/3,IF(AND(AA474="DSP",AD474="DSP"),(H474+M474+T474)/3,IF(H474="DSP",(M474+T474+AA474+AD474)/4,IF(M474="DSP",(H474+T474+AA474+AD474)/4,IF(T474="DSP",(H474+M474+AA474+AD474)/4,IF(AA474="DSP",(H474+M474+T474+AD474)/4,IF(AD474="DSP",(H474+M474+T474+AA474)/4,SUM(H474+M474+T474+AA474+AD474)/5)))))))))))))))))))))))))))))))</f>
        <v>5.55</v>
      </c>
      <c r="AF474" s="425">
        <f>IF(AE474="DSP",0,AE474)</f>
        <v>5.55</v>
      </c>
      <c r="AG474" s="484">
        <f>RANK(AF474,$AF$3:$AF$651,0)</f>
        <v>574</v>
      </c>
      <c r="AH474" s="426">
        <f>IF(ISERROR(VLOOKUP(B474,'Notes Ecrit'!$A$2:$B$650,2,FALSE)),"ABI",(VLOOKUP(B474,'Notes Ecrit'!$A$2:$B$650,2,FALSE)))</f>
        <v>8</v>
      </c>
      <c r="AI474" s="425">
        <f>IF(OR(AH474="ABI",AH474="VALIDÉ"),0,AH474)</f>
        <v>8</v>
      </c>
      <c r="AJ474" s="488">
        <f>RANK(AI474,$AI$3:$AI$651,0)</f>
        <v>109</v>
      </c>
      <c r="AK474" s="427">
        <f>IF(AH474="ABI","DEF",IF(AE474="DSP",AH474,(AE474*0.5+AH474*0.5)))</f>
        <v>6.7750000000000004</v>
      </c>
    </row>
    <row r="475" spans="1:37" ht="15.75" customHeight="1" thickBot="1" x14ac:dyDescent="0.35">
      <c r="A475" s="414" t="s">
        <v>74</v>
      </c>
      <c r="B475" s="415">
        <v>21903291</v>
      </c>
      <c r="C475" s="434" t="s">
        <v>864</v>
      </c>
      <c r="D475" s="435" t="s">
        <v>102</v>
      </c>
      <c r="E475" s="418">
        <v>12</v>
      </c>
      <c r="F475" s="419">
        <f>IF(E475="ABI","ABI",IF(E475="DSP","DSP",IF(E475="VAL","VAL",(VLOOKUP(E475,tpstest,2)))))</f>
        <v>15.5</v>
      </c>
      <c r="G475" s="420">
        <f>IF(F475="ABI",0,IF(F475="DSP","DSP",IF(F475="VAL","VAL",(IF(A475="F",VLOOKUP(F475,endurfille,2),VLOOKUP(F475,endurgarçon,2))))))</f>
        <v>12</v>
      </c>
      <c r="H475" s="421">
        <f>IF(G475="VAL","VALIDÉ",G475)</f>
        <v>12</v>
      </c>
      <c r="I475" s="418">
        <v>3.66</v>
      </c>
      <c r="J475" s="420">
        <f>IF(I475="ABI",0,IF(I475="DSP","DSP",IF(I475="VAL","VAL",(IF(A475="F",VLOOKUP(I475,VIT20MF,2),VLOOKUP(I475,Vit20MG,2))))))</f>
        <v>14</v>
      </c>
      <c r="K475" s="418">
        <v>7.97</v>
      </c>
      <c r="L475" s="420">
        <f>IF(K475="ABI",0,IF(K475="DSP","DSP",IF(K475="VAL","VAL",(IF(A475="F",VLOOKUP(K475,vit50mf,2),VLOOKUP(K475,vit50mg,2))))))</f>
        <v>9</v>
      </c>
      <c r="M475" s="421">
        <f>IF(OR(J475="DSP",L475="DSP"),"DSP",IF(L475="VAL","VALIDÉ",(J475+L475)/2))</f>
        <v>11.5</v>
      </c>
      <c r="N475" s="418">
        <v>38</v>
      </c>
      <c r="O475" s="418">
        <v>69</v>
      </c>
      <c r="P475" s="422">
        <f>IF(OR(N475="DSP",N475="ABI",N475="VAL"),0,N475/O475)</f>
        <v>0.55072463768115942</v>
      </c>
      <c r="Q475" s="420">
        <f>IF(N475="ABI",0,IF(N475="DSP","DSP",IF(N475="VAL","VAL",IF(A475="F",VLOOKUP(P475,forcefille,2),VLOOKUP(P475,forcegarçon,2)))))</f>
        <v>5.5</v>
      </c>
      <c r="R475" s="418">
        <v>26.6</v>
      </c>
      <c r="S475" s="420">
        <f>IF(R475="ABI",0,IF(R475="DSP","DSP",IF(R475="VAL","VAL",IF(A475="F",VLOOKUP(R475,détfille,2),VLOOKUP(R475,détgarçon,2)))))</f>
        <v>4</v>
      </c>
      <c r="T475" s="421">
        <f>IF(OR(Q475="VAL",S475="VAL"),"VALIDÉ",IF(AND(Q475="DSP",S475="DSP"),"DSP",IF(Q475="DSP",S475*2,IF(S475="DSP",Q475*2,(Q475+S475)))))</f>
        <v>9.5</v>
      </c>
      <c r="U475" s="418">
        <v>26.94</v>
      </c>
      <c r="V475" s="420">
        <f>IF(U475="ABI",0,IF(U475="DSP","DSP",IF(U475="VAL","VAL",IF(A475="F",VLOOKUP(U475,coorfille,2),VLOOKUP(U475,coorgarçon,2)))))</f>
        <v>5.5</v>
      </c>
      <c r="W475" s="418">
        <v>2</v>
      </c>
      <c r="X475" s="420">
        <f>IF(W475="ABI",0,IF(W475="DSP","DSP",IF(W475="VAL","VAL",IF(A475="F",VLOOKUP(W475,SouplesseFille,2),VLOOKUP(W475,SouplesseGarçon,2)))))</f>
        <v>3</v>
      </c>
      <c r="Y475" s="418">
        <v>3</v>
      </c>
      <c r="Z475" s="420">
        <f>IF(Y475="ABI",0,IF(Y475="DSP","DSP",IF(Y475="VAL","VAL",IF(A475="F",VLOOKUP(Y475,eqfille,2),VLOOKUP(Y475,eqgarçon,2)))))</f>
        <v>3.5</v>
      </c>
      <c r="AA475" s="421">
        <f>IF(AND(V475="DSP",X475="DSP",Z475="DSP"),"DSP",IF(AND(V475="DSP",X475="DSP"),Z475*4,IF(AND(V475="DSP",Z475="DSP"),X475*4,IF(AND(X475="DSP",Z475="DSP"),V475*2,IF(V475="DSP",(X475+Z475)*2,IF(X475="DSP",V475+Z475*2,IF(Z475="DSP",V475+X475*2,IF(Z475="VAL","VALIDÉ",V475+X475+Z475))))))))</f>
        <v>12</v>
      </c>
      <c r="AB475" s="418">
        <v>38.26</v>
      </c>
      <c r="AC475" s="420">
        <f>IF(AB475="ABI",0,IF(AB475="DNF",0,IF(AB475="DSP","DSP",IF(AB475="VAL","VAL",(IF(A475="F",VLOOKUP(AB475,nagefille,2),VLOOKUP(AB475,nagegarçon,2)))))))</f>
        <v>15</v>
      </c>
      <c r="AD475" s="423">
        <f>IF(AC475="VAL","VALIDÉ",AC475)</f>
        <v>15</v>
      </c>
      <c r="AE475" s="424">
        <f>IF(AND(H475="DSP",M475="DSP",T475="DSP",AA475="DSP",AD475="DSP"),"DSP",IF(AND(H475="DSP",M475="DSP",T475="DSP",AA475="DSP"),AD475,IF(AND(H475="DSP",M475="DSP",T475="DSP",AD475="DSP"),AA475,IF(AND(H475="DSP",M475="DSP",AA475="DSP",AD475="DSP"),T475,IF(AND(H475="DSP",T475="DSP",AA475="DSP",AD475="DSP"),M475,IF(AND(M475="DSP",T475="DSP",AA475="DSP",AD475="DSP"),H475,IF(AND(T475="DSP",AA475="DSP",AD475="DSP"),(H475+M475)/2,IF(AND(M475="DSP",AA475="DSP",AD475="DSP"),(H475+T475)/2,IF(AND(H475="DSP",AA475="DSP",AD475="DSP"),(M475+T475)/2,IF(AND(M475="DSP",T475="DSP",AD475="DSP"),(H475+AA475)/2,IF(AND(H475="DSP",T475="DSP",AD475="DSP"),(M475+AA475)/2,IF(AND(H475="DSP",M475="DSP",AD475="DSP"),(T475+AA475)/2,IF(AND(M475="DSP",T475="DSP",AA475="DSP"),(H475+AD475)/2,IF(AND(H475="DSP",T475="DSP",AA475="DSP"),(M475+AD475)/2,IF(AND(H475="DSP",M475="DSP",AA475="DSP"),(T475+AD475)/2,IF(AND(H475="DSP",M475="DSP",T475="DSP"),(AA475+AD475)/2,IF(AND(H475="DSP",M475="DSP"),(T475+AA475+AD475)/3,IF(AND(H475="DSP",T475="DSP"),(M475+AA475+AD475)/3,IF(AND(M475="DSP",T475="DSP"),(H475+AA475+AD475)/3,IF(AND(H475="DSP",AA475="DSP"),(M475+T475+AD475)/3,IF(AND(M475="DSP",AA475="DSP"),(H475+T475+AD475)/3,IF(AND(T475="DSP",AA475="DSP"),(H475+M475+AD475)/3,IF(AND(H475="DSP",AD475="DSP"),(M475+T475+AA475)/3,IF(AND(M475="DSP",AD475="DSP"),(H475+T475+AA475)/3,IF(AND(T475="DSP",AD475="DSP"),(H475+M475+AA475)/3,IF(AND(AA475="DSP",AD475="DSP"),(H475+M475+T475)/3,IF(H475="DSP",(M475+T475+AA475+AD475)/4,IF(M475="DSP",(H475+T475+AA475+AD475)/4,IF(T475="DSP",(H475+M475+AA475+AD475)/4,IF(AA475="DSP",(H475+M475+T475+AD475)/4,IF(AD475="DSP",(H475+M475+T475+AA475)/4,SUM(H475+M475+T475+AA475+AD475)/5)))))))))))))))))))))))))))))))</f>
        <v>12</v>
      </c>
      <c r="AF475" s="425">
        <f>IF(AE475="DSP",0,AE475)</f>
        <v>12</v>
      </c>
      <c r="AG475" s="484">
        <f>RANK(AF475,$AF$3:$AF$651,0)</f>
        <v>194</v>
      </c>
      <c r="AH475" s="426">
        <f>IF(ISERROR(VLOOKUP(B475,'Notes Ecrit'!$A$2:$B$650,2,FALSE)),"ABI",(VLOOKUP(B475,'Notes Ecrit'!$A$2:$B$650,2,FALSE)))</f>
        <v>6.5</v>
      </c>
      <c r="AI475" s="425">
        <f>IF(OR(AH475="ABI",AH475="VALIDÉ"),0,AH475)</f>
        <v>6.5</v>
      </c>
      <c r="AJ475" s="488">
        <f>RANK(AI475,$AI$3:$AI$651,0)</f>
        <v>238</v>
      </c>
      <c r="AK475" s="427">
        <f>IF(AH475="ABI","DEF",IF(AE475="DSP",AH475,(AE475*0.5+AH475*0.5)))</f>
        <v>9.25</v>
      </c>
    </row>
    <row r="476" spans="1:37" ht="15.75" customHeight="1" thickBot="1" x14ac:dyDescent="0.35">
      <c r="A476" s="414" t="s">
        <v>74</v>
      </c>
      <c r="B476" s="415">
        <v>21910709</v>
      </c>
      <c r="C476" s="434" t="s">
        <v>865</v>
      </c>
      <c r="D476" s="435" t="s">
        <v>866</v>
      </c>
      <c r="E476" s="418" t="s">
        <v>1025</v>
      </c>
      <c r="F476" s="419" t="str">
        <f>IF(E476="ABI","ABI",IF(E476="DSP","DSP",IF(E476="VAL","VAL",(VLOOKUP(E476,tpstest,2)))))</f>
        <v>DSP</v>
      </c>
      <c r="G476" s="420" t="str">
        <f>IF(F476="ABI",0,IF(F476="DSP","DSP",IF(F476="VAL","VAL",(IF(A476="F",VLOOKUP(F476,endurfille,2),VLOOKUP(F476,endurgarçon,2))))))</f>
        <v>DSP</v>
      </c>
      <c r="H476" s="421" t="str">
        <f>IF(G476="VAL","VALIDÉ",G476)</f>
        <v>DSP</v>
      </c>
      <c r="I476" s="418" t="s">
        <v>1025</v>
      </c>
      <c r="J476" s="420" t="str">
        <f>IF(I476="ABI",0,IF(I476="DSP","DSP",IF(I476="VAL","VAL",(IF(A476="F",VLOOKUP(I476,VIT20MF,2),VLOOKUP(I476,Vit20MG,2))))))</f>
        <v>DSP</v>
      </c>
      <c r="K476" s="418" t="s">
        <v>1025</v>
      </c>
      <c r="L476" s="420" t="str">
        <f>IF(K476="ABI",0,IF(K476="DSP","DSP",IF(K476="VAL","VAL",(IF(A476="F",VLOOKUP(K476,vit50mf,2),VLOOKUP(K476,vit50mg,2))))))</f>
        <v>DSP</v>
      </c>
      <c r="M476" s="421" t="str">
        <f>IF(OR(J476="DSP",L476="DSP"),"DSP",IF(L476="VAL","VALIDÉ",(J476+L476)/2))</f>
        <v>DSP</v>
      </c>
      <c r="N476" s="418" t="s">
        <v>1025</v>
      </c>
      <c r="O476" s="418"/>
      <c r="P476" s="422">
        <f>IF(OR(N476="DSP",N476="ABI",N476="VAL"),0,N476/O476)</f>
        <v>0</v>
      </c>
      <c r="Q476" s="420" t="str">
        <f>IF(N476="ABI",0,IF(N476="DSP","DSP",IF(N476="VAL","VAL",IF(A476="F",VLOOKUP(P476,forcefille,2),VLOOKUP(P476,forcegarçon,2)))))</f>
        <v>DSP</v>
      </c>
      <c r="R476" s="418" t="s">
        <v>1025</v>
      </c>
      <c r="S476" s="420" t="str">
        <f>IF(R476="ABI",0,IF(R476="DSP","DSP",IF(R476="VAL","VAL",IF(A476="F",VLOOKUP(R476,détfille,2),VLOOKUP(R476,détgarçon,2)))))</f>
        <v>DSP</v>
      </c>
      <c r="T476" s="421" t="str">
        <f>IF(OR(Q476="VAL",S476="VAL"),"VALIDÉ",IF(AND(Q476="DSP",S476="DSP"),"DSP",IF(Q476="DSP",S476*2,IF(S476="DSP",Q476*2,(Q476+S476)))))</f>
        <v>DSP</v>
      </c>
      <c r="U476" s="418" t="s">
        <v>1025</v>
      </c>
      <c r="V476" s="420" t="str">
        <f>IF(U476="ABI",0,IF(U476="DSP","DSP",IF(U476="VAL","VAL",IF(A476="F",VLOOKUP(U476,coorfille,2),VLOOKUP(U476,coorgarçon,2)))))</f>
        <v>DSP</v>
      </c>
      <c r="W476" s="418" t="s">
        <v>1025</v>
      </c>
      <c r="X476" s="420" t="str">
        <f>IF(W476="ABI",0,IF(W476="DSP","DSP",IF(W476="VAL","VAL",IF(A476="F",VLOOKUP(W476,SouplesseFille,2),VLOOKUP(W476,SouplesseGarçon,2)))))</f>
        <v>DSP</v>
      </c>
      <c r="Y476" s="418" t="s">
        <v>1025</v>
      </c>
      <c r="Z476" s="420" t="str">
        <f>IF(Y476="ABI",0,IF(Y476="DSP","DSP",IF(Y476="VAL","VAL",IF(A476="F",VLOOKUP(Y476,eqfille,2),VLOOKUP(Y476,eqgarçon,2)))))</f>
        <v>DSP</v>
      </c>
      <c r="AA476" s="421" t="str">
        <f>IF(AND(V476="DSP",X476="DSP",Z476="DSP"),"DSP",IF(AND(V476="DSP",X476="DSP"),Z476*4,IF(AND(V476="DSP",Z476="DSP"),X476*4,IF(AND(X476="DSP",Z476="DSP"),V476*2,IF(V476="DSP",(X476+Z476)*2,IF(X476="DSP",V476+Z476*2,IF(Z476="DSP",V476+X476*2,IF(Z476="VAL","VALIDÉ",V476+X476+Z476))))))))</f>
        <v>DSP</v>
      </c>
      <c r="AB476" s="418" t="s">
        <v>1025</v>
      </c>
      <c r="AC476" s="420" t="str">
        <f>IF(AB476="ABI",0,IF(AB476="DNF",0,IF(AB476="DSP","DSP",IF(AB476="VAL","VAL",(IF(A476="F",VLOOKUP(AB476,nagefille,2),VLOOKUP(AB476,nagegarçon,2)))))))</f>
        <v>DSP</v>
      </c>
      <c r="AD476" s="423" t="str">
        <f>IF(AC476="VAL","VALIDÉ",AC476)</f>
        <v>DSP</v>
      </c>
      <c r="AE476" s="424" t="str">
        <f>IF(AND(H476="DSP",M476="DSP",T476="DSP",AA476="DSP",AD476="DSP"),"DSP",IF(AND(H476="DSP",M476="DSP",T476="DSP",AA476="DSP"),AD476,IF(AND(H476="DSP",M476="DSP",T476="DSP",AD476="DSP"),AA476,IF(AND(H476="DSP",M476="DSP",AA476="DSP",AD476="DSP"),T476,IF(AND(H476="DSP",T476="DSP",AA476="DSP",AD476="DSP"),M476,IF(AND(M476="DSP",T476="DSP",AA476="DSP",AD476="DSP"),H476,IF(AND(T476="DSP",AA476="DSP",AD476="DSP"),(H476+M476)/2,IF(AND(M476="DSP",AA476="DSP",AD476="DSP"),(H476+T476)/2,IF(AND(H476="DSP",AA476="DSP",AD476="DSP"),(M476+T476)/2,IF(AND(M476="DSP",T476="DSP",AD476="DSP"),(H476+AA476)/2,IF(AND(H476="DSP",T476="DSP",AD476="DSP"),(M476+AA476)/2,IF(AND(H476="DSP",M476="DSP",AD476="DSP"),(T476+AA476)/2,IF(AND(M476="DSP",T476="DSP",AA476="DSP"),(H476+AD476)/2,IF(AND(H476="DSP",T476="DSP",AA476="DSP"),(M476+AD476)/2,IF(AND(H476="DSP",M476="DSP",AA476="DSP"),(T476+AD476)/2,IF(AND(H476="DSP",M476="DSP",T476="DSP"),(AA476+AD476)/2,IF(AND(H476="DSP",M476="DSP"),(T476+AA476+AD476)/3,IF(AND(H476="DSP",T476="DSP"),(M476+AA476+AD476)/3,IF(AND(M476="DSP",T476="DSP"),(H476+AA476+AD476)/3,IF(AND(H476="DSP",AA476="DSP"),(M476+T476+AD476)/3,IF(AND(M476="DSP",AA476="DSP"),(H476+T476+AD476)/3,IF(AND(T476="DSP",AA476="DSP"),(H476+M476+AD476)/3,IF(AND(H476="DSP",AD476="DSP"),(M476+T476+AA476)/3,IF(AND(M476="DSP",AD476="DSP"),(H476+T476+AA476)/3,IF(AND(T476="DSP",AD476="DSP"),(H476+M476+AA476)/3,IF(AND(AA476="DSP",AD476="DSP"),(H476+M476+T476)/3,IF(H476="DSP",(M476+T476+AA476+AD476)/4,IF(M476="DSP",(H476+T476+AA476+AD476)/4,IF(T476="DSP",(H476+M476+AA476+AD476)/4,IF(AA476="DSP",(H476+M476+T476+AD476)/4,IF(AD476="DSP",(H476+M476+T476+AA476)/4,SUM(H476+M476+T476+AA476+AD476)/5)))))))))))))))))))))))))))))))</f>
        <v>DSP</v>
      </c>
      <c r="AF476" s="425">
        <f>IF(AE476="DSP",0,AE476)</f>
        <v>0</v>
      </c>
      <c r="AG476" s="484">
        <f>RANK(AF476,$AF$3:$AF$651,0)</f>
        <v>584</v>
      </c>
      <c r="AH476" s="426">
        <f>IF(ISERROR(VLOOKUP(B476,'Notes Ecrit'!$A$2:$B$650,2,FALSE)),"ABI",(VLOOKUP(B476,'Notes Ecrit'!$A$2:$B$650,2,FALSE)))</f>
        <v>6.5</v>
      </c>
      <c r="AI476" s="425">
        <f>IF(OR(AH476="ABI",AH476="VALIDÉ"),0,AH476)</f>
        <v>6.5</v>
      </c>
      <c r="AJ476" s="488">
        <f>RANK(AI476,$AI$3:$AI$651,0)</f>
        <v>238</v>
      </c>
      <c r="AK476" s="427">
        <f>IF(AH476="ABI","DEF",IF(AE476="DSP",AH476,(AE476*0.5+AH476*0.5)))</f>
        <v>6.5</v>
      </c>
    </row>
    <row r="477" spans="1:37" ht="15.75" customHeight="1" thickBot="1" x14ac:dyDescent="0.35">
      <c r="A477" s="414" t="s">
        <v>1026</v>
      </c>
      <c r="B477" s="415">
        <v>21809019</v>
      </c>
      <c r="C477" s="432" t="s">
        <v>1566</v>
      </c>
      <c r="D477" s="433" t="s">
        <v>105</v>
      </c>
      <c r="E477" s="418"/>
      <c r="F477" s="419"/>
      <c r="G477" s="420"/>
      <c r="H477" s="421"/>
      <c r="I477" s="418"/>
      <c r="J477" s="420"/>
      <c r="K477" s="418"/>
      <c r="L477" s="420"/>
      <c r="M477" s="421"/>
      <c r="N477" s="418"/>
      <c r="O477" s="418"/>
      <c r="P477" s="422"/>
      <c r="Q477" s="420"/>
      <c r="R477" s="418"/>
      <c r="S477" s="420"/>
      <c r="T477" s="421"/>
      <c r="U477" s="418"/>
      <c r="V477" s="420"/>
      <c r="W477" s="418"/>
      <c r="X477" s="420"/>
      <c r="Y477" s="418"/>
      <c r="Z477" s="420"/>
      <c r="AA477" s="421"/>
      <c r="AB477" s="418"/>
      <c r="AC477" s="420"/>
      <c r="AD477" s="423"/>
      <c r="AE477" s="424">
        <v>11.45</v>
      </c>
      <c r="AF477" s="425">
        <f>IF(AE477="DSP",0,AE477)</f>
        <v>11.45</v>
      </c>
      <c r="AG477" s="484">
        <f>RANK(AF477,$AF$3:$AF$651,0)</f>
        <v>262</v>
      </c>
      <c r="AH477" s="426">
        <f>IF(ISERROR(VLOOKUP(B477,'Notes Ecrit'!$A$2:$B$650,2,FALSE)),"ABI",(VLOOKUP(B477,'Notes Ecrit'!$A$2:$B$650,2,FALSE)))</f>
        <v>9.5</v>
      </c>
      <c r="AI477" s="425">
        <f>IF(OR(AH477="ABI",AH477="VALIDÉ"),0,AH477)</f>
        <v>9.5</v>
      </c>
      <c r="AJ477" s="488">
        <f>RANK(AI477,$AI$3:$AI$651,0)</f>
        <v>38</v>
      </c>
      <c r="AK477" s="427">
        <f>IF(AH477="ABI","DEF",IF(AE477="DSP",AH477,(AE477*0.5+AH477*0.5)))</f>
        <v>10.475</v>
      </c>
    </row>
    <row r="478" spans="1:37" ht="15.75" customHeight="1" thickBot="1" x14ac:dyDescent="0.35">
      <c r="A478" s="414" t="s">
        <v>74</v>
      </c>
      <c r="B478" s="415">
        <v>21904131</v>
      </c>
      <c r="C478" s="434" t="s">
        <v>867</v>
      </c>
      <c r="D478" s="435" t="s">
        <v>868</v>
      </c>
      <c r="E478" s="418">
        <v>15</v>
      </c>
      <c r="F478" s="419">
        <f>IF(E478="ABI","ABI",IF(E478="DSP","DSP",IF(E478="VAL","VAL",(VLOOKUP(E478,tpstest,2)))))</f>
        <v>17</v>
      </c>
      <c r="G478" s="420">
        <f>IF(F478="ABI",0,IF(F478="DSP","DSP",IF(F478="VAL","VAL",(IF(A478="F",VLOOKUP(F478,endurfille,2),VLOOKUP(F478,endurgarçon,2))))))</f>
        <v>15</v>
      </c>
      <c r="H478" s="421">
        <f>IF(G478="VAL","VALIDÉ",G478)</f>
        <v>15</v>
      </c>
      <c r="I478" s="418">
        <v>3.46</v>
      </c>
      <c r="J478" s="420">
        <f>IF(I478="ABI",0,IF(I478="DSP","DSP",IF(I478="VAL","VAL",(IF(A478="F",VLOOKUP(I478,VIT20MF,2),VLOOKUP(I478,Vit20MG,2))))))</f>
        <v>17</v>
      </c>
      <c r="K478" s="418">
        <v>7.63</v>
      </c>
      <c r="L478" s="420">
        <f>IF(K478="ABI",0,IF(K478="DSP","DSP",IF(K478="VAL","VAL",(IF(A478="F",VLOOKUP(K478,vit50mf,2),VLOOKUP(K478,vit50mg,2))))))</f>
        <v>11</v>
      </c>
      <c r="M478" s="421">
        <f>IF(OR(J478="DSP",L478="DSP"),"DSP",IF(L478="VAL","VALIDÉ",(J478+L478)/2))</f>
        <v>14</v>
      </c>
      <c r="N478" s="418">
        <v>38</v>
      </c>
      <c r="O478" s="418">
        <v>48</v>
      </c>
      <c r="P478" s="422">
        <f>IF(OR(N478="DSP",N478="ABI",N478="VAL"),0,N478/O478)</f>
        <v>0.79166666666666663</v>
      </c>
      <c r="Q478" s="420">
        <f>IF(N478="ABI",0,IF(N478="DSP","DSP",IF(N478="VAL","VAL",IF(A478="F",VLOOKUP(P478,forcefille,2),VLOOKUP(P478,forcegarçon,2)))))</f>
        <v>6.5</v>
      </c>
      <c r="R478" s="418">
        <v>37.9</v>
      </c>
      <c r="S478" s="420">
        <f>IF(R478="ABI",0,IF(R478="DSP","DSP",IF(R478="VAL","VAL",IF(A478="F",VLOOKUP(R478,détfille,2),VLOOKUP(R478,détgarçon,2)))))</f>
        <v>6.5</v>
      </c>
      <c r="T478" s="421">
        <f>IF(OR(Q478="VAL",S478="VAL"),"VALIDÉ",IF(AND(Q478="DSP",S478="DSP"),"DSP",IF(Q478="DSP",S478*2,IF(S478="DSP",Q478*2,(Q478+S478)))))</f>
        <v>13</v>
      </c>
      <c r="U478" s="418">
        <v>29.46</v>
      </c>
      <c r="V478" s="420">
        <f>IF(U478="ABI",0,IF(U478="DSP","DSP",IF(U478="VAL","VAL",IF(A478="F",VLOOKUP(U478,coorfille,2),VLOOKUP(U478,coorgarçon,2)))))</f>
        <v>4.25</v>
      </c>
      <c r="W478" s="418">
        <v>12</v>
      </c>
      <c r="X478" s="420">
        <f>IF(W478="ABI",0,IF(W478="DSP","DSP",IF(W478="VAL","VAL",IF(A478="F",VLOOKUP(W478,SouplesseFille,2),VLOOKUP(W478,SouplesseGarçon,2)))))</f>
        <v>4.25</v>
      </c>
      <c r="Y478" s="418">
        <v>0</v>
      </c>
      <c r="Z478" s="420">
        <f>IF(Y478="ABI",0,IF(Y478="DSP","DSP",IF(Y478="VAL","VAL",IF(A478="F",VLOOKUP(Y478,eqfille,2),VLOOKUP(Y478,eqgarçon,2)))))</f>
        <v>5</v>
      </c>
      <c r="AA478" s="421">
        <f>IF(AND(V478="DSP",X478="DSP",Z478="DSP"),"DSP",IF(AND(V478="DSP",X478="DSP"),Z478*4,IF(AND(V478="DSP",Z478="DSP"),X478*4,IF(AND(X478="DSP",Z478="DSP"),V478*2,IF(V478="DSP",(X478+Z478)*2,IF(X478="DSP",V478+Z478*2,IF(Z478="DSP",V478+X478*2,IF(Z478="VAL","VALIDÉ",V478+X478+Z478))))))))</f>
        <v>13.5</v>
      </c>
      <c r="AB478" s="418">
        <v>41.62</v>
      </c>
      <c r="AC478" s="420">
        <f>IF(AB478="ABI",0,IF(AB478="DNF",0,IF(AB478="DSP","DSP",IF(AB478="VAL","VAL",(IF(A478="F",VLOOKUP(AB478,nagefille,2),VLOOKUP(AB478,nagegarçon,2)))))))</f>
        <v>13</v>
      </c>
      <c r="AD478" s="423">
        <f>IF(AC478="VAL","VALIDÉ",AC478)</f>
        <v>13</v>
      </c>
      <c r="AE478" s="424">
        <f>IF(AND(H478="DSP",M478="DSP",T478="DSP",AA478="DSP",AD478="DSP"),"DSP",IF(AND(H478="DSP",M478="DSP",T478="DSP",AA478="DSP"),AD478,IF(AND(H478="DSP",M478="DSP",T478="DSP",AD478="DSP"),AA478,IF(AND(H478="DSP",M478="DSP",AA478="DSP",AD478="DSP"),T478,IF(AND(H478="DSP",T478="DSP",AA478="DSP",AD478="DSP"),M478,IF(AND(M478="DSP",T478="DSP",AA478="DSP",AD478="DSP"),H478,IF(AND(T478="DSP",AA478="DSP",AD478="DSP"),(H478+M478)/2,IF(AND(M478="DSP",AA478="DSP",AD478="DSP"),(H478+T478)/2,IF(AND(H478="DSP",AA478="DSP",AD478="DSP"),(M478+T478)/2,IF(AND(M478="DSP",T478="DSP",AD478="DSP"),(H478+AA478)/2,IF(AND(H478="DSP",T478="DSP",AD478="DSP"),(M478+AA478)/2,IF(AND(H478="DSP",M478="DSP",AD478="DSP"),(T478+AA478)/2,IF(AND(M478="DSP",T478="DSP",AA478="DSP"),(H478+AD478)/2,IF(AND(H478="DSP",T478="DSP",AA478="DSP"),(M478+AD478)/2,IF(AND(H478="DSP",M478="DSP",AA478="DSP"),(T478+AD478)/2,IF(AND(H478="DSP",M478="DSP",T478="DSP"),(AA478+AD478)/2,IF(AND(H478="DSP",M478="DSP"),(T478+AA478+AD478)/3,IF(AND(H478="DSP",T478="DSP"),(M478+AA478+AD478)/3,IF(AND(M478="DSP",T478="DSP"),(H478+AA478+AD478)/3,IF(AND(H478="DSP",AA478="DSP"),(M478+T478+AD478)/3,IF(AND(M478="DSP",AA478="DSP"),(H478+T478+AD478)/3,IF(AND(T478="DSP",AA478="DSP"),(H478+M478+AD478)/3,IF(AND(H478="DSP",AD478="DSP"),(M478+T478+AA478)/3,IF(AND(M478="DSP",AD478="DSP"),(H478+T478+AA478)/3,IF(AND(T478="DSP",AD478="DSP"),(H478+M478+AA478)/3,IF(AND(AA478="DSP",AD478="DSP"),(H478+M478+T478)/3,IF(H478="DSP",(M478+T478+AA478+AD478)/4,IF(M478="DSP",(H478+T478+AA478+AD478)/4,IF(T478="DSP",(H478+M478+AA478+AD478)/4,IF(AA478="DSP",(H478+M478+T478+AD478)/4,IF(AD478="DSP",(H478+M478+T478+AA478)/4,SUM(H478+M478+T478+AA478+AD478)/5)))))))))))))))))))))))))))))))</f>
        <v>13.7</v>
      </c>
      <c r="AF478" s="425">
        <f>IF(AE478="DSP",0,AE478)</f>
        <v>13.7</v>
      </c>
      <c r="AG478" s="484">
        <f>RANK(AF478,$AF$3:$AF$651,0)</f>
        <v>36</v>
      </c>
      <c r="AH478" s="426">
        <f>IF(ISERROR(VLOOKUP(B478,'Notes Ecrit'!$A$2:$B$650,2,FALSE)),"ABI",(VLOOKUP(B478,'Notes Ecrit'!$A$2:$B$650,2,FALSE)))</f>
        <v>9</v>
      </c>
      <c r="AI478" s="425">
        <f>IF(OR(AH478="ABI",AH478="VALIDÉ"),0,AH478)</f>
        <v>9</v>
      </c>
      <c r="AJ478" s="488">
        <f>RANK(AI478,$AI$3:$AI$651,0)</f>
        <v>58</v>
      </c>
      <c r="AK478" s="427">
        <f>IF(AH478="ABI","DEF",IF(AE478="DSP",AH478,(AE478*0.5+AH478*0.5)))</f>
        <v>11.35</v>
      </c>
    </row>
    <row r="479" spans="1:37" ht="15.75" customHeight="1" thickBot="1" x14ac:dyDescent="0.35">
      <c r="A479" s="414" t="s">
        <v>74</v>
      </c>
      <c r="B479" s="415">
        <v>21902203</v>
      </c>
      <c r="C479" s="440" t="s">
        <v>869</v>
      </c>
      <c r="D479" s="441" t="s">
        <v>142</v>
      </c>
      <c r="E479" s="418">
        <v>19</v>
      </c>
      <c r="F479" s="419">
        <f>IF(E479="ABI","ABI",IF(E479="DSP","DSP",IF(E479="VAL","VAL",(VLOOKUP(E479,tpstest,2)))))</f>
        <v>19</v>
      </c>
      <c r="G479" s="420">
        <f>IF(F479="ABI",0,IF(F479="DSP","DSP",IF(F479="VAL","VAL",(IF(A479="F",VLOOKUP(F479,endurfille,2),VLOOKUP(F479,endurgarçon,2))))))</f>
        <v>19</v>
      </c>
      <c r="H479" s="421">
        <f>IF(G479="VAL","VALIDÉ",G479)</f>
        <v>19</v>
      </c>
      <c r="I479" s="418">
        <v>3.26</v>
      </c>
      <c r="J479" s="420">
        <f>IF(I479="ABI",0,IF(I479="DSP","DSP",IF(I479="VAL","VAL",(IF(A479="F",VLOOKUP(I479,VIT20MF,2),VLOOKUP(I479,Vit20MG,2))))))</f>
        <v>20</v>
      </c>
      <c r="K479" s="418">
        <v>7.21</v>
      </c>
      <c r="L479" s="420">
        <f>IF(K479="ABI",0,IF(K479="DSP","DSP",IF(K479="VAL","VAL",(IF(A479="F",VLOOKUP(K479,vit50mf,2),VLOOKUP(K479,vit50mg,2))))))</f>
        <v>14</v>
      </c>
      <c r="M479" s="421">
        <f>IF(OR(J479="DSP",L479="DSP"),"DSP",IF(L479="VAL","VALIDÉ",(J479+L479)/2))</f>
        <v>17</v>
      </c>
      <c r="N479" s="418">
        <v>37.5</v>
      </c>
      <c r="O479" s="418">
        <v>62</v>
      </c>
      <c r="P479" s="422">
        <f>IF(OR(N479="DSP",N479="ABI",N479="VAL"),0,N479/O479)</f>
        <v>0.60483870967741937</v>
      </c>
      <c r="Q479" s="420">
        <f>IF(N479="ABI",0,IF(N479="DSP","DSP",IF(N479="VAL","VAL",IF(A479="F",VLOOKUP(P479,forcefille,2),VLOOKUP(P479,forcegarçon,2)))))</f>
        <v>6</v>
      </c>
      <c r="R479" s="418">
        <v>40.5</v>
      </c>
      <c r="S479" s="420">
        <f>IF(R479="ABI",0,IF(R479="DSP","DSP",IF(R479="VAL","VAL",IF(A479="F",VLOOKUP(R479,détfille,2),VLOOKUP(R479,détgarçon,2)))))</f>
        <v>7.5</v>
      </c>
      <c r="T479" s="421">
        <f>IF(OR(Q479="VAL",S479="VAL"),"VALIDÉ",IF(AND(Q479="DSP",S479="DSP"),"DSP",IF(Q479="DSP",S479*2,IF(S479="DSP",Q479*2,(Q479+S479)))))</f>
        <v>13.5</v>
      </c>
      <c r="U479" s="418">
        <v>26.19</v>
      </c>
      <c r="V479" s="420">
        <f>IF(U479="ABI",0,IF(U479="DSP","DSP",IF(U479="VAL","VAL",IF(A479="F",VLOOKUP(U479,coorfille,2),VLOOKUP(U479,coorgarçon,2)))))</f>
        <v>5.75</v>
      </c>
      <c r="W479" s="418">
        <v>-8</v>
      </c>
      <c r="X479" s="420">
        <f>IF(W479="ABI",0,IF(W479="DSP","DSP",IF(W479="VAL","VAL",IF(A479="F",VLOOKUP(W479,SouplesseFille,2),VLOOKUP(W479,SouplesseGarçon,2)))))</f>
        <v>1</v>
      </c>
      <c r="Y479" s="418">
        <v>1</v>
      </c>
      <c r="Z479" s="420">
        <f>IF(Y479="ABI",0,IF(Y479="DSP","DSP",IF(Y479="VAL","VAL",IF(A479="F",VLOOKUP(Y479,eqfille,2),VLOOKUP(Y479,eqgarçon,2)))))</f>
        <v>4.5</v>
      </c>
      <c r="AA479" s="421">
        <f>IF(AND(V479="DSP",X479="DSP",Z479="DSP"),"DSP",IF(AND(V479="DSP",X479="DSP"),Z479*4,IF(AND(V479="DSP",Z479="DSP"),X479*4,IF(AND(X479="DSP",Z479="DSP"),V479*2,IF(V479="DSP",(X479+Z479)*2,IF(X479="DSP",V479+Z479*2,IF(Z479="DSP",V479+X479*2,IF(Z479="VAL","VALIDÉ",V479+X479+Z479))))))))</f>
        <v>11.25</v>
      </c>
      <c r="AB479" s="418">
        <v>44.42</v>
      </c>
      <c r="AC479" s="420">
        <f>IF(AB479="ABI",0,IF(AB479="DNF",0,IF(AB479="DSP","DSP",IF(AB479="VAL","VAL",(IF(A479="F",VLOOKUP(AB479,nagefille,2),VLOOKUP(AB479,nagegarçon,2)))))))</f>
        <v>11</v>
      </c>
      <c r="AD479" s="423">
        <f>IF(AC479="VAL","VALIDÉ",AC479)</f>
        <v>11</v>
      </c>
      <c r="AE479" s="424">
        <f>IF(AND(H479="DSP",M479="DSP",T479="DSP",AA479="DSP",AD479="DSP"),"DSP",IF(AND(H479="DSP",M479="DSP",T479="DSP",AA479="DSP"),AD479,IF(AND(H479="DSP",M479="DSP",T479="DSP",AD479="DSP"),AA479,IF(AND(H479="DSP",M479="DSP",AA479="DSP",AD479="DSP"),T479,IF(AND(H479="DSP",T479="DSP",AA479="DSP",AD479="DSP"),M479,IF(AND(M479="DSP",T479="DSP",AA479="DSP",AD479="DSP"),H479,IF(AND(T479="DSP",AA479="DSP",AD479="DSP"),(H479+M479)/2,IF(AND(M479="DSP",AA479="DSP",AD479="DSP"),(H479+T479)/2,IF(AND(H479="DSP",AA479="DSP",AD479="DSP"),(M479+T479)/2,IF(AND(M479="DSP",T479="DSP",AD479="DSP"),(H479+AA479)/2,IF(AND(H479="DSP",T479="DSP",AD479="DSP"),(M479+AA479)/2,IF(AND(H479="DSP",M479="DSP",AD479="DSP"),(T479+AA479)/2,IF(AND(M479="DSP",T479="DSP",AA479="DSP"),(H479+AD479)/2,IF(AND(H479="DSP",T479="DSP",AA479="DSP"),(M479+AD479)/2,IF(AND(H479="DSP",M479="DSP",AA479="DSP"),(T479+AD479)/2,IF(AND(H479="DSP",M479="DSP",T479="DSP"),(AA479+AD479)/2,IF(AND(H479="DSP",M479="DSP"),(T479+AA479+AD479)/3,IF(AND(H479="DSP",T479="DSP"),(M479+AA479+AD479)/3,IF(AND(M479="DSP",T479="DSP"),(H479+AA479+AD479)/3,IF(AND(H479="DSP",AA479="DSP"),(M479+T479+AD479)/3,IF(AND(M479="DSP",AA479="DSP"),(H479+T479+AD479)/3,IF(AND(T479="DSP",AA479="DSP"),(H479+M479+AD479)/3,IF(AND(H479="DSP",AD479="DSP"),(M479+T479+AA479)/3,IF(AND(M479="DSP",AD479="DSP"),(H479+T479+AA479)/3,IF(AND(T479="DSP",AD479="DSP"),(H479+M479+AA479)/3,IF(AND(AA479="DSP",AD479="DSP"),(H479+M479+T479)/3,IF(H479="DSP",(M479+T479+AA479+AD479)/4,IF(M479="DSP",(H479+T479+AA479+AD479)/4,IF(T479="DSP",(H479+M479+AA479+AD479)/4,IF(AA479="DSP",(H479+M479+T479+AD479)/4,IF(AD479="DSP",(H479+M479+T479+AA479)/4,SUM(H479+M479+T479+AA479+AD479)/5)))))))))))))))))))))))))))))))</f>
        <v>14.35</v>
      </c>
      <c r="AF479" s="425">
        <f>IF(AE479="DSP",0,AE479)</f>
        <v>14.35</v>
      </c>
      <c r="AG479" s="484">
        <f>RANK(AF479,$AF$3:$AF$651,0)</f>
        <v>9</v>
      </c>
      <c r="AH479" s="426">
        <f>IF(ISERROR(VLOOKUP(B479,'Notes Ecrit'!$A$2:$B$650,2,FALSE)),"ABI",(VLOOKUP(B479,'Notes Ecrit'!$A$2:$B$650,2,FALSE)))</f>
        <v>12</v>
      </c>
      <c r="AI479" s="425">
        <f>IF(OR(AH479="ABI",AH479="VALIDÉ"),0,AH479)</f>
        <v>12</v>
      </c>
      <c r="AJ479" s="488">
        <f>RANK(AI479,$AI$3:$AI$651,0)</f>
        <v>6</v>
      </c>
      <c r="AK479" s="427">
        <f>IF(AH479="ABI","DEF",IF(AE479="DSP",AH479,(AE479*0.5+AH479*0.5)))</f>
        <v>13.175000000000001</v>
      </c>
    </row>
    <row r="480" spans="1:37" ht="15.75" customHeight="1" thickBot="1" x14ac:dyDescent="0.35">
      <c r="A480" s="414" t="s">
        <v>1026</v>
      </c>
      <c r="B480" s="415">
        <v>21906148</v>
      </c>
      <c r="C480" s="440" t="s">
        <v>870</v>
      </c>
      <c r="D480" s="441" t="s">
        <v>269</v>
      </c>
      <c r="E480" s="418">
        <v>21</v>
      </c>
      <c r="F480" s="419">
        <f>IF(E480="ABI","ABI",IF(E480="DSP","DSP",IF(E480="VAL","VAL",(VLOOKUP(E480,tpstest,2)))))</f>
        <v>20</v>
      </c>
      <c r="G480" s="420">
        <f>IF(F480="ABI",0,IF(F480="DSP","DSP",IF(F480="VAL","VAL",(IF(A480="F",VLOOKUP(F480,endurfille,2),VLOOKUP(F480,endurgarçon,2))))))</f>
        <v>18</v>
      </c>
      <c r="H480" s="421">
        <f>IF(G480="VAL","VALIDÉ",G480)</f>
        <v>18</v>
      </c>
      <c r="I480" s="418">
        <v>2.83</v>
      </c>
      <c r="J480" s="420">
        <f>IF(I480="ABI",0,IF(I480="DSP","DSP",IF(I480="VAL","VAL",(IF(A480="F",VLOOKUP(I480,VIT20MF,2),VLOOKUP(I480,Vit20MG,2))))))</f>
        <v>20</v>
      </c>
      <c r="K480" s="418">
        <v>6.09</v>
      </c>
      <c r="L480" s="420">
        <f>IF(K480="ABI",0,IF(K480="DSP","DSP",IF(K480="VAL","VAL",(IF(A480="F",VLOOKUP(K480,vit50mf,2),VLOOKUP(K480,vit50mg,2))))))</f>
        <v>16</v>
      </c>
      <c r="M480" s="421">
        <f>IF(OR(J480="DSP",L480="DSP"),"DSP",IF(L480="VAL","VALIDÉ",(J480+L480)/2))</f>
        <v>18</v>
      </c>
      <c r="N480" s="418">
        <v>45</v>
      </c>
      <c r="O480" s="418">
        <v>57</v>
      </c>
      <c r="P480" s="422">
        <f>IF(OR(N480="DSP",N480="ABI",N480="VAL"),0,N480/O480)</f>
        <v>0.78947368421052633</v>
      </c>
      <c r="Q480" s="420">
        <f>IF(N480="ABI",0,IF(N480="DSP","DSP",IF(N480="VAL","VAL",IF(A480="F",VLOOKUP(P480,forcefille,2),VLOOKUP(P480,forcegarçon,2)))))</f>
        <v>4</v>
      </c>
      <c r="R480" s="418">
        <v>57</v>
      </c>
      <c r="S480" s="420">
        <f>IF(R480="ABI",0,IF(R480="DSP","DSP",IF(R480="VAL","VAL",IF(A480="F",VLOOKUP(R480,détfille,2),VLOOKUP(R480,détgarçon,2)))))</f>
        <v>7.5</v>
      </c>
      <c r="T480" s="421">
        <f>IF(OR(Q480="VAL",S480="VAL"),"VALIDÉ",IF(AND(Q480="DSP",S480="DSP"),"DSP",IF(Q480="DSP",S480*2,IF(S480="DSP",Q480*2,(Q480+S480)))))</f>
        <v>11.5</v>
      </c>
      <c r="U480" s="418">
        <v>25.63</v>
      </c>
      <c r="V480" s="420">
        <f>IF(U480="ABI",0,IF(U480="DSP","DSP",IF(U480="VAL","VAL",IF(A480="F",VLOOKUP(U480,coorfille,2),VLOOKUP(U480,coorgarçon,2)))))</f>
        <v>5</v>
      </c>
      <c r="W480" s="418">
        <v>1</v>
      </c>
      <c r="X480" s="420">
        <f>IF(W480="ABI",0,IF(W480="DSP","DSP",IF(W480="VAL","VAL",IF(A480="F",VLOOKUP(W480,SouplesseFille,2),VLOOKUP(W480,SouplesseGarçon,2)))))</f>
        <v>2.75</v>
      </c>
      <c r="Y480" s="418">
        <v>6</v>
      </c>
      <c r="Z480" s="420">
        <f>IF(Y480="ABI",0,IF(Y480="DSP","DSP",IF(Y480="VAL","VAL",IF(A480="F",VLOOKUP(Y480,eqfille,2),VLOOKUP(Y480,eqgarçon,2)))))</f>
        <v>2</v>
      </c>
      <c r="AA480" s="421">
        <f>IF(AND(V480="DSP",X480="DSP",Z480="DSP"),"DSP",IF(AND(V480="DSP",X480="DSP"),Z480*4,IF(AND(V480="DSP",Z480="DSP"),X480*4,IF(AND(X480="DSP",Z480="DSP"),V480*2,IF(V480="DSP",(X480+Z480)*2,IF(X480="DSP",V480+Z480*2,IF(Z480="DSP",V480+X480*2,IF(Z480="VAL","VALIDÉ",V480+X480+Z480))))))))</f>
        <v>9.75</v>
      </c>
      <c r="AB480" s="418">
        <v>44.2</v>
      </c>
      <c r="AC480" s="420">
        <f>IF(AB480="ABI",0,IF(AB480="DNF",0,IF(AB480="DSP","DSP",IF(AB480="VAL","VAL",(IF(A480="F",VLOOKUP(AB480,nagefille,2),VLOOKUP(AB480,nagegarçon,2)))))))</f>
        <v>8</v>
      </c>
      <c r="AD480" s="423">
        <f>IF(AC480="VAL","VALIDÉ",AC480)</f>
        <v>8</v>
      </c>
      <c r="AE480" s="424">
        <f>IF(AND(H480="DSP",M480="DSP",T480="DSP",AA480="DSP",AD480="DSP"),"DSP",IF(AND(H480="DSP",M480="DSP",T480="DSP",AA480="DSP"),AD480,IF(AND(H480="DSP",M480="DSP",T480="DSP",AD480="DSP"),AA480,IF(AND(H480="DSP",M480="DSP",AA480="DSP",AD480="DSP"),T480,IF(AND(H480="DSP",T480="DSP",AA480="DSP",AD480="DSP"),M480,IF(AND(M480="DSP",T480="DSP",AA480="DSP",AD480="DSP"),H480,IF(AND(T480="DSP",AA480="DSP",AD480="DSP"),(H480+M480)/2,IF(AND(M480="DSP",AA480="DSP",AD480="DSP"),(H480+T480)/2,IF(AND(H480="DSP",AA480="DSP",AD480="DSP"),(M480+T480)/2,IF(AND(M480="DSP",T480="DSP",AD480="DSP"),(H480+AA480)/2,IF(AND(H480="DSP",T480="DSP",AD480="DSP"),(M480+AA480)/2,IF(AND(H480="DSP",M480="DSP",AD480="DSP"),(T480+AA480)/2,IF(AND(M480="DSP",T480="DSP",AA480="DSP"),(H480+AD480)/2,IF(AND(H480="DSP",T480="DSP",AA480="DSP"),(M480+AD480)/2,IF(AND(H480="DSP",M480="DSP",AA480="DSP"),(T480+AD480)/2,IF(AND(H480="DSP",M480="DSP",T480="DSP"),(AA480+AD480)/2,IF(AND(H480="DSP",M480="DSP"),(T480+AA480+AD480)/3,IF(AND(H480="DSP",T480="DSP"),(M480+AA480+AD480)/3,IF(AND(M480="DSP",T480="DSP"),(H480+AA480+AD480)/3,IF(AND(H480="DSP",AA480="DSP"),(M480+T480+AD480)/3,IF(AND(M480="DSP",AA480="DSP"),(H480+T480+AD480)/3,IF(AND(T480="DSP",AA480="DSP"),(H480+M480+AD480)/3,IF(AND(H480="DSP",AD480="DSP"),(M480+T480+AA480)/3,IF(AND(M480="DSP",AD480="DSP"),(H480+T480+AA480)/3,IF(AND(T480="DSP",AD480="DSP"),(H480+M480+AA480)/3,IF(AND(AA480="DSP",AD480="DSP"),(H480+M480+T480)/3,IF(H480="DSP",(M480+T480+AA480+AD480)/4,IF(M480="DSP",(H480+T480+AA480+AD480)/4,IF(T480="DSP",(H480+M480+AA480+AD480)/4,IF(AA480="DSP",(H480+M480+T480+AD480)/4,IF(AD480="DSP",(H480+M480+T480+AA480)/4,SUM(H480+M480+T480+AA480+AD480)/5)))))))))))))))))))))))))))))))</f>
        <v>13.05</v>
      </c>
      <c r="AF480" s="425">
        <f>IF(AE480="DSP",0,AE480)</f>
        <v>13.05</v>
      </c>
      <c r="AG480" s="484">
        <f>RANK(AF480,$AF$3:$AF$651,0)</f>
        <v>83</v>
      </c>
      <c r="AH480" s="426">
        <f>IF(ISERROR(VLOOKUP(B480,'Notes Ecrit'!$A$2:$B$650,2,FALSE)),"ABI",(VLOOKUP(B480,'Notes Ecrit'!$A$2:$B$650,2,FALSE)))</f>
        <v>8.5</v>
      </c>
      <c r="AI480" s="425">
        <f>IF(OR(AH480="ABI",AH480="VALIDÉ"),0,AH480)</f>
        <v>8.5</v>
      </c>
      <c r="AJ480" s="488">
        <f>RANK(AI480,$AI$3:$AI$651,0)</f>
        <v>83</v>
      </c>
      <c r="AK480" s="427">
        <f>IF(AH480="ABI","DEF",IF(AE480="DSP",AH480,(AE480*0.5+AH480*0.5)))</f>
        <v>10.775</v>
      </c>
    </row>
    <row r="481" spans="1:37" ht="15.75" customHeight="1" thickBot="1" x14ac:dyDescent="0.35">
      <c r="A481" s="414" t="s">
        <v>74</v>
      </c>
      <c r="B481" s="415">
        <v>21907820</v>
      </c>
      <c r="C481" s="434" t="s">
        <v>871</v>
      </c>
      <c r="D481" s="435" t="s">
        <v>275</v>
      </c>
      <c r="E481" s="418">
        <v>18</v>
      </c>
      <c r="F481" s="419">
        <f>IF(E481="ABI","ABI",IF(E481="DSP","DSP",IF(E481="VAL","VAL",(VLOOKUP(E481,tpstest,2)))))</f>
        <v>18.5</v>
      </c>
      <c r="G481" s="420">
        <f>IF(F481="ABI",0,IF(F481="DSP","DSP",IF(F481="VAL","VAL",(IF(A481="F",VLOOKUP(F481,endurfille,2),VLOOKUP(F481,endurgarçon,2))))))</f>
        <v>18</v>
      </c>
      <c r="H481" s="421">
        <f>IF(G481="VAL","VALIDÉ",G481)</f>
        <v>18</v>
      </c>
      <c r="I481" s="418">
        <v>3.6</v>
      </c>
      <c r="J481" s="420">
        <f>IF(I481="ABI",0,IF(I481="DSP","DSP",IF(I481="VAL","VAL",(IF(A481="F",VLOOKUP(I481,VIT20MF,2),VLOOKUP(I481,Vit20MG,2))))))</f>
        <v>15</v>
      </c>
      <c r="K481" s="418">
        <v>7.76</v>
      </c>
      <c r="L481" s="420">
        <f>IF(K481="ABI",0,IF(K481="DSP","DSP",IF(K481="VAL","VAL",(IF(A481="F",VLOOKUP(K481,vit50mf,2),VLOOKUP(K481,vit50mg,2))))))</f>
        <v>11</v>
      </c>
      <c r="M481" s="421">
        <f>IF(OR(J481="DSP",L481="DSP"),"DSP",IF(L481="VAL","VALIDÉ",(J481+L481)/2))</f>
        <v>13</v>
      </c>
      <c r="N481" s="418">
        <v>25</v>
      </c>
      <c r="O481" s="418">
        <v>60</v>
      </c>
      <c r="P481" s="422">
        <f>IF(OR(N481="DSP",N481="ABI",N481="VAL"),0,N481/O481)</f>
        <v>0.41666666666666669</v>
      </c>
      <c r="Q481" s="420">
        <f>IF(N481="ABI",0,IF(N481="DSP","DSP",IF(N481="VAL","VAL",IF(A481="F",VLOOKUP(P481,forcefille,2),VLOOKUP(P481,forcegarçon,2)))))</f>
        <v>4</v>
      </c>
      <c r="R481" s="418">
        <v>30.8</v>
      </c>
      <c r="S481" s="420">
        <f>IF(R481="ABI",0,IF(R481="DSP","DSP",IF(R481="VAL","VAL",IF(A481="F",VLOOKUP(R481,détfille,2),VLOOKUP(R481,détgarçon,2)))))</f>
        <v>5</v>
      </c>
      <c r="T481" s="421">
        <f>IF(OR(Q481="VAL",S481="VAL"),"VALIDÉ",IF(AND(Q481="DSP",S481="DSP"),"DSP",IF(Q481="DSP",S481*2,IF(S481="DSP",Q481*2,(Q481+S481)))))</f>
        <v>9</v>
      </c>
      <c r="U481" s="418">
        <v>26.36</v>
      </c>
      <c r="V481" s="420">
        <f>IF(U481="ABI",0,IF(U481="DSP","DSP",IF(U481="VAL","VAL",IF(A481="F",VLOOKUP(U481,coorfille,2),VLOOKUP(U481,coorgarçon,2)))))</f>
        <v>5.75</v>
      </c>
      <c r="W481" s="418">
        <v>0</v>
      </c>
      <c r="X481" s="420">
        <f>IF(W481="ABI",0,IF(W481="DSP","DSP",IF(W481="VAL","VAL",IF(A481="F",VLOOKUP(W481,SouplesseFille,2),VLOOKUP(W481,SouplesseGarçon,2)))))</f>
        <v>2.5</v>
      </c>
      <c r="Y481" s="418">
        <v>2</v>
      </c>
      <c r="Z481" s="420">
        <f>IF(Y481="ABI",0,IF(Y481="DSP","DSP",IF(Y481="VAL","VAL",IF(A481="F",VLOOKUP(Y481,eqfille,2),VLOOKUP(Y481,eqgarçon,2)))))</f>
        <v>4</v>
      </c>
      <c r="AA481" s="421">
        <f>IF(AND(V481="DSP",X481="DSP",Z481="DSP"),"DSP",IF(AND(V481="DSP",X481="DSP"),Z481*4,IF(AND(V481="DSP",Z481="DSP"),X481*4,IF(AND(X481="DSP",Z481="DSP"),V481*2,IF(V481="DSP",(X481+Z481)*2,IF(X481="DSP",V481+Z481*2,IF(Z481="DSP",V481+X481*2,IF(Z481="VAL","VALIDÉ",V481+X481+Z481))))))))</f>
        <v>12.25</v>
      </c>
      <c r="AB481" s="418">
        <v>49.06</v>
      </c>
      <c r="AC481" s="420">
        <f>IF(AB481="ABI",0,IF(AB481="DNF",0,IF(AB481="DSP","DSP",IF(AB481="VAL","VAL",(IF(A481="F",VLOOKUP(AB481,nagefille,2),VLOOKUP(AB481,nagegarçon,2)))))))</f>
        <v>9</v>
      </c>
      <c r="AD481" s="423">
        <f>IF(AC481="VAL","VALIDÉ",AC481)</f>
        <v>9</v>
      </c>
      <c r="AE481" s="424">
        <f>IF(AND(H481="DSP",M481="DSP",T481="DSP",AA481="DSP",AD481="DSP"),"DSP",IF(AND(H481="DSP",M481="DSP",T481="DSP",AA481="DSP"),AD481,IF(AND(H481="DSP",M481="DSP",T481="DSP",AD481="DSP"),AA481,IF(AND(H481="DSP",M481="DSP",AA481="DSP",AD481="DSP"),T481,IF(AND(H481="DSP",T481="DSP",AA481="DSP",AD481="DSP"),M481,IF(AND(M481="DSP",T481="DSP",AA481="DSP",AD481="DSP"),H481,IF(AND(T481="DSP",AA481="DSP",AD481="DSP"),(H481+M481)/2,IF(AND(M481="DSP",AA481="DSP",AD481="DSP"),(H481+T481)/2,IF(AND(H481="DSP",AA481="DSP",AD481="DSP"),(M481+T481)/2,IF(AND(M481="DSP",T481="DSP",AD481="DSP"),(H481+AA481)/2,IF(AND(H481="DSP",T481="DSP",AD481="DSP"),(M481+AA481)/2,IF(AND(H481="DSP",M481="DSP",AD481="DSP"),(T481+AA481)/2,IF(AND(M481="DSP",T481="DSP",AA481="DSP"),(H481+AD481)/2,IF(AND(H481="DSP",T481="DSP",AA481="DSP"),(M481+AD481)/2,IF(AND(H481="DSP",M481="DSP",AA481="DSP"),(T481+AD481)/2,IF(AND(H481="DSP",M481="DSP",T481="DSP"),(AA481+AD481)/2,IF(AND(H481="DSP",M481="DSP"),(T481+AA481+AD481)/3,IF(AND(H481="DSP",T481="DSP"),(M481+AA481+AD481)/3,IF(AND(M481="DSP",T481="DSP"),(H481+AA481+AD481)/3,IF(AND(H481="DSP",AA481="DSP"),(M481+T481+AD481)/3,IF(AND(M481="DSP",AA481="DSP"),(H481+T481+AD481)/3,IF(AND(T481="DSP",AA481="DSP"),(H481+M481+AD481)/3,IF(AND(H481="DSP",AD481="DSP"),(M481+T481+AA481)/3,IF(AND(M481="DSP",AD481="DSP"),(H481+T481+AA481)/3,IF(AND(T481="DSP",AD481="DSP"),(H481+M481+AA481)/3,IF(AND(AA481="DSP",AD481="DSP"),(H481+M481+T481)/3,IF(H481="DSP",(M481+T481+AA481+AD481)/4,IF(M481="DSP",(H481+T481+AA481+AD481)/4,IF(T481="DSP",(H481+M481+AA481+AD481)/4,IF(AA481="DSP",(H481+M481+T481+AD481)/4,IF(AD481="DSP",(H481+M481+T481+AA481)/4,SUM(H481+M481+T481+AA481+AD481)/5)))))))))))))))))))))))))))))))</f>
        <v>12.25</v>
      </c>
      <c r="AF481" s="425">
        <f>IF(AE481="DSP",0,AE481)</f>
        <v>12.25</v>
      </c>
      <c r="AG481" s="484">
        <f>RANK(AF481,$AF$3:$AF$651,0)</f>
        <v>158</v>
      </c>
      <c r="AH481" s="426">
        <f>IF(ISERROR(VLOOKUP(B481,'Notes Ecrit'!$A$2:$B$650,2,FALSE)),"ABI",(VLOOKUP(B481,'Notes Ecrit'!$A$2:$B$650,2,FALSE)))</f>
        <v>8.5</v>
      </c>
      <c r="AI481" s="425">
        <f>IF(OR(AH481="ABI",AH481="VALIDÉ"),0,AH481)</f>
        <v>8.5</v>
      </c>
      <c r="AJ481" s="488">
        <f>RANK(AI481,$AI$3:$AI$651,0)</f>
        <v>83</v>
      </c>
      <c r="AK481" s="427">
        <f>IF(AH481="ABI","DEF",IF(AE481="DSP",AH481,(AE481*0.5+AH481*0.5)))</f>
        <v>10.375</v>
      </c>
    </row>
    <row r="482" spans="1:37" ht="15.75" customHeight="1" thickBot="1" x14ac:dyDescent="0.35">
      <c r="A482" s="414" t="s">
        <v>1026</v>
      </c>
      <c r="B482" s="415">
        <v>21807279</v>
      </c>
      <c r="C482" s="434" t="s">
        <v>292</v>
      </c>
      <c r="D482" s="435" t="s">
        <v>130</v>
      </c>
      <c r="E482" s="418">
        <v>16</v>
      </c>
      <c r="F482" s="419">
        <f>IF(E482="ABI","ABI",IF(E482="DSP","DSP",IF(E482="VAL","VAL",(VLOOKUP(E482,tpstest,2)))))</f>
        <v>17.5</v>
      </c>
      <c r="G482" s="420">
        <f>IF(F482="ABI",0,IF(F482="DSP","DSP",IF(F482="VAL","VAL",(IF(A482="F",VLOOKUP(F482,endurfille,2),VLOOKUP(F482,endurgarçon,2))))))</f>
        <v>13</v>
      </c>
      <c r="H482" s="421">
        <f>IF(G482="VAL","VALIDÉ",G482)</f>
        <v>13</v>
      </c>
      <c r="I482" s="418">
        <v>3.11</v>
      </c>
      <c r="J482" s="420">
        <f>IF(I482="ABI",0,IF(I482="DSP","DSP",IF(I482="VAL","VAL",(IF(A482="F",VLOOKUP(I482,VIT20MF,2),VLOOKUP(I482,Vit20MG,2))))))</f>
        <v>18</v>
      </c>
      <c r="K482" s="418">
        <v>6.73</v>
      </c>
      <c r="L482" s="420">
        <f>IF(K482="ABI",0,IF(K482="DSP","DSP",IF(K482="VAL","VAL",(IF(A482="F",VLOOKUP(K482,vit50mf,2),VLOOKUP(K482,vit50mg,2))))))</f>
        <v>12</v>
      </c>
      <c r="M482" s="421">
        <f>IF(OR(J482="DSP",L482="DSP"),"DSP",IF(L482="VAL","VALIDÉ",(J482+L482)/2))</f>
        <v>15</v>
      </c>
      <c r="N482" s="418">
        <v>95</v>
      </c>
      <c r="O482" s="418">
        <v>78</v>
      </c>
      <c r="P482" s="422">
        <f>IF(OR(N482="DSP",N482="ABI",N482="VAL"),0,N482/O482)</f>
        <v>1.2179487179487178</v>
      </c>
      <c r="Q482" s="420">
        <f>IF(N482="ABI",0,IF(N482="DSP","DSP",IF(N482="VAL","VAL",IF(A482="F",VLOOKUP(P482,forcefille,2),VLOOKUP(P482,forcegarçon,2)))))</f>
        <v>6.5</v>
      </c>
      <c r="R482" s="418">
        <v>50.2</v>
      </c>
      <c r="S482" s="420">
        <f>IF(R482="ABI",0,IF(R482="DSP","DSP",IF(R482="VAL","VAL",IF(A482="F",VLOOKUP(R482,détfille,2),VLOOKUP(R482,détgarçon,2)))))</f>
        <v>5.5</v>
      </c>
      <c r="T482" s="421">
        <f>IF(OR(Q482="VAL",S482="VAL"),"VALIDÉ",IF(AND(Q482="DSP",S482="DSP"),"DSP",IF(Q482="DSP",S482*2,IF(S482="DSP",Q482*2,(Q482+S482)))))</f>
        <v>12</v>
      </c>
      <c r="U482" s="418">
        <v>29.99</v>
      </c>
      <c r="V482" s="420">
        <f>IF(U482="ABI",0,IF(U482="DSP","DSP",IF(U482="VAL","VAL",IF(A482="F",VLOOKUP(U482,coorfille,2),VLOOKUP(U482,coorgarçon,2)))))</f>
        <v>3</v>
      </c>
      <c r="W482" s="418">
        <v>9</v>
      </c>
      <c r="X482" s="420">
        <f>IF(W482="ABI",0,IF(W482="DSP","DSP",IF(W482="VAL","VAL",IF(A482="F",VLOOKUP(W482,SouplesseFille,2),VLOOKUP(W482,SouplesseGarçon,2)))))</f>
        <v>4</v>
      </c>
      <c r="Y482" s="418">
        <v>2</v>
      </c>
      <c r="Z482" s="420">
        <f>IF(Y482="ABI",0,IF(Y482="DSP","DSP",IF(Y482="VAL","VAL",IF(A482="F",VLOOKUP(Y482,eqfille,2),VLOOKUP(Y482,eqgarçon,2)))))</f>
        <v>4</v>
      </c>
      <c r="AA482" s="421">
        <f>IF(AND(V482="DSP",X482="DSP",Z482="DSP"),"DSP",IF(AND(V482="DSP",X482="DSP"),Z482*4,IF(AND(V482="DSP",Z482="DSP"),X482*4,IF(AND(X482="DSP",Z482="DSP"),V482*2,IF(V482="DSP",(X482+Z482)*2,IF(X482="DSP",V482+Z482*2,IF(Z482="DSP",V482+X482*2,IF(Z482="VAL","VALIDÉ",V482+X482+Z482))))))))</f>
        <v>11</v>
      </c>
      <c r="AB482" s="418">
        <v>58.4</v>
      </c>
      <c r="AC482" s="420">
        <f>IF(AB482="ABI",0,IF(AB482="DNF",0,IF(AB482="DSP","DSP",IF(AB482="VAL","VAL",(IF(A482="F",VLOOKUP(AB482,nagefille,2),VLOOKUP(AB482,nagegarçon,2)))))))</f>
        <v>2</v>
      </c>
      <c r="AD482" s="423">
        <f>IF(AC482="VAL","VALIDÉ",AC482)</f>
        <v>2</v>
      </c>
      <c r="AE482" s="424">
        <f>IF(AND(H482="DSP",M482="DSP",T482="DSP",AA482="DSP",AD482="DSP"),"DSP",IF(AND(H482="DSP",M482="DSP",T482="DSP",AA482="DSP"),AD482,IF(AND(H482="DSP",M482="DSP",T482="DSP",AD482="DSP"),AA482,IF(AND(H482="DSP",M482="DSP",AA482="DSP",AD482="DSP"),T482,IF(AND(H482="DSP",T482="DSP",AA482="DSP",AD482="DSP"),M482,IF(AND(M482="DSP",T482="DSP",AA482="DSP",AD482="DSP"),H482,IF(AND(T482="DSP",AA482="DSP",AD482="DSP"),(H482+M482)/2,IF(AND(M482="DSP",AA482="DSP",AD482="DSP"),(H482+T482)/2,IF(AND(H482="DSP",AA482="DSP",AD482="DSP"),(M482+T482)/2,IF(AND(M482="DSP",T482="DSP",AD482="DSP"),(H482+AA482)/2,IF(AND(H482="DSP",T482="DSP",AD482="DSP"),(M482+AA482)/2,IF(AND(H482="DSP",M482="DSP",AD482="DSP"),(T482+AA482)/2,IF(AND(M482="DSP",T482="DSP",AA482="DSP"),(H482+AD482)/2,IF(AND(H482="DSP",T482="DSP",AA482="DSP"),(M482+AD482)/2,IF(AND(H482="DSP",M482="DSP",AA482="DSP"),(T482+AD482)/2,IF(AND(H482="DSP",M482="DSP",T482="DSP"),(AA482+AD482)/2,IF(AND(H482="DSP",M482="DSP"),(T482+AA482+AD482)/3,IF(AND(H482="DSP",T482="DSP"),(M482+AA482+AD482)/3,IF(AND(M482="DSP",T482="DSP"),(H482+AA482+AD482)/3,IF(AND(H482="DSP",AA482="DSP"),(M482+T482+AD482)/3,IF(AND(M482="DSP",AA482="DSP"),(H482+T482+AD482)/3,IF(AND(T482="DSP",AA482="DSP"),(H482+M482+AD482)/3,IF(AND(H482="DSP",AD482="DSP"),(M482+T482+AA482)/3,IF(AND(M482="DSP",AD482="DSP"),(H482+T482+AA482)/3,IF(AND(T482="DSP",AD482="DSP"),(H482+M482+AA482)/3,IF(AND(AA482="DSP",AD482="DSP"),(H482+M482+T482)/3,IF(H482="DSP",(M482+T482+AA482+AD482)/4,IF(M482="DSP",(H482+T482+AA482+AD482)/4,IF(T482="DSP",(H482+M482+AA482+AD482)/4,IF(AA482="DSP",(H482+M482+T482+AD482)/4,IF(AD482="DSP",(H482+M482+T482+AA482)/4,SUM(H482+M482+T482+AA482+AD482)/5)))))))))))))))))))))))))))))))</f>
        <v>10.6</v>
      </c>
      <c r="AF482" s="425">
        <f>IF(AE482="DSP",0,AE482)</f>
        <v>10.6</v>
      </c>
      <c r="AG482" s="484">
        <f>RANK(AF482,$AF$3:$AF$651,0)</f>
        <v>369</v>
      </c>
      <c r="AH482" s="426">
        <f>IF(ISERROR(VLOOKUP(B482,'Notes Ecrit'!$A$2:$B$650,2,FALSE)),"ABI",(VLOOKUP(B482,'Notes Ecrit'!$A$2:$B$650,2,FALSE)))</f>
        <v>5</v>
      </c>
      <c r="AI482" s="425">
        <f>IF(OR(AH482="ABI",AH482="VALIDÉ"),0,AH482)</f>
        <v>5</v>
      </c>
      <c r="AJ482" s="488">
        <f>RANK(AI482,$AI$3:$AI$651,0)</f>
        <v>416</v>
      </c>
      <c r="AK482" s="427">
        <f>IF(AH482="ABI","DEF",IF(AE482="DSP",AH482,(AE482*0.5+AH482*0.5)))</f>
        <v>7.8</v>
      </c>
    </row>
    <row r="483" spans="1:37" ht="15.75" customHeight="1" thickBot="1" x14ac:dyDescent="0.35">
      <c r="A483" s="414" t="s">
        <v>1026</v>
      </c>
      <c r="B483" s="415">
        <v>21702643</v>
      </c>
      <c r="C483" s="434" t="s">
        <v>872</v>
      </c>
      <c r="D483" s="435" t="s">
        <v>98</v>
      </c>
      <c r="E483" s="418">
        <v>12</v>
      </c>
      <c r="F483" s="419">
        <f>IF(E483="ABI","ABI",IF(E483="DSP","DSP",IF(E483="VAL","VAL",(VLOOKUP(E483,tpstest,2)))))</f>
        <v>15.5</v>
      </c>
      <c r="G483" s="420">
        <f>IF(F483="ABI",0,IF(F483="DSP","DSP",IF(F483="VAL","VAL",(IF(A483="F",VLOOKUP(F483,endurfille,2),VLOOKUP(F483,endurgarçon,2))))))</f>
        <v>9</v>
      </c>
      <c r="H483" s="421">
        <f>IF(G483="VAL","VALIDÉ",G483)</f>
        <v>9</v>
      </c>
      <c r="I483" s="418">
        <v>3.42</v>
      </c>
      <c r="J483" s="420">
        <f>IF(I483="ABI",0,IF(I483="DSP","DSP",IF(I483="VAL","VAL",(IF(A483="F",VLOOKUP(I483,VIT20MF,2),VLOOKUP(I483,Vit20MG,2))))))</f>
        <v>13</v>
      </c>
      <c r="K483" s="418">
        <v>7.43</v>
      </c>
      <c r="L483" s="420">
        <f>IF(K483="ABI",0,IF(K483="DSP","DSP",IF(K483="VAL","VAL",(IF(A483="F",VLOOKUP(K483,vit50mf,2),VLOOKUP(K483,vit50mg,2))))))</f>
        <v>7</v>
      </c>
      <c r="M483" s="421">
        <f>IF(OR(J483="DSP",L483="DSP"),"DSP",IF(L483="VAL","VALIDÉ",(J483+L483)/2))</f>
        <v>10</v>
      </c>
      <c r="N483" s="418">
        <v>69</v>
      </c>
      <c r="O483" s="418">
        <v>77</v>
      </c>
      <c r="P483" s="422">
        <f>IF(OR(N483="DSP",N483="ABI",N483="VAL"),0,N483/O483)</f>
        <v>0.89610389610389607</v>
      </c>
      <c r="Q483" s="420">
        <f>IF(N483="ABI",0,IF(N483="DSP","DSP",IF(N483="VAL","VAL",IF(A483="F",VLOOKUP(P483,forcefille,2),VLOOKUP(P483,forcegarçon,2)))))</f>
        <v>4.5</v>
      </c>
      <c r="R483" s="418">
        <v>37.5</v>
      </c>
      <c r="S483" s="420">
        <f>IF(R483="ABI",0,IF(R483="DSP","DSP",IF(R483="VAL","VAL",IF(A483="F",VLOOKUP(R483,détfille,2),VLOOKUP(R483,détgarçon,2)))))</f>
        <v>2.5</v>
      </c>
      <c r="T483" s="421">
        <f>IF(OR(Q483="VAL",S483="VAL"),"VALIDÉ",IF(AND(Q483="DSP",S483="DSP"),"DSP",IF(Q483="DSP",S483*2,IF(S483="DSP",Q483*2,(Q483+S483)))))</f>
        <v>7</v>
      </c>
      <c r="U483" s="418">
        <v>28.4</v>
      </c>
      <c r="V483" s="420">
        <f>IF(U483="ABI",0,IF(U483="DSP","DSP",IF(U483="VAL","VAL",IF(A483="F",VLOOKUP(U483,coorfille,2),VLOOKUP(U483,coorgarçon,2)))))</f>
        <v>3.75</v>
      </c>
      <c r="W483" s="418">
        <v>0</v>
      </c>
      <c r="X483" s="420">
        <f>IF(W483="ABI",0,IF(W483="DSP","DSP",IF(W483="VAL","VAL",IF(A483="F",VLOOKUP(W483,SouplesseFille,2),VLOOKUP(W483,SouplesseGarçon,2)))))</f>
        <v>2.5</v>
      </c>
      <c r="Y483" s="418">
        <v>8</v>
      </c>
      <c r="Z483" s="420">
        <f>IF(Y483="ABI",0,IF(Y483="DSP","DSP",IF(Y483="VAL","VAL",IF(A483="F",VLOOKUP(Y483,eqfille,2),VLOOKUP(Y483,eqgarçon,2)))))</f>
        <v>1</v>
      </c>
      <c r="AA483" s="421">
        <f>IF(AND(V483="DSP",X483="DSP",Z483="DSP"),"DSP",IF(AND(V483="DSP",X483="DSP"),Z483*4,IF(AND(V483="DSP",Z483="DSP"),X483*4,IF(AND(X483="DSP",Z483="DSP"),V483*2,IF(V483="DSP",(X483+Z483)*2,IF(X483="DSP",V483+Z483*2,IF(Z483="DSP",V483+X483*2,IF(Z483="VAL","VALIDÉ",V483+X483+Z483))))))))</f>
        <v>7.25</v>
      </c>
      <c r="AB483" s="418">
        <v>50.51</v>
      </c>
      <c r="AC483" s="420">
        <f>IF(AB483="ABI",0,IF(AB483="DNF",0,IF(AB483="DSP","DSP",IF(AB483="VAL","VAL",(IF(A483="F",VLOOKUP(AB483,nagefille,2),VLOOKUP(AB483,nagegarçon,2)))))))</f>
        <v>5</v>
      </c>
      <c r="AD483" s="423">
        <f>IF(AC483="VAL","VALIDÉ",AC483)</f>
        <v>5</v>
      </c>
      <c r="AE483" s="424">
        <f>IF(AND(H483="DSP",M483="DSP",T483="DSP",AA483="DSP",AD483="DSP"),"DSP",IF(AND(H483="DSP",M483="DSP",T483="DSP",AA483="DSP"),AD483,IF(AND(H483="DSP",M483="DSP",T483="DSP",AD483="DSP"),AA483,IF(AND(H483="DSP",M483="DSP",AA483="DSP",AD483="DSP"),T483,IF(AND(H483="DSP",T483="DSP",AA483="DSP",AD483="DSP"),M483,IF(AND(M483="DSP",T483="DSP",AA483="DSP",AD483="DSP"),H483,IF(AND(T483="DSP",AA483="DSP",AD483="DSP"),(H483+M483)/2,IF(AND(M483="DSP",AA483="DSP",AD483="DSP"),(H483+T483)/2,IF(AND(H483="DSP",AA483="DSP",AD483="DSP"),(M483+T483)/2,IF(AND(M483="DSP",T483="DSP",AD483="DSP"),(H483+AA483)/2,IF(AND(H483="DSP",T483="DSP",AD483="DSP"),(M483+AA483)/2,IF(AND(H483="DSP",M483="DSP",AD483="DSP"),(T483+AA483)/2,IF(AND(M483="DSP",T483="DSP",AA483="DSP"),(H483+AD483)/2,IF(AND(H483="DSP",T483="DSP",AA483="DSP"),(M483+AD483)/2,IF(AND(H483="DSP",M483="DSP",AA483="DSP"),(T483+AD483)/2,IF(AND(H483="DSP",M483="DSP",T483="DSP"),(AA483+AD483)/2,IF(AND(H483="DSP",M483="DSP"),(T483+AA483+AD483)/3,IF(AND(H483="DSP",T483="DSP"),(M483+AA483+AD483)/3,IF(AND(M483="DSP",T483="DSP"),(H483+AA483+AD483)/3,IF(AND(H483="DSP",AA483="DSP"),(M483+T483+AD483)/3,IF(AND(M483="DSP",AA483="DSP"),(H483+T483+AD483)/3,IF(AND(T483="DSP",AA483="DSP"),(H483+M483+AD483)/3,IF(AND(H483="DSP",AD483="DSP"),(M483+T483+AA483)/3,IF(AND(M483="DSP",AD483="DSP"),(H483+T483+AA483)/3,IF(AND(T483="DSP",AD483="DSP"),(H483+M483+AA483)/3,IF(AND(AA483="DSP",AD483="DSP"),(H483+M483+T483)/3,IF(H483="DSP",(M483+T483+AA483+AD483)/4,IF(M483="DSP",(H483+T483+AA483+AD483)/4,IF(T483="DSP",(H483+M483+AA483+AD483)/4,IF(AA483="DSP",(H483+M483+T483+AD483)/4,IF(AD483="DSP",(H483+M483+T483+AA483)/4,SUM(H483+M483+T483+AA483+AD483)/5)))))))))))))))))))))))))))))))</f>
        <v>7.65</v>
      </c>
      <c r="AF483" s="425">
        <f>IF(AE483="DSP",0,AE483)</f>
        <v>7.65</v>
      </c>
      <c r="AG483" s="484">
        <f>RANK(AF483,$AF$3:$AF$651,0)</f>
        <v>553</v>
      </c>
      <c r="AH483" s="426">
        <f>IF(ISERROR(VLOOKUP(B483,'Notes Ecrit'!$A$2:$B$650,2,FALSE)),"ABI",(VLOOKUP(B483,'Notes Ecrit'!$A$2:$B$650,2,FALSE)))</f>
        <v>5</v>
      </c>
      <c r="AI483" s="425">
        <f>IF(OR(AH483="ABI",AH483="VALIDÉ"),0,AH483)</f>
        <v>5</v>
      </c>
      <c r="AJ483" s="488">
        <f>RANK(AI483,$AI$3:$AI$651,0)</f>
        <v>416</v>
      </c>
      <c r="AK483" s="427">
        <f>IF(AH483="ABI","DEF",IF(AE483="DSP",AH483,(AE483*0.5+AH483*0.5)))</f>
        <v>6.3250000000000002</v>
      </c>
    </row>
    <row r="484" spans="1:37" ht="15.75" customHeight="1" thickBot="1" x14ac:dyDescent="0.35">
      <c r="A484" s="414" t="s">
        <v>74</v>
      </c>
      <c r="B484" s="415">
        <v>21905227</v>
      </c>
      <c r="C484" s="440" t="s">
        <v>873</v>
      </c>
      <c r="D484" s="441" t="s">
        <v>114</v>
      </c>
      <c r="E484" s="418">
        <v>15</v>
      </c>
      <c r="F484" s="419">
        <f>IF(E484="ABI","ABI",IF(E484="DSP","DSP",IF(E484="VAL","VAL",(VLOOKUP(E484,tpstest,2)))))</f>
        <v>17</v>
      </c>
      <c r="G484" s="420">
        <f>IF(F484="ABI",0,IF(F484="DSP","DSP",IF(F484="VAL","VAL",(IF(A484="F",VLOOKUP(F484,endurfille,2),VLOOKUP(F484,endurgarçon,2))))))</f>
        <v>15</v>
      </c>
      <c r="H484" s="421">
        <f>IF(G484="VAL","VALIDÉ",G484)</f>
        <v>15</v>
      </c>
      <c r="I484" s="418">
        <v>3.45</v>
      </c>
      <c r="J484" s="420">
        <f>IF(I484="ABI",0,IF(I484="DSP","DSP",IF(I484="VAL","VAL",(IF(A484="F",VLOOKUP(I484,VIT20MF,2),VLOOKUP(I484,Vit20MG,2))))))</f>
        <v>17</v>
      </c>
      <c r="K484" s="418">
        <v>7.52</v>
      </c>
      <c r="L484" s="420">
        <f>IF(K484="ABI",0,IF(K484="DSP","DSP",IF(K484="VAL","VAL",(IF(A484="F",VLOOKUP(K484,vit50mf,2),VLOOKUP(K484,vit50mg,2))))))</f>
        <v>12</v>
      </c>
      <c r="M484" s="421">
        <f>IF(OR(J484="DSP",L484="DSP"),"DSP",IF(L484="VAL","VALIDÉ",(J484+L484)/2))</f>
        <v>14.5</v>
      </c>
      <c r="N484" s="418">
        <v>37.5</v>
      </c>
      <c r="O484" s="418">
        <v>62</v>
      </c>
      <c r="P484" s="422">
        <f>IF(OR(N484="DSP",N484="ABI",N484="VAL"),0,N484/O484)</f>
        <v>0.60483870967741937</v>
      </c>
      <c r="Q484" s="420">
        <f>IF(N484="ABI",0,IF(N484="DSP","DSP",IF(N484="VAL","VAL",IF(A484="F",VLOOKUP(P484,forcefille,2),VLOOKUP(P484,forcegarçon,2)))))</f>
        <v>6</v>
      </c>
      <c r="R484" s="418">
        <v>33.799999999999997</v>
      </c>
      <c r="S484" s="420">
        <f>IF(R484="ABI",0,IF(R484="DSP","DSP",IF(R484="VAL","VAL",IF(A484="F",VLOOKUP(R484,détfille,2),VLOOKUP(R484,détgarçon,2)))))</f>
        <v>5.5</v>
      </c>
      <c r="T484" s="421">
        <f>IF(OR(Q484="VAL",S484="VAL"),"VALIDÉ",IF(AND(Q484="DSP",S484="DSP"),"DSP",IF(Q484="DSP",S484*2,IF(S484="DSP",Q484*2,(Q484+S484)))))</f>
        <v>11.5</v>
      </c>
      <c r="U484" s="418">
        <v>29.18</v>
      </c>
      <c r="V484" s="420">
        <f>IF(U484="ABI",0,IF(U484="DSP","DSP",IF(U484="VAL","VAL",IF(A484="F",VLOOKUP(U484,coorfille,2),VLOOKUP(U484,coorgarçon,2)))))</f>
        <v>4.25</v>
      </c>
      <c r="W484" s="418">
        <v>-7</v>
      </c>
      <c r="X484" s="420">
        <f>IF(W484="ABI",0,IF(W484="DSP","DSP",IF(W484="VAL","VAL",IF(A484="F",VLOOKUP(W484,SouplesseFille,2),VLOOKUP(W484,SouplesseGarçon,2)))))</f>
        <v>1.25</v>
      </c>
      <c r="Y484" s="418">
        <v>3</v>
      </c>
      <c r="Z484" s="420">
        <f>IF(Y484="ABI",0,IF(Y484="DSP","DSP",IF(Y484="VAL","VAL",IF(A484="F",VLOOKUP(Y484,eqfille,2),VLOOKUP(Y484,eqgarçon,2)))))</f>
        <v>3.5</v>
      </c>
      <c r="AA484" s="421">
        <f>IF(AND(V484="DSP",X484="DSP",Z484="DSP"),"DSP",IF(AND(V484="DSP",X484="DSP"),Z484*4,IF(AND(V484="DSP",Z484="DSP"),X484*4,IF(AND(X484="DSP",Z484="DSP"),V484*2,IF(V484="DSP",(X484+Z484)*2,IF(X484="DSP",V484+Z484*2,IF(Z484="DSP",V484+X484*2,IF(Z484="VAL","VALIDÉ",V484+X484+Z484))))))))</f>
        <v>9</v>
      </c>
      <c r="AB484" s="418">
        <v>39.56</v>
      </c>
      <c r="AC484" s="420">
        <f>IF(AB484="ABI",0,IF(AB484="DNF",0,IF(AB484="DSP","DSP",IF(AB484="VAL","VAL",(IF(A484="F",VLOOKUP(AB484,nagefille,2),VLOOKUP(AB484,nagegarçon,2)))))))</f>
        <v>14</v>
      </c>
      <c r="AD484" s="423">
        <f>IF(AC484="VAL","VALIDÉ",AC484)</f>
        <v>14</v>
      </c>
      <c r="AE484" s="424">
        <f>IF(AND(H484="DSP",M484="DSP",T484="DSP",AA484="DSP",AD484="DSP"),"DSP",IF(AND(H484="DSP",M484="DSP",T484="DSP",AA484="DSP"),AD484,IF(AND(H484="DSP",M484="DSP",T484="DSP",AD484="DSP"),AA484,IF(AND(H484="DSP",M484="DSP",AA484="DSP",AD484="DSP"),T484,IF(AND(H484="DSP",T484="DSP",AA484="DSP",AD484="DSP"),M484,IF(AND(M484="DSP",T484="DSP",AA484="DSP",AD484="DSP"),H484,IF(AND(T484="DSP",AA484="DSP",AD484="DSP"),(H484+M484)/2,IF(AND(M484="DSP",AA484="DSP",AD484="DSP"),(H484+T484)/2,IF(AND(H484="DSP",AA484="DSP",AD484="DSP"),(M484+T484)/2,IF(AND(M484="DSP",T484="DSP",AD484="DSP"),(H484+AA484)/2,IF(AND(H484="DSP",T484="DSP",AD484="DSP"),(M484+AA484)/2,IF(AND(H484="DSP",M484="DSP",AD484="DSP"),(T484+AA484)/2,IF(AND(M484="DSP",T484="DSP",AA484="DSP"),(H484+AD484)/2,IF(AND(H484="DSP",T484="DSP",AA484="DSP"),(M484+AD484)/2,IF(AND(H484="DSP",M484="DSP",AA484="DSP"),(T484+AD484)/2,IF(AND(H484="DSP",M484="DSP",T484="DSP"),(AA484+AD484)/2,IF(AND(H484="DSP",M484="DSP"),(T484+AA484+AD484)/3,IF(AND(H484="DSP",T484="DSP"),(M484+AA484+AD484)/3,IF(AND(M484="DSP",T484="DSP"),(H484+AA484+AD484)/3,IF(AND(H484="DSP",AA484="DSP"),(M484+T484+AD484)/3,IF(AND(M484="DSP",AA484="DSP"),(H484+T484+AD484)/3,IF(AND(T484="DSP",AA484="DSP"),(H484+M484+AD484)/3,IF(AND(H484="DSP",AD484="DSP"),(M484+T484+AA484)/3,IF(AND(M484="DSP",AD484="DSP"),(H484+T484+AA484)/3,IF(AND(T484="DSP",AD484="DSP"),(H484+M484+AA484)/3,IF(AND(AA484="DSP",AD484="DSP"),(H484+M484+T484)/3,IF(H484="DSP",(M484+T484+AA484+AD484)/4,IF(M484="DSP",(H484+T484+AA484+AD484)/4,IF(T484="DSP",(H484+M484+AA484+AD484)/4,IF(AA484="DSP",(H484+M484+T484+AD484)/4,IF(AD484="DSP",(H484+M484+T484+AA484)/4,SUM(H484+M484+T484+AA484+AD484)/5)))))))))))))))))))))))))))))))</f>
        <v>12.8</v>
      </c>
      <c r="AF484" s="425">
        <f>IF(AE484="DSP",0,AE484)</f>
        <v>12.8</v>
      </c>
      <c r="AG484" s="484">
        <f>RANK(AF484,$AF$3:$AF$651,0)</f>
        <v>105</v>
      </c>
      <c r="AH484" s="426">
        <f>IF(ISERROR(VLOOKUP(B484,'Notes Ecrit'!$A$2:$B$650,2,FALSE)),"ABI",(VLOOKUP(B484,'Notes Ecrit'!$A$2:$B$650,2,FALSE)))</f>
        <v>6</v>
      </c>
      <c r="AI484" s="425">
        <f>IF(OR(AH484="ABI",AH484="VALIDÉ"),0,AH484)</f>
        <v>6</v>
      </c>
      <c r="AJ484" s="488">
        <f>RANK(AI484,$AI$3:$AI$651,0)</f>
        <v>288</v>
      </c>
      <c r="AK484" s="427">
        <f>IF(AH484="ABI","DEF",IF(AE484="DSP",AH484,(AE484*0.5+AH484*0.5)))</f>
        <v>9.4</v>
      </c>
    </row>
    <row r="485" spans="1:37" ht="15.75" customHeight="1" thickBot="1" x14ac:dyDescent="0.35">
      <c r="A485" s="414" t="s">
        <v>1026</v>
      </c>
      <c r="B485" s="415">
        <v>21905440</v>
      </c>
      <c r="C485" s="434" t="s">
        <v>874</v>
      </c>
      <c r="D485" s="435" t="s">
        <v>200</v>
      </c>
      <c r="E485" s="418">
        <v>18</v>
      </c>
      <c r="F485" s="419">
        <f>IF(E485="ABI","ABI",IF(E485="DSP","DSP",IF(E485="VAL","VAL",(VLOOKUP(E485,tpstest,2)))))</f>
        <v>18.5</v>
      </c>
      <c r="G485" s="420">
        <f>IF(F485="ABI",0,IF(F485="DSP","DSP",IF(F485="VAL","VAL",(IF(A485="F",VLOOKUP(F485,endurfille,2),VLOOKUP(F485,endurgarçon,2))))))</f>
        <v>15</v>
      </c>
      <c r="H485" s="421">
        <f>IF(G485="VAL","VALIDÉ",G485)</f>
        <v>15</v>
      </c>
      <c r="I485" s="418">
        <v>3.28</v>
      </c>
      <c r="J485" s="420">
        <f>IF(I485="ABI",0,IF(I485="DSP","DSP",IF(I485="VAL","VAL",(IF(A485="F",VLOOKUP(I485,VIT20MF,2),VLOOKUP(I485,Vit20MG,2))))))</f>
        <v>16</v>
      </c>
      <c r="K485" s="418">
        <v>6.99</v>
      </c>
      <c r="L485" s="420">
        <f>IF(K485="ABI",0,IF(K485="DSP","DSP",IF(K485="VAL","VAL",(IF(A485="F",VLOOKUP(K485,vit50mf,2),VLOOKUP(K485,vit50mg,2))))))</f>
        <v>10</v>
      </c>
      <c r="M485" s="421">
        <f>IF(OR(J485="DSP",L485="DSP"),"DSP",IF(L485="VAL","VALIDÉ",(J485+L485)/2))</f>
        <v>13</v>
      </c>
      <c r="N485" s="418">
        <v>58</v>
      </c>
      <c r="O485" s="418">
        <v>57</v>
      </c>
      <c r="P485" s="422">
        <f>IF(OR(N485="DSP",N485="ABI",N485="VAL"),0,N485/O485)</f>
        <v>1.0175438596491229</v>
      </c>
      <c r="Q485" s="420">
        <f>IF(N485="ABI",0,IF(N485="DSP","DSP",IF(N485="VAL","VAL",IF(A485="F",VLOOKUP(P485,forcefille,2),VLOOKUP(P485,forcegarçon,2)))))</f>
        <v>5.5</v>
      </c>
      <c r="R485" s="418">
        <v>44.6</v>
      </c>
      <c r="S485" s="420">
        <f>IF(R485="ABI",0,IF(R485="DSP","DSP",IF(R485="VAL","VAL",IF(A485="F",VLOOKUP(R485,détfille,2),VLOOKUP(R485,détgarçon,2)))))</f>
        <v>4</v>
      </c>
      <c r="T485" s="421">
        <f>IF(OR(Q485="VAL",S485="VAL"),"VALIDÉ",IF(AND(Q485="DSP",S485="DSP"),"DSP",IF(Q485="DSP",S485*2,IF(S485="DSP",Q485*2,(Q485+S485)))))</f>
        <v>9.5</v>
      </c>
      <c r="U485" s="418">
        <v>25.89</v>
      </c>
      <c r="V485" s="420">
        <f>IF(U485="ABI",0,IF(U485="DSP","DSP",IF(U485="VAL","VAL",IF(A485="F",VLOOKUP(U485,coorfille,2),VLOOKUP(U485,coorgarçon,2)))))</f>
        <v>5</v>
      </c>
      <c r="W485" s="418">
        <v>-3</v>
      </c>
      <c r="X485" s="420">
        <f>IF(W485="ABI",0,IF(W485="DSP","DSP",IF(W485="VAL","VAL",IF(A485="F",VLOOKUP(W485,SouplesseFille,2),VLOOKUP(W485,SouplesseGarçon,2)))))</f>
        <v>1.75</v>
      </c>
      <c r="Y485" s="418">
        <v>4</v>
      </c>
      <c r="Z485" s="420">
        <f>IF(Y485="ABI",0,IF(Y485="DSP","DSP",IF(Y485="VAL","VAL",IF(A485="F",VLOOKUP(Y485,eqfille,2),VLOOKUP(Y485,eqgarçon,2)))))</f>
        <v>3</v>
      </c>
      <c r="AA485" s="421">
        <f>IF(AND(V485="DSP",X485="DSP",Z485="DSP"),"DSP",IF(AND(V485="DSP",X485="DSP"),Z485*4,IF(AND(V485="DSP",Z485="DSP"),X485*4,IF(AND(X485="DSP",Z485="DSP"),V485*2,IF(V485="DSP",(X485+Z485)*2,IF(X485="DSP",V485+Z485*2,IF(Z485="DSP",V485+X485*2,IF(Z485="VAL","VALIDÉ",V485+X485+Z485))))))))</f>
        <v>9.75</v>
      </c>
      <c r="AB485" s="418">
        <v>34.82</v>
      </c>
      <c r="AC485" s="420">
        <f>IF(AB485="ABI",0,IF(AB485="DNF",0,IF(AB485="DSP","DSP",IF(AB485="VAL","VAL",(IF(A485="F",VLOOKUP(AB485,nagefille,2),VLOOKUP(AB485,nagegarçon,2)))))))</f>
        <v>13</v>
      </c>
      <c r="AD485" s="423">
        <f>IF(AC485="VAL","VALIDÉ",AC485)</f>
        <v>13</v>
      </c>
      <c r="AE485" s="424">
        <f>IF(AND(H485="DSP",M485="DSP",T485="DSP",AA485="DSP",AD485="DSP"),"DSP",IF(AND(H485="DSP",M485="DSP",T485="DSP",AA485="DSP"),AD485,IF(AND(H485="DSP",M485="DSP",T485="DSP",AD485="DSP"),AA485,IF(AND(H485="DSP",M485="DSP",AA485="DSP",AD485="DSP"),T485,IF(AND(H485="DSP",T485="DSP",AA485="DSP",AD485="DSP"),M485,IF(AND(M485="DSP",T485="DSP",AA485="DSP",AD485="DSP"),H485,IF(AND(T485="DSP",AA485="DSP",AD485="DSP"),(H485+M485)/2,IF(AND(M485="DSP",AA485="DSP",AD485="DSP"),(H485+T485)/2,IF(AND(H485="DSP",AA485="DSP",AD485="DSP"),(M485+T485)/2,IF(AND(M485="DSP",T485="DSP",AD485="DSP"),(H485+AA485)/2,IF(AND(H485="DSP",T485="DSP",AD485="DSP"),(M485+AA485)/2,IF(AND(H485="DSP",M485="DSP",AD485="DSP"),(T485+AA485)/2,IF(AND(M485="DSP",T485="DSP",AA485="DSP"),(H485+AD485)/2,IF(AND(H485="DSP",T485="DSP",AA485="DSP"),(M485+AD485)/2,IF(AND(H485="DSP",M485="DSP",AA485="DSP"),(T485+AD485)/2,IF(AND(H485="DSP",M485="DSP",T485="DSP"),(AA485+AD485)/2,IF(AND(H485="DSP",M485="DSP"),(T485+AA485+AD485)/3,IF(AND(H485="DSP",T485="DSP"),(M485+AA485+AD485)/3,IF(AND(M485="DSP",T485="DSP"),(H485+AA485+AD485)/3,IF(AND(H485="DSP",AA485="DSP"),(M485+T485+AD485)/3,IF(AND(M485="DSP",AA485="DSP"),(H485+T485+AD485)/3,IF(AND(T485="DSP",AA485="DSP"),(H485+M485+AD485)/3,IF(AND(H485="DSP",AD485="DSP"),(M485+T485+AA485)/3,IF(AND(M485="DSP",AD485="DSP"),(H485+T485+AA485)/3,IF(AND(T485="DSP",AD485="DSP"),(H485+M485+AA485)/3,IF(AND(AA485="DSP",AD485="DSP"),(H485+M485+T485)/3,IF(H485="DSP",(M485+T485+AA485+AD485)/4,IF(M485="DSP",(H485+T485+AA485+AD485)/4,IF(T485="DSP",(H485+M485+AA485+AD485)/4,IF(AA485="DSP",(H485+M485+T485+AD485)/4,IF(AD485="DSP",(H485+M485+T485+AA485)/4,SUM(H485+M485+T485+AA485+AD485)/5)))))))))))))))))))))))))))))))</f>
        <v>12.05</v>
      </c>
      <c r="AF485" s="425">
        <f>IF(AE485="DSP",0,AE485)</f>
        <v>12.05</v>
      </c>
      <c r="AG485" s="484">
        <f>RANK(AF485,$AF$3:$AF$651,0)</f>
        <v>187</v>
      </c>
      <c r="AH485" s="426">
        <f>IF(ISERROR(VLOOKUP(B485,'Notes Ecrit'!$A$2:$B$650,2,FALSE)),"ABI",(VLOOKUP(B485,'Notes Ecrit'!$A$2:$B$650,2,FALSE)))</f>
        <v>5.5</v>
      </c>
      <c r="AI485" s="425">
        <f>IF(OR(AH485="ABI",AH485="VALIDÉ"),0,AH485)</f>
        <v>5.5</v>
      </c>
      <c r="AJ485" s="488">
        <f>RANK(AI485,$AI$3:$AI$651,0)</f>
        <v>353</v>
      </c>
      <c r="AK485" s="427">
        <f>IF(AH485="ABI","DEF",IF(AE485="DSP",AH485,(AE485*0.5+AH485*0.5)))</f>
        <v>8.7750000000000004</v>
      </c>
    </row>
    <row r="486" spans="1:37" ht="15.75" customHeight="1" thickBot="1" x14ac:dyDescent="0.35">
      <c r="A486" s="414" t="s">
        <v>74</v>
      </c>
      <c r="B486" s="415">
        <v>21909647</v>
      </c>
      <c r="C486" s="440" t="s">
        <v>875</v>
      </c>
      <c r="D486" s="441" t="s">
        <v>142</v>
      </c>
      <c r="E486" s="418">
        <v>14</v>
      </c>
      <c r="F486" s="419">
        <f>IF(E486="ABI","ABI",IF(E486="DSP","DSP",IF(E486="VAL","VAL",(VLOOKUP(E486,tpstest,2)))))</f>
        <v>16.5</v>
      </c>
      <c r="G486" s="420">
        <f>IF(F486="ABI",0,IF(F486="DSP","DSP",IF(F486="VAL","VAL",(IF(A486="F",VLOOKUP(F486,endurfille,2),VLOOKUP(F486,endurgarçon,2))))))</f>
        <v>14</v>
      </c>
      <c r="H486" s="421">
        <f>IF(G486="VAL","VALIDÉ",G486)</f>
        <v>14</v>
      </c>
      <c r="I486" s="418">
        <v>3.29</v>
      </c>
      <c r="J486" s="420">
        <f>IF(I486="ABI",0,IF(I486="DSP","DSP",IF(I486="VAL","VAL",(IF(A486="F",VLOOKUP(I486,VIT20MF,2),VLOOKUP(I486,Vit20MG,2))))))</f>
        <v>20</v>
      </c>
      <c r="K486" s="418">
        <v>7.36</v>
      </c>
      <c r="L486" s="420">
        <f>IF(K486="ABI",0,IF(K486="DSP","DSP",IF(K486="VAL","VAL",(IF(A486="F",VLOOKUP(K486,vit50mf,2),VLOOKUP(K486,vit50mg,2))))))</f>
        <v>13</v>
      </c>
      <c r="M486" s="421">
        <f>IF(OR(J486="DSP",L486="DSP"),"DSP",IF(L486="VAL","VALIDÉ",(J486+L486)/2))</f>
        <v>16.5</v>
      </c>
      <c r="N486" s="418">
        <v>29</v>
      </c>
      <c r="O486" s="418">
        <v>49</v>
      </c>
      <c r="P486" s="422">
        <f>IF(OR(N486="DSP",N486="ABI",N486="VAL"),0,N486/O486)</f>
        <v>0.59183673469387754</v>
      </c>
      <c r="Q486" s="420">
        <f>IF(N486="ABI",0,IF(N486="DSP","DSP",IF(N486="VAL","VAL",IF(A486="F",VLOOKUP(P486,forcefille,2),VLOOKUP(P486,forcegarçon,2)))))</f>
        <v>5.5</v>
      </c>
      <c r="R486" s="418">
        <v>34.4</v>
      </c>
      <c r="S486" s="420">
        <f>IF(R486="ABI",0,IF(R486="DSP","DSP",IF(R486="VAL","VAL",IF(A486="F",VLOOKUP(R486,détfille,2),VLOOKUP(R486,détgarçon,2)))))</f>
        <v>6</v>
      </c>
      <c r="T486" s="421">
        <f>IF(OR(Q486="VAL",S486="VAL"),"VALIDÉ",IF(AND(Q486="DSP",S486="DSP"),"DSP",IF(Q486="DSP",S486*2,IF(S486="DSP",Q486*2,(Q486+S486)))))</f>
        <v>11.5</v>
      </c>
      <c r="U486" s="418">
        <v>25.05</v>
      </c>
      <c r="V486" s="420">
        <f>IF(U486="ABI",0,IF(U486="DSP","DSP",IF(U486="VAL","VAL",IF(A486="F",VLOOKUP(U486,coorfille,2),VLOOKUP(U486,coorgarçon,2)))))</f>
        <v>6.25</v>
      </c>
      <c r="W486" s="418">
        <v>-1</v>
      </c>
      <c r="X486" s="420">
        <f>IF(W486="ABI",0,IF(W486="DSP","DSP",IF(W486="VAL","VAL",IF(A486="F",VLOOKUP(W486,SouplesseFille,2),VLOOKUP(W486,SouplesseGarçon,2)))))</f>
        <v>2.25</v>
      </c>
      <c r="Y486" s="418">
        <v>2</v>
      </c>
      <c r="Z486" s="420">
        <f>IF(Y486="ABI",0,IF(Y486="DSP","DSP",IF(Y486="VAL","VAL",IF(A486="F",VLOOKUP(Y486,eqfille,2),VLOOKUP(Y486,eqgarçon,2)))))</f>
        <v>4</v>
      </c>
      <c r="AA486" s="421">
        <f>IF(AND(V486="DSP",X486="DSP",Z486="DSP"),"DSP",IF(AND(V486="DSP",X486="DSP"),Z486*4,IF(AND(V486="DSP",Z486="DSP"),X486*4,IF(AND(X486="DSP",Z486="DSP"),V486*2,IF(V486="DSP",(X486+Z486)*2,IF(X486="DSP",V486+Z486*2,IF(Z486="DSP",V486+X486*2,IF(Z486="VAL","VALIDÉ",V486+X486+Z486))))))))</f>
        <v>12.5</v>
      </c>
      <c r="AB486" s="418">
        <v>62.97</v>
      </c>
      <c r="AC486" s="420">
        <f>IF(AB486="ABI",0,IF(AB486="DNF",0,IF(AB486="DSP","DSP",IF(AB486="VAL","VAL",(IF(A486="F",VLOOKUP(AB486,nagefille,2),VLOOKUP(AB486,nagegarçon,2)))))))</f>
        <v>3</v>
      </c>
      <c r="AD486" s="423">
        <f>IF(AC486="VAL","VALIDÉ",AC486)</f>
        <v>3</v>
      </c>
      <c r="AE486" s="424">
        <f>IF(AND(H486="DSP",M486="DSP",T486="DSP",AA486="DSP",AD486="DSP"),"DSP",IF(AND(H486="DSP",M486="DSP",T486="DSP",AA486="DSP"),AD486,IF(AND(H486="DSP",M486="DSP",T486="DSP",AD486="DSP"),AA486,IF(AND(H486="DSP",M486="DSP",AA486="DSP",AD486="DSP"),T486,IF(AND(H486="DSP",T486="DSP",AA486="DSP",AD486="DSP"),M486,IF(AND(M486="DSP",T486="DSP",AA486="DSP",AD486="DSP"),H486,IF(AND(T486="DSP",AA486="DSP",AD486="DSP"),(H486+M486)/2,IF(AND(M486="DSP",AA486="DSP",AD486="DSP"),(H486+T486)/2,IF(AND(H486="DSP",AA486="DSP",AD486="DSP"),(M486+T486)/2,IF(AND(M486="DSP",T486="DSP",AD486="DSP"),(H486+AA486)/2,IF(AND(H486="DSP",T486="DSP",AD486="DSP"),(M486+AA486)/2,IF(AND(H486="DSP",M486="DSP",AD486="DSP"),(T486+AA486)/2,IF(AND(M486="DSP",T486="DSP",AA486="DSP"),(H486+AD486)/2,IF(AND(H486="DSP",T486="DSP",AA486="DSP"),(M486+AD486)/2,IF(AND(H486="DSP",M486="DSP",AA486="DSP"),(T486+AD486)/2,IF(AND(H486="DSP",M486="DSP",T486="DSP"),(AA486+AD486)/2,IF(AND(H486="DSP",M486="DSP"),(T486+AA486+AD486)/3,IF(AND(H486="DSP",T486="DSP"),(M486+AA486+AD486)/3,IF(AND(M486="DSP",T486="DSP"),(H486+AA486+AD486)/3,IF(AND(H486="DSP",AA486="DSP"),(M486+T486+AD486)/3,IF(AND(M486="DSP",AA486="DSP"),(H486+T486+AD486)/3,IF(AND(T486="DSP",AA486="DSP"),(H486+M486+AD486)/3,IF(AND(H486="DSP",AD486="DSP"),(M486+T486+AA486)/3,IF(AND(M486="DSP",AD486="DSP"),(H486+T486+AA486)/3,IF(AND(T486="DSP",AD486="DSP"),(H486+M486+AA486)/3,IF(AND(AA486="DSP",AD486="DSP"),(H486+M486+T486)/3,IF(H486="DSP",(M486+T486+AA486+AD486)/4,IF(M486="DSP",(H486+T486+AA486+AD486)/4,IF(T486="DSP",(H486+M486+AA486+AD486)/4,IF(AA486="DSP",(H486+M486+T486+AD486)/4,IF(AD486="DSP",(H486+M486+T486+AA486)/4,SUM(H486+M486+T486+AA486+AD486)/5)))))))))))))))))))))))))))))))</f>
        <v>11.5</v>
      </c>
      <c r="AF486" s="425">
        <f>IF(AE486="DSP",0,AE486)</f>
        <v>11.5</v>
      </c>
      <c r="AG486" s="484">
        <f>RANK(AF486,$AF$3:$AF$651,0)</f>
        <v>256</v>
      </c>
      <c r="AH486" s="426">
        <f>IF(ISERROR(VLOOKUP(B486,'Notes Ecrit'!$A$2:$B$650,2,FALSE)),"ABI",(VLOOKUP(B486,'Notes Ecrit'!$A$2:$B$650,2,FALSE)))</f>
        <v>10.5</v>
      </c>
      <c r="AI486" s="425">
        <f>IF(OR(AH486="ABI",AH486="VALIDÉ"),0,AH486)</f>
        <v>10.5</v>
      </c>
      <c r="AJ486" s="488">
        <f>RANK(AI486,$AI$3:$AI$651,0)</f>
        <v>21</v>
      </c>
      <c r="AK486" s="427">
        <f>IF(AH486="ABI","DEF",IF(AE486="DSP",AH486,(AE486*0.5+AH486*0.5)))</f>
        <v>11</v>
      </c>
    </row>
    <row r="487" spans="1:37" ht="15.75" customHeight="1" thickBot="1" x14ac:dyDescent="0.35">
      <c r="A487" s="414" t="s">
        <v>74</v>
      </c>
      <c r="B487" s="415">
        <v>21901170</v>
      </c>
      <c r="C487" s="434" t="s">
        <v>875</v>
      </c>
      <c r="D487" s="435" t="s">
        <v>219</v>
      </c>
      <c r="E487" s="418">
        <v>12</v>
      </c>
      <c r="F487" s="419">
        <f>IF(E487="ABI","ABI",IF(E487="DSP","DSP",IF(E487="VAL","VAL",(VLOOKUP(E487,tpstest,2)))))</f>
        <v>15.5</v>
      </c>
      <c r="G487" s="420">
        <f>IF(F487="ABI",0,IF(F487="DSP","DSP",IF(F487="VAL","VAL",(IF(A487="F",VLOOKUP(F487,endurfille,2),VLOOKUP(F487,endurgarçon,2))))))</f>
        <v>12</v>
      </c>
      <c r="H487" s="421">
        <f>IF(G487="VAL","VALIDÉ",G487)</f>
        <v>12</v>
      </c>
      <c r="I487" s="418">
        <v>3.74</v>
      </c>
      <c r="J487" s="420">
        <f>IF(I487="ABI",0,IF(I487="DSP","DSP",IF(I487="VAL","VAL",(IF(A487="F",VLOOKUP(I487,VIT20MF,2),VLOOKUP(I487,Vit20MG,2))))))</f>
        <v>12</v>
      </c>
      <c r="K487" s="418">
        <v>8.07</v>
      </c>
      <c r="L487" s="420">
        <f>IF(K487="ABI",0,IF(K487="DSP","DSP",IF(K487="VAL","VAL",(IF(A487="F",VLOOKUP(K487,vit50mf,2),VLOOKUP(K487,vit50mg,2))))))</f>
        <v>8</v>
      </c>
      <c r="M487" s="421">
        <f>IF(OR(J487="DSP",L487="DSP"),"DSP",IF(L487="VAL","VALIDÉ",(J487+L487)/2))</f>
        <v>10</v>
      </c>
      <c r="N487" s="418">
        <v>27</v>
      </c>
      <c r="O487" s="418">
        <v>51</v>
      </c>
      <c r="P487" s="422">
        <f>IF(OR(N487="DSP",N487="ABI",N487="VAL"),0,N487/O487)</f>
        <v>0.52941176470588236</v>
      </c>
      <c r="Q487" s="420">
        <f>IF(N487="ABI",0,IF(N487="DSP","DSP",IF(N487="VAL","VAL",IF(A487="F",VLOOKUP(P487,forcefille,2),VLOOKUP(P487,forcegarçon,2)))))</f>
        <v>5</v>
      </c>
      <c r="R487" s="418">
        <v>29.2</v>
      </c>
      <c r="S487" s="420">
        <f>IF(R487="ABI",0,IF(R487="DSP","DSP",IF(R487="VAL","VAL",IF(A487="F",VLOOKUP(R487,détfille,2),VLOOKUP(R487,détgarçon,2)))))</f>
        <v>4.5</v>
      </c>
      <c r="T487" s="421">
        <f>IF(OR(Q487="VAL",S487="VAL"),"VALIDÉ",IF(AND(Q487="DSP",S487="DSP"),"DSP",IF(Q487="DSP",S487*2,IF(S487="DSP",Q487*2,(Q487+S487)))))</f>
        <v>9.5</v>
      </c>
      <c r="U487" s="418">
        <v>29.65</v>
      </c>
      <c r="V487" s="420">
        <f>IF(U487="ABI",0,IF(U487="DSP","DSP",IF(U487="VAL","VAL",IF(A487="F",VLOOKUP(U487,coorfille,2),VLOOKUP(U487,coorgarçon,2)))))</f>
        <v>4</v>
      </c>
      <c r="W487" s="418">
        <v>-4</v>
      </c>
      <c r="X487" s="420">
        <f>IF(W487="ABI",0,IF(W487="DSP","DSP",IF(W487="VAL","VAL",IF(A487="F",VLOOKUP(W487,SouplesseFille,2),VLOOKUP(W487,SouplesseGarçon,2)))))</f>
        <v>1.5</v>
      </c>
      <c r="Y487" s="418">
        <v>2</v>
      </c>
      <c r="Z487" s="420">
        <f>IF(Y487="ABI",0,IF(Y487="DSP","DSP",IF(Y487="VAL","VAL",IF(A487="F",VLOOKUP(Y487,eqfille,2),VLOOKUP(Y487,eqgarçon,2)))))</f>
        <v>4</v>
      </c>
      <c r="AA487" s="421">
        <f>IF(AND(V487="DSP",X487="DSP",Z487="DSP"),"DSP",IF(AND(V487="DSP",X487="DSP"),Z487*4,IF(AND(V487="DSP",Z487="DSP"),X487*4,IF(AND(X487="DSP",Z487="DSP"),V487*2,IF(V487="DSP",(X487+Z487)*2,IF(X487="DSP",V487+Z487*2,IF(Z487="DSP",V487+X487*2,IF(Z487="VAL","VALIDÉ",V487+X487+Z487))))))))</f>
        <v>9.5</v>
      </c>
      <c r="AB487" s="418">
        <v>51.5</v>
      </c>
      <c r="AC487" s="420">
        <f>IF(AB487="ABI",0,IF(AB487="DNF",0,IF(AB487="DSP","DSP",IF(AB487="VAL","VAL",(IF(A487="F",VLOOKUP(AB487,nagefille,2),VLOOKUP(AB487,nagegarçon,2)))))))</f>
        <v>8</v>
      </c>
      <c r="AD487" s="423">
        <f>IF(AC487="VAL","VALIDÉ",AC487)</f>
        <v>8</v>
      </c>
      <c r="AE487" s="424">
        <f>IF(AND(H487="DSP",M487="DSP",T487="DSP",AA487="DSP",AD487="DSP"),"DSP",IF(AND(H487="DSP",M487="DSP",T487="DSP",AA487="DSP"),AD487,IF(AND(H487="DSP",M487="DSP",T487="DSP",AD487="DSP"),AA487,IF(AND(H487="DSP",M487="DSP",AA487="DSP",AD487="DSP"),T487,IF(AND(H487="DSP",T487="DSP",AA487="DSP",AD487="DSP"),M487,IF(AND(M487="DSP",T487="DSP",AA487="DSP",AD487="DSP"),H487,IF(AND(T487="DSP",AA487="DSP",AD487="DSP"),(H487+M487)/2,IF(AND(M487="DSP",AA487="DSP",AD487="DSP"),(H487+T487)/2,IF(AND(H487="DSP",AA487="DSP",AD487="DSP"),(M487+T487)/2,IF(AND(M487="DSP",T487="DSP",AD487="DSP"),(H487+AA487)/2,IF(AND(H487="DSP",T487="DSP",AD487="DSP"),(M487+AA487)/2,IF(AND(H487="DSP",M487="DSP",AD487="DSP"),(T487+AA487)/2,IF(AND(M487="DSP",T487="DSP",AA487="DSP"),(H487+AD487)/2,IF(AND(H487="DSP",T487="DSP",AA487="DSP"),(M487+AD487)/2,IF(AND(H487="DSP",M487="DSP",AA487="DSP"),(T487+AD487)/2,IF(AND(H487="DSP",M487="DSP",T487="DSP"),(AA487+AD487)/2,IF(AND(H487="DSP",M487="DSP"),(T487+AA487+AD487)/3,IF(AND(H487="DSP",T487="DSP"),(M487+AA487+AD487)/3,IF(AND(M487="DSP",T487="DSP"),(H487+AA487+AD487)/3,IF(AND(H487="DSP",AA487="DSP"),(M487+T487+AD487)/3,IF(AND(M487="DSP",AA487="DSP"),(H487+T487+AD487)/3,IF(AND(T487="DSP",AA487="DSP"),(H487+M487+AD487)/3,IF(AND(H487="DSP",AD487="DSP"),(M487+T487+AA487)/3,IF(AND(M487="DSP",AD487="DSP"),(H487+T487+AA487)/3,IF(AND(T487="DSP",AD487="DSP"),(H487+M487+AA487)/3,IF(AND(AA487="DSP",AD487="DSP"),(H487+M487+T487)/3,IF(H487="DSP",(M487+T487+AA487+AD487)/4,IF(M487="DSP",(H487+T487+AA487+AD487)/4,IF(T487="DSP",(H487+M487+AA487+AD487)/4,IF(AA487="DSP",(H487+M487+T487+AD487)/4,IF(AD487="DSP",(H487+M487+T487+AA487)/4,SUM(H487+M487+T487+AA487+AD487)/5)))))))))))))))))))))))))))))))</f>
        <v>9.8000000000000007</v>
      </c>
      <c r="AF487" s="425">
        <f>IF(AE487="DSP",0,AE487)</f>
        <v>9.8000000000000007</v>
      </c>
      <c r="AG487" s="484">
        <f>RANK(AF487,$AF$3:$AF$651,0)</f>
        <v>444</v>
      </c>
      <c r="AH487" s="426">
        <f>IF(ISERROR(VLOOKUP(B487,'Notes Ecrit'!$A$2:$B$650,2,FALSE)),"ABI",(VLOOKUP(B487,'Notes Ecrit'!$A$2:$B$650,2,FALSE)))</f>
        <v>8</v>
      </c>
      <c r="AI487" s="425">
        <f>IF(OR(AH487="ABI",AH487="VALIDÉ"),0,AH487)</f>
        <v>8</v>
      </c>
      <c r="AJ487" s="488">
        <f>RANK(AI487,$AI$3:$AI$651,0)</f>
        <v>109</v>
      </c>
      <c r="AK487" s="427">
        <f>IF(AH487="ABI","DEF",IF(AE487="DSP",AH487,(AE487*0.5+AH487*0.5)))</f>
        <v>8.9</v>
      </c>
    </row>
    <row r="488" spans="1:37" ht="15.75" customHeight="1" thickBot="1" x14ac:dyDescent="0.35">
      <c r="A488" s="414" t="s">
        <v>1026</v>
      </c>
      <c r="B488" s="415">
        <v>21704304</v>
      </c>
      <c r="C488" s="434" t="s">
        <v>876</v>
      </c>
      <c r="D488" s="435" t="s">
        <v>448</v>
      </c>
      <c r="E488" s="450">
        <v>16</v>
      </c>
      <c r="F488" s="419">
        <f>IF(E488="ABI","ABI",IF(E488="DSP","DSP",IF(E488="VAL","VAL",(VLOOKUP(E488,tpstest,2)))))</f>
        <v>17.5</v>
      </c>
      <c r="G488" s="420">
        <f>IF(F488="ABI",0,IF(F488="DSP","DSP",IF(F488="VAL","VAL",(IF(A488="F",VLOOKUP(F488,endurfille,2),VLOOKUP(F488,endurgarçon,2))))))</f>
        <v>13</v>
      </c>
      <c r="H488" s="421">
        <f>IF(G488="VAL","VALIDÉ",G488)</f>
        <v>13</v>
      </c>
      <c r="I488" s="450">
        <v>3.37</v>
      </c>
      <c r="J488" s="420">
        <f>IF(I488="ABI",0,IF(I488="DSP","DSP",IF(I488="VAL","VAL",(IF(A488="F",VLOOKUP(I488,VIT20MF,2),VLOOKUP(I488,Vit20MG,2))))))</f>
        <v>14</v>
      </c>
      <c r="K488" s="450">
        <v>6.96</v>
      </c>
      <c r="L488" s="420">
        <f>IF(K488="ABI",0,IF(K488="DSP","DSP",IF(K488="VAL","VAL",(IF(A488="F",VLOOKUP(K488,vit50mf,2),VLOOKUP(K488,vit50mg,2))))))</f>
        <v>10</v>
      </c>
      <c r="M488" s="421">
        <f>IF(OR(J488="DSP",L488="DSP"),"DSP",IF(L488="VAL","VALIDÉ",(J488+L488)/2))</f>
        <v>12</v>
      </c>
      <c r="N488" s="450">
        <v>46</v>
      </c>
      <c r="O488" s="418">
        <v>56</v>
      </c>
      <c r="P488" s="422">
        <f>IF(OR(N488="DSP",N488="ABI",N488="VAL"),0,N488/O488)</f>
        <v>0.8214285714285714</v>
      </c>
      <c r="Q488" s="420">
        <f>IF(N488="ABI",0,IF(N488="DSP","DSP",IF(N488="VAL","VAL",IF(A488="F",VLOOKUP(P488,forcefille,2),VLOOKUP(P488,forcegarçon,2)))))</f>
        <v>4.5</v>
      </c>
      <c r="R488" s="450">
        <v>41.8</v>
      </c>
      <c r="S488" s="420">
        <f>IF(R488="ABI",0,IF(R488="DSP","DSP",IF(R488="VAL","VAL",IF(A488="F",VLOOKUP(R488,détfille,2),VLOOKUP(R488,détgarçon,2)))))</f>
        <v>3.5</v>
      </c>
      <c r="T488" s="421">
        <f>IF(OR(Q488="VAL",S488="VAL"),"VALIDÉ",IF(AND(Q488="DSP",S488="DSP"),"DSP",IF(Q488="DSP",S488*2,IF(S488="DSP",Q488*2,(Q488+S488)))))</f>
        <v>8</v>
      </c>
      <c r="U488" s="450">
        <v>23.08</v>
      </c>
      <c r="V488" s="420">
        <f>IF(U488="ABI",0,IF(U488="DSP","DSP",IF(U488="VAL","VAL",IF(A488="F",VLOOKUP(U488,coorfille,2),VLOOKUP(U488,coorgarçon,2)))))</f>
        <v>6.25</v>
      </c>
      <c r="W488" s="450">
        <v>1</v>
      </c>
      <c r="X488" s="420">
        <f>IF(W488="ABI",0,IF(W488="DSP","DSP",IF(W488="VAL","VAL",IF(A488="F",VLOOKUP(W488,SouplesseFille,2),VLOOKUP(W488,SouplesseGarçon,2)))))</f>
        <v>2.75</v>
      </c>
      <c r="Y488" s="450">
        <v>3</v>
      </c>
      <c r="Z488" s="420">
        <f>IF(Y488="ABI",0,IF(Y488="DSP","DSP",IF(Y488="VAL","VAL",IF(A488="F",VLOOKUP(Y488,eqfille,2),VLOOKUP(Y488,eqgarçon,2)))))</f>
        <v>3.5</v>
      </c>
      <c r="AA488" s="421">
        <f>IF(AND(V488="DSP",X488="DSP",Z488="DSP"),"DSP",IF(AND(V488="DSP",X488="DSP"),Z488*4,IF(AND(V488="DSP",Z488="DSP"),X488*4,IF(AND(X488="DSP",Z488="DSP"),V488*2,IF(V488="DSP",(X488+Z488)*2,IF(X488="DSP",V488+Z488*2,IF(Z488="DSP",V488+X488*2,IF(Z488="VAL","VALIDÉ",V488+X488+Z488))))))))</f>
        <v>12.5</v>
      </c>
      <c r="AB488" s="450">
        <v>42.14</v>
      </c>
      <c r="AC488" s="420">
        <f>IF(AB488="ABI",0,IF(AB488="DNF",0,IF(AB488="DSP","DSP",IF(AB488="VAL","VAL",(IF(A488="F",VLOOKUP(AB488,nagefille,2),VLOOKUP(AB488,nagegarçon,2)))))))</f>
        <v>9</v>
      </c>
      <c r="AD488" s="423">
        <f>IF(AC488="VAL","VALIDÉ",AC488)</f>
        <v>9</v>
      </c>
      <c r="AE488" s="424">
        <f>IF(AND(H488="DSP",M488="DSP",T488="DSP",AA488="DSP",AD488="DSP"),"DSP",IF(AND(H488="DSP",M488="DSP",T488="DSP",AA488="DSP"),AD488,IF(AND(H488="DSP",M488="DSP",T488="DSP",AD488="DSP"),AA488,IF(AND(H488="DSP",M488="DSP",AA488="DSP",AD488="DSP"),T488,IF(AND(H488="DSP",T488="DSP",AA488="DSP",AD488="DSP"),M488,IF(AND(M488="DSP",T488="DSP",AA488="DSP",AD488="DSP"),H488,IF(AND(T488="DSP",AA488="DSP",AD488="DSP"),(H488+M488)/2,IF(AND(M488="DSP",AA488="DSP",AD488="DSP"),(H488+T488)/2,IF(AND(H488="DSP",AA488="DSP",AD488="DSP"),(M488+T488)/2,IF(AND(M488="DSP",T488="DSP",AD488="DSP"),(H488+AA488)/2,IF(AND(H488="DSP",T488="DSP",AD488="DSP"),(M488+AA488)/2,IF(AND(H488="DSP",M488="DSP",AD488="DSP"),(T488+AA488)/2,IF(AND(M488="DSP",T488="DSP",AA488="DSP"),(H488+AD488)/2,IF(AND(H488="DSP",T488="DSP",AA488="DSP"),(M488+AD488)/2,IF(AND(H488="DSP",M488="DSP",AA488="DSP"),(T488+AD488)/2,IF(AND(H488="DSP",M488="DSP",T488="DSP"),(AA488+AD488)/2,IF(AND(H488="DSP",M488="DSP"),(T488+AA488+AD488)/3,IF(AND(H488="DSP",T488="DSP"),(M488+AA488+AD488)/3,IF(AND(M488="DSP",T488="DSP"),(H488+AA488+AD488)/3,IF(AND(H488="DSP",AA488="DSP"),(M488+T488+AD488)/3,IF(AND(M488="DSP",AA488="DSP"),(H488+T488+AD488)/3,IF(AND(T488="DSP",AA488="DSP"),(H488+M488+AD488)/3,IF(AND(H488="DSP",AD488="DSP"),(M488+T488+AA488)/3,IF(AND(M488="DSP",AD488="DSP"),(H488+T488+AA488)/3,IF(AND(T488="DSP",AD488="DSP"),(H488+M488+AA488)/3,IF(AND(AA488="DSP",AD488="DSP"),(H488+M488+T488)/3,IF(H488="DSP",(M488+T488+AA488+AD488)/4,IF(M488="DSP",(H488+T488+AA488+AD488)/4,IF(T488="DSP",(H488+M488+AA488+AD488)/4,IF(AA488="DSP",(H488+M488+T488+AD488)/4,IF(AD488="DSP",(H488+M488+T488+AA488)/4,SUM(H488+M488+T488+AA488+AD488)/5)))))))))))))))))))))))))))))))</f>
        <v>10.9</v>
      </c>
      <c r="AF488" s="425">
        <f>IF(AE488="DSP",0,AE488)</f>
        <v>10.9</v>
      </c>
      <c r="AG488" s="484">
        <f>RANK(AF488,$AF$3:$AF$651,0)</f>
        <v>336</v>
      </c>
      <c r="AH488" s="426">
        <f>IF(ISERROR(VLOOKUP(B488,'Notes Ecrit'!$A$2:$B$650,2,FALSE)),"ABI",(VLOOKUP(B488,'Notes Ecrit'!$A$2:$B$650,2,FALSE)))</f>
        <v>13.5</v>
      </c>
      <c r="AI488" s="425">
        <f>IF(OR(AH488="ABI",AH488="VALIDÉ"),0,AH488)</f>
        <v>13.5</v>
      </c>
      <c r="AJ488" s="488">
        <f>RANK(AI488,$AI$3:$AI$651,0)</f>
        <v>2</v>
      </c>
      <c r="AK488" s="427">
        <f>IF(AH488="ABI","DEF",IF(AE488="DSP",AH488,(AE488*0.5+AH488*0.5)))</f>
        <v>12.2</v>
      </c>
    </row>
    <row r="489" spans="1:37" ht="15.75" customHeight="1" thickBot="1" x14ac:dyDescent="0.35">
      <c r="A489" s="414" t="s">
        <v>1026</v>
      </c>
      <c r="B489" s="415">
        <v>21803452</v>
      </c>
      <c r="C489" s="434" t="s">
        <v>877</v>
      </c>
      <c r="D489" s="435" t="s">
        <v>878</v>
      </c>
      <c r="E489" s="418" t="s">
        <v>329</v>
      </c>
      <c r="F489" s="419" t="str">
        <f>IF(E489="ABI","ABI",IF(E489="DSP","DSP",IF(E489="VAL","VAL",(VLOOKUP(E489,tpstest,2)))))</f>
        <v>ABI</v>
      </c>
      <c r="G489" s="420">
        <f>IF(F489="ABI",0,IF(F489="DSP","DSP",IF(F489="VAL","VAL",(IF(A489="F",VLOOKUP(F489,endurfille,2),VLOOKUP(F489,endurgarçon,2))))))</f>
        <v>0</v>
      </c>
      <c r="H489" s="421">
        <f>IF(G489="VAL","VALIDÉ",G489)</f>
        <v>0</v>
      </c>
      <c r="I489" s="418" t="s">
        <v>329</v>
      </c>
      <c r="J489" s="420">
        <f>IF(I489="ABI",0,IF(I489="DSP","DSP",IF(I489="VAL","VAL",(IF(A489="F",VLOOKUP(I489,VIT20MF,2),VLOOKUP(I489,Vit20MG,2))))))</f>
        <v>0</v>
      </c>
      <c r="K489" s="418" t="s">
        <v>329</v>
      </c>
      <c r="L489" s="420">
        <f>IF(K489="ABI",0,IF(K489="DSP","DSP",IF(K489="VAL","VAL",(IF(A489="F",VLOOKUP(K489,vit50mf,2),VLOOKUP(K489,vit50mg,2))))))</f>
        <v>0</v>
      </c>
      <c r="M489" s="421">
        <f>IF(OR(J489="DSP",L489="DSP"),"DSP",IF(L489="VAL","VALIDÉ",(J489+L489)/2))</f>
        <v>0</v>
      </c>
      <c r="N489" s="418" t="s">
        <v>329</v>
      </c>
      <c r="O489" s="418"/>
      <c r="P489" s="422">
        <f>IF(OR(N489="DSP",N489="ABI",N489="VAL"),0,N489/O489)</f>
        <v>0</v>
      </c>
      <c r="Q489" s="420">
        <f>IF(N489="ABI",0,IF(N489="DSP","DSP",IF(N489="VAL","VAL",IF(A489="F",VLOOKUP(P489,forcefille,2),VLOOKUP(P489,forcegarçon,2)))))</f>
        <v>0</v>
      </c>
      <c r="R489" s="418" t="s">
        <v>329</v>
      </c>
      <c r="S489" s="420">
        <f>IF(R489="ABI",0,IF(R489="DSP","DSP",IF(R489="VAL","VAL",IF(A489="F",VLOOKUP(R489,détfille,2),VLOOKUP(R489,détgarçon,2)))))</f>
        <v>0</v>
      </c>
      <c r="T489" s="421">
        <f>IF(OR(Q489="VAL",S489="VAL"),"VALIDÉ",IF(AND(Q489="DSP",S489="DSP"),"DSP",IF(Q489="DSP",S489*2,IF(S489="DSP",Q489*2,(Q489+S489)))))</f>
        <v>0</v>
      </c>
      <c r="U489" s="418" t="s">
        <v>329</v>
      </c>
      <c r="V489" s="420">
        <f>IF(U489="ABI",0,IF(U489="DSP","DSP",IF(U489="VAL","VAL",IF(A489="F",VLOOKUP(U489,coorfille,2),VLOOKUP(U489,coorgarçon,2)))))</f>
        <v>0</v>
      </c>
      <c r="W489" s="418" t="s">
        <v>329</v>
      </c>
      <c r="X489" s="420">
        <f>IF(W489="ABI",0,IF(W489="DSP","DSP",IF(W489="VAL","VAL",IF(A489="F",VLOOKUP(W489,SouplesseFille,2),VLOOKUP(W489,SouplesseGarçon,2)))))</f>
        <v>0</v>
      </c>
      <c r="Y489" s="418" t="s">
        <v>329</v>
      </c>
      <c r="Z489" s="420">
        <f>IF(Y489="ABI",0,IF(Y489="DSP","DSP",IF(Y489="VAL","VAL",IF(A489="F",VLOOKUP(Y489,eqfille,2),VLOOKUP(Y489,eqgarçon,2)))))</f>
        <v>0</v>
      </c>
      <c r="AA489" s="421">
        <f>IF(AND(V489="DSP",X489="DSP",Z489="DSP"),"DSP",IF(AND(V489="DSP",X489="DSP"),Z489*4,IF(AND(V489="DSP",Z489="DSP"),X489*4,IF(AND(X489="DSP",Z489="DSP"),V489*2,IF(V489="DSP",(X489+Z489)*2,IF(X489="DSP",V489+Z489*2,IF(Z489="DSP",V489+X489*2,IF(Z489="VAL","VALIDÉ",V489+X489+Z489))))))))</f>
        <v>0</v>
      </c>
      <c r="AB489" s="418" t="s">
        <v>329</v>
      </c>
      <c r="AC489" s="420">
        <f>IF(AB489="ABI",0,IF(AB489="DNF",0,IF(AB489="DSP","DSP",IF(AB489="VAL","VAL",(IF(A489="F",VLOOKUP(AB489,nagefille,2),VLOOKUP(AB489,nagegarçon,2)))))))</f>
        <v>0</v>
      </c>
      <c r="AD489" s="423">
        <f>IF(AC489="VAL","VALIDÉ",AC489)</f>
        <v>0</v>
      </c>
      <c r="AE489" s="424">
        <f>IF(AND(H489="DSP",M489="DSP",T489="DSP",AA489="DSP",AD489="DSP"),"DSP",IF(AND(H489="DSP",M489="DSP",T489="DSP",AA489="DSP"),AD489,IF(AND(H489="DSP",M489="DSP",T489="DSP",AD489="DSP"),AA489,IF(AND(H489="DSP",M489="DSP",AA489="DSP",AD489="DSP"),T489,IF(AND(H489="DSP",T489="DSP",AA489="DSP",AD489="DSP"),M489,IF(AND(M489="DSP",T489="DSP",AA489="DSP",AD489="DSP"),H489,IF(AND(T489="DSP",AA489="DSP",AD489="DSP"),(H489+M489)/2,IF(AND(M489="DSP",AA489="DSP",AD489="DSP"),(H489+T489)/2,IF(AND(H489="DSP",AA489="DSP",AD489="DSP"),(M489+T489)/2,IF(AND(M489="DSP",T489="DSP",AD489="DSP"),(H489+AA489)/2,IF(AND(H489="DSP",T489="DSP",AD489="DSP"),(M489+AA489)/2,IF(AND(H489="DSP",M489="DSP",AD489="DSP"),(T489+AA489)/2,IF(AND(M489="DSP",T489="DSP",AA489="DSP"),(H489+AD489)/2,IF(AND(H489="DSP",T489="DSP",AA489="DSP"),(M489+AD489)/2,IF(AND(H489="DSP",M489="DSP",AA489="DSP"),(T489+AD489)/2,IF(AND(H489="DSP",M489="DSP",T489="DSP"),(AA489+AD489)/2,IF(AND(H489="DSP",M489="DSP"),(T489+AA489+AD489)/3,IF(AND(H489="DSP",T489="DSP"),(M489+AA489+AD489)/3,IF(AND(M489="DSP",T489="DSP"),(H489+AA489+AD489)/3,IF(AND(H489="DSP",AA489="DSP"),(M489+T489+AD489)/3,IF(AND(M489="DSP",AA489="DSP"),(H489+T489+AD489)/3,IF(AND(T489="DSP",AA489="DSP"),(H489+M489+AD489)/3,IF(AND(H489="DSP",AD489="DSP"),(M489+T489+AA489)/3,IF(AND(M489="DSP",AD489="DSP"),(H489+T489+AA489)/3,IF(AND(T489="DSP",AD489="DSP"),(H489+M489+AA489)/3,IF(AND(AA489="DSP",AD489="DSP"),(H489+M489+T489)/3,IF(H489="DSP",(M489+T489+AA489+AD489)/4,IF(M489="DSP",(H489+T489+AA489+AD489)/4,IF(T489="DSP",(H489+M489+AA489+AD489)/4,IF(AA489="DSP",(H489+M489+T489+AD489)/4,IF(AD489="DSP",(H489+M489+T489+AA489)/4,SUM(H489+M489+T489+AA489+AD489)/5)))))))))))))))))))))))))))))))</f>
        <v>0</v>
      </c>
      <c r="AF489" s="425">
        <f>IF(AE489="DSP",0,AE489)</f>
        <v>0</v>
      </c>
      <c r="AG489" s="484">
        <f>RANK(AF489,$AF$3:$AF$651,0)</f>
        <v>584</v>
      </c>
      <c r="AH489" s="426" t="str">
        <f>IF(ISERROR(VLOOKUP(B489,'Notes Ecrit'!$A$2:$B$650,2,FALSE)),"ABI",(VLOOKUP(B489,'Notes Ecrit'!$A$2:$B$650,2,FALSE)))</f>
        <v>ABI</v>
      </c>
      <c r="AI489" s="425">
        <f>IF(OR(AH489="ABI",AH489="VALIDÉ"),0,AH489)</f>
        <v>0</v>
      </c>
      <c r="AJ489" s="488">
        <f>RANK(AI489,$AI$3:$AI$651,0)</f>
        <v>592</v>
      </c>
      <c r="AK489" s="427" t="str">
        <f>IF(AH489="ABI","DEF",IF(AE489="DSP",AH489,(AE489*0.5+AH489*0.5)))</f>
        <v>DEF</v>
      </c>
    </row>
    <row r="490" spans="1:37" ht="15.75" customHeight="1" thickBot="1" x14ac:dyDescent="0.35">
      <c r="A490" s="414" t="s">
        <v>1026</v>
      </c>
      <c r="B490" s="415">
        <v>21815265</v>
      </c>
      <c r="C490" s="434" t="s">
        <v>293</v>
      </c>
      <c r="D490" s="435" t="s">
        <v>280</v>
      </c>
      <c r="E490" s="418">
        <v>16</v>
      </c>
      <c r="F490" s="419">
        <f>IF(E490="ABI","ABI",IF(E490="DSP","DSP",IF(E490="VAL","VAL",(VLOOKUP(E490,tpstest,2)))))</f>
        <v>17.5</v>
      </c>
      <c r="G490" s="420">
        <f>IF(F490="ABI",0,IF(F490="DSP","DSP",IF(F490="VAL","VAL",(IF(A490="F",VLOOKUP(F490,endurfille,2),VLOOKUP(F490,endurgarçon,2))))))</f>
        <v>13</v>
      </c>
      <c r="H490" s="421">
        <f>IF(G490="VAL","VALIDÉ",G490)</f>
        <v>13</v>
      </c>
      <c r="I490" s="418">
        <v>3.11</v>
      </c>
      <c r="J490" s="420">
        <f>IF(I490="ABI",0,IF(I490="DSP","DSP",IF(I490="VAL","VAL",(IF(A490="F",VLOOKUP(I490,VIT20MF,2),VLOOKUP(I490,Vit20MG,2))))))</f>
        <v>18</v>
      </c>
      <c r="K490" s="418">
        <v>6.77</v>
      </c>
      <c r="L490" s="420">
        <f>IF(K490="ABI",0,IF(K490="DSP","DSP",IF(K490="VAL","VAL",(IF(A490="F",VLOOKUP(K490,vit50mf,2),VLOOKUP(K490,vit50mg,2))))))</f>
        <v>11</v>
      </c>
      <c r="M490" s="421">
        <f>IF(OR(J490="DSP",L490="DSP"),"DSP",IF(L490="VAL","VALIDÉ",(J490+L490)/2))</f>
        <v>14.5</v>
      </c>
      <c r="N490" s="418">
        <v>46</v>
      </c>
      <c r="O490" s="418">
        <v>68</v>
      </c>
      <c r="P490" s="422">
        <f>IF(OR(N490="DSP",N490="ABI",N490="VAL"),0,N490/O490)</f>
        <v>0.67647058823529416</v>
      </c>
      <c r="Q490" s="420">
        <f>IF(N490="ABI",0,IF(N490="DSP","DSP",IF(N490="VAL","VAL",IF(A490="F",VLOOKUP(P490,forcefille,2),VLOOKUP(P490,forcegarçon,2)))))</f>
        <v>3.5</v>
      </c>
      <c r="R490" s="418">
        <v>50.7</v>
      </c>
      <c r="S490" s="420">
        <f>IF(R490="ABI",0,IF(R490="DSP","DSP",IF(R490="VAL","VAL",IF(A490="F",VLOOKUP(R490,détfille,2),VLOOKUP(R490,détgarçon,2)))))</f>
        <v>5.5</v>
      </c>
      <c r="T490" s="421">
        <f>IF(OR(Q490="VAL",S490="VAL"),"VALIDÉ",IF(AND(Q490="DSP",S490="DSP"),"DSP",IF(Q490="DSP",S490*2,IF(S490="DSP",Q490*2,(Q490+S490)))))</f>
        <v>9</v>
      </c>
      <c r="U490" s="418">
        <v>28.06</v>
      </c>
      <c r="V490" s="420">
        <f>IF(U490="ABI",0,IF(U490="DSP","DSP",IF(U490="VAL","VAL",IF(A490="F",VLOOKUP(U490,coorfille,2),VLOOKUP(U490,coorgarçon,2)))))</f>
        <v>3.75</v>
      </c>
      <c r="W490" s="418">
        <v>2</v>
      </c>
      <c r="X490" s="420">
        <f>IF(W490="ABI",0,IF(W490="DSP","DSP",IF(W490="VAL","VAL",IF(A490="F",VLOOKUP(W490,SouplesseFille,2),VLOOKUP(W490,SouplesseGarçon,2)))))</f>
        <v>3</v>
      </c>
      <c r="Y490" s="418">
        <v>6</v>
      </c>
      <c r="Z490" s="420">
        <f>IF(Y490="ABI",0,IF(Y490="DSP","DSP",IF(Y490="VAL","VAL",IF(A490="F",VLOOKUP(Y490,eqfille,2),VLOOKUP(Y490,eqgarçon,2)))))</f>
        <v>2</v>
      </c>
      <c r="AA490" s="421">
        <f>IF(AND(V490="DSP",X490="DSP",Z490="DSP"),"DSP",IF(AND(V490="DSP",X490="DSP"),Z490*4,IF(AND(V490="DSP",Z490="DSP"),X490*4,IF(AND(X490="DSP",Z490="DSP"),V490*2,IF(V490="DSP",(X490+Z490)*2,IF(X490="DSP",V490+Z490*2,IF(Z490="DSP",V490+X490*2,IF(Z490="VAL","VALIDÉ",V490+X490+Z490))))))))</f>
        <v>8.75</v>
      </c>
      <c r="AB490" s="418">
        <v>46.1</v>
      </c>
      <c r="AC490" s="420">
        <f>IF(AB490="ABI",0,IF(AB490="DNF",0,IF(AB490="DSP","DSP",IF(AB490="VAL","VAL",(IF(A490="F",VLOOKUP(AB490,nagefille,2),VLOOKUP(AB490,nagegarçon,2)))))))</f>
        <v>7</v>
      </c>
      <c r="AD490" s="423">
        <f>IF(AC490="VAL","VALIDÉ",AC490)</f>
        <v>7</v>
      </c>
      <c r="AE490" s="424">
        <f>IF(AND(H490="DSP",M490="DSP",T490="DSP",AA490="DSP",AD490="DSP"),"DSP",IF(AND(H490="DSP",M490="DSP",T490="DSP",AA490="DSP"),AD490,IF(AND(H490="DSP",M490="DSP",T490="DSP",AD490="DSP"),AA490,IF(AND(H490="DSP",M490="DSP",AA490="DSP",AD490="DSP"),T490,IF(AND(H490="DSP",T490="DSP",AA490="DSP",AD490="DSP"),M490,IF(AND(M490="DSP",T490="DSP",AA490="DSP",AD490="DSP"),H490,IF(AND(T490="DSP",AA490="DSP",AD490="DSP"),(H490+M490)/2,IF(AND(M490="DSP",AA490="DSP",AD490="DSP"),(H490+T490)/2,IF(AND(H490="DSP",AA490="DSP",AD490="DSP"),(M490+T490)/2,IF(AND(M490="DSP",T490="DSP",AD490="DSP"),(H490+AA490)/2,IF(AND(H490="DSP",T490="DSP",AD490="DSP"),(M490+AA490)/2,IF(AND(H490="DSP",M490="DSP",AD490="DSP"),(T490+AA490)/2,IF(AND(M490="DSP",T490="DSP",AA490="DSP"),(H490+AD490)/2,IF(AND(H490="DSP",T490="DSP",AA490="DSP"),(M490+AD490)/2,IF(AND(H490="DSP",M490="DSP",AA490="DSP"),(T490+AD490)/2,IF(AND(H490="DSP",M490="DSP",T490="DSP"),(AA490+AD490)/2,IF(AND(H490="DSP",M490="DSP"),(T490+AA490+AD490)/3,IF(AND(H490="DSP",T490="DSP"),(M490+AA490+AD490)/3,IF(AND(M490="DSP",T490="DSP"),(H490+AA490+AD490)/3,IF(AND(H490="DSP",AA490="DSP"),(M490+T490+AD490)/3,IF(AND(M490="DSP",AA490="DSP"),(H490+T490+AD490)/3,IF(AND(T490="DSP",AA490="DSP"),(H490+M490+AD490)/3,IF(AND(H490="DSP",AD490="DSP"),(M490+T490+AA490)/3,IF(AND(M490="DSP",AD490="DSP"),(H490+T490+AA490)/3,IF(AND(T490="DSP",AD490="DSP"),(H490+M490+AA490)/3,IF(AND(AA490="DSP",AD490="DSP"),(H490+M490+T490)/3,IF(H490="DSP",(M490+T490+AA490+AD490)/4,IF(M490="DSP",(H490+T490+AA490+AD490)/4,IF(T490="DSP",(H490+M490+AA490+AD490)/4,IF(AA490="DSP",(H490+M490+T490+AD490)/4,IF(AD490="DSP",(H490+M490+T490+AA490)/4,SUM(H490+M490+T490+AA490+AD490)/5)))))))))))))))))))))))))))))))</f>
        <v>10.45</v>
      </c>
      <c r="AF490" s="425">
        <f>IF(AE490="DSP",0,AE490)</f>
        <v>10.45</v>
      </c>
      <c r="AG490" s="484">
        <f>RANK(AF490,$AF$3:$AF$651,0)</f>
        <v>395</v>
      </c>
      <c r="AH490" s="426">
        <f>IF(ISERROR(VLOOKUP(B490,'Notes Ecrit'!$A$2:$B$650,2,FALSE)),"ABI",(VLOOKUP(B490,'Notes Ecrit'!$A$2:$B$650,2,FALSE)))</f>
        <v>4</v>
      </c>
      <c r="AI490" s="425">
        <f>IF(OR(AH490="ABI",AH490="VALIDÉ"),0,AH490)</f>
        <v>4</v>
      </c>
      <c r="AJ490" s="488">
        <f>RANK(AI490,$AI$3:$AI$651,0)</f>
        <v>490</v>
      </c>
      <c r="AK490" s="427">
        <f>IF(AH490="ABI","DEF",IF(AE490="DSP",AH490,(AE490*0.5+AH490*0.5)))</f>
        <v>7.2249999999999996</v>
      </c>
    </row>
    <row r="491" spans="1:37" ht="15.75" customHeight="1" thickBot="1" x14ac:dyDescent="0.35">
      <c r="A491" s="414" t="s">
        <v>1026</v>
      </c>
      <c r="B491" s="415">
        <v>21708460</v>
      </c>
      <c r="C491" s="434" t="s">
        <v>879</v>
      </c>
      <c r="D491" s="435" t="s">
        <v>176</v>
      </c>
      <c r="E491" s="418">
        <v>21</v>
      </c>
      <c r="F491" s="419">
        <f>IF(E491="ABI","ABI",IF(E491="DSP","DSP",IF(E491="VAL","VAL",(VLOOKUP(E491,tpstest,2)))))</f>
        <v>20</v>
      </c>
      <c r="G491" s="420">
        <f>IF(F491="ABI",0,IF(F491="DSP","DSP",IF(F491="VAL","VAL",(IF(A491="F",VLOOKUP(F491,endurfille,2),VLOOKUP(F491,endurgarçon,2))))))</f>
        <v>18</v>
      </c>
      <c r="H491" s="421">
        <f>IF(G491="VAL","VALIDÉ",G491)</f>
        <v>18</v>
      </c>
      <c r="I491" s="418">
        <v>3.33</v>
      </c>
      <c r="J491" s="420">
        <f>IF(I491="ABI",0,IF(I491="DSP","DSP",IF(I491="VAL","VAL",(IF(A491="F",VLOOKUP(I491,VIT20MF,2),VLOOKUP(I491,Vit20MG,2))))))</f>
        <v>15</v>
      </c>
      <c r="K491" s="418">
        <v>7.11</v>
      </c>
      <c r="L491" s="420">
        <f>IF(K491="ABI",0,IF(K491="DSP","DSP",IF(K491="VAL","VAL",(IF(A491="F",VLOOKUP(K491,vit50mf,2),VLOOKUP(K491,vit50mg,2))))))</f>
        <v>9</v>
      </c>
      <c r="M491" s="421">
        <f>IF(OR(J491="DSP",L491="DSP"),"DSP",IF(L491="VAL","VALIDÉ",(J491+L491)/2))</f>
        <v>12</v>
      </c>
      <c r="N491" s="418">
        <v>55</v>
      </c>
      <c r="O491" s="418">
        <v>72</v>
      </c>
      <c r="P491" s="422">
        <f>IF(OR(N491="DSP",N491="ABI",N491="VAL"),0,N491/O491)</f>
        <v>0.76388888888888884</v>
      </c>
      <c r="Q491" s="420">
        <f>IF(N491="ABI",0,IF(N491="DSP","DSP",IF(N491="VAL","VAL",IF(A491="F",VLOOKUP(P491,forcefille,2),VLOOKUP(P491,forcegarçon,2)))))</f>
        <v>4</v>
      </c>
      <c r="R491" s="418">
        <v>40.799999999999997</v>
      </c>
      <c r="S491" s="420">
        <f>IF(R491="ABI",0,IF(R491="DSP","DSP",IF(R491="VAL","VAL",IF(A491="F",VLOOKUP(R491,détfille,2),VLOOKUP(R491,détgarçon,2)))))</f>
        <v>3</v>
      </c>
      <c r="T491" s="421">
        <f>IF(OR(Q491="VAL",S491="VAL"),"VALIDÉ",IF(AND(Q491="DSP",S491="DSP"),"DSP",IF(Q491="DSP",S491*2,IF(S491="DSP",Q491*2,(Q491+S491)))))</f>
        <v>7</v>
      </c>
      <c r="U491" s="418">
        <v>23.52</v>
      </c>
      <c r="V491" s="420">
        <f>IF(U491="ABI",0,IF(U491="DSP","DSP",IF(U491="VAL","VAL",IF(A491="F",VLOOKUP(U491,coorfille,2),VLOOKUP(U491,coorgarçon,2)))))</f>
        <v>6</v>
      </c>
      <c r="W491" s="418">
        <v>-3</v>
      </c>
      <c r="X491" s="420">
        <f>IF(W491="ABI",0,IF(W491="DSP","DSP",IF(W491="VAL","VAL",IF(A491="F",VLOOKUP(W491,SouplesseFille,2),VLOOKUP(W491,SouplesseGarçon,2)))))</f>
        <v>1.75</v>
      </c>
      <c r="Y491" s="418">
        <v>4</v>
      </c>
      <c r="Z491" s="420">
        <f>IF(Y491="ABI",0,IF(Y491="DSP","DSP",IF(Y491="VAL","VAL",IF(A491="F",VLOOKUP(Y491,eqfille,2),VLOOKUP(Y491,eqgarçon,2)))))</f>
        <v>3</v>
      </c>
      <c r="AA491" s="421">
        <f>IF(AND(V491="DSP",X491="DSP",Z491="DSP"),"DSP",IF(AND(V491="DSP",X491="DSP"),Z491*4,IF(AND(V491="DSP",Z491="DSP"),X491*4,IF(AND(X491="DSP",Z491="DSP"),V491*2,IF(V491="DSP",(X491+Z491)*2,IF(X491="DSP",V491+Z491*2,IF(Z491="DSP",V491+X491*2,IF(Z491="VAL","VALIDÉ",V491+X491+Z491))))))))</f>
        <v>10.75</v>
      </c>
      <c r="AB491" s="418">
        <v>38.31</v>
      </c>
      <c r="AC491" s="420">
        <f>IF(AB491="ABI",0,IF(AB491="DNF",0,IF(AB491="DSP","DSP",IF(AB491="VAL","VAL",(IF(A491="F",VLOOKUP(AB491,nagefille,2),VLOOKUP(AB491,nagegarçon,2)))))))</f>
        <v>11</v>
      </c>
      <c r="AD491" s="423">
        <f>IF(AC491="VAL","VALIDÉ",AC491)</f>
        <v>11</v>
      </c>
      <c r="AE491" s="424">
        <f>IF(AND(H491="DSP",M491="DSP",T491="DSP",AA491="DSP",AD491="DSP"),"DSP",IF(AND(H491="DSP",M491="DSP",T491="DSP",AA491="DSP"),AD491,IF(AND(H491="DSP",M491="DSP",T491="DSP",AD491="DSP"),AA491,IF(AND(H491="DSP",M491="DSP",AA491="DSP",AD491="DSP"),T491,IF(AND(H491="DSP",T491="DSP",AA491="DSP",AD491="DSP"),M491,IF(AND(M491="DSP",T491="DSP",AA491="DSP",AD491="DSP"),H491,IF(AND(T491="DSP",AA491="DSP",AD491="DSP"),(H491+M491)/2,IF(AND(M491="DSP",AA491="DSP",AD491="DSP"),(H491+T491)/2,IF(AND(H491="DSP",AA491="DSP",AD491="DSP"),(M491+T491)/2,IF(AND(M491="DSP",T491="DSP",AD491="DSP"),(H491+AA491)/2,IF(AND(H491="DSP",T491="DSP",AD491="DSP"),(M491+AA491)/2,IF(AND(H491="DSP",M491="DSP",AD491="DSP"),(T491+AA491)/2,IF(AND(M491="DSP",T491="DSP",AA491="DSP"),(H491+AD491)/2,IF(AND(H491="DSP",T491="DSP",AA491="DSP"),(M491+AD491)/2,IF(AND(H491="DSP",M491="DSP",AA491="DSP"),(T491+AD491)/2,IF(AND(H491="DSP",M491="DSP",T491="DSP"),(AA491+AD491)/2,IF(AND(H491="DSP",M491="DSP"),(T491+AA491+AD491)/3,IF(AND(H491="DSP",T491="DSP"),(M491+AA491+AD491)/3,IF(AND(M491="DSP",T491="DSP"),(H491+AA491+AD491)/3,IF(AND(H491="DSP",AA491="DSP"),(M491+T491+AD491)/3,IF(AND(M491="DSP",AA491="DSP"),(H491+T491+AD491)/3,IF(AND(T491="DSP",AA491="DSP"),(H491+M491+AD491)/3,IF(AND(H491="DSP",AD491="DSP"),(M491+T491+AA491)/3,IF(AND(M491="DSP",AD491="DSP"),(H491+T491+AA491)/3,IF(AND(T491="DSP",AD491="DSP"),(H491+M491+AA491)/3,IF(AND(AA491="DSP",AD491="DSP"),(H491+M491+T491)/3,IF(H491="DSP",(M491+T491+AA491+AD491)/4,IF(M491="DSP",(H491+T491+AA491+AD491)/4,IF(T491="DSP",(H491+M491+AA491+AD491)/4,IF(AA491="DSP",(H491+M491+T491+AD491)/4,IF(AD491="DSP",(H491+M491+T491+AA491)/4,SUM(H491+M491+T491+AA491+AD491)/5)))))))))))))))))))))))))))))))</f>
        <v>11.75</v>
      </c>
      <c r="AF491" s="425">
        <f>IF(AE491="DSP",0,AE491)</f>
        <v>11.75</v>
      </c>
      <c r="AG491" s="484">
        <f>RANK(AF491,$AF$3:$AF$651,0)</f>
        <v>228</v>
      </c>
      <c r="AH491" s="426">
        <f>IF(ISERROR(VLOOKUP(B491,'Notes Ecrit'!$A$2:$B$650,2,FALSE)),"ABI",(VLOOKUP(B491,'Notes Ecrit'!$A$2:$B$650,2,FALSE)))</f>
        <v>6</v>
      </c>
      <c r="AI491" s="425">
        <f>IF(OR(AH491="ABI",AH491="VALIDÉ"),0,AH491)</f>
        <v>6</v>
      </c>
      <c r="AJ491" s="488">
        <f>RANK(AI491,$AI$3:$AI$651,0)</f>
        <v>288</v>
      </c>
      <c r="AK491" s="427">
        <f>IF(AH491="ABI","DEF",IF(AE491="DSP",AH491,(AE491*0.5+AH491*0.5)))</f>
        <v>8.875</v>
      </c>
    </row>
    <row r="492" spans="1:37" ht="15.75" customHeight="1" thickBot="1" x14ac:dyDescent="0.35">
      <c r="A492" s="414" t="s">
        <v>1026</v>
      </c>
      <c r="B492" s="415">
        <v>21905713</v>
      </c>
      <c r="C492" s="434" t="s">
        <v>880</v>
      </c>
      <c r="D492" s="435" t="s">
        <v>214</v>
      </c>
      <c r="E492" s="418">
        <v>16</v>
      </c>
      <c r="F492" s="419">
        <f>IF(E492="ABI","ABI",IF(E492="DSP","DSP",IF(E492="VAL","VAL",(VLOOKUP(E492,tpstest,2)))))</f>
        <v>17.5</v>
      </c>
      <c r="G492" s="420">
        <f>IF(F492="ABI",0,IF(F492="DSP","DSP",IF(F492="VAL","VAL",(IF(A492="F",VLOOKUP(F492,endurfille,2),VLOOKUP(F492,endurgarçon,2))))))</f>
        <v>13</v>
      </c>
      <c r="H492" s="421">
        <f>IF(G492="VAL","VALIDÉ",G492)</f>
        <v>13</v>
      </c>
      <c r="I492" s="418">
        <v>3.29</v>
      </c>
      <c r="J492" s="420">
        <f>IF(I492="ABI",0,IF(I492="DSP","DSP",IF(I492="VAL","VAL",(IF(A492="F",VLOOKUP(I492,VIT20MF,2),VLOOKUP(I492,Vit20MG,2))))))</f>
        <v>15</v>
      </c>
      <c r="K492" s="418">
        <v>7.01</v>
      </c>
      <c r="L492" s="420">
        <f>IF(K492="ABI",0,IF(K492="DSP","DSP",IF(K492="VAL","VAL",(IF(A492="F",VLOOKUP(K492,vit50mf,2),VLOOKUP(K492,vit50mg,2))))))</f>
        <v>10</v>
      </c>
      <c r="M492" s="421">
        <f>IF(OR(J492="DSP",L492="DSP"),"DSP",IF(L492="VAL","VALIDÉ",(J492+L492)/2))</f>
        <v>12.5</v>
      </c>
      <c r="N492" s="418">
        <v>82</v>
      </c>
      <c r="O492" s="418">
        <v>74</v>
      </c>
      <c r="P492" s="422">
        <f>IF(OR(N492="DSP",N492="ABI",N492="VAL"),0,N492/O492)</f>
        <v>1.1081081081081081</v>
      </c>
      <c r="Q492" s="420">
        <f>IF(N492="ABI",0,IF(N492="DSP","DSP",IF(N492="VAL","VAL",IF(A492="F",VLOOKUP(P492,forcefille,2),VLOOKUP(P492,forcegarçon,2)))))</f>
        <v>6</v>
      </c>
      <c r="R492" s="418">
        <v>35.9</v>
      </c>
      <c r="S492" s="420">
        <f>IF(R492="ABI",0,IF(R492="DSP","DSP",IF(R492="VAL","VAL",IF(A492="F",VLOOKUP(R492,détfille,2),VLOOKUP(R492,détgarçon,2)))))</f>
        <v>2</v>
      </c>
      <c r="T492" s="421">
        <f>IF(OR(Q492="VAL",S492="VAL"),"VALIDÉ",IF(AND(Q492="DSP",S492="DSP"),"DSP",IF(Q492="DSP",S492*2,IF(S492="DSP",Q492*2,(Q492+S492)))))</f>
        <v>8</v>
      </c>
      <c r="U492" s="418">
        <v>28.35</v>
      </c>
      <c r="V492" s="420">
        <f>IF(U492="ABI",0,IF(U492="DSP","DSP",IF(U492="VAL","VAL",IF(A492="F",VLOOKUP(U492,coorfille,2),VLOOKUP(U492,coorgarçon,2)))))</f>
        <v>3.75</v>
      </c>
      <c r="W492" s="418">
        <v>5</v>
      </c>
      <c r="X492" s="420">
        <f>IF(W492="ABI",0,IF(W492="DSP","DSP",IF(W492="VAL","VAL",IF(A492="F",VLOOKUP(W492,SouplesseFille,2),VLOOKUP(W492,SouplesseGarçon,2)))))</f>
        <v>3.5</v>
      </c>
      <c r="Y492" s="418">
        <v>6</v>
      </c>
      <c r="Z492" s="420">
        <f>IF(Y492="ABI",0,IF(Y492="DSP","DSP",IF(Y492="VAL","VAL",IF(A492="F",VLOOKUP(Y492,eqfille,2),VLOOKUP(Y492,eqgarçon,2)))))</f>
        <v>2</v>
      </c>
      <c r="AA492" s="421">
        <f>IF(AND(V492="DSP",X492="DSP",Z492="DSP"),"DSP",IF(AND(V492="DSP",X492="DSP"),Z492*4,IF(AND(V492="DSP",Z492="DSP"),X492*4,IF(AND(X492="DSP",Z492="DSP"),V492*2,IF(V492="DSP",(X492+Z492)*2,IF(X492="DSP",V492+Z492*2,IF(Z492="DSP",V492+X492*2,IF(Z492="VAL","VALIDÉ",V492+X492+Z492))))))))</f>
        <v>9.25</v>
      </c>
      <c r="AB492" s="418">
        <v>38.200000000000003</v>
      </c>
      <c r="AC492" s="420">
        <f>IF(AB492="ABI",0,IF(AB492="DNF",0,IF(AB492="DSP","DSP",IF(AB492="VAL","VAL",(IF(A492="F",VLOOKUP(AB492,nagefille,2),VLOOKUP(AB492,nagegarçon,2)))))))</f>
        <v>11</v>
      </c>
      <c r="AD492" s="423">
        <f>IF(AC492="VAL","VALIDÉ",AC492)</f>
        <v>11</v>
      </c>
      <c r="AE492" s="424">
        <f>IF(AND(H492="DSP",M492="DSP",T492="DSP",AA492="DSP",AD492="DSP"),"DSP",IF(AND(H492="DSP",M492="DSP",T492="DSP",AA492="DSP"),AD492,IF(AND(H492="DSP",M492="DSP",T492="DSP",AD492="DSP"),AA492,IF(AND(H492="DSP",M492="DSP",AA492="DSP",AD492="DSP"),T492,IF(AND(H492="DSP",T492="DSP",AA492="DSP",AD492="DSP"),M492,IF(AND(M492="DSP",T492="DSP",AA492="DSP",AD492="DSP"),H492,IF(AND(T492="DSP",AA492="DSP",AD492="DSP"),(H492+M492)/2,IF(AND(M492="DSP",AA492="DSP",AD492="DSP"),(H492+T492)/2,IF(AND(H492="DSP",AA492="DSP",AD492="DSP"),(M492+T492)/2,IF(AND(M492="DSP",T492="DSP",AD492="DSP"),(H492+AA492)/2,IF(AND(H492="DSP",T492="DSP",AD492="DSP"),(M492+AA492)/2,IF(AND(H492="DSP",M492="DSP",AD492="DSP"),(T492+AA492)/2,IF(AND(M492="DSP",T492="DSP",AA492="DSP"),(H492+AD492)/2,IF(AND(H492="DSP",T492="DSP",AA492="DSP"),(M492+AD492)/2,IF(AND(H492="DSP",M492="DSP",AA492="DSP"),(T492+AD492)/2,IF(AND(H492="DSP",M492="DSP",T492="DSP"),(AA492+AD492)/2,IF(AND(H492="DSP",M492="DSP"),(T492+AA492+AD492)/3,IF(AND(H492="DSP",T492="DSP"),(M492+AA492+AD492)/3,IF(AND(M492="DSP",T492="DSP"),(H492+AA492+AD492)/3,IF(AND(H492="DSP",AA492="DSP"),(M492+T492+AD492)/3,IF(AND(M492="DSP",AA492="DSP"),(H492+T492+AD492)/3,IF(AND(T492="DSP",AA492="DSP"),(H492+M492+AD492)/3,IF(AND(H492="DSP",AD492="DSP"),(M492+T492+AA492)/3,IF(AND(M492="DSP",AD492="DSP"),(H492+T492+AA492)/3,IF(AND(T492="DSP",AD492="DSP"),(H492+M492+AA492)/3,IF(AND(AA492="DSP",AD492="DSP"),(H492+M492+T492)/3,IF(H492="DSP",(M492+T492+AA492+AD492)/4,IF(M492="DSP",(H492+T492+AA492+AD492)/4,IF(T492="DSP",(H492+M492+AA492+AD492)/4,IF(AA492="DSP",(H492+M492+T492+AD492)/4,IF(AD492="DSP",(H492+M492+T492+AA492)/4,SUM(H492+M492+T492+AA492+AD492)/5)))))))))))))))))))))))))))))))</f>
        <v>10.75</v>
      </c>
      <c r="AF492" s="425">
        <f>IF(AE492="DSP",0,AE492)</f>
        <v>10.75</v>
      </c>
      <c r="AG492" s="484">
        <f>RANK(AF492,$AF$3:$AF$651,0)</f>
        <v>355</v>
      </c>
      <c r="AH492" s="426">
        <f>IF(ISERROR(VLOOKUP(B492,'Notes Ecrit'!$A$2:$B$650,2,FALSE)),"ABI",(VLOOKUP(B492,'Notes Ecrit'!$A$2:$B$650,2,FALSE)))</f>
        <v>2</v>
      </c>
      <c r="AI492" s="425">
        <f>IF(OR(AH492="ABI",AH492="VALIDÉ"),0,AH492)</f>
        <v>2</v>
      </c>
      <c r="AJ492" s="488">
        <f>RANK(AI492,$AI$3:$AI$651,0)</f>
        <v>585</v>
      </c>
      <c r="AK492" s="427">
        <f>IF(AH492="ABI","DEF",IF(AE492="DSP",AH492,(AE492*0.5+AH492*0.5)))</f>
        <v>6.375</v>
      </c>
    </row>
    <row r="493" spans="1:37" ht="15.75" customHeight="1" thickBot="1" x14ac:dyDescent="0.35">
      <c r="A493" s="414" t="s">
        <v>74</v>
      </c>
      <c r="B493" s="415">
        <v>21906236</v>
      </c>
      <c r="C493" s="434" t="s">
        <v>881</v>
      </c>
      <c r="D493" s="435" t="s">
        <v>169</v>
      </c>
      <c r="E493" s="418">
        <v>13</v>
      </c>
      <c r="F493" s="419">
        <f>IF(E493="ABI","ABI",IF(E493="DSP","DSP",IF(E493="VAL","VAL",(VLOOKUP(E493,tpstest,2)))))</f>
        <v>16</v>
      </c>
      <c r="G493" s="420">
        <f>IF(F493="ABI",0,IF(F493="DSP","DSP",IF(F493="VAL","VAL",(IF(A493="F",VLOOKUP(F493,endurfille,2),VLOOKUP(F493,endurgarçon,2))))))</f>
        <v>13</v>
      </c>
      <c r="H493" s="421">
        <f>IF(G493="VAL","VALIDÉ",G493)</f>
        <v>13</v>
      </c>
      <c r="I493" s="418">
        <v>3.39</v>
      </c>
      <c r="J493" s="420">
        <f>IF(I493="ABI",0,IF(I493="DSP","DSP",IF(I493="VAL","VAL",(IF(A493="F",VLOOKUP(I493,VIT20MF,2),VLOOKUP(I493,Vit20MG,2))))))</f>
        <v>18</v>
      </c>
      <c r="K493" s="418">
        <v>7.47</v>
      </c>
      <c r="L493" s="420">
        <f>IF(K493="ABI",0,IF(K493="DSP","DSP",IF(K493="VAL","VAL",(IF(A493="F",VLOOKUP(K493,vit50mf,2),VLOOKUP(K493,vit50mg,2))))))</f>
        <v>13</v>
      </c>
      <c r="M493" s="421">
        <f>IF(OR(J493="DSP",L493="DSP"),"DSP",IF(L493="VAL","VALIDÉ",(J493+L493)/2))</f>
        <v>15.5</v>
      </c>
      <c r="N493" s="418">
        <v>38</v>
      </c>
      <c r="O493" s="418">
        <v>55</v>
      </c>
      <c r="P493" s="422">
        <f>IF(OR(N493="DSP",N493="ABI",N493="VAL"),0,N493/O493)</f>
        <v>0.69090909090909092</v>
      </c>
      <c r="Q493" s="420">
        <f>IF(N493="ABI",0,IF(N493="DSP","DSP",IF(N493="VAL","VAL",IF(A493="F",VLOOKUP(P493,forcefille,2),VLOOKUP(P493,forcegarçon,2)))))</f>
        <v>6</v>
      </c>
      <c r="R493" s="418">
        <v>29.8</v>
      </c>
      <c r="S493" s="420">
        <f>IF(R493="ABI",0,IF(R493="DSP","DSP",IF(R493="VAL","VAL",IF(A493="F",VLOOKUP(R493,détfille,2),VLOOKUP(R493,détgarçon,2)))))</f>
        <v>4.5</v>
      </c>
      <c r="T493" s="421">
        <f>IF(OR(Q493="VAL",S493="VAL"),"VALIDÉ",IF(AND(Q493="DSP",S493="DSP"),"DSP",IF(Q493="DSP",S493*2,IF(S493="DSP",Q493*2,(Q493+S493)))))</f>
        <v>10.5</v>
      </c>
      <c r="U493" s="418">
        <v>27.66</v>
      </c>
      <c r="V493" s="420">
        <f>IF(U493="ABI",0,IF(U493="DSP","DSP",IF(U493="VAL","VAL",IF(A493="F",VLOOKUP(U493,coorfille,2),VLOOKUP(U493,coorgarçon,2)))))</f>
        <v>5</v>
      </c>
      <c r="W493" s="418">
        <v>0</v>
      </c>
      <c r="X493" s="420">
        <f>IF(W493="ABI",0,IF(W493="DSP","DSP",IF(W493="VAL","VAL",IF(A493="F",VLOOKUP(W493,SouplesseFille,2),VLOOKUP(W493,SouplesseGarçon,2)))))</f>
        <v>2.5</v>
      </c>
      <c r="Y493" s="418">
        <v>0</v>
      </c>
      <c r="Z493" s="420">
        <f>IF(Y493="ABI",0,IF(Y493="DSP","DSP",IF(Y493="VAL","VAL",IF(A493="F",VLOOKUP(Y493,eqfille,2),VLOOKUP(Y493,eqgarçon,2)))))</f>
        <v>5</v>
      </c>
      <c r="AA493" s="421">
        <f>IF(AND(V493="DSP",X493="DSP",Z493="DSP"),"DSP",IF(AND(V493="DSP",X493="DSP"),Z493*4,IF(AND(V493="DSP",Z493="DSP"),X493*4,IF(AND(X493="DSP",Z493="DSP"),V493*2,IF(V493="DSP",(X493+Z493)*2,IF(X493="DSP",V493+Z493*2,IF(Z493="DSP",V493+X493*2,IF(Z493="VAL","VALIDÉ",V493+X493+Z493))))))))</f>
        <v>12.5</v>
      </c>
      <c r="AB493" s="418">
        <v>33.450000000000003</v>
      </c>
      <c r="AC493" s="420">
        <f>IF(AB493="ABI",0,IF(AB493="DNF",0,IF(AB493="DSP","DSP",IF(AB493="VAL","VAL",(IF(A493="F",VLOOKUP(AB493,nagefille,2),VLOOKUP(AB493,nagegarçon,2)))))))</f>
        <v>18</v>
      </c>
      <c r="AD493" s="423">
        <f>IF(AC493="VAL","VALIDÉ",AC493)</f>
        <v>18</v>
      </c>
      <c r="AE493" s="424">
        <f>IF(AND(H493="DSP",M493="DSP",T493="DSP",AA493="DSP",AD493="DSP"),"DSP",IF(AND(H493="DSP",M493="DSP",T493="DSP",AA493="DSP"),AD493,IF(AND(H493="DSP",M493="DSP",T493="DSP",AD493="DSP"),AA493,IF(AND(H493="DSP",M493="DSP",AA493="DSP",AD493="DSP"),T493,IF(AND(H493="DSP",T493="DSP",AA493="DSP",AD493="DSP"),M493,IF(AND(M493="DSP",T493="DSP",AA493="DSP",AD493="DSP"),H493,IF(AND(T493="DSP",AA493="DSP",AD493="DSP"),(H493+M493)/2,IF(AND(M493="DSP",AA493="DSP",AD493="DSP"),(H493+T493)/2,IF(AND(H493="DSP",AA493="DSP",AD493="DSP"),(M493+T493)/2,IF(AND(M493="DSP",T493="DSP",AD493="DSP"),(H493+AA493)/2,IF(AND(H493="DSP",T493="DSP",AD493="DSP"),(M493+AA493)/2,IF(AND(H493="DSP",M493="DSP",AD493="DSP"),(T493+AA493)/2,IF(AND(M493="DSP",T493="DSP",AA493="DSP"),(H493+AD493)/2,IF(AND(H493="DSP",T493="DSP",AA493="DSP"),(M493+AD493)/2,IF(AND(H493="DSP",M493="DSP",AA493="DSP"),(T493+AD493)/2,IF(AND(H493="DSP",M493="DSP",T493="DSP"),(AA493+AD493)/2,IF(AND(H493="DSP",M493="DSP"),(T493+AA493+AD493)/3,IF(AND(H493="DSP",T493="DSP"),(M493+AA493+AD493)/3,IF(AND(M493="DSP",T493="DSP"),(H493+AA493+AD493)/3,IF(AND(H493="DSP",AA493="DSP"),(M493+T493+AD493)/3,IF(AND(M493="DSP",AA493="DSP"),(H493+T493+AD493)/3,IF(AND(T493="DSP",AA493="DSP"),(H493+M493+AD493)/3,IF(AND(H493="DSP",AD493="DSP"),(M493+T493+AA493)/3,IF(AND(M493="DSP",AD493="DSP"),(H493+T493+AA493)/3,IF(AND(T493="DSP",AD493="DSP"),(H493+M493+AA493)/3,IF(AND(AA493="DSP",AD493="DSP"),(H493+M493+T493)/3,IF(H493="DSP",(M493+T493+AA493+AD493)/4,IF(M493="DSP",(H493+T493+AA493+AD493)/4,IF(T493="DSP",(H493+M493+AA493+AD493)/4,IF(AA493="DSP",(H493+M493+T493+AD493)/4,IF(AD493="DSP",(H493+M493+T493+AA493)/4,SUM(H493+M493+T493+AA493+AD493)/5)))))))))))))))))))))))))))))))</f>
        <v>13.9</v>
      </c>
      <c r="AF493" s="425">
        <f>IF(AE493="DSP",0,AE493)</f>
        <v>13.9</v>
      </c>
      <c r="AG493" s="484">
        <f>RANK(AF493,$AF$3:$AF$651,0)</f>
        <v>24</v>
      </c>
      <c r="AH493" s="426">
        <f>IF(ISERROR(VLOOKUP(B493,'Notes Ecrit'!$A$2:$B$650,2,FALSE)),"ABI",(VLOOKUP(B493,'Notes Ecrit'!$A$2:$B$650,2,FALSE)))</f>
        <v>5.5</v>
      </c>
      <c r="AI493" s="425">
        <f>IF(OR(AH493="ABI",AH493="VALIDÉ"),0,AH493)</f>
        <v>5.5</v>
      </c>
      <c r="AJ493" s="488">
        <f>RANK(AI493,$AI$3:$AI$651,0)</f>
        <v>353</v>
      </c>
      <c r="AK493" s="427">
        <f>IF(AH493="ABI","DEF",IF(AE493="DSP",AH493,(AE493*0.5+AH493*0.5)))</f>
        <v>9.6999999999999993</v>
      </c>
    </row>
    <row r="494" spans="1:37" ht="15.75" customHeight="1" thickBot="1" x14ac:dyDescent="0.35">
      <c r="A494" s="414" t="s">
        <v>1026</v>
      </c>
      <c r="B494" s="415">
        <v>21904640</v>
      </c>
      <c r="C494" s="434" t="s">
        <v>882</v>
      </c>
      <c r="D494" s="435" t="s">
        <v>162</v>
      </c>
      <c r="E494" s="450">
        <v>17</v>
      </c>
      <c r="F494" s="419">
        <f>IF(E494="ABI","ABI",IF(E494="DSP","DSP",IF(E494="VAL","VAL",(VLOOKUP(E494,tpstest,2)))))</f>
        <v>18</v>
      </c>
      <c r="G494" s="420">
        <f>IF(F494="ABI",0,IF(F494="DSP","DSP",IF(F494="VAL","VAL",(IF(A494="F",VLOOKUP(F494,endurfille,2),VLOOKUP(F494,endurgarçon,2))))))</f>
        <v>14</v>
      </c>
      <c r="H494" s="421">
        <f>IF(G494="VAL","VALIDÉ",G494)</f>
        <v>14</v>
      </c>
      <c r="I494" s="450">
        <v>3.4</v>
      </c>
      <c r="J494" s="420">
        <f>IF(I494="ABI",0,IF(I494="DSP","DSP",IF(I494="VAL","VAL",(IF(A494="F",VLOOKUP(I494,VIT20MF,2),VLOOKUP(I494,Vit20MG,2))))))</f>
        <v>14</v>
      </c>
      <c r="K494" s="450">
        <v>7.23</v>
      </c>
      <c r="L494" s="420">
        <f>IF(K494="ABI",0,IF(K494="DSP","DSP",IF(K494="VAL","VAL",(IF(A494="F",VLOOKUP(K494,vit50mf,2),VLOOKUP(K494,vit50mg,2))))))</f>
        <v>8</v>
      </c>
      <c r="M494" s="421">
        <f>IF(OR(J494="DSP",L494="DSP"),"DSP",IF(L494="VAL","VALIDÉ",(J494+L494)/2))</f>
        <v>11</v>
      </c>
      <c r="N494" s="450">
        <v>38</v>
      </c>
      <c r="O494" s="418">
        <v>73</v>
      </c>
      <c r="P494" s="422">
        <f>IF(OR(N494="DSP",N494="ABI",N494="VAL"),0,N494/O494)</f>
        <v>0.52054794520547942</v>
      </c>
      <c r="Q494" s="420">
        <f>IF(N494="ABI",0,IF(N494="DSP","DSP",IF(N494="VAL","VAL",IF(A494="F",VLOOKUP(P494,forcefille,2),VLOOKUP(P494,forcegarçon,2)))))</f>
        <v>3</v>
      </c>
      <c r="R494" s="450">
        <v>42.1</v>
      </c>
      <c r="S494" s="420">
        <f>IF(R494="ABI",0,IF(R494="DSP","DSP",IF(R494="VAL","VAL",IF(A494="F",VLOOKUP(R494,détfille,2),VLOOKUP(R494,détgarçon,2)))))</f>
        <v>3.5</v>
      </c>
      <c r="T494" s="421">
        <f>IF(OR(Q494="VAL",S494="VAL"),"VALIDÉ",IF(AND(Q494="DSP",S494="DSP"),"DSP",IF(Q494="DSP",S494*2,IF(S494="DSP",Q494*2,(Q494+S494)))))</f>
        <v>6.5</v>
      </c>
      <c r="U494" s="450">
        <v>29.27</v>
      </c>
      <c r="V494" s="420">
        <f>IF(U494="ABI",0,IF(U494="DSP","DSP",IF(U494="VAL","VAL",IF(A494="F",VLOOKUP(U494,coorfille,2),VLOOKUP(U494,coorgarçon,2)))))</f>
        <v>3.25</v>
      </c>
      <c r="W494" s="450">
        <v>-13</v>
      </c>
      <c r="X494" s="420">
        <f>IF(W494="ABI",0,IF(W494="DSP","DSP",IF(W494="VAL","VAL",IF(A494="F",VLOOKUP(W494,SouplesseFille,2),VLOOKUP(W494,SouplesseGarçon,2)))))</f>
        <v>0.5</v>
      </c>
      <c r="Y494" s="450">
        <v>1</v>
      </c>
      <c r="Z494" s="420">
        <f>IF(Y494="ABI",0,IF(Y494="DSP","DSP",IF(Y494="VAL","VAL",IF(A494="F",VLOOKUP(Y494,eqfille,2),VLOOKUP(Y494,eqgarçon,2)))))</f>
        <v>4.5</v>
      </c>
      <c r="AA494" s="421">
        <f>IF(AND(V494="DSP",X494="DSP",Z494="DSP"),"DSP",IF(AND(V494="DSP",X494="DSP"),Z494*4,IF(AND(V494="DSP",Z494="DSP"),X494*4,IF(AND(X494="DSP",Z494="DSP"),V494*2,IF(V494="DSP",(X494+Z494)*2,IF(X494="DSP",V494+Z494*2,IF(Z494="DSP",V494+X494*2,IF(Z494="VAL","VALIDÉ",V494+X494+Z494))))))))</f>
        <v>8.25</v>
      </c>
      <c r="AB494" s="450">
        <v>41.36</v>
      </c>
      <c r="AC494" s="420">
        <f>IF(AB494="ABI",0,IF(AB494="DNF",0,IF(AB494="DSP","DSP",IF(AB494="VAL","VAL",(IF(A494="F",VLOOKUP(AB494,nagefille,2),VLOOKUP(AB494,nagegarçon,2)))))))</f>
        <v>9</v>
      </c>
      <c r="AD494" s="423">
        <f>IF(AC494="VAL","VALIDÉ",AC494)</f>
        <v>9</v>
      </c>
      <c r="AE494" s="424">
        <f>IF(AND(H494="DSP",M494="DSP",T494="DSP",AA494="DSP",AD494="DSP"),"DSP",IF(AND(H494="DSP",M494="DSP",T494="DSP",AA494="DSP"),AD494,IF(AND(H494="DSP",M494="DSP",T494="DSP",AD494="DSP"),AA494,IF(AND(H494="DSP",M494="DSP",AA494="DSP",AD494="DSP"),T494,IF(AND(H494="DSP",T494="DSP",AA494="DSP",AD494="DSP"),M494,IF(AND(M494="DSP",T494="DSP",AA494="DSP",AD494="DSP"),H494,IF(AND(T494="DSP",AA494="DSP",AD494="DSP"),(H494+M494)/2,IF(AND(M494="DSP",AA494="DSP",AD494="DSP"),(H494+T494)/2,IF(AND(H494="DSP",AA494="DSP",AD494="DSP"),(M494+T494)/2,IF(AND(M494="DSP",T494="DSP",AD494="DSP"),(H494+AA494)/2,IF(AND(H494="DSP",T494="DSP",AD494="DSP"),(M494+AA494)/2,IF(AND(H494="DSP",M494="DSP",AD494="DSP"),(T494+AA494)/2,IF(AND(M494="DSP",T494="DSP",AA494="DSP"),(H494+AD494)/2,IF(AND(H494="DSP",T494="DSP",AA494="DSP"),(M494+AD494)/2,IF(AND(H494="DSP",M494="DSP",AA494="DSP"),(T494+AD494)/2,IF(AND(H494="DSP",M494="DSP",T494="DSP"),(AA494+AD494)/2,IF(AND(H494="DSP",M494="DSP"),(T494+AA494+AD494)/3,IF(AND(H494="DSP",T494="DSP"),(M494+AA494+AD494)/3,IF(AND(M494="DSP",T494="DSP"),(H494+AA494+AD494)/3,IF(AND(H494="DSP",AA494="DSP"),(M494+T494+AD494)/3,IF(AND(M494="DSP",AA494="DSP"),(H494+T494+AD494)/3,IF(AND(T494="DSP",AA494="DSP"),(H494+M494+AD494)/3,IF(AND(H494="DSP",AD494="DSP"),(M494+T494+AA494)/3,IF(AND(M494="DSP",AD494="DSP"),(H494+T494+AA494)/3,IF(AND(T494="DSP",AD494="DSP"),(H494+M494+AA494)/3,IF(AND(AA494="DSP",AD494="DSP"),(H494+M494+T494)/3,IF(H494="DSP",(M494+T494+AA494+AD494)/4,IF(M494="DSP",(H494+T494+AA494+AD494)/4,IF(T494="DSP",(H494+M494+AA494+AD494)/4,IF(AA494="DSP",(H494+M494+T494+AD494)/4,IF(AD494="DSP",(H494+M494+T494+AA494)/4,SUM(H494+M494+T494+AA494+AD494)/5)))))))))))))))))))))))))))))))</f>
        <v>9.75</v>
      </c>
      <c r="AF494" s="425">
        <f>IF(AE494="DSP",0,AE494)</f>
        <v>9.75</v>
      </c>
      <c r="AG494" s="484">
        <f>RANK(AF494,$AF$3:$AF$651,0)</f>
        <v>451</v>
      </c>
      <c r="AH494" s="426">
        <f>IF(ISERROR(VLOOKUP(B494,'Notes Ecrit'!$A$2:$B$650,2,FALSE)),"ABI",(VLOOKUP(B494,'Notes Ecrit'!$A$2:$B$650,2,FALSE)))</f>
        <v>7.5</v>
      </c>
      <c r="AI494" s="425">
        <f>IF(OR(AH494="ABI",AH494="VALIDÉ"),0,AH494)</f>
        <v>7.5</v>
      </c>
      <c r="AJ494" s="488">
        <f>RANK(AI494,$AI$3:$AI$651,0)</f>
        <v>137</v>
      </c>
      <c r="AK494" s="427">
        <f>IF(AH494="ABI","DEF",IF(AE494="DSP",AH494,(AE494*0.5+AH494*0.5)))</f>
        <v>8.625</v>
      </c>
    </row>
    <row r="495" spans="1:37" ht="15.75" customHeight="1" thickBot="1" x14ac:dyDescent="0.35">
      <c r="A495" s="414" t="s">
        <v>1026</v>
      </c>
      <c r="B495" s="415">
        <v>21905680</v>
      </c>
      <c r="C495" s="434" t="s">
        <v>883</v>
      </c>
      <c r="D495" s="435" t="s">
        <v>153</v>
      </c>
      <c r="E495" s="418">
        <v>17</v>
      </c>
      <c r="F495" s="419">
        <f>IF(E495="ABI","ABI",IF(E495="DSP","DSP",IF(E495="VAL","VAL",(VLOOKUP(E495,tpstest,2)))))</f>
        <v>18</v>
      </c>
      <c r="G495" s="420">
        <f>IF(F495="ABI",0,IF(F495="DSP","DSP",IF(F495="VAL","VAL",(IF(A495="F",VLOOKUP(F495,endurfille,2),VLOOKUP(F495,endurgarçon,2))))))</f>
        <v>14</v>
      </c>
      <c r="H495" s="421">
        <f>IF(G495="VAL","VALIDÉ",G495)</f>
        <v>14</v>
      </c>
      <c r="I495" s="418">
        <v>3.16</v>
      </c>
      <c r="J495" s="420">
        <f>IF(I495="ABI",0,IF(I495="DSP","DSP",IF(I495="VAL","VAL",(IF(A495="F",VLOOKUP(I495,VIT20MF,2),VLOOKUP(I495,Vit20MG,2))))))</f>
        <v>18</v>
      </c>
      <c r="K495" s="418">
        <v>6.76</v>
      </c>
      <c r="L495" s="420">
        <f>IF(K495="ABI",0,IF(K495="DSP","DSP",IF(K495="VAL","VAL",(IF(A495="F",VLOOKUP(K495,vit50mf,2),VLOOKUP(K495,vit50mg,2))))))</f>
        <v>11</v>
      </c>
      <c r="M495" s="421">
        <f>IF(OR(J495="DSP",L495="DSP"),"DSP",IF(L495="VAL","VALIDÉ",(J495+L495)/2))</f>
        <v>14.5</v>
      </c>
      <c r="N495" s="418">
        <v>64</v>
      </c>
      <c r="O495" s="418">
        <v>72</v>
      </c>
      <c r="P495" s="422">
        <f>IF(OR(N495="DSP",N495="ABI",N495="VAL"),0,N495/O495)</f>
        <v>0.88888888888888884</v>
      </c>
      <c r="Q495" s="420">
        <f>IF(N495="ABI",0,IF(N495="DSP","DSP",IF(N495="VAL","VAL",IF(A495="F",VLOOKUP(P495,forcefille,2),VLOOKUP(P495,forcegarçon,2)))))</f>
        <v>4.5</v>
      </c>
      <c r="R495" s="418">
        <v>45.8</v>
      </c>
      <c r="S495" s="420">
        <f>IF(R495="ABI",0,IF(R495="DSP","DSP",IF(R495="VAL","VAL",IF(A495="F",VLOOKUP(R495,détfille,2),VLOOKUP(R495,détgarçon,2)))))</f>
        <v>4.5</v>
      </c>
      <c r="T495" s="421">
        <f>IF(OR(Q495="VAL",S495="VAL"),"VALIDÉ",IF(AND(Q495="DSP",S495="DSP"),"DSP",IF(Q495="DSP",S495*2,IF(S495="DSP",Q495*2,(Q495+S495)))))</f>
        <v>9</v>
      </c>
      <c r="U495" s="418">
        <v>24.88</v>
      </c>
      <c r="V495" s="420">
        <f>IF(U495="ABI",0,IF(U495="DSP","DSP",IF(U495="VAL","VAL",IF(A495="F",VLOOKUP(U495,coorfille,2),VLOOKUP(U495,coorgarçon,2)))))</f>
        <v>5.5</v>
      </c>
      <c r="W495" s="418">
        <v>3</v>
      </c>
      <c r="X495" s="420">
        <f>IF(W495="ABI",0,IF(W495="DSP","DSP",IF(W495="VAL","VAL",IF(A495="F",VLOOKUP(W495,SouplesseFille,2),VLOOKUP(W495,SouplesseGarçon,2)))))</f>
        <v>3.25</v>
      </c>
      <c r="Y495" s="418">
        <v>0</v>
      </c>
      <c r="Z495" s="420">
        <f>IF(Y495="ABI",0,IF(Y495="DSP","DSP",IF(Y495="VAL","VAL",IF(A495="F",VLOOKUP(Y495,eqfille,2),VLOOKUP(Y495,eqgarçon,2)))))</f>
        <v>5</v>
      </c>
      <c r="AA495" s="421">
        <f>IF(AND(V495="DSP",X495="DSP",Z495="DSP"),"DSP",IF(AND(V495="DSP",X495="DSP"),Z495*4,IF(AND(V495="DSP",Z495="DSP"),X495*4,IF(AND(X495="DSP",Z495="DSP"),V495*2,IF(V495="DSP",(X495+Z495)*2,IF(X495="DSP",V495+Z495*2,IF(Z495="DSP",V495+X495*2,IF(Z495="VAL","VALIDÉ",V495+X495+Z495))))))))</f>
        <v>13.75</v>
      </c>
      <c r="AB495" s="418">
        <v>39.76</v>
      </c>
      <c r="AC495" s="420">
        <f>IF(AB495="ABI",0,IF(AB495="DNF",0,IF(AB495="DSP","DSP",IF(AB495="VAL","VAL",(IF(A495="F",VLOOKUP(AB495,nagefille,2),VLOOKUP(AB495,nagegarçon,2)))))))</f>
        <v>10</v>
      </c>
      <c r="AD495" s="423">
        <f>IF(AC495="VAL","VALIDÉ",AC495)</f>
        <v>10</v>
      </c>
      <c r="AE495" s="424">
        <f>IF(AND(H495="DSP",M495="DSP",T495="DSP",AA495="DSP",AD495="DSP"),"DSP",IF(AND(H495="DSP",M495="DSP",T495="DSP",AA495="DSP"),AD495,IF(AND(H495="DSP",M495="DSP",T495="DSP",AD495="DSP"),AA495,IF(AND(H495="DSP",M495="DSP",AA495="DSP",AD495="DSP"),T495,IF(AND(H495="DSP",T495="DSP",AA495="DSP",AD495="DSP"),M495,IF(AND(M495="DSP",T495="DSP",AA495="DSP",AD495="DSP"),H495,IF(AND(T495="DSP",AA495="DSP",AD495="DSP"),(H495+M495)/2,IF(AND(M495="DSP",AA495="DSP",AD495="DSP"),(H495+T495)/2,IF(AND(H495="DSP",AA495="DSP",AD495="DSP"),(M495+T495)/2,IF(AND(M495="DSP",T495="DSP",AD495="DSP"),(H495+AA495)/2,IF(AND(H495="DSP",T495="DSP",AD495="DSP"),(M495+AA495)/2,IF(AND(H495="DSP",M495="DSP",AD495="DSP"),(T495+AA495)/2,IF(AND(M495="DSP",T495="DSP",AA495="DSP"),(H495+AD495)/2,IF(AND(H495="DSP",T495="DSP",AA495="DSP"),(M495+AD495)/2,IF(AND(H495="DSP",M495="DSP",AA495="DSP"),(T495+AD495)/2,IF(AND(H495="DSP",M495="DSP",T495="DSP"),(AA495+AD495)/2,IF(AND(H495="DSP",M495="DSP"),(T495+AA495+AD495)/3,IF(AND(H495="DSP",T495="DSP"),(M495+AA495+AD495)/3,IF(AND(M495="DSP",T495="DSP"),(H495+AA495+AD495)/3,IF(AND(H495="DSP",AA495="DSP"),(M495+T495+AD495)/3,IF(AND(M495="DSP",AA495="DSP"),(H495+T495+AD495)/3,IF(AND(T495="DSP",AA495="DSP"),(H495+M495+AD495)/3,IF(AND(H495="DSP",AD495="DSP"),(M495+T495+AA495)/3,IF(AND(M495="DSP",AD495="DSP"),(H495+T495+AA495)/3,IF(AND(T495="DSP",AD495="DSP"),(H495+M495+AA495)/3,IF(AND(AA495="DSP",AD495="DSP"),(H495+M495+T495)/3,IF(H495="DSP",(M495+T495+AA495+AD495)/4,IF(M495="DSP",(H495+T495+AA495+AD495)/4,IF(T495="DSP",(H495+M495+AA495+AD495)/4,IF(AA495="DSP",(H495+M495+T495+AD495)/4,IF(AD495="DSP",(H495+M495+T495+AA495)/4,SUM(H495+M495+T495+AA495+AD495)/5)))))))))))))))))))))))))))))))</f>
        <v>12.25</v>
      </c>
      <c r="AF495" s="425">
        <f>IF(AE495="DSP",0,AE495)</f>
        <v>12.25</v>
      </c>
      <c r="AG495" s="484">
        <f>RANK(AF495,$AF$3:$AF$651,0)</f>
        <v>158</v>
      </c>
      <c r="AH495" s="426">
        <f>IF(ISERROR(VLOOKUP(B495,'Notes Ecrit'!$A$2:$B$650,2,FALSE)),"ABI",(VLOOKUP(B495,'Notes Ecrit'!$A$2:$B$650,2,FALSE)))</f>
        <v>9</v>
      </c>
      <c r="AI495" s="425">
        <f>IF(OR(AH495="ABI",AH495="VALIDÉ"),0,AH495)</f>
        <v>9</v>
      </c>
      <c r="AJ495" s="488">
        <f>RANK(AI495,$AI$3:$AI$651,0)</f>
        <v>58</v>
      </c>
      <c r="AK495" s="427">
        <f>IF(AH495="ABI","DEF",IF(AE495="DSP",AH495,(AE495*0.5+AH495*0.5)))</f>
        <v>10.625</v>
      </c>
    </row>
    <row r="496" spans="1:37" ht="15.75" customHeight="1" thickBot="1" x14ac:dyDescent="0.35">
      <c r="A496" s="414" t="s">
        <v>1026</v>
      </c>
      <c r="B496" s="415">
        <v>21908462</v>
      </c>
      <c r="C496" s="434" t="s">
        <v>884</v>
      </c>
      <c r="D496" s="435" t="s">
        <v>760</v>
      </c>
      <c r="E496" s="418">
        <v>21</v>
      </c>
      <c r="F496" s="419">
        <f>IF(E496="ABI","ABI",IF(E496="DSP","DSP",IF(E496="VAL","VAL",(VLOOKUP(E496,tpstest,2)))))</f>
        <v>20</v>
      </c>
      <c r="G496" s="420">
        <f>IF(F496="ABI",0,IF(F496="DSP","DSP",IF(F496="VAL","VAL",(IF(A496="F",VLOOKUP(F496,endurfille,2),VLOOKUP(F496,endurgarçon,2))))))</f>
        <v>18</v>
      </c>
      <c r="H496" s="421">
        <f>IF(G496="VAL","VALIDÉ",G496)</f>
        <v>18</v>
      </c>
      <c r="I496" s="418">
        <v>3.14</v>
      </c>
      <c r="J496" s="420">
        <f>IF(I496="ABI",0,IF(I496="DSP","DSP",IF(I496="VAL","VAL",(IF(A496="F",VLOOKUP(I496,VIT20MF,2),VLOOKUP(I496,Vit20MG,2))))))</f>
        <v>18</v>
      </c>
      <c r="K496" s="418">
        <v>6.47</v>
      </c>
      <c r="L496" s="420">
        <f>IF(K496="ABI",0,IF(K496="DSP","DSP",IF(K496="VAL","VAL",(IF(A496="F",VLOOKUP(K496,vit50mf,2),VLOOKUP(K496,vit50mg,2))))))</f>
        <v>14</v>
      </c>
      <c r="M496" s="421">
        <f>IF(OR(J496="DSP",L496="DSP"),"DSP",IF(L496="VAL","VALIDÉ",(J496+L496)/2))</f>
        <v>16</v>
      </c>
      <c r="N496" s="418">
        <v>87</v>
      </c>
      <c r="O496" s="418">
        <v>79</v>
      </c>
      <c r="P496" s="422">
        <f>IF(OR(N496="DSP",N496="ABI",N496="VAL"),0,N496/O496)</f>
        <v>1.1012658227848102</v>
      </c>
      <c r="Q496" s="420">
        <f>IF(N496="ABI",0,IF(N496="DSP","DSP",IF(N496="VAL","VAL",IF(A496="F",VLOOKUP(P496,forcefille,2),VLOOKUP(P496,forcegarçon,2)))))</f>
        <v>6</v>
      </c>
      <c r="R496" s="418">
        <v>49.6</v>
      </c>
      <c r="S496" s="420">
        <f>IF(R496="ABI",0,IF(R496="DSP","DSP",IF(R496="VAL","VAL",IF(A496="F",VLOOKUP(R496,détfille,2),VLOOKUP(R496,détgarçon,2)))))</f>
        <v>5.5</v>
      </c>
      <c r="T496" s="421">
        <f>IF(OR(Q496="VAL",S496="VAL"),"VALIDÉ",IF(AND(Q496="DSP",S496="DSP"),"DSP",IF(Q496="DSP",S496*2,IF(S496="DSP",Q496*2,(Q496+S496)))))</f>
        <v>11.5</v>
      </c>
      <c r="U496" s="418">
        <v>24.97</v>
      </c>
      <c r="V496" s="420">
        <f>IF(U496="ABI",0,IF(U496="DSP","DSP",IF(U496="VAL","VAL",IF(A496="F",VLOOKUP(U496,coorfille,2),VLOOKUP(U496,coorgarçon,2)))))</f>
        <v>5.5</v>
      </c>
      <c r="W496" s="418">
        <v>-2</v>
      </c>
      <c r="X496" s="420">
        <f>IF(W496="ABI",0,IF(W496="DSP","DSP",IF(W496="VAL","VAL",IF(A496="F",VLOOKUP(W496,SouplesseFille,2),VLOOKUP(W496,SouplesseGarçon,2)))))</f>
        <v>2</v>
      </c>
      <c r="Y496" s="418">
        <v>5</v>
      </c>
      <c r="Z496" s="420">
        <f>IF(Y496="ABI",0,IF(Y496="DSP","DSP",IF(Y496="VAL","VAL",IF(A496="F",VLOOKUP(Y496,eqfille,2),VLOOKUP(Y496,eqgarçon,2)))))</f>
        <v>2.5</v>
      </c>
      <c r="AA496" s="421">
        <f>IF(AND(V496="DSP",X496="DSP",Z496="DSP"),"DSP",IF(AND(V496="DSP",X496="DSP"),Z496*4,IF(AND(V496="DSP",Z496="DSP"),X496*4,IF(AND(X496="DSP",Z496="DSP"),V496*2,IF(V496="DSP",(X496+Z496)*2,IF(X496="DSP",V496+Z496*2,IF(Z496="DSP",V496+X496*2,IF(Z496="VAL","VALIDÉ",V496+X496+Z496))))))))</f>
        <v>10</v>
      </c>
      <c r="AB496" s="418">
        <v>30.89</v>
      </c>
      <c r="AC496" s="420">
        <f>IF(AB496="ABI",0,IF(AB496="DNF",0,IF(AB496="DSP","DSP",IF(AB496="VAL","VAL",(IF(A496="F",VLOOKUP(AB496,nagefille,2),VLOOKUP(AB496,nagegarçon,2)))))))</f>
        <v>16</v>
      </c>
      <c r="AD496" s="423">
        <f>IF(AC496="VAL","VALIDÉ",AC496)</f>
        <v>16</v>
      </c>
      <c r="AE496" s="424">
        <f>IF(AND(H496="DSP",M496="DSP",T496="DSP",AA496="DSP",AD496="DSP"),"DSP",IF(AND(H496="DSP",M496="DSP",T496="DSP",AA496="DSP"),AD496,IF(AND(H496="DSP",M496="DSP",T496="DSP",AD496="DSP"),AA496,IF(AND(H496="DSP",M496="DSP",AA496="DSP",AD496="DSP"),T496,IF(AND(H496="DSP",T496="DSP",AA496="DSP",AD496="DSP"),M496,IF(AND(M496="DSP",T496="DSP",AA496="DSP",AD496="DSP"),H496,IF(AND(T496="DSP",AA496="DSP",AD496="DSP"),(H496+M496)/2,IF(AND(M496="DSP",AA496="DSP",AD496="DSP"),(H496+T496)/2,IF(AND(H496="DSP",AA496="DSP",AD496="DSP"),(M496+T496)/2,IF(AND(M496="DSP",T496="DSP",AD496="DSP"),(H496+AA496)/2,IF(AND(H496="DSP",T496="DSP",AD496="DSP"),(M496+AA496)/2,IF(AND(H496="DSP",M496="DSP",AD496="DSP"),(T496+AA496)/2,IF(AND(M496="DSP",T496="DSP",AA496="DSP"),(H496+AD496)/2,IF(AND(H496="DSP",T496="DSP",AA496="DSP"),(M496+AD496)/2,IF(AND(H496="DSP",M496="DSP",AA496="DSP"),(T496+AD496)/2,IF(AND(H496="DSP",M496="DSP",T496="DSP"),(AA496+AD496)/2,IF(AND(H496="DSP",M496="DSP"),(T496+AA496+AD496)/3,IF(AND(H496="DSP",T496="DSP"),(M496+AA496+AD496)/3,IF(AND(M496="DSP",T496="DSP"),(H496+AA496+AD496)/3,IF(AND(H496="DSP",AA496="DSP"),(M496+T496+AD496)/3,IF(AND(M496="DSP",AA496="DSP"),(H496+T496+AD496)/3,IF(AND(T496="DSP",AA496="DSP"),(H496+M496+AD496)/3,IF(AND(H496="DSP",AD496="DSP"),(M496+T496+AA496)/3,IF(AND(M496="DSP",AD496="DSP"),(H496+T496+AA496)/3,IF(AND(T496="DSP",AD496="DSP"),(H496+M496+AA496)/3,IF(AND(AA496="DSP",AD496="DSP"),(H496+M496+T496)/3,IF(H496="DSP",(M496+T496+AA496+AD496)/4,IF(M496="DSP",(H496+T496+AA496+AD496)/4,IF(T496="DSP",(H496+M496+AA496+AD496)/4,IF(AA496="DSP",(H496+M496+T496+AD496)/4,IF(AD496="DSP",(H496+M496+T496+AA496)/4,SUM(H496+M496+T496+AA496+AD496)/5)))))))))))))))))))))))))))))))</f>
        <v>14.3</v>
      </c>
      <c r="AF496" s="425">
        <f>IF(AE496="DSP",0,AE496)</f>
        <v>14.3</v>
      </c>
      <c r="AG496" s="484">
        <f>RANK(AF496,$AF$3:$AF$651,0)</f>
        <v>10</v>
      </c>
      <c r="AH496" s="426">
        <f>IF(ISERROR(VLOOKUP(B496,'Notes Ecrit'!$A$2:$B$650,2,FALSE)),"ABI",(VLOOKUP(B496,'Notes Ecrit'!$A$2:$B$650,2,FALSE)))</f>
        <v>7.5</v>
      </c>
      <c r="AI496" s="425">
        <f>IF(OR(AH496="ABI",AH496="VALIDÉ"),0,AH496)</f>
        <v>7.5</v>
      </c>
      <c r="AJ496" s="488">
        <f>RANK(AI496,$AI$3:$AI$651,0)</f>
        <v>137</v>
      </c>
      <c r="AK496" s="427">
        <f>IF(AH496="ABI","DEF",IF(AE496="DSP",AH496,(AE496*0.5+AH496*0.5)))</f>
        <v>10.9</v>
      </c>
    </row>
    <row r="497" spans="1:37" ht="15.75" customHeight="1" thickBot="1" x14ac:dyDescent="0.35">
      <c r="A497" s="414" t="s">
        <v>1026</v>
      </c>
      <c r="B497" s="415">
        <v>21509470</v>
      </c>
      <c r="C497" s="434" t="s">
        <v>885</v>
      </c>
      <c r="D497" s="435" t="s">
        <v>886</v>
      </c>
      <c r="E497" s="418">
        <v>21</v>
      </c>
      <c r="F497" s="419">
        <f>IF(E497="ABI","ABI",IF(E497="DSP","DSP",IF(E497="VAL","VAL",(VLOOKUP(E497,tpstest,2)))))</f>
        <v>20</v>
      </c>
      <c r="G497" s="420">
        <f>IF(F497="ABI",0,IF(F497="DSP","DSP",IF(F497="VAL","VAL",(IF(A497="F",VLOOKUP(F497,endurfille,2),VLOOKUP(F497,endurgarçon,2))))))</f>
        <v>18</v>
      </c>
      <c r="H497" s="421">
        <f>IF(G497="VAL","VALIDÉ",G497)</f>
        <v>18</v>
      </c>
      <c r="I497" s="418">
        <v>3.14</v>
      </c>
      <c r="J497" s="420">
        <f>IF(I497="ABI",0,IF(I497="DSP","DSP",IF(I497="VAL","VAL",(IF(A497="F",VLOOKUP(I497,VIT20MF,2),VLOOKUP(I497,Vit20MG,2))))))</f>
        <v>18</v>
      </c>
      <c r="K497" s="418">
        <v>6.63</v>
      </c>
      <c r="L497" s="420">
        <f>IF(K497="ABI",0,IF(K497="DSP","DSP",IF(K497="VAL","VAL",(IF(A497="F",VLOOKUP(K497,vit50mf,2),VLOOKUP(K497,vit50mg,2))))))</f>
        <v>12</v>
      </c>
      <c r="M497" s="421">
        <f>IF(OR(J497="DSP",L497="DSP"),"DSP",IF(L497="VAL","VALIDÉ",(J497+L497)/2))</f>
        <v>15</v>
      </c>
      <c r="N497" s="418">
        <v>72</v>
      </c>
      <c r="O497" s="418">
        <v>70</v>
      </c>
      <c r="P497" s="422">
        <f>IF(OR(N497="DSP",N497="ABI",N497="VAL"),0,N497/O497)</f>
        <v>1.0285714285714285</v>
      </c>
      <c r="Q497" s="420">
        <f>IF(N497="ABI",0,IF(N497="DSP","DSP",IF(N497="VAL","VAL",IF(A497="F",VLOOKUP(P497,forcefille,2),VLOOKUP(P497,forcegarçon,2)))))</f>
        <v>5.5</v>
      </c>
      <c r="R497" s="418">
        <v>43.8</v>
      </c>
      <c r="S497" s="420">
        <f>IF(R497="ABI",0,IF(R497="DSP","DSP",IF(R497="VAL","VAL",IF(A497="F",VLOOKUP(R497,détfille,2),VLOOKUP(R497,détgarçon,2)))))</f>
        <v>4</v>
      </c>
      <c r="T497" s="421">
        <f>IF(OR(Q497="VAL",S497="VAL"),"VALIDÉ",IF(AND(Q497="DSP",S497="DSP"),"DSP",IF(Q497="DSP",S497*2,IF(S497="DSP",Q497*2,(Q497+S497)))))</f>
        <v>9.5</v>
      </c>
      <c r="U497" s="418">
        <v>26.83</v>
      </c>
      <c r="V497" s="420">
        <f>IF(U497="ABI",0,IF(U497="DSP","DSP",IF(U497="VAL","VAL",IF(A497="F",VLOOKUP(U497,coorfille,2),VLOOKUP(U497,coorgarçon,2)))))</f>
        <v>4.5</v>
      </c>
      <c r="W497" s="418">
        <v>-20</v>
      </c>
      <c r="X497" s="420">
        <f>IF(W497="ABI",0,IF(W497="DSP","DSP",IF(W497="VAL","VAL",IF(A497="F",VLOOKUP(W497,SouplesseFille,2),VLOOKUP(W497,SouplesseGarçon,2)))))</f>
        <v>0</v>
      </c>
      <c r="Y497" s="418">
        <v>5</v>
      </c>
      <c r="Z497" s="420">
        <f>IF(Y497="ABI",0,IF(Y497="DSP","DSP",IF(Y497="VAL","VAL",IF(A497="F",VLOOKUP(Y497,eqfille,2),VLOOKUP(Y497,eqgarçon,2)))))</f>
        <v>2.5</v>
      </c>
      <c r="AA497" s="421">
        <f>IF(AND(V497="DSP",X497="DSP",Z497="DSP"),"DSP",IF(AND(V497="DSP",X497="DSP"),Z497*4,IF(AND(V497="DSP",Z497="DSP"),X497*4,IF(AND(X497="DSP",Z497="DSP"),V497*2,IF(V497="DSP",(X497+Z497)*2,IF(X497="DSP",V497+Z497*2,IF(Z497="DSP",V497+X497*2,IF(Z497="VAL","VALIDÉ",V497+X497+Z497))))))))</f>
        <v>7</v>
      </c>
      <c r="AB497" s="418">
        <v>52.39</v>
      </c>
      <c r="AC497" s="420">
        <f>IF(AB497="ABI",0,IF(AB497="DNF",0,IF(AB497="DSP","DSP",IF(AB497="VAL","VAL",(IF(A497="F",VLOOKUP(AB497,nagefille,2),VLOOKUP(AB497,nagegarçon,2)))))))</f>
        <v>4</v>
      </c>
      <c r="AD497" s="423">
        <f>IF(AC497="VAL","VALIDÉ",AC497)</f>
        <v>4</v>
      </c>
      <c r="AE497" s="424">
        <f>IF(AND(H497="DSP",M497="DSP",T497="DSP",AA497="DSP",AD497="DSP"),"DSP",IF(AND(H497="DSP",M497="DSP",T497="DSP",AA497="DSP"),AD497,IF(AND(H497="DSP",M497="DSP",T497="DSP",AD497="DSP"),AA497,IF(AND(H497="DSP",M497="DSP",AA497="DSP",AD497="DSP"),T497,IF(AND(H497="DSP",T497="DSP",AA497="DSP",AD497="DSP"),M497,IF(AND(M497="DSP",T497="DSP",AA497="DSP",AD497="DSP"),H497,IF(AND(T497="DSP",AA497="DSP",AD497="DSP"),(H497+M497)/2,IF(AND(M497="DSP",AA497="DSP",AD497="DSP"),(H497+T497)/2,IF(AND(H497="DSP",AA497="DSP",AD497="DSP"),(M497+T497)/2,IF(AND(M497="DSP",T497="DSP",AD497="DSP"),(H497+AA497)/2,IF(AND(H497="DSP",T497="DSP",AD497="DSP"),(M497+AA497)/2,IF(AND(H497="DSP",M497="DSP",AD497="DSP"),(T497+AA497)/2,IF(AND(M497="DSP",T497="DSP",AA497="DSP"),(H497+AD497)/2,IF(AND(H497="DSP",T497="DSP",AA497="DSP"),(M497+AD497)/2,IF(AND(H497="DSP",M497="DSP",AA497="DSP"),(T497+AD497)/2,IF(AND(H497="DSP",M497="DSP",T497="DSP"),(AA497+AD497)/2,IF(AND(H497="DSP",M497="DSP"),(T497+AA497+AD497)/3,IF(AND(H497="DSP",T497="DSP"),(M497+AA497+AD497)/3,IF(AND(M497="DSP",T497="DSP"),(H497+AA497+AD497)/3,IF(AND(H497="DSP",AA497="DSP"),(M497+T497+AD497)/3,IF(AND(M497="DSP",AA497="DSP"),(H497+T497+AD497)/3,IF(AND(T497="DSP",AA497="DSP"),(H497+M497+AD497)/3,IF(AND(H497="DSP",AD497="DSP"),(M497+T497+AA497)/3,IF(AND(M497="DSP",AD497="DSP"),(H497+T497+AA497)/3,IF(AND(T497="DSP",AD497="DSP"),(H497+M497+AA497)/3,IF(AND(AA497="DSP",AD497="DSP"),(H497+M497+T497)/3,IF(H497="DSP",(M497+T497+AA497+AD497)/4,IF(M497="DSP",(H497+T497+AA497+AD497)/4,IF(T497="DSP",(H497+M497+AA497+AD497)/4,IF(AA497="DSP",(H497+M497+T497+AD497)/4,IF(AD497="DSP",(H497+M497+T497+AA497)/4,SUM(H497+M497+T497+AA497+AD497)/5)))))))))))))))))))))))))))))))</f>
        <v>10.7</v>
      </c>
      <c r="AF497" s="425">
        <f>IF(AE497="DSP",0,AE497)</f>
        <v>10.7</v>
      </c>
      <c r="AG497" s="484">
        <f>RANK(AF497,$AF$3:$AF$651,0)</f>
        <v>363</v>
      </c>
      <c r="AH497" s="426">
        <f>IF(ISERROR(VLOOKUP(B497,'Notes Ecrit'!$A$2:$B$650,2,FALSE)),"ABI",(VLOOKUP(B497,'Notes Ecrit'!$A$2:$B$650,2,FALSE)))</f>
        <v>9.5</v>
      </c>
      <c r="AI497" s="425">
        <f>IF(OR(AH497="ABI",AH497="VALIDÉ"),0,AH497)</f>
        <v>9.5</v>
      </c>
      <c r="AJ497" s="488">
        <f>RANK(AI497,$AI$3:$AI$651,0)</f>
        <v>38</v>
      </c>
      <c r="AK497" s="427">
        <f>IF(AH497="ABI","DEF",IF(AE497="DSP",AH497,(AE497*0.5+AH497*0.5)))</f>
        <v>10.1</v>
      </c>
    </row>
    <row r="498" spans="1:37" ht="15.75" customHeight="1" thickBot="1" x14ac:dyDescent="0.35">
      <c r="A498" s="414" t="s">
        <v>1026</v>
      </c>
      <c r="B498" s="415">
        <v>21815404</v>
      </c>
      <c r="C498" s="434" t="s">
        <v>294</v>
      </c>
      <c r="D498" s="435" t="s">
        <v>295</v>
      </c>
      <c r="E498" s="418">
        <v>19</v>
      </c>
      <c r="F498" s="419">
        <f>IF(E498="ABI","ABI",IF(E498="DSP","DSP",IF(E498="VAL","VAL",(VLOOKUP(E498,tpstest,2)))))</f>
        <v>19</v>
      </c>
      <c r="G498" s="420">
        <f>IF(F498="ABI",0,IF(F498="DSP","DSP",IF(F498="VAL","VAL",(IF(A498="F",VLOOKUP(F498,endurfille,2),VLOOKUP(F498,endurgarçon,2))))))</f>
        <v>16</v>
      </c>
      <c r="H498" s="421">
        <f>IF(G498="VAL","VALIDÉ",G498)</f>
        <v>16</v>
      </c>
      <c r="I498" s="418">
        <v>3.26</v>
      </c>
      <c r="J498" s="420">
        <f>IF(I498="ABI",0,IF(I498="DSP","DSP",IF(I498="VAL","VAL",(IF(A498="F",VLOOKUP(I498,VIT20MF,2),VLOOKUP(I498,Vit20MG,2))))))</f>
        <v>16</v>
      </c>
      <c r="K498" s="418">
        <v>6.81</v>
      </c>
      <c r="L498" s="420">
        <f>IF(K498="ABI",0,IF(K498="DSP","DSP",IF(K498="VAL","VAL",(IF(A498="F",VLOOKUP(K498,vit50mf,2),VLOOKUP(K498,vit50mg,2))))))</f>
        <v>11</v>
      </c>
      <c r="M498" s="421">
        <f>IF(OR(J498="DSP",L498="DSP"),"DSP",IF(L498="VAL","VALIDÉ",(J498+L498)/2))</f>
        <v>13.5</v>
      </c>
      <c r="N498" s="418">
        <v>84.5</v>
      </c>
      <c r="O498" s="418">
        <v>68</v>
      </c>
      <c r="P498" s="422">
        <f>IF(OR(N498="DSP",N498="ABI",N498="VAL"),0,N498/O498)</f>
        <v>1.2426470588235294</v>
      </c>
      <c r="Q498" s="420">
        <f>IF(N498="ABI",0,IF(N498="DSP","DSP",IF(N498="VAL","VAL",IF(A498="F",VLOOKUP(P498,forcefille,2),VLOOKUP(P498,forcegarçon,2)))))</f>
        <v>6.5</v>
      </c>
      <c r="R498" s="418">
        <v>50.2</v>
      </c>
      <c r="S498" s="420">
        <f>IF(R498="ABI",0,IF(R498="DSP","DSP",IF(R498="VAL","VAL",IF(A498="F",VLOOKUP(R498,détfille,2),VLOOKUP(R498,détgarçon,2)))))</f>
        <v>5.5</v>
      </c>
      <c r="T498" s="421">
        <f>IF(OR(Q498="VAL",S498="VAL"),"VALIDÉ",IF(AND(Q498="DSP",S498="DSP"),"DSP",IF(Q498="DSP",S498*2,IF(S498="DSP",Q498*2,(Q498+S498)))))</f>
        <v>12</v>
      </c>
      <c r="U498" s="418">
        <v>27.3</v>
      </c>
      <c r="V498" s="420">
        <f>IF(U498="ABI",0,IF(U498="DSP","DSP",IF(U498="VAL","VAL",IF(A498="F",VLOOKUP(U498,coorfille,2),VLOOKUP(U498,coorgarçon,2)))))</f>
        <v>4.25</v>
      </c>
      <c r="W498" s="418">
        <v>0</v>
      </c>
      <c r="X498" s="420">
        <f>IF(W498="ABI",0,IF(W498="DSP","DSP",IF(W498="VAL","VAL",IF(A498="F",VLOOKUP(W498,SouplesseFille,2),VLOOKUP(W498,SouplesseGarçon,2)))))</f>
        <v>2.5</v>
      </c>
      <c r="Y498" s="418">
        <v>2</v>
      </c>
      <c r="Z498" s="420">
        <f>IF(Y498="ABI",0,IF(Y498="DSP","DSP",IF(Y498="VAL","VAL",IF(A498="F",VLOOKUP(Y498,eqfille,2),VLOOKUP(Y498,eqgarçon,2)))))</f>
        <v>4</v>
      </c>
      <c r="AA498" s="421">
        <f>IF(AND(V498="DSP",X498="DSP",Z498="DSP"),"DSP",IF(AND(V498="DSP",X498="DSP"),Z498*4,IF(AND(V498="DSP",Z498="DSP"),X498*4,IF(AND(X498="DSP",Z498="DSP"),V498*2,IF(V498="DSP",(X498+Z498)*2,IF(X498="DSP",V498+Z498*2,IF(Z498="DSP",V498+X498*2,IF(Z498="VAL","VALIDÉ",V498+X498+Z498))))))))</f>
        <v>10.75</v>
      </c>
      <c r="AB498" s="418">
        <v>33.25</v>
      </c>
      <c r="AC498" s="420">
        <f>IF(AB498="ABI",0,IF(AB498="DNF",0,IF(AB498="DSP","DSP",IF(AB498="VAL","VAL",(IF(A498="F",VLOOKUP(AB498,nagefille,2),VLOOKUP(AB498,nagegarçon,2)))))))</f>
        <v>14</v>
      </c>
      <c r="AD498" s="423">
        <f>IF(AC498="VAL","VALIDÉ",AC498)</f>
        <v>14</v>
      </c>
      <c r="AE498" s="424">
        <f>IF(AND(H498="DSP",M498="DSP",T498="DSP",AA498="DSP",AD498="DSP"),"DSP",IF(AND(H498="DSP",M498="DSP",T498="DSP",AA498="DSP"),AD498,IF(AND(H498="DSP",M498="DSP",T498="DSP",AD498="DSP"),AA498,IF(AND(H498="DSP",M498="DSP",AA498="DSP",AD498="DSP"),T498,IF(AND(H498="DSP",T498="DSP",AA498="DSP",AD498="DSP"),M498,IF(AND(M498="DSP",T498="DSP",AA498="DSP",AD498="DSP"),H498,IF(AND(T498="DSP",AA498="DSP",AD498="DSP"),(H498+M498)/2,IF(AND(M498="DSP",AA498="DSP",AD498="DSP"),(H498+T498)/2,IF(AND(H498="DSP",AA498="DSP",AD498="DSP"),(M498+T498)/2,IF(AND(M498="DSP",T498="DSP",AD498="DSP"),(H498+AA498)/2,IF(AND(H498="DSP",T498="DSP",AD498="DSP"),(M498+AA498)/2,IF(AND(H498="DSP",M498="DSP",AD498="DSP"),(T498+AA498)/2,IF(AND(M498="DSP",T498="DSP",AA498="DSP"),(H498+AD498)/2,IF(AND(H498="DSP",T498="DSP",AA498="DSP"),(M498+AD498)/2,IF(AND(H498="DSP",M498="DSP",AA498="DSP"),(T498+AD498)/2,IF(AND(H498="DSP",M498="DSP",T498="DSP"),(AA498+AD498)/2,IF(AND(H498="DSP",M498="DSP"),(T498+AA498+AD498)/3,IF(AND(H498="DSP",T498="DSP"),(M498+AA498+AD498)/3,IF(AND(M498="DSP",T498="DSP"),(H498+AA498+AD498)/3,IF(AND(H498="DSP",AA498="DSP"),(M498+T498+AD498)/3,IF(AND(M498="DSP",AA498="DSP"),(H498+T498+AD498)/3,IF(AND(T498="DSP",AA498="DSP"),(H498+M498+AD498)/3,IF(AND(H498="DSP",AD498="DSP"),(M498+T498+AA498)/3,IF(AND(M498="DSP",AD498="DSP"),(H498+T498+AA498)/3,IF(AND(T498="DSP",AD498="DSP"),(H498+M498+AA498)/3,IF(AND(AA498="DSP",AD498="DSP"),(H498+M498+T498)/3,IF(H498="DSP",(M498+T498+AA498+AD498)/4,IF(M498="DSP",(H498+T498+AA498+AD498)/4,IF(T498="DSP",(H498+M498+AA498+AD498)/4,IF(AA498="DSP",(H498+M498+T498+AD498)/4,IF(AD498="DSP",(H498+M498+T498+AA498)/4,SUM(H498+M498+T498+AA498+AD498)/5)))))))))))))))))))))))))))))))</f>
        <v>13.25</v>
      </c>
      <c r="AF498" s="425">
        <f>IF(AE498="DSP",0,AE498)</f>
        <v>13.25</v>
      </c>
      <c r="AG498" s="484">
        <f>RANK(AF498,$AF$3:$AF$651,0)</f>
        <v>61</v>
      </c>
      <c r="AH498" s="426">
        <f>IF(ISERROR(VLOOKUP(B498,'Notes Ecrit'!$A$2:$B$650,2,FALSE)),"ABI",(VLOOKUP(B498,'Notes Ecrit'!$A$2:$B$650,2,FALSE)))</f>
        <v>7</v>
      </c>
      <c r="AI498" s="425">
        <f>IF(OR(AH498="ABI",AH498="VALIDÉ"),0,AH498)</f>
        <v>7</v>
      </c>
      <c r="AJ498" s="488">
        <f>RANK(AI498,$AI$3:$AI$651,0)</f>
        <v>183</v>
      </c>
      <c r="AK498" s="427">
        <f>IF(AH498="ABI","DEF",IF(AE498="DSP",AH498,(AE498*0.5+AH498*0.5)))</f>
        <v>10.125</v>
      </c>
    </row>
    <row r="499" spans="1:37" ht="15.75" customHeight="1" thickBot="1" x14ac:dyDescent="0.35">
      <c r="A499" s="414" t="s">
        <v>74</v>
      </c>
      <c r="B499" s="415">
        <v>21902040</v>
      </c>
      <c r="C499" s="434" t="s">
        <v>887</v>
      </c>
      <c r="D499" s="435" t="s">
        <v>247</v>
      </c>
      <c r="E499" s="561" t="s">
        <v>1025</v>
      </c>
      <c r="F499" s="419" t="str">
        <f>IF(E499="ABI","ABI",IF(E499="DSP","DSP",IF(E499="VAL","VAL",(VLOOKUP(E499,tpstest,2)))))</f>
        <v>DSP</v>
      </c>
      <c r="G499" s="420" t="str">
        <f>IF(F499="ABI",0,IF(F499="DSP","DSP",IF(F499="VAL","VAL",(IF(A499="F",VLOOKUP(F499,endurfille,2),VLOOKUP(F499,endurgarçon,2))))))</f>
        <v>DSP</v>
      </c>
      <c r="H499" s="421" t="str">
        <f>IF(G499="VAL","VALIDÉ",G499)</f>
        <v>DSP</v>
      </c>
      <c r="I499" s="418">
        <v>3.5</v>
      </c>
      <c r="J499" s="420">
        <f>IF(I499="ABI",0,IF(I499="DSP","DSP",IF(I499="VAL","VAL",(IF(A499="F",VLOOKUP(I499,VIT20MF,2),VLOOKUP(I499,Vit20MG,2))))))</f>
        <v>16</v>
      </c>
      <c r="K499" s="418">
        <v>7.58</v>
      </c>
      <c r="L499" s="420">
        <f>IF(K499="ABI",0,IF(K499="DSP","DSP",IF(K499="VAL","VAL",(IF(A499="F",VLOOKUP(K499,vit50mf,2),VLOOKUP(K499,vit50mg,2))))))</f>
        <v>12</v>
      </c>
      <c r="M499" s="421">
        <f>IF(OR(J499="DSP",L499="DSP"),"DSP",IF(L499="VAL","VALIDÉ",(J499+L499)/2))</f>
        <v>14</v>
      </c>
      <c r="N499" s="418">
        <v>52</v>
      </c>
      <c r="O499" s="418">
        <v>61</v>
      </c>
      <c r="P499" s="422">
        <f>IF(OR(N499="DSP",N499="ABI",N499="VAL"),0,N499/O499)</f>
        <v>0.85245901639344257</v>
      </c>
      <c r="Q499" s="420">
        <f>IF(N499="ABI",0,IF(N499="DSP","DSP",IF(N499="VAL","VAL",IF(A499="F",VLOOKUP(P499,forcefille,2),VLOOKUP(P499,forcegarçon,2)))))</f>
        <v>7</v>
      </c>
      <c r="R499" s="418">
        <v>33.5</v>
      </c>
      <c r="S499" s="420">
        <f>IF(R499="ABI",0,IF(R499="DSP","DSP",IF(R499="VAL","VAL",IF(A499="F",VLOOKUP(R499,détfille,2),VLOOKUP(R499,détgarçon,2)))))</f>
        <v>5.5</v>
      </c>
      <c r="T499" s="421">
        <f>IF(OR(Q499="VAL",S499="VAL"),"VALIDÉ",IF(AND(Q499="DSP",S499="DSP"),"DSP",IF(Q499="DSP",S499*2,IF(S499="DSP",Q499*2,(Q499+S499)))))</f>
        <v>12.5</v>
      </c>
      <c r="U499" s="418">
        <v>28.79</v>
      </c>
      <c r="V499" s="420">
        <f>IF(U499="ABI",0,IF(U499="DSP","DSP",IF(U499="VAL","VAL",IF(A499="F",VLOOKUP(U499,coorfille,2),VLOOKUP(U499,coorgarçon,2)))))</f>
        <v>4.5</v>
      </c>
      <c r="W499" s="418">
        <v>-6</v>
      </c>
      <c r="X499" s="420">
        <f>IF(W499="ABI",0,IF(W499="DSP","DSP",IF(W499="VAL","VAL",IF(A499="F",VLOOKUP(W499,SouplesseFille,2),VLOOKUP(W499,SouplesseGarçon,2)))))</f>
        <v>1.25</v>
      </c>
      <c r="Y499" s="418">
        <v>1</v>
      </c>
      <c r="Z499" s="420">
        <f>IF(Y499="ABI",0,IF(Y499="DSP","DSP",IF(Y499="VAL","VAL",IF(A499="F",VLOOKUP(Y499,eqfille,2),VLOOKUP(Y499,eqgarçon,2)))))</f>
        <v>4.5</v>
      </c>
      <c r="AA499" s="421">
        <f>IF(AND(V499="DSP",X499="DSP",Z499="DSP"),"DSP",IF(AND(V499="DSP",X499="DSP"),Z499*4,IF(AND(V499="DSP",Z499="DSP"),X499*4,IF(AND(X499="DSP",Z499="DSP"),V499*2,IF(V499="DSP",(X499+Z499)*2,IF(X499="DSP",V499+Z499*2,IF(Z499="DSP",V499+X499*2,IF(Z499="VAL","VALIDÉ",V499+X499+Z499))))))))</f>
        <v>10.25</v>
      </c>
      <c r="AB499" s="418">
        <v>53.09</v>
      </c>
      <c r="AC499" s="420">
        <f>IF(AB499="ABI",0,IF(AB499="DNF",0,IF(AB499="DSP","DSP",IF(AB499="VAL","VAL",(IF(A499="F",VLOOKUP(AB499,nagefille,2),VLOOKUP(AB499,nagegarçon,2)))))))</f>
        <v>7</v>
      </c>
      <c r="AD499" s="423">
        <f>IF(AC499="VAL","VALIDÉ",AC499)</f>
        <v>7</v>
      </c>
      <c r="AE499" s="424">
        <f>IF(AND(H499="DSP",M499="DSP",T499="DSP",AA499="DSP",AD499="DSP"),"DSP",IF(AND(H499="DSP",M499="DSP",T499="DSP",AA499="DSP"),AD499,IF(AND(H499="DSP",M499="DSP",T499="DSP",AD499="DSP"),AA499,IF(AND(H499="DSP",M499="DSP",AA499="DSP",AD499="DSP"),T499,IF(AND(H499="DSP",T499="DSP",AA499="DSP",AD499="DSP"),M499,IF(AND(M499="DSP",T499="DSP",AA499="DSP",AD499="DSP"),H499,IF(AND(T499="DSP",AA499="DSP",AD499="DSP"),(H499+M499)/2,IF(AND(M499="DSP",AA499="DSP",AD499="DSP"),(H499+T499)/2,IF(AND(H499="DSP",AA499="DSP",AD499="DSP"),(M499+T499)/2,IF(AND(M499="DSP",T499="DSP",AD499="DSP"),(H499+AA499)/2,IF(AND(H499="DSP",T499="DSP",AD499="DSP"),(M499+AA499)/2,IF(AND(H499="DSP",M499="DSP",AD499="DSP"),(T499+AA499)/2,IF(AND(M499="DSP",T499="DSP",AA499="DSP"),(H499+AD499)/2,IF(AND(H499="DSP",T499="DSP",AA499="DSP"),(M499+AD499)/2,IF(AND(H499="DSP",M499="DSP",AA499="DSP"),(T499+AD499)/2,IF(AND(H499="DSP",M499="DSP",T499="DSP"),(AA499+AD499)/2,IF(AND(H499="DSP",M499="DSP"),(T499+AA499+AD499)/3,IF(AND(H499="DSP",T499="DSP"),(M499+AA499+AD499)/3,IF(AND(M499="DSP",T499="DSP"),(H499+AA499+AD499)/3,IF(AND(H499="DSP",AA499="DSP"),(M499+T499+AD499)/3,IF(AND(M499="DSP",AA499="DSP"),(H499+T499+AD499)/3,IF(AND(T499="DSP",AA499="DSP"),(H499+M499+AD499)/3,IF(AND(H499="DSP",AD499="DSP"),(M499+T499+AA499)/3,IF(AND(M499="DSP",AD499="DSP"),(H499+T499+AA499)/3,IF(AND(T499="DSP",AD499="DSP"),(H499+M499+AA499)/3,IF(AND(AA499="DSP",AD499="DSP"),(H499+M499+T499)/3,IF(H499="DSP",(M499+T499+AA499+AD499)/4,IF(M499="DSP",(H499+T499+AA499+AD499)/4,IF(T499="DSP",(H499+M499+AA499+AD499)/4,IF(AA499="DSP",(H499+M499+T499+AD499)/4,IF(AD499="DSP",(H499+M499+T499+AA499)/4,SUM(H499+M499+T499+AA499+AD499)/5)))))))))))))))))))))))))))))))</f>
        <v>10.9375</v>
      </c>
      <c r="AF499" s="425">
        <f>IF(AE499="DSP",0,AE499)</f>
        <v>10.9375</v>
      </c>
      <c r="AG499" s="484">
        <f>RANK(AF499,$AF$3:$AF$651,0)</f>
        <v>335</v>
      </c>
      <c r="AH499" s="426">
        <f>IF(ISERROR(VLOOKUP(B499,'Notes Ecrit'!$A$2:$B$650,2,FALSE)),"ABI",(VLOOKUP(B499,'Notes Ecrit'!$A$2:$B$650,2,FALSE)))</f>
        <v>3.5</v>
      </c>
      <c r="AI499" s="425">
        <f>IF(OR(AH499="ABI",AH499="VALIDÉ"),0,AH499)</f>
        <v>3.5</v>
      </c>
      <c r="AJ499" s="488">
        <f>RANK(AI499,$AI$3:$AI$651,0)</f>
        <v>531</v>
      </c>
      <c r="AK499" s="427">
        <f>IF(AH499="ABI","DEF",IF(AE499="DSP",AH499,(AE499*0.5+AH499*0.5)))</f>
        <v>7.21875</v>
      </c>
    </row>
    <row r="500" spans="1:37" ht="15.75" customHeight="1" thickBot="1" x14ac:dyDescent="0.35">
      <c r="A500" s="414" t="s">
        <v>1026</v>
      </c>
      <c r="B500" s="415">
        <v>21911663</v>
      </c>
      <c r="C500" s="434" t="s">
        <v>888</v>
      </c>
      <c r="D500" s="435" t="s">
        <v>889</v>
      </c>
      <c r="E500" s="418">
        <v>17</v>
      </c>
      <c r="F500" s="419">
        <f>IF(E500="ABI","ABI",IF(E500="DSP","DSP",IF(E500="VAL","VAL",(VLOOKUP(E500,tpstest,2)))))</f>
        <v>18</v>
      </c>
      <c r="G500" s="420">
        <f>IF(F500="ABI",0,IF(F500="DSP","DSP",IF(F500="VAL","VAL",(IF(A500="F",VLOOKUP(F500,endurfille,2),VLOOKUP(F500,endurgarçon,2))))))</f>
        <v>14</v>
      </c>
      <c r="H500" s="421">
        <f>IF(G500="VAL","VALIDÉ",G500)</f>
        <v>14</v>
      </c>
      <c r="I500" s="418">
        <v>3.3</v>
      </c>
      <c r="J500" s="420">
        <f>IF(I500="ABI",0,IF(I500="DSP","DSP",IF(I500="VAL","VAL",(IF(A500="F",VLOOKUP(I500,VIT20MF,2),VLOOKUP(I500,Vit20MG,2))))))</f>
        <v>15</v>
      </c>
      <c r="K500" s="418">
        <v>7.08</v>
      </c>
      <c r="L500" s="420">
        <f>IF(K500="ABI",0,IF(K500="DSP","DSP",IF(K500="VAL","VAL",(IF(A500="F",VLOOKUP(K500,vit50mf,2),VLOOKUP(K500,vit50mg,2))))))</f>
        <v>9</v>
      </c>
      <c r="M500" s="421">
        <f>IF(OR(J500="DSP",L500="DSP"),"DSP",IF(L500="VAL","VALIDÉ",(J500+L500)/2))</f>
        <v>12</v>
      </c>
      <c r="N500" s="418">
        <v>55</v>
      </c>
      <c r="O500" s="418">
        <v>52.5</v>
      </c>
      <c r="P500" s="422">
        <f>IF(OR(N500="DSP",N500="ABI",N500="VAL"),0,N500/O500)</f>
        <v>1.0476190476190477</v>
      </c>
      <c r="Q500" s="420">
        <f>IF(N500="ABI",0,IF(N500="DSP","DSP",IF(N500="VAL","VAL",IF(A500="F",VLOOKUP(P500,forcefille,2),VLOOKUP(P500,forcegarçon,2)))))</f>
        <v>5.5</v>
      </c>
      <c r="R500" s="418">
        <v>46.7</v>
      </c>
      <c r="S500" s="420">
        <f>IF(R500="ABI",0,IF(R500="DSP","DSP",IF(R500="VAL","VAL",IF(A500="F",VLOOKUP(R500,détfille,2),VLOOKUP(R500,détgarçon,2)))))</f>
        <v>4.5</v>
      </c>
      <c r="T500" s="421">
        <f>IF(OR(Q500="VAL",S500="VAL"),"VALIDÉ",IF(AND(Q500="DSP",S500="DSP"),"DSP",IF(Q500="DSP",S500*2,IF(S500="DSP",Q500*2,(Q500+S500)))))</f>
        <v>10</v>
      </c>
      <c r="U500" s="418">
        <v>26.24</v>
      </c>
      <c r="V500" s="420">
        <f>IF(U500="ABI",0,IF(U500="DSP","DSP",IF(U500="VAL","VAL",IF(A500="F",VLOOKUP(U500,coorfille,2),VLOOKUP(U500,coorgarçon,2)))))</f>
        <v>4.75</v>
      </c>
      <c r="W500" s="418">
        <v>-10</v>
      </c>
      <c r="X500" s="420">
        <f>IF(W500="ABI",0,IF(W500="DSP","DSP",IF(W500="VAL","VAL",IF(A500="F",VLOOKUP(W500,SouplesseFille,2),VLOOKUP(W500,SouplesseGarçon,2)))))</f>
        <v>0.75</v>
      </c>
      <c r="Y500" s="418">
        <v>7</v>
      </c>
      <c r="Z500" s="420">
        <f>IF(Y500="ABI",0,IF(Y500="DSP","DSP",IF(Y500="VAL","VAL",IF(A500="F",VLOOKUP(Y500,eqfille,2),VLOOKUP(Y500,eqgarçon,2)))))</f>
        <v>1.5</v>
      </c>
      <c r="AA500" s="421">
        <f>IF(AND(V500="DSP",X500="DSP",Z500="DSP"),"DSP",IF(AND(V500="DSP",X500="DSP"),Z500*4,IF(AND(V500="DSP",Z500="DSP"),X500*4,IF(AND(X500="DSP",Z500="DSP"),V500*2,IF(V500="DSP",(X500+Z500)*2,IF(X500="DSP",V500+Z500*2,IF(Z500="DSP",V500+X500*2,IF(Z500="VAL","VALIDÉ",V500+X500+Z500))))))))</f>
        <v>7</v>
      </c>
      <c r="AB500" s="418">
        <v>0</v>
      </c>
      <c r="AC500" s="420">
        <f>IF(AB500="ABI",0,IF(AB500="DNF",0,IF(AB500="DSP","DSP",IF(AB500="VAL","VAL",(IF(A500="F",VLOOKUP(AB500,nagefille,2),VLOOKUP(AB500,nagegarçon,2)))))))</f>
        <v>0</v>
      </c>
      <c r="AD500" s="423">
        <f>IF(AC500="VAL","VALIDÉ",AC500)</f>
        <v>0</v>
      </c>
      <c r="AE500" s="424">
        <f>IF(AND(H500="DSP",M500="DSP",T500="DSP",AA500="DSP",AD500="DSP"),"DSP",IF(AND(H500="DSP",M500="DSP",T500="DSP",AA500="DSP"),AD500,IF(AND(H500="DSP",M500="DSP",T500="DSP",AD500="DSP"),AA500,IF(AND(H500="DSP",M500="DSP",AA500="DSP",AD500="DSP"),T500,IF(AND(H500="DSP",T500="DSP",AA500="DSP",AD500="DSP"),M500,IF(AND(M500="DSP",T500="DSP",AA500="DSP",AD500="DSP"),H500,IF(AND(T500="DSP",AA500="DSP",AD500="DSP"),(H500+M500)/2,IF(AND(M500="DSP",AA500="DSP",AD500="DSP"),(H500+T500)/2,IF(AND(H500="DSP",AA500="DSP",AD500="DSP"),(M500+T500)/2,IF(AND(M500="DSP",T500="DSP",AD500="DSP"),(H500+AA500)/2,IF(AND(H500="DSP",T500="DSP",AD500="DSP"),(M500+AA500)/2,IF(AND(H500="DSP",M500="DSP",AD500="DSP"),(T500+AA500)/2,IF(AND(M500="DSP",T500="DSP",AA500="DSP"),(H500+AD500)/2,IF(AND(H500="DSP",T500="DSP",AA500="DSP"),(M500+AD500)/2,IF(AND(H500="DSP",M500="DSP",AA500="DSP"),(T500+AD500)/2,IF(AND(H500="DSP",M500="DSP",T500="DSP"),(AA500+AD500)/2,IF(AND(H500="DSP",M500="DSP"),(T500+AA500+AD500)/3,IF(AND(H500="DSP",T500="DSP"),(M500+AA500+AD500)/3,IF(AND(M500="DSP",T500="DSP"),(H500+AA500+AD500)/3,IF(AND(H500="DSP",AA500="DSP"),(M500+T500+AD500)/3,IF(AND(M500="DSP",AA500="DSP"),(H500+T500+AD500)/3,IF(AND(T500="DSP",AA500="DSP"),(H500+M500+AD500)/3,IF(AND(H500="DSP",AD500="DSP"),(M500+T500+AA500)/3,IF(AND(M500="DSP",AD500="DSP"),(H500+T500+AA500)/3,IF(AND(T500="DSP",AD500="DSP"),(H500+M500+AA500)/3,IF(AND(AA500="DSP",AD500="DSP"),(H500+M500+T500)/3,IF(H500="DSP",(M500+T500+AA500+AD500)/4,IF(M500="DSP",(H500+T500+AA500+AD500)/4,IF(T500="DSP",(H500+M500+AA500+AD500)/4,IF(AA500="DSP",(H500+M500+T500+AD500)/4,IF(AD500="DSP",(H500+M500+T500+AA500)/4,SUM(H500+M500+T500+AA500+AD500)/5)))))))))))))))))))))))))))))))</f>
        <v>8.6</v>
      </c>
      <c r="AF500" s="425">
        <f>IF(AE500="DSP",0,AE500)</f>
        <v>8.6</v>
      </c>
      <c r="AG500" s="484">
        <f>RANK(AF500,$AF$3:$AF$651,0)</f>
        <v>530</v>
      </c>
      <c r="AH500" s="426">
        <f>IF(ISERROR(VLOOKUP(B500,'Notes Ecrit'!$A$2:$B$650,2,FALSE)),"ABI",(VLOOKUP(B500,'Notes Ecrit'!$A$2:$B$650,2,FALSE)))</f>
        <v>4</v>
      </c>
      <c r="AI500" s="425">
        <f>IF(OR(AH500="ABI",AH500="VALIDÉ"),0,AH500)</f>
        <v>4</v>
      </c>
      <c r="AJ500" s="488">
        <f>RANK(AI500,$AI$3:$AI$651,0)</f>
        <v>490</v>
      </c>
      <c r="AK500" s="427">
        <f>IF(AH500="ABI","DEF",IF(AE500="DSP",AH500,(AE500*0.5+AH500*0.5)))</f>
        <v>6.3</v>
      </c>
    </row>
    <row r="501" spans="1:37" ht="15.75" customHeight="1" thickBot="1" x14ac:dyDescent="0.35">
      <c r="A501" s="414" t="s">
        <v>1026</v>
      </c>
      <c r="B501" s="415">
        <v>21913024</v>
      </c>
      <c r="C501" s="434" t="s">
        <v>890</v>
      </c>
      <c r="D501" s="435" t="s">
        <v>891</v>
      </c>
      <c r="E501" s="418">
        <v>16</v>
      </c>
      <c r="F501" s="419">
        <f>IF(E501="ABI","ABI",IF(E501="DSP","DSP",IF(E501="VAL","VAL",(VLOOKUP(E501,tpstest,2)))))</f>
        <v>17.5</v>
      </c>
      <c r="G501" s="420">
        <f>IF(F501="ABI",0,IF(F501="DSP","DSP",IF(F501="VAL","VAL",(IF(A501="F",VLOOKUP(F501,endurfille,2),VLOOKUP(F501,endurgarçon,2))))))</f>
        <v>13</v>
      </c>
      <c r="H501" s="421">
        <f>IF(G501="VAL","VALIDÉ",G501)</f>
        <v>13</v>
      </c>
      <c r="I501" s="418">
        <v>3.28</v>
      </c>
      <c r="J501" s="420">
        <f>IF(I501="ABI",0,IF(I501="DSP","DSP",IF(I501="VAL","VAL",(IF(A501="F",VLOOKUP(I501,VIT20MF,2),VLOOKUP(I501,Vit20MG,2))))))</f>
        <v>16</v>
      </c>
      <c r="K501" s="418">
        <v>6.73</v>
      </c>
      <c r="L501" s="420">
        <f>IF(K501="ABI",0,IF(K501="DSP","DSP",IF(K501="VAL","VAL",(IF(A501="F",VLOOKUP(K501,vit50mf,2),VLOOKUP(K501,vit50mg,2))))))</f>
        <v>12</v>
      </c>
      <c r="M501" s="421">
        <f>IF(OR(J501="DSP",L501="DSP"),"DSP",IF(L501="VAL","VALIDÉ",(J501+L501)/2))</f>
        <v>14</v>
      </c>
      <c r="N501" s="418">
        <v>70</v>
      </c>
      <c r="O501" s="418">
        <v>63</v>
      </c>
      <c r="P501" s="422">
        <f>IF(OR(N501="DSP",N501="ABI",N501="VAL"),0,N501/O501)</f>
        <v>1.1111111111111112</v>
      </c>
      <c r="Q501" s="420">
        <f>IF(N501="ABI",0,IF(N501="DSP","DSP",IF(N501="VAL","VAL",IF(A501="F",VLOOKUP(P501,forcefille,2),VLOOKUP(P501,forcegarçon,2)))))</f>
        <v>6</v>
      </c>
      <c r="R501" s="418">
        <v>48.8</v>
      </c>
      <c r="S501" s="420">
        <f>IF(R501="ABI",0,IF(R501="DSP","DSP",IF(R501="VAL","VAL",IF(A501="F",VLOOKUP(R501,détfille,2),VLOOKUP(R501,détgarçon,2)))))</f>
        <v>5</v>
      </c>
      <c r="T501" s="421">
        <f>IF(OR(Q501="VAL",S501="VAL"),"VALIDÉ",IF(AND(Q501="DSP",S501="DSP"),"DSP",IF(Q501="DSP",S501*2,IF(S501="DSP",Q501*2,(Q501+S501)))))</f>
        <v>11</v>
      </c>
      <c r="U501" s="418">
        <v>24.71</v>
      </c>
      <c r="V501" s="420">
        <f>IF(U501="ABI",0,IF(U501="DSP","DSP",IF(U501="VAL","VAL",IF(A501="F",VLOOKUP(U501,coorfille,2),VLOOKUP(U501,coorgarçon,2)))))</f>
        <v>5.5</v>
      </c>
      <c r="W501" s="418">
        <v>-12</v>
      </c>
      <c r="X501" s="420">
        <f>IF(W501="ABI",0,IF(W501="DSP","DSP",IF(W501="VAL","VAL",IF(A501="F",VLOOKUP(W501,SouplesseFille,2),VLOOKUP(W501,SouplesseGarçon,2)))))</f>
        <v>0.5</v>
      </c>
      <c r="Y501" s="418">
        <v>5</v>
      </c>
      <c r="Z501" s="420">
        <f>IF(Y501="ABI",0,IF(Y501="DSP","DSP",IF(Y501="VAL","VAL",IF(A501="F",VLOOKUP(Y501,eqfille,2),VLOOKUP(Y501,eqgarçon,2)))))</f>
        <v>2.5</v>
      </c>
      <c r="AA501" s="421">
        <f>IF(AND(V501="DSP",X501="DSP",Z501="DSP"),"DSP",IF(AND(V501="DSP",X501="DSP"),Z501*4,IF(AND(V501="DSP",Z501="DSP"),X501*4,IF(AND(X501="DSP",Z501="DSP"),V501*2,IF(V501="DSP",(X501+Z501)*2,IF(X501="DSP",V501+Z501*2,IF(Z501="DSP",V501+X501*2,IF(Z501="VAL","VALIDÉ",V501+X501+Z501))))))))</f>
        <v>8.5</v>
      </c>
      <c r="AB501" s="418">
        <v>40.86</v>
      </c>
      <c r="AC501" s="420">
        <f>IF(AB501="ABI",0,IF(AB501="DNF",0,IF(AB501="DSP","DSP",IF(AB501="VAL","VAL",(IF(A501="F",VLOOKUP(AB501,nagefille,2),VLOOKUP(AB501,nagegarçon,2)))))))</f>
        <v>10</v>
      </c>
      <c r="AD501" s="423">
        <f>IF(AC501="VAL","VALIDÉ",AC501)</f>
        <v>10</v>
      </c>
      <c r="AE501" s="424">
        <f>IF(AND(H501="DSP",M501="DSP",T501="DSP",AA501="DSP",AD501="DSP"),"DSP",IF(AND(H501="DSP",M501="DSP",T501="DSP",AA501="DSP"),AD501,IF(AND(H501="DSP",M501="DSP",T501="DSP",AD501="DSP"),AA501,IF(AND(H501="DSP",M501="DSP",AA501="DSP",AD501="DSP"),T501,IF(AND(H501="DSP",T501="DSP",AA501="DSP",AD501="DSP"),M501,IF(AND(M501="DSP",T501="DSP",AA501="DSP",AD501="DSP"),H501,IF(AND(T501="DSP",AA501="DSP",AD501="DSP"),(H501+M501)/2,IF(AND(M501="DSP",AA501="DSP",AD501="DSP"),(H501+T501)/2,IF(AND(H501="DSP",AA501="DSP",AD501="DSP"),(M501+T501)/2,IF(AND(M501="DSP",T501="DSP",AD501="DSP"),(H501+AA501)/2,IF(AND(H501="DSP",T501="DSP",AD501="DSP"),(M501+AA501)/2,IF(AND(H501="DSP",M501="DSP",AD501="DSP"),(T501+AA501)/2,IF(AND(M501="DSP",T501="DSP",AA501="DSP"),(H501+AD501)/2,IF(AND(H501="DSP",T501="DSP",AA501="DSP"),(M501+AD501)/2,IF(AND(H501="DSP",M501="DSP",AA501="DSP"),(T501+AD501)/2,IF(AND(H501="DSP",M501="DSP",T501="DSP"),(AA501+AD501)/2,IF(AND(H501="DSP",M501="DSP"),(T501+AA501+AD501)/3,IF(AND(H501="DSP",T501="DSP"),(M501+AA501+AD501)/3,IF(AND(M501="DSP",T501="DSP"),(H501+AA501+AD501)/3,IF(AND(H501="DSP",AA501="DSP"),(M501+T501+AD501)/3,IF(AND(M501="DSP",AA501="DSP"),(H501+T501+AD501)/3,IF(AND(T501="DSP",AA501="DSP"),(H501+M501+AD501)/3,IF(AND(H501="DSP",AD501="DSP"),(M501+T501+AA501)/3,IF(AND(M501="DSP",AD501="DSP"),(H501+T501+AA501)/3,IF(AND(T501="DSP",AD501="DSP"),(H501+M501+AA501)/3,IF(AND(AA501="DSP",AD501="DSP"),(H501+M501+T501)/3,IF(H501="DSP",(M501+T501+AA501+AD501)/4,IF(M501="DSP",(H501+T501+AA501+AD501)/4,IF(T501="DSP",(H501+M501+AA501+AD501)/4,IF(AA501="DSP",(H501+M501+T501+AD501)/4,IF(AD501="DSP",(H501+M501+T501+AA501)/4,SUM(H501+M501+T501+AA501+AD501)/5)))))))))))))))))))))))))))))))</f>
        <v>11.3</v>
      </c>
      <c r="AF501" s="425">
        <f>IF(AE501="DSP",0,AE501)</f>
        <v>11.3</v>
      </c>
      <c r="AG501" s="484">
        <f>RANK(AF501,$AF$3:$AF$651,0)</f>
        <v>291</v>
      </c>
      <c r="AH501" s="426">
        <f>IF(ISERROR(VLOOKUP(B501,'Notes Ecrit'!$A$2:$B$650,2,FALSE)),"ABI",(VLOOKUP(B501,'Notes Ecrit'!$A$2:$B$650,2,FALSE)))</f>
        <v>5</v>
      </c>
      <c r="AI501" s="425">
        <f>IF(OR(AH501="ABI",AH501="VALIDÉ"),0,AH501)</f>
        <v>5</v>
      </c>
      <c r="AJ501" s="488">
        <f>RANK(AI501,$AI$3:$AI$651,0)</f>
        <v>416</v>
      </c>
      <c r="AK501" s="427">
        <f>IF(AH501="ABI","DEF",IF(AE501="DSP",AH501,(AE501*0.5+AH501*0.5)))</f>
        <v>8.15</v>
      </c>
    </row>
    <row r="502" spans="1:37" ht="15.75" customHeight="1" thickBot="1" x14ac:dyDescent="0.35">
      <c r="A502" s="414" t="s">
        <v>1026</v>
      </c>
      <c r="B502" s="415">
        <v>21912735</v>
      </c>
      <c r="C502" s="434" t="s">
        <v>892</v>
      </c>
      <c r="D502" s="435" t="s">
        <v>121</v>
      </c>
      <c r="E502" s="418">
        <v>19</v>
      </c>
      <c r="F502" s="419">
        <f>IF(E502="ABI","ABI",IF(E502="DSP","DSP",IF(E502="VAL","VAL",(VLOOKUP(E502,tpstest,2)))))</f>
        <v>19</v>
      </c>
      <c r="G502" s="420">
        <f>IF(F502="ABI",0,IF(F502="DSP","DSP",IF(F502="VAL","VAL",(IF(A502="F",VLOOKUP(F502,endurfille,2),VLOOKUP(F502,endurgarçon,2))))))</f>
        <v>16</v>
      </c>
      <c r="H502" s="421">
        <f>IF(G502="VAL","VALIDÉ",G502)</f>
        <v>16</v>
      </c>
      <c r="I502" s="418">
        <v>3.16</v>
      </c>
      <c r="J502" s="420">
        <f>IF(I502="ABI",0,IF(I502="DSP","DSP",IF(I502="VAL","VAL",(IF(A502="F",VLOOKUP(I502,VIT20MF,2),VLOOKUP(I502,Vit20MG,2))))))</f>
        <v>18</v>
      </c>
      <c r="K502" s="418">
        <v>6.71</v>
      </c>
      <c r="L502" s="420">
        <f>IF(K502="ABI",0,IF(K502="DSP","DSP",IF(K502="VAL","VAL",(IF(A502="F",VLOOKUP(K502,vit50mf,2),VLOOKUP(K502,vit50mg,2))))))</f>
        <v>12</v>
      </c>
      <c r="M502" s="421">
        <f>IF(OR(J502="DSP",L502="DSP"),"DSP",IF(L502="VAL","VALIDÉ",(J502+L502)/2))</f>
        <v>15</v>
      </c>
      <c r="N502" s="418">
        <v>52</v>
      </c>
      <c r="O502" s="418">
        <v>61</v>
      </c>
      <c r="P502" s="422">
        <f>IF(OR(N502="DSP",N502="ABI",N502="VAL"),0,N502/O502)</f>
        <v>0.85245901639344257</v>
      </c>
      <c r="Q502" s="420">
        <f>IF(N502="ABI",0,IF(N502="DSP","DSP",IF(N502="VAL","VAL",IF(A502="F",VLOOKUP(P502,forcefille,2),VLOOKUP(P502,forcegarçon,2)))))</f>
        <v>4.5</v>
      </c>
      <c r="R502" s="418">
        <v>40.5</v>
      </c>
      <c r="S502" s="420">
        <f>IF(R502="ABI",0,IF(R502="DSP","DSP",IF(R502="VAL","VAL",IF(A502="F",VLOOKUP(R502,détfille,2),VLOOKUP(R502,détgarçon,2)))))</f>
        <v>3</v>
      </c>
      <c r="T502" s="421">
        <f>IF(OR(Q502="VAL",S502="VAL"),"VALIDÉ",IF(AND(Q502="DSP",S502="DSP"),"DSP",IF(Q502="DSP",S502*2,IF(S502="DSP",Q502*2,(Q502+S502)))))</f>
        <v>7.5</v>
      </c>
      <c r="U502" s="418">
        <v>23.53</v>
      </c>
      <c r="V502" s="420">
        <f>IF(U502="ABI",0,IF(U502="DSP","DSP",IF(U502="VAL","VAL",IF(A502="F",VLOOKUP(U502,coorfille,2),VLOOKUP(U502,coorgarçon,2)))))</f>
        <v>6</v>
      </c>
      <c r="W502" s="418">
        <v>0</v>
      </c>
      <c r="X502" s="420">
        <f>IF(W502="ABI",0,IF(W502="DSP","DSP",IF(W502="VAL","VAL",IF(A502="F",VLOOKUP(W502,SouplesseFille,2),VLOOKUP(W502,SouplesseGarçon,2)))))</f>
        <v>2.5</v>
      </c>
      <c r="Y502" s="418">
        <v>2</v>
      </c>
      <c r="Z502" s="420">
        <f>IF(Y502="ABI",0,IF(Y502="DSP","DSP",IF(Y502="VAL","VAL",IF(A502="F",VLOOKUP(Y502,eqfille,2),VLOOKUP(Y502,eqgarçon,2)))))</f>
        <v>4</v>
      </c>
      <c r="AA502" s="421">
        <f>IF(AND(V502="DSP",X502="DSP",Z502="DSP"),"DSP",IF(AND(V502="DSP",X502="DSP"),Z502*4,IF(AND(V502="DSP",Z502="DSP"),X502*4,IF(AND(X502="DSP",Z502="DSP"),V502*2,IF(V502="DSP",(X502+Z502)*2,IF(X502="DSP",V502+Z502*2,IF(Z502="DSP",V502+X502*2,IF(Z502="VAL","VALIDÉ",V502+X502+Z502))))))))</f>
        <v>12.5</v>
      </c>
      <c r="AB502" s="418">
        <v>46.08</v>
      </c>
      <c r="AC502" s="420">
        <f>IF(AB502="ABI",0,IF(AB502="DNF",0,IF(AB502="DSP","DSP",IF(AB502="VAL","VAL",(IF(A502="F",VLOOKUP(AB502,nagefille,2),VLOOKUP(AB502,nagegarçon,2)))))))</f>
        <v>7</v>
      </c>
      <c r="AD502" s="423">
        <f>IF(AC502="VAL","VALIDÉ",AC502)</f>
        <v>7</v>
      </c>
      <c r="AE502" s="424">
        <f>IF(AND(H502="DSP",M502="DSP",T502="DSP",AA502="DSP",AD502="DSP"),"DSP",IF(AND(H502="DSP",M502="DSP",T502="DSP",AA502="DSP"),AD502,IF(AND(H502="DSP",M502="DSP",T502="DSP",AD502="DSP"),AA502,IF(AND(H502="DSP",M502="DSP",AA502="DSP",AD502="DSP"),T502,IF(AND(H502="DSP",T502="DSP",AA502="DSP",AD502="DSP"),M502,IF(AND(M502="DSP",T502="DSP",AA502="DSP",AD502="DSP"),H502,IF(AND(T502="DSP",AA502="DSP",AD502="DSP"),(H502+M502)/2,IF(AND(M502="DSP",AA502="DSP",AD502="DSP"),(H502+T502)/2,IF(AND(H502="DSP",AA502="DSP",AD502="DSP"),(M502+T502)/2,IF(AND(M502="DSP",T502="DSP",AD502="DSP"),(H502+AA502)/2,IF(AND(H502="DSP",T502="DSP",AD502="DSP"),(M502+AA502)/2,IF(AND(H502="DSP",M502="DSP",AD502="DSP"),(T502+AA502)/2,IF(AND(M502="DSP",T502="DSP",AA502="DSP"),(H502+AD502)/2,IF(AND(H502="DSP",T502="DSP",AA502="DSP"),(M502+AD502)/2,IF(AND(H502="DSP",M502="DSP",AA502="DSP"),(T502+AD502)/2,IF(AND(H502="DSP",M502="DSP",T502="DSP"),(AA502+AD502)/2,IF(AND(H502="DSP",M502="DSP"),(T502+AA502+AD502)/3,IF(AND(H502="DSP",T502="DSP"),(M502+AA502+AD502)/3,IF(AND(M502="DSP",T502="DSP"),(H502+AA502+AD502)/3,IF(AND(H502="DSP",AA502="DSP"),(M502+T502+AD502)/3,IF(AND(M502="DSP",AA502="DSP"),(H502+T502+AD502)/3,IF(AND(T502="DSP",AA502="DSP"),(H502+M502+AD502)/3,IF(AND(H502="DSP",AD502="DSP"),(M502+T502+AA502)/3,IF(AND(M502="DSP",AD502="DSP"),(H502+T502+AA502)/3,IF(AND(T502="DSP",AD502="DSP"),(H502+M502+AA502)/3,IF(AND(AA502="DSP",AD502="DSP"),(H502+M502+T502)/3,IF(H502="DSP",(M502+T502+AA502+AD502)/4,IF(M502="DSP",(H502+T502+AA502+AD502)/4,IF(T502="DSP",(H502+M502+AA502+AD502)/4,IF(AA502="DSP",(H502+M502+T502+AD502)/4,IF(AD502="DSP",(H502+M502+T502+AA502)/4,SUM(H502+M502+T502+AA502+AD502)/5)))))))))))))))))))))))))))))))</f>
        <v>11.6</v>
      </c>
      <c r="AF502" s="425">
        <f>IF(AE502="DSP",0,AE502)</f>
        <v>11.6</v>
      </c>
      <c r="AG502" s="484">
        <f>RANK(AF502,$AF$3:$AF$651,0)</f>
        <v>245</v>
      </c>
      <c r="AH502" s="426">
        <f>IF(ISERROR(VLOOKUP(B502,'Notes Ecrit'!$A$2:$B$650,2,FALSE)),"ABI",(VLOOKUP(B502,'Notes Ecrit'!$A$2:$B$650,2,FALSE)))</f>
        <v>9</v>
      </c>
      <c r="AI502" s="425">
        <f>IF(OR(AH502="ABI",AH502="VALIDÉ"),0,AH502)</f>
        <v>9</v>
      </c>
      <c r="AJ502" s="488">
        <f>RANK(AI502,$AI$3:$AI$651,0)</f>
        <v>58</v>
      </c>
      <c r="AK502" s="427">
        <f>IF(AH502="ABI","DEF",IF(AE502="DSP",AH502,(AE502*0.5+AH502*0.5)))</f>
        <v>10.3</v>
      </c>
    </row>
    <row r="503" spans="1:37" ht="15.75" customHeight="1" thickBot="1" x14ac:dyDescent="0.35">
      <c r="A503" s="414" t="s">
        <v>1026</v>
      </c>
      <c r="B503" s="415">
        <v>21904477</v>
      </c>
      <c r="C503" s="434" t="s">
        <v>893</v>
      </c>
      <c r="D503" s="435" t="s">
        <v>177</v>
      </c>
      <c r="E503" s="418">
        <v>15</v>
      </c>
      <c r="F503" s="419">
        <f>IF(E503="ABI","ABI",IF(E503="DSP","DSP",IF(E503="VAL","VAL",(VLOOKUP(E503,tpstest,2)))))</f>
        <v>17</v>
      </c>
      <c r="G503" s="420">
        <f>IF(F503="ABI",0,IF(F503="DSP","DSP",IF(F503="VAL","VAL",(IF(A503="F",VLOOKUP(F503,endurfille,2),VLOOKUP(F503,endurgarçon,2))))))</f>
        <v>12</v>
      </c>
      <c r="H503" s="421">
        <f>IF(G503="VAL","VALIDÉ",G503)</f>
        <v>12</v>
      </c>
      <c r="I503" s="418">
        <v>3.24</v>
      </c>
      <c r="J503" s="420">
        <f>IF(I503="ABI",0,IF(I503="DSP","DSP",IF(I503="VAL","VAL",(IF(A503="F",VLOOKUP(I503,VIT20MF,2),VLOOKUP(I503,Vit20MG,2))))))</f>
        <v>16</v>
      </c>
      <c r="K503" s="418">
        <v>6.87</v>
      </c>
      <c r="L503" s="420">
        <f>IF(K503="ABI",0,IF(K503="DSP","DSP",IF(K503="VAL","VAL",(IF(A503="F",VLOOKUP(K503,vit50mf,2),VLOOKUP(K503,vit50mg,2))))))</f>
        <v>11</v>
      </c>
      <c r="M503" s="421">
        <f>IF(OR(J503="DSP",L503="DSP"),"DSP",IF(L503="VAL","VALIDÉ",(J503+L503)/2))</f>
        <v>13.5</v>
      </c>
      <c r="N503" s="418">
        <v>85</v>
      </c>
      <c r="O503" s="418">
        <v>89</v>
      </c>
      <c r="P503" s="422">
        <f>IF(OR(N503="DSP",N503="ABI",N503="VAL"),0,N503/O503)</f>
        <v>0.9550561797752809</v>
      </c>
      <c r="Q503" s="420">
        <f>IF(N503="ABI",0,IF(N503="DSP","DSP",IF(N503="VAL","VAL",IF(A503="F",VLOOKUP(P503,forcefille,2),VLOOKUP(P503,forcegarçon,2)))))</f>
        <v>5</v>
      </c>
      <c r="R503" s="418">
        <v>36.4</v>
      </c>
      <c r="S503" s="420">
        <f>IF(R503="ABI",0,IF(R503="DSP","DSP",IF(R503="VAL","VAL",IF(A503="F",VLOOKUP(R503,détfille,2),VLOOKUP(R503,détgarçon,2)))))</f>
        <v>2</v>
      </c>
      <c r="T503" s="421">
        <f>IF(OR(Q503="VAL",S503="VAL"),"VALIDÉ",IF(AND(Q503="DSP",S503="DSP"),"DSP",IF(Q503="DSP",S503*2,IF(S503="DSP",Q503*2,(Q503+S503)))))</f>
        <v>7</v>
      </c>
      <c r="U503" s="418">
        <v>27.76</v>
      </c>
      <c r="V503" s="420">
        <f>IF(U503="ABI",0,IF(U503="DSP","DSP",IF(U503="VAL","VAL",IF(A503="F",VLOOKUP(U503,coorfille,2),VLOOKUP(U503,coorgarçon,2)))))</f>
        <v>4</v>
      </c>
      <c r="W503" s="418">
        <v>-22</v>
      </c>
      <c r="X503" s="420">
        <f>IF(W503="ABI",0,IF(W503="DSP","DSP",IF(W503="VAL","VAL",IF(A503="F",VLOOKUP(W503,SouplesseFille,2),VLOOKUP(W503,SouplesseGarçon,2)))))</f>
        <v>0</v>
      </c>
      <c r="Y503" s="418">
        <v>2</v>
      </c>
      <c r="Z503" s="420">
        <f>IF(Y503="ABI",0,IF(Y503="DSP","DSP",IF(Y503="VAL","VAL",IF(A503="F",VLOOKUP(Y503,eqfille,2),VLOOKUP(Y503,eqgarçon,2)))))</f>
        <v>4</v>
      </c>
      <c r="AA503" s="421">
        <f>IF(AND(V503="DSP",X503="DSP",Z503="DSP"),"DSP",IF(AND(V503="DSP",X503="DSP"),Z503*4,IF(AND(V503="DSP",Z503="DSP"),X503*4,IF(AND(X503="DSP",Z503="DSP"),V503*2,IF(V503="DSP",(X503+Z503)*2,IF(X503="DSP",V503+Z503*2,IF(Z503="DSP",V503+X503*2,IF(Z503="VAL","VALIDÉ",V503+X503+Z503))))))))</f>
        <v>8</v>
      </c>
      <c r="AB503" s="418">
        <v>48.04</v>
      </c>
      <c r="AC503" s="420">
        <f>IF(AB503="ABI",0,IF(AB503="DNF",0,IF(AB503="DSP","DSP",IF(AB503="VAL","VAL",(IF(A503="F",VLOOKUP(AB503,nagefille,2),VLOOKUP(AB503,nagegarçon,2)))))))</f>
        <v>6</v>
      </c>
      <c r="AD503" s="423">
        <f>IF(AC503="VAL","VALIDÉ",AC503)</f>
        <v>6</v>
      </c>
      <c r="AE503" s="424">
        <f>IF(AND(H503="DSP",M503="DSP",T503="DSP",AA503="DSP",AD503="DSP"),"DSP",IF(AND(H503="DSP",M503="DSP",T503="DSP",AA503="DSP"),AD503,IF(AND(H503="DSP",M503="DSP",T503="DSP",AD503="DSP"),AA503,IF(AND(H503="DSP",M503="DSP",AA503="DSP",AD503="DSP"),T503,IF(AND(H503="DSP",T503="DSP",AA503="DSP",AD503="DSP"),M503,IF(AND(M503="DSP",T503="DSP",AA503="DSP",AD503="DSP"),H503,IF(AND(T503="DSP",AA503="DSP",AD503="DSP"),(H503+M503)/2,IF(AND(M503="DSP",AA503="DSP",AD503="DSP"),(H503+T503)/2,IF(AND(H503="DSP",AA503="DSP",AD503="DSP"),(M503+T503)/2,IF(AND(M503="DSP",T503="DSP",AD503="DSP"),(H503+AA503)/2,IF(AND(H503="DSP",T503="DSP",AD503="DSP"),(M503+AA503)/2,IF(AND(H503="DSP",M503="DSP",AD503="DSP"),(T503+AA503)/2,IF(AND(M503="DSP",T503="DSP",AA503="DSP"),(H503+AD503)/2,IF(AND(H503="DSP",T503="DSP",AA503="DSP"),(M503+AD503)/2,IF(AND(H503="DSP",M503="DSP",AA503="DSP"),(T503+AD503)/2,IF(AND(H503="DSP",M503="DSP",T503="DSP"),(AA503+AD503)/2,IF(AND(H503="DSP",M503="DSP"),(T503+AA503+AD503)/3,IF(AND(H503="DSP",T503="DSP"),(M503+AA503+AD503)/3,IF(AND(M503="DSP",T503="DSP"),(H503+AA503+AD503)/3,IF(AND(H503="DSP",AA503="DSP"),(M503+T503+AD503)/3,IF(AND(M503="DSP",AA503="DSP"),(H503+T503+AD503)/3,IF(AND(T503="DSP",AA503="DSP"),(H503+M503+AD503)/3,IF(AND(H503="DSP",AD503="DSP"),(M503+T503+AA503)/3,IF(AND(M503="DSP",AD503="DSP"),(H503+T503+AA503)/3,IF(AND(T503="DSP",AD503="DSP"),(H503+M503+AA503)/3,IF(AND(AA503="DSP",AD503="DSP"),(H503+M503+T503)/3,IF(H503="DSP",(M503+T503+AA503+AD503)/4,IF(M503="DSP",(H503+T503+AA503+AD503)/4,IF(T503="DSP",(H503+M503+AA503+AD503)/4,IF(AA503="DSP",(H503+M503+T503+AD503)/4,IF(AD503="DSP",(H503+M503+T503+AA503)/4,SUM(H503+M503+T503+AA503+AD503)/5)))))))))))))))))))))))))))))))</f>
        <v>9.3000000000000007</v>
      </c>
      <c r="AF503" s="425">
        <f>IF(AE503="DSP",0,AE503)</f>
        <v>9.3000000000000007</v>
      </c>
      <c r="AG503" s="484">
        <f>RANK(AF503,$AF$3:$AF$651,0)</f>
        <v>479</v>
      </c>
      <c r="AH503" s="426">
        <f>IF(ISERROR(VLOOKUP(B503,'Notes Ecrit'!$A$2:$B$650,2,FALSE)),"ABI",(VLOOKUP(B503,'Notes Ecrit'!$A$2:$B$650,2,FALSE)))</f>
        <v>4.5</v>
      </c>
      <c r="AI503" s="425">
        <f>IF(OR(AH503="ABI",AH503="VALIDÉ"),0,AH503)</f>
        <v>4.5</v>
      </c>
      <c r="AJ503" s="488">
        <f>RANK(AI503,$AI$3:$AI$651,0)</f>
        <v>464</v>
      </c>
      <c r="AK503" s="427">
        <f>IF(AH503="ABI","DEF",IF(AE503="DSP",AH503,(AE503*0.5+AH503*0.5)))</f>
        <v>6.9</v>
      </c>
    </row>
    <row r="504" spans="1:37" ht="15.75" customHeight="1" thickBot="1" x14ac:dyDescent="0.35">
      <c r="A504" s="414" t="s">
        <v>74</v>
      </c>
      <c r="B504" s="415">
        <v>21908792</v>
      </c>
      <c r="C504" s="434" t="s">
        <v>894</v>
      </c>
      <c r="D504" s="435" t="s">
        <v>895</v>
      </c>
      <c r="E504" s="418">
        <v>7</v>
      </c>
      <c r="F504" s="419">
        <f>IF(E504="ABI","ABI",IF(E504="DSP","DSP",IF(E504="VAL","VAL",(VLOOKUP(E504,tpstest,2)))))</f>
        <v>13</v>
      </c>
      <c r="G504" s="420">
        <f>IF(F504="ABI",0,IF(F504="DSP","DSP",IF(F504="VAL","VAL",(IF(A504="F",VLOOKUP(F504,endurfille,2),VLOOKUP(F504,endurgarçon,2))))))</f>
        <v>7</v>
      </c>
      <c r="H504" s="421">
        <f>IF(G504="VAL","VALIDÉ",G504)</f>
        <v>7</v>
      </c>
      <c r="I504" s="418">
        <v>3.5</v>
      </c>
      <c r="J504" s="420">
        <f>IF(I504="ABI",0,IF(I504="DSP","DSP",IF(I504="VAL","VAL",(IF(A504="F",VLOOKUP(I504,VIT20MF,2),VLOOKUP(I504,Vit20MG,2))))))</f>
        <v>16</v>
      </c>
      <c r="K504" s="418">
        <v>7.79</v>
      </c>
      <c r="L504" s="420">
        <f>IF(K504="ABI",0,IF(K504="DSP","DSP",IF(K504="VAL","VAL",(IF(A504="F",VLOOKUP(K504,vit50mf,2),VLOOKUP(K504,vit50mg,2))))))</f>
        <v>10</v>
      </c>
      <c r="M504" s="421">
        <f>IF(OR(J504="DSP",L504="DSP"),"DSP",IF(L504="VAL","VALIDÉ",(J504+L504)/2))</f>
        <v>13</v>
      </c>
      <c r="N504" s="418">
        <v>46</v>
      </c>
      <c r="O504" s="418">
        <v>79</v>
      </c>
      <c r="P504" s="422">
        <f>IF(OR(N504="DSP",N504="ABI",N504="VAL"),0,N504/O504)</f>
        <v>0.58227848101265822</v>
      </c>
      <c r="Q504" s="420">
        <f>IF(N504="ABI",0,IF(N504="DSP","DSP",IF(N504="VAL","VAL",IF(A504="F",VLOOKUP(P504,forcefille,2),VLOOKUP(P504,forcegarçon,2)))))</f>
        <v>5.5</v>
      </c>
      <c r="R504" s="418" t="s">
        <v>329</v>
      </c>
      <c r="S504" s="420">
        <f>IF(R504="ABI",0,IF(R504="DSP","DSP",IF(R504="VAL","VAL",IF(A504="F",VLOOKUP(R504,détfille,2),VLOOKUP(R504,détgarçon,2)))))</f>
        <v>0</v>
      </c>
      <c r="T504" s="421">
        <f>IF(OR(Q504="VAL",S504="VAL"),"VALIDÉ",IF(AND(Q504="DSP",S504="DSP"),"DSP",IF(Q504="DSP",S504*2,IF(S504="DSP",Q504*2,(Q504+S504)))))</f>
        <v>5.5</v>
      </c>
      <c r="U504" s="418">
        <v>33.35</v>
      </c>
      <c r="V504" s="420">
        <f>IF(U504="ABI",0,IF(U504="DSP","DSP",IF(U504="VAL","VAL",IF(A504="F",VLOOKUP(U504,coorfille,2),VLOOKUP(U504,coorgarçon,2)))))</f>
        <v>2.25</v>
      </c>
      <c r="W504" s="418">
        <v>0</v>
      </c>
      <c r="X504" s="420">
        <f>IF(W504="ABI",0,IF(W504="DSP","DSP",IF(W504="VAL","VAL",IF(A504="F",VLOOKUP(W504,SouplesseFille,2),VLOOKUP(W504,SouplesseGarçon,2)))))</f>
        <v>2.5</v>
      </c>
      <c r="Y504" s="418">
        <v>5</v>
      </c>
      <c r="Z504" s="420">
        <f>IF(Y504="ABI",0,IF(Y504="DSP","DSP",IF(Y504="VAL","VAL",IF(A504="F",VLOOKUP(Y504,eqfille,2),VLOOKUP(Y504,eqgarçon,2)))))</f>
        <v>2.5</v>
      </c>
      <c r="AA504" s="421">
        <f>IF(AND(V504="DSP",X504="DSP",Z504="DSP"),"DSP",IF(AND(V504="DSP",X504="DSP"),Z504*4,IF(AND(V504="DSP",Z504="DSP"),X504*4,IF(AND(X504="DSP",Z504="DSP"),V504*2,IF(V504="DSP",(X504+Z504)*2,IF(X504="DSP",V504+Z504*2,IF(Z504="DSP",V504+X504*2,IF(Z504="VAL","VALIDÉ",V504+X504+Z504))))))))</f>
        <v>7.25</v>
      </c>
      <c r="AB504" s="418">
        <v>45.45</v>
      </c>
      <c r="AC504" s="420">
        <f>IF(AB504="ABI",0,IF(AB504="DNF",0,IF(AB504="DSP","DSP",IF(AB504="VAL","VAL",(IF(A504="F",VLOOKUP(AB504,nagefille,2),VLOOKUP(AB504,nagegarçon,2)))))))</f>
        <v>11</v>
      </c>
      <c r="AD504" s="423">
        <f>IF(AC504="VAL","VALIDÉ",AC504)</f>
        <v>11</v>
      </c>
      <c r="AE504" s="424">
        <f>IF(AND(H504="DSP",M504="DSP",T504="DSP",AA504="DSP",AD504="DSP"),"DSP",IF(AND(H504="DSP",M504="DSP",T504="DSP",AA504="DSP"),AD504,IF(AND(H504="DSP",M504="DSP",T504="DSP",AD504="DSP"),AA504,IF(AND(H504="DSP",M504="DSP",AA504="DSP",AD504="DSP"),T504,IF(AND(H504="DSP",T504="DSP",AA504="DSP",AD504="DSP"),M504,IF(AND(M504="DSP",T504="DSP",AA504="DSP",AD504="DSP"),H504,IF(AND(T504="DSP",AA504="DSP",AD504="DSP"),(H504+M504)/2,IF(AND(M504="DSP",AA504="DSP",AD504="DSP"),(H504+T504)/2,IF(AND(H504="DSP",AA504="DSP",AD504="DSP"),(M504+T504)/2,IF(AND(M504="DSP",T504="DSP",AD504="DSP"),(H504+AA504)/2,IF(AND(H504="DSP",T504="DSP",AD504="DSP"),(M504+AA504)/2,IF(AND(H504="DSP",M504="DSP",AD504="DSP"),(T504+AA504)/2,IF(AND(M504="DSP",T504="DSP",AA504="DSP"),(H504+AD504)/2,IF(AND(H504="DSP",T504="DSP",AA504="DSP"),(M504+AD504)/2,IF(AND(H504="DSP",M504="DSP",AA504="DSP"),(T504+AD504)/2,IF(AND(H504="DSP",M504="DSP",T504="DSP"),(AA504+AD504)/2,IF(AND(H504="DSP",M504="DSP"),(T504+AA504+AD504)/3,IF(AND(H504="DSP",T504="DSP"),(M504+AA504+AD504)/3,IF(AND(M504="DSP",T504="DSP"),(H504+AA504+AD504)/3,IF(AND(H504="DSP",AA504="DSP"),(M504+T504+AD504)/3,IF(AND(M504="DSP",AA504="DSP"),(H504+T504+AD504)/3,IF(AND(T504="DSP",AA504="DSP"),(H504+M504+AD504)/3,IF(AND(H504="DSP",AD504="DSP"),(M504+T504+AA504)/3,IF(AND(M504="DSP",AD504="DSP"),(H504+T504+AA504)/3,IF(AND(T504="DSP",AD504="DSP"),(H504+M504+AA504)/3,IF(AND(AA504="DSP",AD504="DSP"),(H504+M504+T504)/3,IF(H504="DSP",(M504+T504+AA504+AD504)/4,IF(M504="DSP",(H504+T504+AA504+AD504)/4,IF(T504="DSP",(H504+M504+AA504+AD504)/4,IF(AA504="DSP",(H504+M504+T504+AD504)/4,IF(AD504="DSP",(H504+M504+T504+AA504)/4,SUM(H504+M504+T504+AA504+AD504)/5)))))))))))))))))))))))))))))))</f>
        <v>8.75</v>
      </c>
      <c r="AF504" s="425">
        <f>IF(AE504="DSP",0,AE504)</f>
        <v>8.75</v>
      </c>
      <c r="AG504" s="484">
        <f>RANK(AF504,$AF$3:$AF$651,0)</f>
        <v>521</v>
      </c>
      <c r="AH504" s="426">
        <f>IF(ISERROR(VLOOKUP(B504,'Notes Ecrit'!$A$2:$B$650,2,FALSE)),"ABI",(VLOOKUP(B504,'Notes Ecrit'!$A$2:$B$650,2,FALSE)))</f>
        <v>4.5</v>
      </c>
      <c r="AI504" s="425">
        <f>IF(OR(AH504="ABI",AH504="VALIDÉ"),0,AH504)</f>
        <v>4.5</v>
      </c>
      <c r="AJ504" s="488">
        <f>RANK(AI504,$AI$3:$AI$651,0)</f>
        <v>464</v>
      </c>
      <c r="AK504" s="427">
        <f>IF(AH504="ABI","DEF",IF(AE504="DSP",AH504,(AE504*0.5+AH504*0.5)))</f>
        <v>6.625</v>
      </c>
    </row>
    <row r="505" spans="1:37" ht="15.75" customHeight="1" thickBot="1" x14ac:dyDescent="0.35">
      <c r="A505" s="414" t="s">
        <v>1026</v>
      </c>
      <c r="B505" s="455">
        <v>21917877</v>
      </c>
      <c r="C505" s="460" t="s">
        <v>896</v>
      </c>
      <c r="D505" s="461" t="s">
        <v>897</v>
      </c>
      <c r="E505" s="418">
        <v>16</v>
      </c>
      <c r="F505" s="419">
        <f>IF(E505="ABI","ABI",IF(E505="DSP","DSP",IF(E505="VAL","VAL",(VLOOKUP(E505,tpstest,2)))))</f>
        <v>17.5</v>
      </c>
      <c r="G505" s="420">
        <f>IF(F505="ABI",0,IF(F505="DSP","DSP",IF(F505="VAL","VAL",(IF(A505="F",VLOOKUP(F505,endurfille,2),VLOOKUP(F505,endurgarçon,2))))))</f>
        <v>13</v>
      </c>
      <c r="H505" s="421">
        <f>IF(G505="VAL","VALIDÉ",G505)</f>
        <v>13</v>
      </c>
      <c r="I505" s="418">
        <v>3.3</v>
      </c>
      <c r="J505" s="420">
        <f>IF(I505="ABI",0,IF(I505="DSP","DSP",IF(I505="VAL","VAL",(IF(A505="F",VLOOKUP(I505,VIT20MF,2),VLOOKUP(I505,Vit20MG,2))))))</f>
        <v>15</v>
      </c>
      <c r="K505" s="418">
        <v>7.15</v>
      </c>
      <c r="L505" s="420">
        <f>IF(K505="ABI",0,IF(K505="DSP","DSP",IF(K505="VAL","VAL",(IF(A505="F",VLOOKUP(K505,vit50mf,2),VLOOKUP(K505,vit50mg,2))))))</f>
        <v>9</v>
      </c>
      <c r="M505" s="421">
        <f>IF(OR(J505="DSP",L505="DSP"),"DSP",IF(L505="VAL","VALIDÉ",(J505+L505)/2))</f>
        <v>12</v>
      </c>
      <c r="N505" s="418">
        <v>52</v>
      </c>
      <c r="O505" s="418">
        <v>67</v>
      </c>
      <c r="P505" s="422">
        <f>IF(OR(N505="DSP",N505="ABI",N505="VAL"),0,N505/O505)</f>
        <v>0.77611940298507465</v>
      </c>
      <c r="Q505" s="420">
        <f>IF(N505="ABI",0,IF(N505="DSP","DSP",IF(N505="VAL","VAL",IF(A505="F",VLOOKUP(P505,forcefille,2),VLOOKUP(P505,forcegarçon,2)))))</f>
        <v>4</v>
      </c>
      <c r="R505" s="418" t="s">
        <v>329</v>
      </c>
      <c r="S505" s="420">
        <f>IF(R505="ABI",0,IF(R505="DSP","DSP",IF(R505="VAL","VAL",IF(A505="F",VLOOKUP(R505,détfille,2),VLOOKUP(R505,détgarçon,2)))))</f>
        <v>0</v>
      </c>
      <c r="T505" s="421">
        <f>IF(OR(Q505="VAL",S505="VAL"),"VALIDÉ",IF(AND(Q505="DSP",S505="DSP"),"DSP",IF(Q505="DSP",S505*2,IF(S505="DSP",Q505*2,(Q505+S505)))))</f>
        <v>4</v>
      </c>
      <c r="U505" s="418">
        <v>31.55</v>
      </c>
      <c r="V505" s="420">
        <f>IF(U505="ABI",0,IF(U505="DSP","DSP",IF(U505="VAL","VAL",IF(A505="F",VLOOKUP(U505,coorfille,2),VLOOKUP(U505,coorgarçon,2)))))</f>
        <v>2</v>
      </c>
      <c r="W505" s="418">
        <v>-30</v>
      </c>
      <c r="X505" s="420">
        <f>IF(W505="ABI",0,IF(W505="DSP","DSP",IF(W505="VAL","VAL",IF(A505="F",VLOOKUP(W505,SouplesseFille,2),VLOOKUP(W505,SouplesseGarçon,2)))))</f>
        <v>0</v>
      </c>
      <c r="Y505" s="418">
        <v>7</v>
      </c>
      <c r="Z505" s="420">
        <f>IF(Y505="ABI",0,IF(Y505="DSP","DSP",IF(Y505="VAL","VAL",IF(A505="F",VLOOKUP(Y505,eqfille,2),VLOOKUP(Y505,eqgarçon,2)))))</f>
        <v>1.5</v>
      </c>
      <c r="AA505" s="421">
        <f>IF(AND(V505="DSP",X505="DSP",Z505="DSP"),"DSP",IF(AND(V505="DSP",X505="DSP"),Z505*4,IF(AND(V505="DSP",Z505="DSP"),X505*4,IF(AND(X505="DSP",Z505="DSP"),V505*2,IF(V505="DSP",(X505+Z505)*2,IF(X505="DSP",V505+Z505*2,IF(Z505="DSP",V505+X505*2,IF(Z505="VAL","VALIDÉ",V505+X505+Z505))))))))</f>
        <v>3.5</v>
      </c>
      <c r="AB505" s="418">
        <v>0</v>
      </c>
      <c r="AC505" s="420">
        <f>IF(AB505="ABI",0,IF(AB505="DNF",0,IF(AB505="DSP","DSP",IF(AB505="VAL","VAL",(IF(A505="F",VLOOKUP(AB505,nagefille,2),VLOOKUP(AB505,nagegarçon,2)))))))</f>
        <v>0</v>
      </c>
      <c r="AD505" s="423">
        <f>IF(AC505="VAL","VALIDÉ",AC505)</f>
        <v>0</v>
      </c>
      <c r="AE505" s="424">
        <f>IF(AND(H505="DSP",M505="DSP",T505="DSP",AA505="DSP",AD505="DSP"),"DSP",IF(AND(H505="DSP",M505="DSP",T505="DSP",AA505="DSP"),AD505,IF(AND(H505="DSP",M505="DSP",T505="DSP",AD505="DSP"),AA505,IF(AND(H505="DSP",M505="DSP",AA505="DSP",AD505="DSP"),T505,IF(AND(H505="DSP",T505="DSP",AA505="DSP",AD505="DSP"),M505,IF(AND(M505="DSP",T505="DSP",AA505="DSP",AD505="DSP"),H505,IF(AND(T505="DSP",AA505="DSP",AD505="DSP"),(H505+M505)/2,IF(AND(M505="DSP",AA505="DSP",AD505="DSP"),(H505+T505)/2,IF(AND(H505="DSP",AA505="DSP",AD505="DSP"),(M505+T505)/2,IF(AND(M505="DSP",T505="DSP",AD505="DSP"),(H505+AA505)/2,IF(AND(H505="DSP",T505="DSP",AD505="DSP"),(M505+AA505)/2,IF(AND(H505="DSP",M505="DSP",AD505="DSP"),(T505+AA505)/2,IF(AND(M505="DSP",T505="DSP",AA505="DSP"),(H505+AD505)/2,IF(AND(H505="DSP",T505="DSP",AA505="DSP"),(M505+AD505)/2,IF(AND(H505="DSP",M505="DSP",AA505="DSP"),(T505+AD505)/2,IF(AND(H505="DSP",M505="DSP",T505="DSP"),(AA505+AD505)/2,IF(AND(H505="DSP",M505="DSP"),(T505+AA505+AD505)/3,IF(AND(H505="DSP",T505="DSP"),(M505+AA505+AD505)/3,IF(AND(M505="DSP",T505="DSP"),(H505+AA505+AD505)/3,IF(AND(H505="DSP",AA505="DSP"),(M505+T505+AD505)/3,IF(AND(M505="DSP",AA505="DSP"),(H505+T505+AD505)/3,IF(AND(T505="DSP",AA505="DSP"),(H505+M505+AD505)/3,IF(AND(H505="DSP",AD505="DSP"),(M505+T505+AA505)/3,IF(AND(M505="DSP",AD505="DSP"),(H505+T505+AA505)/3,IF(AND(T505="DSP",AD505="DSP"),(H505+M505+AA505)/3,IF(AND(AA505="DSP",AD505="DSP"),(H505+M505+T505)/3,IF(H505="DSP",(M505+T505+AA505+AD505)/4,IF(M505="DSP",(H505+T505+AA505+AD505)/4,IF(T505="DSP",(H505+M505+AA505+AD505)/4,IF(AA505="DSP",(H505+M505+T505+AD505)/4,IF(AD505="DSP",(H505+M505+T505+AA505)/4,SUM(H505+M505+T505+AA505+AD505)/5)))))))))))))))))))))))))))))))</f>
        <v>6.5</v>
      </c>
      <c r="AF505" s="425">
        <f>IF(AE505="DSP",0,AE505)</f>
        <v>6.5</v>
      </c>
      <c r="AG505" s="484">
        <f>RANK(AF505,$AF$3:$AF$651,0)</f>
        <v>569</v>
      </c>
      <c r="AH505" s="426">
        <f>IF(ISERROR(VLOOKUP(B505,'Notes Ecrit'!$A$2:$B$650,2,FALSE)),"ABI",(VLOOKUP(B505,'Notes Ecrit'!$A$2:$B$650,2,FALSE)))</f>
        <v>6</v>
      </c>
      <c r="AI505" s="425">
        <f>IF(OR(AH505="ABI",AH505="VALIDÉ"),0,AH505)</f>
        <v>6</v>
      </c>
      <c r="AJ505" s="488">
        <f>RANK(AI505,$AI$3:$AI$651,0)</f>
        <v>288</v>
      </c>
      <c r="AK505" s="427">
        <f>IF(AH505="ABI","DEF",IF(AE505="DSP",AH505,(AE505*0.5+AH505*0.5)))</f>
        <v>6.25</v>
      </c>
    </row>
    <row r="506" spans="1:37" ht="15.75" customHeight="1" thickBot="1" x14ac:dyDescent="0.35">
      <c r="A506" s="414" t="s">
        <v>1026</v>
      </c>
      <c r="B506" s="415">
        <v>21903046</v>
      </c>
      <c r="C506" s="434" t="s">
        <v>898</v>
      </c>
      <c r="D506" s="435" t="s">
        <v>300</v>
      </c>
      <c r="E506" s="418">
        <v>16</v>
      </c>
      <c r="F506" s="419">
        <f>IF(E506="ABI","ABI",IF(E506="DSP","DSP",IF(E506="VAL","VAL",(VLOOKUP(E506,tpstest,2)))))</f>
        <v>17.5</v>
      </c>
      <c r="G506" s="420">
        <f>IF(F506="ABI",0,IF(F506="DSP","DSP",IF(F506="VAL","VAL",(IF(A506="F",VLOOKUP(F506,endurfille,2),VLOOKUP(F506,endurgarçon,2))))))</f>
        <v>13</v>
      </c>
      <c r="H506" s="421">
        <f>IF(G506="VAL","VALIDÉ",G506)</f>
        <v>13</v>
      </c>
      <c r="I506" s="418">
        <v>3.27</v>
      </c>
      <c r="J506" s="420">
        <f>IF(I506="ABI",0,IF(I506="DSP","DSP",IF(I506="VAL","VAL",(IF(A506="F",VLOOKUP(I506,VIT20MF,2),VLOOKUP(I506,Vit20MG,2))))))</f>
        <v>16</v>
      </c>
      <c r="K506" s="418">
        <v>7.01</v>
      </c>
      <c r="L506" s="420">
        <f>IF(K506="ABI",0,IF(K506="DSP","DSP",IF(K506="VAL","VAL",(IF(A506="F",VLOOKUP(K506,vit50mf,2),VLOOKUP(K506,vit50mg,2))))))</f>
        <v>10</v>
      </c>
      <c r="M506" s="421">
        <f>IF(OR(J506="DSP",L506="DSP"),"DSP",IF(L506="VAL","VALIDÉ",(J506+L506)/2))</f>
        <v>13</v>
      </c>
      <c r="N506" s="418">
        <v>32</v>
      </c>
      <c r="O506" s="418">
        <v>56</v>
      </c>
      <c r="P506" s="422">
        <f>IF(OR(N506="DSP",N506="ABI",N506="VAL"),0,N506/O506)</f>
        <v>0.5714285714285714</v>
      </c>
      <c r="Q506" s="420">
        <f>IF(N506="ABI",0,IF(N506="DSP","DSP",IF(N506="VAL","VAL",IF(A506="F",VLOOKUP(P506,forcefille,2),VLOOKUP(P506,forcegarçon,2)))))</f>
        <v>3</v>
      </c>
      <c r="R506" s="418">
        <v>39.5</v>
      </c>
      <c r="S506" s="420">
        <f>IF(R506="ABI",0,IF(R506="DSP","DSP",IF(R506="VAL","VAL",IF(A506="F",VLOOKUP(R506,détfille,2),VLOOKUP(R506,détgarçon,2)))))</f>
        <v>3</v>
      </c>
      <c r="T506" s="421">
        <f>IF(OR(Q506="VAL",S506="VAL"),"VALIDÉ",IF(AND(Q506="DSP",S506="DSP"),"DSP",IF(Q506="DSP",S506*2,IF(S506="DSP",Q506*2,(Q506+S506)))))</f>
        <v>6</v>
      </c>
      <c r="U506" s="418">
        <v>25.3</v>
      </c>
      <c r="V506" s="420">
        <f>IF(U506="ABI",0,IF(U506="DSP","DSP",IF(U506="VAL","VAL",IF(A506="F",VLOOKUP(U506,coorfille,2),VLOOKUP(U506,coorgarçon,2)))))</f>
        <v>5.25</v>
      </c>
      <c r="W506" s="418">
        <v>-28</v>
      </c>
      <c r="X506" s="420">
        <f>IF(W506="ABI",0,IF(W506="DSP","DSP",IF(W506="VAL","VAL",IF(A506="F",VLOOKUP(W506,SouplesseFille,2),VLOOKUP(W506,SouplesseGarçon,2)))))</f>
        <v>0</v>
      </c>
      <c r="Y506" s="418">
        <v>8</v>
      </c>
      <c r="Z506" s="420">
        <f>IF(Y506="ABI",0,IF(Y506="DSP","DSP",IF(Y506="VAL","VAL",IF(A506="F",VLOOKUP(Y506,eqfille,2),VLOOKUP(Y506,eqgarçon,2)))))</f>
        <v>1</v>
      </c>
      <c r="AA506" s="421">
        <f>IF(AND(V506="DSP",X506="DSP",Z506="DSP"),"DSP",IF(AND(V506="DSP",X506="DSP"),Z506*4,IF(AND(V506="DSP",Z506="DSP"),X506*4,IF(AND(X506="DSP",Z506="DSP"),V506*2,IF(V506="DSP",(X506+Z506)*2,IF(X506="DSP",V506+Z506*2,IF(Z506="DSP",V506+X506*2,IF(Z506="VAL","VALIDÉ",V506+X506+Z506))))))))</f>
        <v>6.25</v>
      </c>
      <c r="AB506" s="418">
        <v>61.5</v>
      </c>
      <c r="AC506" s="420">
        <f>IF(AB506="ABI",0,IF(AB506="DNF",0,IF(AB506="DSP","DSP",IF(AB506="VAL","VAL",(IF(A506="F",VLOOKUP(AB506,nagefille,2),VLOOKUP(AB506,nagegarçon,2)))))))</f>
        <v>1</v>
      </c>
      <c r="AD506" s="423">
        <f>IF(AC506="VAL","VALIDÉ",AC506)</f>
        <v>1</v>
      </c>
      <c r="AE506" s="424">
        <f>IF(AND(H506="DSP",M506="DSP",T506="DSP",AA506="DSP",AD506="DSP"),"DSP",IF(AND(H506="DSP",M506="DSP",T506="DSP",AA506="DSP"),AD506,IF(AND(H506="DSP",M506="DSP",T506="DSP",AD506="DSP"),AA506,IF(AND(H506="DSP",M506="DSP",AA506="DSP",AD506="DSP"),T506,IF(AND(H506="DSP",T506="DSP",AA506="DSP",AD506="DSP"),M506,IF(AND(M506="DSP",T506="DSP",AA506="DSP",AD506="DSP"),H506,IF(AND(T506="DSP",AA506="DSP",AD506="DSP"),(H506+M506)/2,IF(AND(M506="DSP",AA506="DSP",AD506="DSP"),(H506+T506)/2,IF(AND(H506="DSP",AA506="DSP",AD506="DSP"),(M506+T506)/2,IF(AND(M506="DSP",T506="DSP",AD506="DSP"),(H506+AA506)/2,IF(AND(H506="DSP",T506="DSP",AD506="DSP"),(M506+AA506)/2,IF(AND(H506="DSP",M506="DSP",AD506="DSP"),(T506+AA506)/2,IF(AND(M506="DSP",T506="DSP",AA506="DSP"),(H506+AD506)/2,IF(AND(H506="DSP",T506="DSP",AA506="DSP"),(M506+AD506)/2,IF(AND(H506="DSP",M506="DSP",AA506="DSP"),(T506+AD506)/2,IF(AND(H506="DSP",M506="DSP",T506="DSP"),(AA506+AD506)/2,IF(AND(H506="DSP",M506="DSP"),(T506+AA506+AD506)/3,IF(AND(H506="DSP",T506="DSP"),(M506+AA506+AD506)/3,IF(AND(M506="DSP",T506="DSP"),(H506+AA506+AD506)/3,IF(AND(H506="DSP",AA506="DSP"),(M506+T506+AD506)/3,IF(AND(M506="DSP",AA506="DSP"),(H506+T506+AD506)/3,IF(AND(T506="DSP",AA506="DSP"),(H506+M506+AD506)/3,IF(AND(H506="DSP",AD506="DSP"),(M506+T506+AA506)/3,IF(AND(M506="DSP",AD506="DSP"),(H506+T506+AA506)/3,IF(AND(T506="DSP",AD506="DSP"),(H506+M506+AA506)/3,IF(AND(AA506="DSP",AD506="DSP"),(H506+M506+T506)/3,IF(H506="DSP",(M506+T506+AA506+AD506)/4,IF(M506="DSP",(H506+T506+AA506+AD506)/4,IF(T506="DSP",(H506+M506+AA506+AD506)/4,IF(AA506="DSP",(H506+M506+T506+AD506)/4,IF(AD506="DSP",(H506+M506+T506+AA506)/4,SUM(H506+M506+T506+AA506+AD506)/5)))))))))))))))))))))))))))))))</f>
        <v>7.85</v>
      </c>
      <c r="AF506" s="425">
        <f>IF(AE506="DSP",0,AE506)</f>
        <v>7.85</v>
      </c>
      <c r="AG506" s="484">
        <f>RANK(AF506,$AF$3:$AF$651,0)</f>
        <v>552</v>
      </c>
      <c r="AH506" s="426">
        <f>IF(ISERROR(VLOOKUP(B506,'Notes Ecrit'!$A$2:$B$650,2,FALSE)),"ABI",(VLOOKUP(B506,'Notes Ecrit'!$A$2:$B$650,2,FALSE)))</f>
        <v>5.5</v>
      </c>
      <c r="AI506" s="425">
        <f>IF(OR(AH506="ABI",AH506="VALIDÉ"),0,AH506)</f>
        <v>5.5</v>
      </c>
      <c r="AJ506" s="488">
        <f>RANK(AI506,$AI$3:$AI$651,0)</f>
        <v>353</v>
      </c>
      <c r="AK506" s="427">
        <f>IF(AH506="ABI","DEF",IF(AE506="DSP",AH506,(AE506*0.5+AH506*0.5)))</f>
        <v>6.6749999999999998</v>
      </c>
    </row>
    <row r="507" spans="1:37" ht="15.75" customHeight="1" thickBot="1" x14ac:dyDescent="0.35">
      <c r="A507" s="414" t="s">
        <v>1026</v>
      </c>
      <c r="B507" s="415">
        <v>21910751</v>
      </c>
      <c r="C507" s="440" t="s">
        <v>899</v>
      </c>
      <c r="D507" s="441" t="s">
        <v>267</v>
      </c>
      <c r="E507" s="418">
        <v>21</v>
      </c>
      <c r="F507" s="419">
        <f>IF(E507="ABI","ABI",IF(E507="DSP","DSP",IF(E507="VAL","VAL",(VLOOKUP(E507,tpstest,2)))))</f>
        <v>20</v>
      </c>
      <c r="G507" s="420">
        <f>IF(F507="ABI",0,IF(F507="DSP","DSP",IF(F507="VAL","VAL",(IF(A507="F",VLOOKUP(F507,endurfille,2),VLOOKUP(F507,endurgarçon,2))))))</f>
        <v>18</v>
      </c>
      <c r="H507" s="421">
        <f>IF(G507="VAL","VALIDÉ",G507)</f>
        <v>18</v>
      </c>
      <c r="I507" s="418">
        <v>2.83</v>
      </c>
      <c r="J507" s="420">
        <f>IF(I507="ABI",0,IF(I507="DSP","DSP",IF(I507="VAL","VAL",(IF(A507="F",VLOOKUP(I507,VIT20MF,2),VLOOKUP(I507,Vit20MG,2))))))</f>
        <v>20</v>
      </c>
      <c r="K507" s="418">
        <v>5.95</v>
      </c>
      <c r="L507" s="420">
        <f>IF(K507="ABI",0,IF(K507="DSP","DSP",IF(K507="VAL","VAL",(IF(A507="F",VLOOKUP(K507,vit50mf,2),VLOOKUP(K507,vit50mg,2))))))</f>
        <v>17</v>
      </c>
      <c r="M507" s="421">
        <f>IF(OR(J507="DSP",L507="DSP"),"DSP",IF(L507="VAL","VALIDÉ",(J507+L507)/2))</f>
        <v>18.5</v>
      </c>
      <c r="N507" s="418">
        <v>62</v>
      </c>
      <c r="O507" s="418">
        <v>79</v>
      </c>
      <c r="P507" s="422">
        <f>IF(OR(N507="DSP",N507="ABI",N507="VAL"),0,N507/O507)</f>
        <v>0.78481012658227844</v>
      </c>
      <c r="Q507" s="420">
        <f>IF(N507="ABI",0,IF(N507="DSP","DSP",IF(N507="VAL","VAL",IF(A507="F",VLOOKUP(P507,forcefille,2),VLOOKUP(P507,forcegarçon,2)))))</f>
        <v>4</v>
      </c>
      <c r="R507" s="418">
        <v>55.2</v>
      </c>
      <c r="S507" s="420">
        <f>IF(R507="ABI",0,IF(R507="DSP","DSP",IF(R507="VAL","VAL",IF(A507="F",VLOOKUP(R507,détfille,2),VLOOKUP(R507,détgarçon,2)))))</f>
        <v>7</v>
      </c>
      <c r="T507" s="421">
        <f>IF(OR(Q507="VAL",S507="VAL"),"VALIDÉ",IF(AND(Q507="DSP",S507="DSP"),"DSP",IF(Q507="DSP",S507*2,IF(S507="DSP",Q507*2,(Q507+S507)))))</f>
        <v>11</v>
      </c>
      <c r="U507" s="418">
        <v>24.3</v>
      </c>
      <c r="V507" s="420">
        <f>IF(U507="ABI",0,IF(U507="DSP","DSP",IF(U507="VAL","VAL",IF(A507="F",VLOOKUP(U507,coorfille,2),VLOOKUP(U507,coorgarçon,2)))))</f>
        <v>5.75</v>
      </c>
      <c r="W507" s="418">
        <v>-20</v>
      </c>
      <c r="X507" s="420">
        <f>IF(W507="ABI",0,IF(W507="DSP","DSP",IF(W507="VAL","VAL",IF(A507="F",VLOOKUP(W507,SouplesseFille,2),VLOOKUP(W507,SouplesseGarçon,2)))))</f>
        <v>0</v>
      </c>
      <c r="Y507" s="418">
        <v>0</v>
      </c>
      <c r="Z507" s="420">
        <f>IF(Y507="ABI",0,IF(Y507="DSP","DSP",IF(Y507="VAL","VAL",IF(A507="F",VLOOKUP(Y507,eqfille,2),VLOOKUP(Y507,eqgarçon,2)))))</f>
        <v>5</v>
      </c>
      <c r="AA507" s="421">
        <f>IF(AND(V507="DSP",X507="DSP",Z507="DSP"),"DSP",IF(AND(V507="DSP",X507="DSP"),Z507*4,IF(AND(V507="DSP",Z507="DSP"),X507*4,IF(AND(X507="DSP",Z507="DSP"),V507*2,IF(V507="DSP",(X507+Z507)*2,IF(X507="DSP",V507+Z507*2,IF(Z507="DSP",V507+X507*2,IF(Z507="VAL","VALIDÉ",V507+X507+Z507))))))))</f>
        <v>10.75</v>
      </c>
      <c r="AB507" s="418">
        <v>39.1</v>
      </c>
      <c r="AC507" s="420">
        <f>IF(AB507="ABI",0,IF(AB507="DNF",0,IF(AB507="DSP","DSP",IF(AB507="VAL","VAL",(IF(A507="F",VLOOKUP(AB507,nagefille,2),VLOOKUP(AB507,nagegarçon,2)))))))</f>
        <v>11</v>
      </c>
      <c r="AD507" s="423">
        <f>IF(AC507="VAL","VALIDÉ",AC507)</f>
        <v>11</v>
      </c>
      <c r="AE507" s="424">
        <f>IF(AND(H507="DSP",M507="DSP",T507="DSP",AA507="DSP",AD507="DSP"),"DSP",IF(AND(H507="DSP",M507="DSP",T507="DSP",AA507="DSP"),AD507,IF(AND(H507="DSP",M507="DSP",T507="DSP",AD507="DSP"),AA507,IF(AND(H507="DSP",M507="DSP",AA507="DSP",AD507="DSP"),T507,IF(AND(H507="DSP",T507="DSP",AA507="DSP",AD507="DSP"),M507,IF(AND(M507="DSP",T507="DSP",AA507="DSP",AD507="DSP"),H507,IF(AND(T507="DSP",AA507="DSP",AD507="DSP"),(H507+M507)/2,IF(AND(M507="DSP",AA507="DSP",AD507="DSP"),(H507+T507)/2,IF(AND(H507="DSP",AA507="DSP",AD507="DSP"),(M507+T507)/2,IF(AND(M507="DSP",T507="DSP",AD507="DSP"),(H507+AA507)/2,IF(AND(H507="DSP",T507="DSP",AD507="DSP"),(M507+AA507)/2,IF(AND(H507="DSP",M507="DSP",AD507="DSP"),(T507+AA507)/2,IF(AND(M507="DSP",T507="DSP",AA507="DSP"),(H507+AD507)/2,IF(AND(H507="DSP",T507="DSP",AA507="DSP"),(M507+AD507)/2,IF(AND(H507="DSP",M507="DSP",AA507="DSP"),(T507+AD507)/2,IF(AND(H507="DSP",M507="DSP",T507="DSP"),(AA507+AD507)/2,IF(AND(H507="DSP",M507="DSP"),(T507+AA507+AD507)/3,IF(AND(H507="DSP",T507="DSP"),(M507+AA507+AD507)/3,IF(AND(M507="DSP",T507="DSP"),(H507+AA507+AD507)/3,IF(AND(H507="DSP",AA507="DSP"),(M507+T507+AD507)/3,IF(AND(M507="DSP",AA507="DSP"),(H507+T507+AD507)/3,IF(AND(T507="DSP",AA507="DSP"),(H507+M507+AD507)/3,IF(AND(H507="DSP",AD507="DSP"),(M507+T507+AA507)/3,IF(AND(M507="DSP",AD507="DSP"),(H507+T507+AA507)/3,IF(AND(T507="DSP",AD507="DSP"),(H507+M507+AA507)/3,IF(AND(AA507="DSP",AD507="DSP"),(H507+M507+T507)/3,IF(H507="DSP",(M507+T507+AA507+AD507)/4,IF(M507="DSP",(H507+T507+AA507+AD507)/4,IF(T507="DSP",(H507+M507+AA507+AD507)/4,IF(AA507="DSP",(H507+M507+T507+AD507)/4,IF(AD507="DSP",(H507+M507+T507+AA507)/4,SUM(H507+M507+T507+AA507+AD507)/5)))))))))))))))))))))))))))))))</f>
        <v>13.85</v>
      </c>
      <c r="AF507" s="425">
        <f>IF(AE507="DSP",0,AE507)</f>
        <v>13.85</v>
      </c>
      <c r="AG507" s="484">
        <f>RANK(AF507,$AF$3:$AF$651,0)</f>
        <v>31</v>
      </c>
      <c r="AH507" s="426">
        <f>IF(ISERROR(VLOOKUP(B507,'Notes Ecrit'!$A$2:$B$650,2,FALSE)),"ABI",(VLOOKUP(B507,'Notes Ecrit'!$A$2:$B$650,2,FALSE)))</f>
        <v>9.5</v>
      </c>
      <c r="AI507" s="425">
        <f>IF(OR(AH507="ABI",AH507="VALIDÉ"),0,AH507)</f>
        <v>9.5</v>
      </c>
      <c r="AJ507" s="488">
        <f>RANK(AI507,$AI$3:$AI$651,0)</f>
        <v>38</v>
      </c>
      <c r="AK507" s="427">
        <f>IF(AH507="ABI","DEF",IF(AE507="DSP",AH507,(AE507*0.5+AH507*0.5)))</f>
        <v>11.675000000000001</v>
      </c>
    </row>
    <row r="508" spans="1:37" ht="15.75" customHeight="1" thickBot="1" x14ac:dyDescent="0.35">
      <c r="A508" s="414" t="s">
        <v>74</v>
      </c>
      <c r="B508" s="415">
        <v>21903252</v>
      </c>
      <c r="C508" s="440" t="s">
        <v>900</v>
      </c>
      <c r="D508" s="441" t="s">
        <v>901</v>
      </c>
      <c r="E508" s="418">
        <v>10</v>
      </c>
      <c r="F508" s="419">
        <f>IF(E508="ABI","ABI",IF(E508="DSP","DSP",IF(E508="VAL","VAL",(VLOOKUP(E508,tpstest,2)))))</f>
        <v>14.5</v>
      </c>
      <c r="G508" s="420">
        <f>IF(F508="ABI",0,IF(F508="DSP","DSP",IF(F508="VAL","VAL",(IF(A508="F",VLOOKUP(F508,endurfille,2),VLOOKUP(F508,endurgarçon,2))))))</f>
        <v>10</v>
      </c>
      <c r="H508" s="421">
        <f>IF(G508="VAL","VALIDÉ",G508)</f>
        <v>10</v>
      </c>
      <c r="I508" s="418">
        <v>3.32</v>
      </c>
      <c r="J508" s="420">
        <f>IF(I508="ABI",0,IF(I508="DSP","DSP",IF(I508="VAL","VAL",(IF(A508="F",VLOOKUP(I508,VIT20MF,2),VLOOKUP(I508,Vit20MG,2))))))</f>
        <v>19</v>
      </c>
      <c r="K508" s="418">
        <v>7.4</v>
      </c>
      <c r="L508" s="420">
        <f>IF(K508="ABI",0,IF(K508="DSP","DSP",IF(K508="VAL","VAL",(IF(A508="F",VLOOKUP(K508,vit50mf,2),VLOOKUP(K508,vit50mg,2))))))</f>
        <v>13</v>
      </c>
      <c r="M508" s="421">
        <f>IF(OR(J508="DSP",L508="DSP"),"DSP",IF(L508="VAL","VALIDÉ",(J508+L508)/2))</f>
        <v>16</v>
      </c>
      <c r="N508" s="418">
        <v>34.5</v>
      </c>
      <c r="O508" s="418">
        <v>54</v>
      </c>
      <c r="P508" s="422">
        <f>IF(OR(N508="DSP",N508="ABI",N508="VAL"),0,N508/O508)</f>
        <v>0.63888888888888884</v>
      </c>
      <c r="Q508" s="420">
        <f>IF(N508="ABI",0,IF(N508="DSP","DSP",IF(N508="VAL","VAL",IF(A508="F",VLOOKUP(P508,forcefille,2),VLOOKUP(P508,forcegarçon,2)))))</f>
        <v>6</v>
      </c>
      <c r="R508" s="418">
        <v>35.700000000000003</v>
      </c>
      <c r="S508" s="420">
        <f>IF(R508="ABI",0,IF(R508="DSP","DSP",IF(R508="VAL","VAL",IF(A508="F",VLOOKUP(R508,détfille,2),VLOOKUP(R508,détgarçon,2)))))</f>
        <v>6</v>
      </c>
      <c r="T508" s="421">
        <f>IF(OR(Q508="VAL",S508="VAL"),"VALIDÉ",IF(AND(Q508="DSP",S508="DSP"),"DSP",IF(Q508="DSP",S508*2,IF(S508="DSP",Q508*2,(Q508+S508)))))</f>
        <v>12</v>
      </c>
      <c r="U508" s="418">
        <v>28.62</v>
      </c>
      <c r="V508" s="420">
        <f>IF(U508="ABI",0,IF(U508="DSP","DSP",IF(U508="VAL","VAL",IF(A508="F",VLOOKUP(U508,coorfille,2),VLOOKUP(U508,coorgarçon,2)))))</f>
        <v>4.5</v>
      </c>
      <c r="W508" s="418">
        <v>-11</v>
      </c>
      <c r="X508" s="420">
        <f>IF(W508="ABI",0,IF(W508="DSP","DSP",IF(W508="VAL","VAL",IF(A508="F",VLOOKUP(W508,SouplesseFille,2),VLOOKUP(W508,SouplesseGarçon,2)))))</f>
        <v>0.75</v>
      </c>
      <c r="Y508" s="418">
        <v>1</v>
      </c>
      <c r="Z508" s="420">
        <f>IF(Y508="ABI",0,IF(Y508="DSP","DSP",IF(Y508="VAL","VAL",IF(A508="F",VLOOKUP(Y508,eqfille,2),VLOOKUP(Y508,eqgarçon,2)))))</f>
        <v>4.5</v>
      </c>
      <c r="AA508" s="421">
        <f>IF(AND(V508="DSP",X508="DSP",Z508="DSP"),"DSP",IF(AND(V508="DSP",X508="DSP"),Z508*4,IF(AND(V508="DSP",Z508="DSP"),X508*4,IF(AND(X508="DSP",Z508="DSP"),V508*2,IF(V508="DSP",(X508+Z508)*2,IF(X508="DSP",V508+Z508*2,IF(Z508="DSP",V508+X508*2,IF(Z508="VAL","VALIDÉ",V508+X508+Z508))))))))</f>
        <v>9.75</v>
      </c>
      <c r="AB508" s="418">
        <v>70.8</v>
      </c>
      <c r="AC508" s="420">
        <f>IF(AB508="ABI",0,IF(AB508="DNF",0,IF(AB508="DSP","DSP",IF(AB508="VAL","VAL",(IF(A508="F",VLOOKUP(AB508,nagefille,2),VLOOKUP(AB508,nagegarçon,2)))))))</f>
        <v>1</v>
      </c>
      <c r="AD508" s="423">
        <f>IF(AC508="VAL","VALIDÉ",AC508)</f>
        <v>1</v>
      </c>
      <c r="AE508" s="424">
        <f>IF(AND(H508="DSP",M508="DSP",T508="DSP",AA508="DSP",AD508="DSP"),"DSP",IF(AND(H508="DSP",M508="DSP",T508="DSP",AA508="DSP"),AD508,IF(AND(H508="DSP",M508="DSP",T508="DSP",AD508="DSP"),AA508,IF(AND(H508="DSP",M508="DSP",AA508="DSP",AD508="DSP"),T508,IF(AND(H508="DSP",T508="DSP",AA508="DSP",AD508="DSP"),M508,IF(AND(M508="DSP",T508="DSP",AA508="DSP",AD508="DSP"),H508,IF(AND(T508="DSP",AA508="DSP",AD508="DSP"),(H508+M508)/2,IF(AND(M508="DSP",AA508="DSP",AD508="DSP"),(H508+T508)/2,IF(AND(H508="DSP",AA508="DSP",AD508="DSP"),(M508+T508)/2,IF(AND(M508="DSP",T508="DSP",AD508="DSP"),(H508+AA508)/2,IF(AND(H508="DSP",T508="DSP",AD508="DSP"),(M508+AA508)/2,IF(AND(H508="DSP",M508="DSP",AD508="DSP"),(T508+AA508)/2,IF(AND(M508="DSP",T508="DSP",AA508="DSP"),(H508+AD508)/2,IF(AND(H508="DSP",T508="DSP",AA508="DSP"),(M508+AD508)/2,IF(AND(H508="DSP",M508="DSP",AA508="DSP"),(T508+AD508)/2,IF(AND(H508="DSP",M508="DSP",T508="DSP"),(AA508+AD508)/2,IF(AND(H508="DSP",M508="DSP"),(T508+AA508+AD508)/3,IF(AND(H508="DSP",T508="DSP"),(M508+AA508+AD508)/3,IF(AND(M508="DSP",T508="DSP"),(H508+AA508+AD508)/3,IF(AND(H508="DSP",AA508="DSP"),(M508+T508+AD508)/3,IF(AND(M508="DSP",AA508="DSP"),(H508+T508+AD508)/3,IF(AND(T508="DSP",AA508="DSP"),(H508+M508+AD508)/3,IF(AND(H508="DSP",AD508="DSP"),(M508+T508+AA508)/3,IF(AND(M508="DSP",AD508="DSP"),(H508+T508+AA508)/3,IF(AND(T508="DSP",AD508="DSP"),(H508+M508+AA508)/3,IF(AND(AA508="DSP",AD508="DSP"),(H508+M508+T508)/3,IF(H508="DSP",(M508+T508+AA508+AD508)/4,IF(M508="DSP",(H508+T508+AA508+AD508)/4,IF(T508="DSP",(H508+M508+AA508+AD508)/4,IF(AA508="DSP",(H508+M508+T508+AD508)/4,IF(AD508="DSP",(H508+M508+T508+AA508)/4,SUM(H508+M508+T508+AA508+AD508)/5)))))))))))))))))))))))))))))))</f>
        <v>9.75</v>
      </c>
      <c r="AF508" s="425">
        <f>IF(AE508="DSP",0,AE508)</f>
        <v>9.75</v>
      </c>
      <c r="AG508" s="484">
        <f>RANK(AF508,$AF$3:$AF$651,0)</f>
        <v>451</v>
      </c>
      <c r="AH508" s="426">
        <f>IF(ISERROR(VLOOKUP(B508,'Notes Ecrit'!$A$2:$B$650,2,FALSE)),"ABI",(VLOOKUP(B508,'Notes Ecrit'!$A$2:$B$650,2,FALSE)))</f>
        <v>6.5</v>
      </c>
      <c r="AI508" s="425">
        <f>IF(OR(AH508="ABI",AH508="VALIDÉ"),0,AH508)</f>
        <v>6.5</v>
      </c>
      <c r="AJ508" s="488">
        <f>RANK(AI508,$AI$3:$AI$651,0)</f>
        <v>238</v>
      </c>
      <c r="AK508" s="427">
        <f>IF(AH508="ABI","DEF",IF(AE508="DSP",AH508,(AE508*0.5+AH508*0.5)))</f>
        <v>8.125</v>
      </c>
    </row>
    <row r="509" spans="1:37" ht="15.75" customHeight="1" thickBot="1" x14ac:dyDescent="0.35">
      <c r="A509" s="414" t="s">
        <v>1026</v>
      </c>
      <c r="B509" s="415">
        <v>21904544</v>
      </c>
      <c r="C509" s="440" t="s">
        <v>902</v>
      </c>
      <c r="D509" s="441" t="s">
        <v>903</v>
      </c>
      <c r="E509" s="418">
        <v>19</v>
      </c>
      <c r="F509" s="419">
        <f>IF(E509="ABI","ABI",IF(E509="DSP","DSP",IF(E509="VAL","VAL",(VLOOKUP(E509,tpstest,2)))))</f>
        <v>19</v>
      </c>
      <c r="G509" s="420">
        <f>IF(F509="ABI",0,IF(F509="DSP","DSP",IF(F509="VAL","VAL",(IF(A509="F",VLOOKUP(F509,endurfille,2),VLOOKUP(F509,endurgarçon,2))))))</f>
        <v>16</v>
      </c>
      <c r="H509" s="421">
        <f>IF(G509="VAL","VALIDÉ",G509)</f>
        <v>16</v>
      </c>
      <c r="I509" s="418">
        <v>3.08</v>
      </c>
      <c r="J509" s="420">
        <f>IF(I509="ABI",0,IF(I509="DSP","DSP",IF(I509="VAL","VAL",(IF(A509="F",VLOOKUP(I509,VIT20MF,2),VLOOKUP(I509,Vit20MG,2))))))</f>
        <v>19</v>
      </c>
      <c r="K509" s="418">
        <v>6.53</v>
      </c>
      <c r="L509" s="420">
        <f>IF(K509="ABI",0,IF(K509="DSP","DSP",IF(K509="VAL","VAL",(IF(A509="F",VLOOKUP(K509,vit50mf,2),VLOOKUP(K509,vit50mg,2))))))</f>
        <v>13</v>
      </c>
      <c r="M509" s="421">
        <f>IF(OR(J509="DSP",L509="DSP"),"DSP",IF(L509="VAL","VALIDÉ",(J509+L509)/2))</f>
        <v>16</v>
      </c>
      <c r="N509" s="418">
        <v>56</v>
      </c>
      <c r="O509" s="418">
        <v>57</v>
      </c>
      <c r="P509" s="422">
        <f>IF(OR(N509="DSP",N509="ABI",N509="VAL"),0,N509/O509)</f>
        <v>0.98245614035087714</v>
      </c>
      <c r="Q509" s="420">
        <f>IF(N509="ABI",0,IF(N509="DSP","DSP",IF(N509="VAL","VAL",IF(A509="F",VLOOKUP(P509,forcefille,2),VLOOKUP(P509,forcegarçon,2)))))</f>
        <v>5</v>
      </c>
      <c r="R509" s="418">
        <v>55.7</v>
      </c>
      <c r="S509" s="420">
        <f>IF(R509="ABI",0,IF(R509="DSP","DSP",IF(R509="VAL","VAL",IF(A509="F",VLOOKUP(R509,détfille,2),VLOOKUP(R509,détgarçon,2)))))</f>
        <v>7</v>
      </c>
      <c r="T509" s="421">
        <f>IF(OR(Q509="VAL",S509="VAL"),"VALIDÉ",IF(AND(Q509="DSP",S509="DSP"),"DSP",IF(Q509="DSP",S509*2,IF(S509="DSP",Q509*2,(Q509+S509)))))</f>
        <v>12</v>
      </c>
      <c r="U509" s="418">
        <v>27.63</v>
      </c>
      <c r="V509" s="420">
        <f>IF(U509="ABI",0,IF(U509="DSP","DSP",IF(U509="VAL","VAL",IF(A509="F",VLOOKUP(U509,coorfille,2),VLOOKUP(U509,coorgarçon,2)))))</f>
        <v>4</v>
      </c>
      <c r="W509" s="418">
        <v>1</v>
      </c>
      <c r="X509" s="420">
        <f>IF(W509="ABI",0,IF(W509="DSP","DSP",IF(W509="VAL","VAL",IF(A509="F",VLOOKUP(W509,SouplesseFille,2),VLOOKUP(W509,SouplesseGarçon,2)))))</f>
        <v>2.75</v>
      </c>
      <c r="Y509" s="418">
        <v>0</v>
      </c>
      <c r="Z509" s="420">
        <f>IF(Y509="ABI",0,IF(Y509="DSP","DSP",IF(Y509="VAL","VAL",IF(A509="F",VLOOKUP(Y509,eqfille,2),VLOOKUP(Y509,eqgarçon,2)))))</f>
        <v>5</v>
      </c>
      <c r="AA509" s="421">
        <f>IF(AND(V509="DSP",X509="DSP",Z509="DSP"),"DSP",IF(AND(V509="DSP",X509="DSP"),Z509*4,IF(AND(V509="DSP",Z509="DSP"),X509*4,IF(AND(X509="DSP",Z509="DSP"),V509*2,IF(V509="DSP",(X509+Z509)*2,IF(X509="DSP",V509+Z509*2,IF(Z509="DSP",V509+X509*2,IF(Z509="VAL","VALIDÉ",V509+X509+Z509))))))))</f>
        <v>11.75</v>
      </c>
      <c r="AB509" s="418">
        <v>40.39</v>
      </c>
      <c r="AC509" s="420">
        <f>IF(AB509="ABI",0,IF(AB509="DNF",0,IF(AB509="DSP","DSP",IF(AB509="VAL","VAL",(IF(A509="F",VLOOKUP(AB509,nagefille,2),VLOOKUP(AB509,nagegarçon,2)))))))</f>
        <v>10</v>
      </c>
      <c r="AD509" s="423">
        <f>IF(AC509="VAL","VALIDÉ",AC509)</f>
        <v>10</v>
      </c>
      <c r="AE509" s="424">
        <f>IF(AND(H509="DSP",M509="DSP",T509="DSP",AA509="DSP",AD509="DSP"),"DSP",IF(AND(H509="DSP",M509="DSP",T509="DSP",AA509="DSP"),AD509,IF(AND(H509="DSP",M509="DSP",T509="DSP",AD509="DSP"),AA509,IF(AND(H509="DSP",M509="DSP",AA509="DSP",AD509="DSP"),T509,IF(AND(H509="DSP",T509="DSP",AA509="DSP",AD509="DSP"),M509,IF(AND(M509="DSP",T509="DSP",AA509="DSP",AD509="DSP"),H509,IF(AND(T509="DSP",AA509="DSP",AD509="DSP"),(H509+M509)/2,IF(AND(M509="DSP",AA509="DSP",AD509="DSP"),(H509+T509)/2,IF(AND(H509="DSP",AA509="DSP",AD509="DSP"),(M509+T509)/2,IF(AND(M509="DSP",T509="DSP",AD509="DSP"),(H509+AA509)/2,IF(AND(H509="DSP",T509="DSP",AD509="DSP"),(M509+AA509)/2,IF(AND(H509="DSP",M509="DSP",AD509="DSP"),(T509+AA509)/2,IF(AND(M509="DSP",T509="DSP",AA509="DSP"),(H509+AD509)/2,IF(AND(H509="DSP",T509="DSP",AA509="DSP"),(M509+AD509)/2,IF(AND(H509="DSP",M509="DSP",AA509="DSP"),(T509+AD509)/2,IF(AND(H509="DSP",M509="DSP",T509="DSP"),(AA509+AD509)/2,IF(AND(H509="DSP",M509="DSP"),(T509+AA509+AD509)/3,IF(AND(H509="DSP",T509="DSP"),(M509+AA509+AD509)/3,IF(AND(M509="DSP",T509="DSP"),(H509+AA509+AD509)/3,IF(AND(H509="DSP",AA509="DSP"),(M509+T509+AD509)/3,IF(AND(M509="DSP",AA509="DSP"),(H509+T509+AD509)/3,IF(AND(T509="DSP",AA509="DSP"),(H509+M509+AD509)/3,IF(AND(H509="DSP",AD509="DSP"),(M509+T509+AA509)/3,IF(AND(M509="DSP",AD509="DSP"),(H509+T509+AA509)/3,IF(AND(T509="DSP",AD509="DSP"),(H509+M509+AA509)/3,IF(AND(AA509="DSP",AD509="DSP"),(H509+M509+T509)/3,IF(H509="DSP",(M509+T509+AA509+AD509)/4,IF(M509="DSP",(H509+T509+AA509+AD509)/4,IF(T509="DSP",(H509+M509+AA509+AD509)/4,IF(AA509="DSP",(H509+M509+T509+AD509)/4,IF(AD509="DSP",(H509+M509+T509+AA509)/4,SUM(H509+M509+T509+AA509+AD509)/5)))))))))))))))))))))))))))))))</f>
        <v>13.15</v>
      </c>
      <c r="AF509" s="425">
        <f>IF(AE509="DSP",0,AE509)</f>
        <v>13.15</v>
      </c>
      <c r="AG509" s="484">
        <f>RANK(AF509,$AF$3:$AF$651,0)</f>
        <v>72</v>
      </c>
      <c r="AH509" s="426">
        <f>IF(ISERROR(VLOOKUP(B509,'Notes Ecrit'!$A$2:$B$650,2,FALSE)),"ABI",(VLOOKUP(B509,'Notes Ecrit'!$A$2:$B$650,2,FALSE)))</f>
        <v>10</v>
      </c>
      <c r="AI509" s="425">
        <f>IF(OR(AH509="ABI",AH509="VALIDÉ"),0,AH509)</f>
        <v>10</v>
      </c>
      <c r="AJ509" s="488">
        <f>RANK(AI509,$AI$3:$AI$651,0)</f>
        <v>26</v>
      </c>
      <c r="AK509" s="427">
        <f>IF(AH509="ABI","DEF",IF(AE509="DSP",AH509,(AE509*0.5+AH509*0.5)))</f>
        <v>11.574999999999999</v>
      </c>
    </row>
    <row r="510" spans="1:37" ht="15.75" customHeight="1" thickBot="1" x14ac:dyDescent="0.35">
      <c r="A510" s="414" t="s">
        <v>1026</v>
      </c>
      <c r="B510" s="415">
        <v>21813961</v>
      </c>
      <c r="C510" s="440" t="s">
        <v>904</v>
      </c>
      <c r="D510" s="441" t="s">
        <v>756</v>
      </c>
      <c r="E510" s="418">
        <v>19</v>
      </c>
      <c r="F510" s="419">
        <f>IF(E510="ABI","ABI",IF(E510="DSP","DSP",IF(E510="VAL","VAL",(VLOOKUP(E510,tpstest,2)))))</f>
        <v>19</v>
      </c>
      <c r="G510" s="420">
        <f>IF(F510="ABI",0,IF(F510="DSP","DSP",IF(F510="VAL","VAL",(IF(A510="F",VLOOKUP(F510,endurfille,2),VLOOKUP(F510,endurgarçon,2))))))</f>
        <v>16</v>
      </c>
      <c r="H510" s="421">
        <f>IF(G510="VAL","VALIDÉ",G510)</f>
        <v>16</v>
      </c>
      <c r="I510" s="418">
        <v>3.12</v>
      </c>
      <c r="J510" s="420">
        <f>IF(I510="ABI",0,IF(I510="DSP","DSP",IF(I510="VAL","VAL",(IF(A510="F",VLOOKUP(I510,VIT20MF,2),VLOOKUP(I510,Vit20MG,2))))))</f>
        <v>18</v>
      </c>
      <c r="K510" s="418">
        <v>6.79</v>
      </c>
      <c r="L510" s="420">
        <f>IF(K510="ABI",0,IF(K510="DSP","DSP",IF(K510="VAL","VAL",(IF(A510="F",VLOOKUP(K510,vit50mf,2),VLOOKUP(K510,vit50mg,2))))))</f>
        <v>11</v>
      </c>
      <c r="M510" s="421">
        <f>IF(OR(J510="DSP",L510="DSP"),"DSP",IF(L510="VAL","VALIDÉ",(J510+L510)/2))</f>
        <v>14.5</v>
      </c>
      <c r="N510" s="418">
        <v>58</v>
      </c>
      <c r="O510" s="418">
        <v>67</v>
      </c>
      <c r="P510" s="422">
        <f>IF(OR(N510="DSP",N510="ABI",N510="VAL"),0,N510/O510)</f>
        <v>0.86567164179104472</v>
      </c>
      <c r="Q510" s="420">
        <f>IF(N510="ABI",0,IF(N510="DSP","DSP",IF(N510="VAL","VAL",IF(A510="F",VLOOKUP(P510,forcefille,2),VLOOKUP(P510,forcegarçon,2)))))</f>
        <v>4.5</v>
      </c>
      <c r="R510" s="418">
        <v>56.2</v>
      </c>
      <c r="S510" s="420">
        <f>IF(R510="ABI",0,IF(R510="DSP","DSP",IF(R510="VAL","VAL",IF(A510="F",VLOOKUP(R510,détfille,2),VLOOKUP(R510,détgarçon,2)))))</f>
        <v>7</v>
      </c>
      <c r="T510" s="421">
        <f>IF(OR(Q510="VAL",S510="VAL"),"VALIDÉ",IF(AND(Q510="DSP",S510="DSP"),"DSP",IF(Q510="DSP",S510*2,IF(S510="DSP",Q510*2,(Q510+S510)))))</f>
        <v>11.5</v>
      </c>
      <c r="U510" s="418">
        <v>25.11</v>
      </c>
      <c r="V510" s="420">
        <f>IF(U510="ABI",0,IF(U510="DSP","DSP",IF(U510="VAL","VAL",IF(A510="F",VLOOKUP(U510,coorfille,2),VLOOKUP(U510,coorgarçon,2)))))</f>
        <v>5.25</v>
      </c>
      <c r="W510" s="418">
        <v>-3</v>
      </c>
      <c r="X510" s="420">
        <f>IF(W510="ABI",0,IF(W510="DSP","DSP",IF(W510="VAL","VAL",IF(A510="F",VLOOKUP(W510,SouplesseFille,2),VLOOKUP(W510,SouplesseGarçon,2)))))</f>
        <v>1.75</v>
      </c>
      <c r="Y510" s="418">
        <v>1</v>
      </c>
      <c r="Z510" s="420">
        <f>IF(Y510="ABI",0,IF(Y510="DSP","DSP",IF(Y510="VAL","VAL",IF(A510="F",VLOOKUP(Y510,eqfille,2),VLOOKUP(Y510,eqgarçon,2)))))</f>
        <v>4.5</v>
      </c>
      <c r="AA510" s="421">
        <f>IF(AND(V510="DSP",X510="DSP",Z510="DSP"),"DSP",IF(AND(V510="DSP",X510="DSP"),Z510*4,IF(AND(V510="DSP",Z510="DSP"),X510*4,IF(AND(X510="DSP",Z510="DSP"),V510*2,IF(V510="DSP",(X510+Z510)*2,IF(X510="DSP",V510+Z510*2,IF(Z510="DSP",V510+X510*2,IF(Z510="VAL","VALIDÉ",V510+X510+Z510))))))))</f>
        <v>11.5</v>
      </c>
      <c r="AB510" s="418">
        <v>36.880000000000003</v>
      </c>
      <c r="AC510" s="420">
        <f>IF(AB510="ABI",0,IF(AB510="DNF",0,IF(AB510="DSP","DSP",IF(AB510="VAL","VAL",(IF(A510="F",VLOOKUP(AB510,nagefille,2),VLOOKUP(AB510,nagegarçon,2)))))))</f>
        <v>12</v>
      </c>
      <c r="AD510" s="423">
        <f>IF(AC510="VAL","VALIDÉ",AC510)</f>
        <v>12</v>
      </c>
      <c r="AE510" s="424">
        <f>IF(AND(H510="DSP",M510="DSP",T510="DSP",AA510="DSP",AD510="DSP"),"DSP",IF(AND(H510="DSP",M510="DSP",T510="DSP",AA510="DSP"),AD510,IF(AND(H510="DSP",M510="DSP",T510="DSP",AD510="DSP"),AA510,IF(AND(H510="DSP",M510="DSP",AA510="DSP",AD510="DSP"),T510,IF(AND(H510="DSP",T510="DSP",AA510="DSP",AD510="DSP"),M510,IF(AND(M510="DSP",T510="DSP",AA510="DSP",AD510="DSP"),H510,IF(AND(T510="DSP",AA510="DSP",AD510="DSP"),(H510+M510)/2,IF(AND(M510="DSP",AA510="DSP",AD510="DSP"),(H510+T510)/2,IF(AND(H510="DSP",AA510="DSP",AD510="DSP"),(M510+T510)/2,IF(AND(M510="DSP",T510="DSP",AD510="DSP"),(H510+AA510)/2,IF(AND(H510="DSP",T510="DSP",AD510="DSP"),(M510+AA510)/2,IF(AND(H510="DSP",M510="DSP",AD510="DSP"),(T510+AA510)/2,IF(AND(M510="DSP",T510="DSP",AA510="DSP"),(H510+AD510)/2,IF(AND(H510="DSP",T510="DSP",AA510="DSP"),(M510+AD510)/2,IF(AND(H510="DSP",M510="DSP",AA510="DSP"),(T510+AD510)/2,IF(AND(H510="DSP",M510="DSP",T510="DSP"),(AA510+AD510)/2,IF(AND(H510="DSP",M510="DSP"),(T510+AA510+AD510)/3,IF(AND(H510="DSP",T510="DSP"),(M510+AA510+AD510)/3,IF(AND(M510="DSP",T510="DSP"),(H510+AA510+AD510)/3,IF(AND(H510="DSP",AA510="DSP"),(M510+T510+AD510)/3,IF(AND(M510="DSP",AA510="DSP"),(H510+T510+AD510)/3,IF(AND(T510="DSP",AA510="DSP"),(H510+M510+AD510)/3,IF(AND(H510="DSP",AD510="DSP"),(M510+T510+AA510)/3,IF(AND(M510="DSP",AD510="DSP"),(H510+T510+AA510)/3,IF(AND(T510="DSP",AD510="DSP"),(H510+M510+AA510)/3,IF(AND(AA510="DSP",AD510="DSP"),(H510+M510+T510)/3,IF(H510="DSP",(M510+T510+AA510+AD510)/4,IF(M510="DSP",(H510+T510+AA510+AD510)/4,IF(T510="DSP",(H510+M510+AA510+AD510)/4,IF(AA510="DSP",(H510+M510+T510+AD510)/4,IF(AD510="DSP",(H510+M510+T510+AA510)/4,SUM(H510+M510+T510+AA510+AD510)/5)))))))))))))))))))))))))))))))</f>
        <v>13.1</v>
      </c>
      <c r="AF510" s="425">
        <f>IF(AE510="DSP",0,AE510)</f>
        <v>13.1</v>
      </c>
      <c r="AG510" s="484">
        <f>RANK(AF510,$AF$3:$AF$651,0)</f>
        <v>80</v>
      </c>
      <c r="AH510" s="426">
        <f>IF(ISERROR(VLOOKUP(B510,'Notes Ecrit'!$A$2:$B$650,2,FALSE)),"ABI",(VLOOKUP(B510,'Notes Ecrit'!$A$2:$B$650,2,FALSE)))</f>
        <v>10.5</v>
      </c>
      <c r="AI510" s="425">
        <f>IF(OR(AH510="ABI",AH510="VALIDÉ"),0,AH510)</f>
        <v>10.5</v>
      </c>
      <c r="AJ510" s="488">
        <f>RANK(AI510,$AI$3:$AI$651,0)</f>
        <v>21</v>
      </c>
      <c r="AK510" s="427">
        <f>IF(AH510="ABI","DEF",IF(AE510="DSP",AH510,(AE510*0.5+AH510*0.5)))</f>
        <v>11.8</v>
      </c>
    </row>
    <row r="511" spans="1:37" ht="15.75" customHeight="1" thickBot="1" x14ac:dyDescent="0.35">
      <c r="A511" s="414" t="s">
        <v>74</v>
      </c>
      <c r="B511" s="415">
        <v>21919915</v>
      </c>
      <c r="C511" s="434" t="s">
        <v>905</v>
      </c>
      <c r="D511" s="435" t="s">
        <v>140</v>
      </c>
      <c r="E511" s="418">
        <v>10</v>
      </c>
      <c r="F511" s="419">
        <f>IF(E511="ABI","ABI",IF(E511="DSP","DSP",IF(E511="VAL","VAL",(VLOOKUP(E511,tpstest,2)))))</f>
        <v>14.5</v>
      </c>
      <c r="G511" s="420">
        <f>IF(F511="ABI",0,IF(F511="DSP","DSP",IF(F511="VAL","VAL",(IF(A511="F",VLOOKUP(F511,endurfille,2),VLOOKUP(F511,endurgarçon,2))))))</f>
        <v>10</v>
      </c>
      <c r="H511" s="421">
        <f>IF(G511="VAL","VALIDÉ",G511)</f>
        <v>10</v>
      </c>
      <c r="I511" s="418">
        <v>3.34</v>
      </c>
      <c r="J511" s="420">
        <f>IF(I511="ABI",0,IF(I511="DSP","DSP",IF(I511="VAL","VAL",(IF(A511="F",VLOOKUP(I511,VIT20MF,2),VLOOKUP(I511,Vit20MG,2))))))</f>
        <v>19</v>
      </c>
      <c r="K511" s="418">
        <v>7.4</v>
      </c>
      <c r="L511" s="420">
        <f>IF(K511="ABI",0,IF(K511="DSP","DSP",IF(K511="VAL","VAL",(IF(A511="F",VLOOKUP(K511,vit50mf,2),VLOOKUP(K511,vit50mg,2))))))</f>
        <v>13</v>
      </c>
      <c r="M511" s="421">
        <f>IF(OR(J511="DSP",L511="DSP"),"DSP",IF(L511="VAL","VALIDÉ",(J511+L511)/2))</f>
        <v>16</v>
      </c>
      <c r="N511" s="418">
        <v>27</v>
      </c>
      <c r="O511" s="418">
        <v>52</v>
      </c>
      <c r="P511" s="422">
        <f>IF(OR(N511="DSP",N511="ABI",N511="VAL"),0,N511/O511)</f>
        <v>0.51923076923076927</v>
      </c>
      <c r="Q511" s="420">
        <f>IF(N511="ABI",0,IF(N511="DSP","DSP",IF(N511="VAL","VAL",IF(A511="F",VLOOKUP(P511,forcefille,2),VLOOKUP(P511,forcegarçon,2)))))</f>
        <v>5</v>
      </c>
      <c r="R511" s="418">
        <v>31.9</v>
      </c>
      <c r="S511" s="420">
        <f>IF(R511="ABI",0,IF(R511="DSP","DSP",IF(R511="VAL","VAL",IF(A511="F",VLOOKUP(R511,détfille,2),VLOOKUP(R511,détgarçon,2)))))</f>
        <v>5</v>
      </c>
      <c r="T511" s="421">
        <f>IF(OR(Q511="VAL",S511="VAL"),"VALIDÉ",IF(AND(Q511="DSP",S511="DSP"),"DSP",IF(Q511="DSP",S511*2,IF(S511="DSP",Q511*2,(Q511+S511)))))</f>
        <v>10</v>
      </c>
      <c r="U511" s="418">
        <v>26.06</v>
      </c>
      <c r="V511" s="420">
        <f>IF(U511="ABI",0,IF(U511="DSP","DSP",IF(U511="VAL","VAL",IF(A511="F",VLOOKUP(U511,coorfille,2),VLOOKUP(U511,coorgarçon,2)))))</f>
        <v>5.75</v>
      </c>
      <c r="W511" s="418">
        <v>3</v>
      </c>
      <c r="X511" s="420">
        <f>IF(W511="ABI",0,IF(W511="DSP","DSP",IF(W511="VAL","VAL",IF(A511="F",VLOOKUP(W511,SouplesseFille,2),VLOOKUP(W511,SouplesseGarçon,2)))))</f>
        <v>3.25</v>
      </c>
      <c r="Y511" s="418">
        <v>4</v>
      </c>
      <c r="Z511" s="420">
        <f>IF(Y511="ABI",0,IF(Y511="DSP","DSP",IF(Y511="VAL","VAL",IF(A511="F",VLOOKUP(Y511,eqfille,2),VLOOKUP(Y511,eqgarçon,2)))))</f>
        <v>3</v>
      </c>
      <c r="AA511" s="421">
        <f>IF(AND(V511="DSP",X511="DSP",Z511="DSP"),"DSP",IF(AND(V511="DSP",X511="DSP"),Z511*4,IF(AND(V511="DSP",Z511="DSP"),X511*4,IF(AND(X511="DSP",Z511="DSP"),V511*2,IF(V511="DSP",(X511+Z511)*2,IF(X511="DSP",V511+Z511*2,IF(Z511="DSP",V511+X511*2,IF(Z511="VAL","VALIDÉ",V511+X511+Z511))))))))</f>
        <v>12</v>
      </c>
      <c r="AB511" s="418">
        <v>48.42</v>
      </c>
      <c r="AC511" s="420">
        <f>IF(AB511="ABI",0,IF(AB511="DNF",0,IF(AB511="DSP","DSP",IF(AB511="VAL","VAL",(IF(A511="F",VLOOKUP(AB511,nagefille,2),VLOOKUP(AB511,nagegarçon,2)))))))</f>
        <v>9</v>
      </c>
      <c r="AD511" s="423">
        <f>IF(AC511="VAL","VALIDÉ",AC511)</f>
        <v>9</v>
      </c>
      <c r="AE511" s="424">
        <f>IF(AND(H511="DSP",M511="DSP",T511="DSP",AA511="DSP",AD511="DSP"),"DSP",IF(AND(H511="DSP",M511="DSP",T511="DSP",AA511="DSP"),AD511,IF(AND(H511="DSP",M511="DSP",T511="DSP",AD511="DSP"),AA511,IF(AND(H511="DSP",M511="DSP",AA511="DSP",AD511="DSP"),T511,IF(AND(H511="DSP",T511="DSP",AA511="DSP",AD511="DSP"),M511,IF(AND(M511="DSP",T511="DSP",AA511="DSP",AD511="DSP"),H511,IF(AND(T511="DSP",AA511="DSP",AD511="DSP"),(H511+M511)/2,IF(AND(M511="DSP",AA511="DSP",AD511="DSP"),(H511+T511)/2,IF(AND(H511="DSP",AA511="DSP",AD511="DSP"),(M511+T511)/2,IF(AND(M511="DSP",T511="DSP",AD511="DSP"),(H511+AA511)/2,IF(AND(H511="DSP",T511="DSP",AD511="DSP"),(M511+AA511)/2,IF(AND(H511="DSP",M511="DSP",AD511="DSP"),(T511+AA511)/2,IF(AND(M511="DSP",T511="DSP",AA511="DSP"),(H511+AD511)/2,IF(AND(H511="DSP",T511="DSP",AA511="DSP"),(M511+AD511)/2,IF(AND(H511="DSP",M511="DSP",AA511="DSP"),(T511+AD511)/2,IF(AND(H511="DSP",M511="DSP",T511="DSP"),(AA511+AD511)/2,IF(AND(H511="DSP",M511="DSP"),(T511+AA511+AD511)/3,IF(AND(H511="DSP",T511="DSP"),(M511+AA511+AD511)/3,IF(AND(M511="DSP",T511="DSP"),(H511+AA511+AD511)/3,IF(AND(H511="DSP",AA511="DSP"),(M511+T511+AD511)/3,IF(AND(M511="DSP",AA511="DSP"),(H511+T511+AD511)/3,IF(AND(T511="DSP",AA511="DSP"),(H511+M511+AD511)/3,IF(AND(H511="DSP",AD511="DSP"),(M511+T511+AA511)/3,IF(AND(M511="DSP",AD511="DSP"),(H511+T511+AA511)/3,IF(AND(T511="DSP",AD511="DSP"),(H511+M511+AA511)/3,IF(AND(AA511="DSP",AD511="DSP"),(H511+M511+T511)/3,IF(H511="DSP",(M511+T511+AA511+AD511)/4,IF(M511="DSP",(H511+T511+AA511+AD511)/4,IF(T511="DSP",(H511+M511+AA511+AD511)/4,IF(AA511="DSP",(H511+M511+T511+AD511)/4,IF(AD511="DSP",(H511+M511+T511+AA511)/4,SUM(H511+M511+T511+AA511+AD511)/5)))))))))))))))))))))))))))))))</f>
        <v>11.4</v>
      </c>
      <c r="AF511" s="425">
        <f>IF(AE511="DSP",0,AE511)</f>
        <v>11.4</v>
      </c>
      <c r="AG511" s="484">
        <f>RANK(AF511,$AF$3:$AF$651,0)</f>
        <v>273</v>
      </c>
      <c r="AH511" s="426">
        <f>IF(ISERROR(VLOOKUP(B511,'Notes Ecrit'!$A$2:$B$650,2,FALSE)),"ABI",(VLOOKUP(B511,'Notes Ecrit'!$A$2:$B$650,2,FALSE)))</f>
        <v>3</v>
      </c>
      <c r="AI511" s="425">
        <f>IF(OR(AH511="ABI",AH511="VALIDÉ"),0,AH511)</f>
        <v>3</v>
      </c>
      <c r="AJ511" s="488">
        <f>RANK(AI511,$AI$3:$AI$651,0)</f>
        <v>556</v>
      </c>
      <c r="AK511" s="427">
        <f>IF(AH511="ABI","DEF",IF(AE511="DSP",AH511,(AE511*0.5+AH511*0.5)))</f>
        <v>7.2</v>
      </c>
    </row>
    <row r="512" spans="1:37" ht="15.75" customHeight="1" thickBot="1" x14ac:dyDescent="0.35">
      <c r="A512" s="414" t="s">
        <v>1026</v>
      </c>
      <c r="B512" s="415">
        <v>21903686</v>
      </c>
      <c r="C512" s="440" t="s">
        <v>906</v>
      </c>
      <c r="D512" s="441" t="s">
        <v>154</v>
      </c>
      <c r="E512" s="418">
        <v>17</v>
      </c>
      <c r="F512" s="419">
        <f>IF(E512="ABI","ABI",IF(E512="DSP","DSP",IF(E512="VAL","VAL",(VLOOKUP(E512,tpstest,2)))))</f>
        <v>18</v>
      </c>
      <c r="G512" s="420">
        <f>IF(F512="ABI",0,IF(F512="DSP","DSP",IF(F512="VAL","VAL",(IF(A512="F",VLOOKUP(F512,endurfille,2),VLOOKUP(F512,endurgarçon,2))))))</f>
        <v>14</v>
      </c>
      <c r="H512" s="421">
        <f>IF(G512="VAL","VALIDÉ",G512)</f>
        <v>14</v>
      </c>
      <c r="I512" s="418">
        <v>3.13</v>
      </c>
      <c r="J512" s="420">
        <f>IF(I512="ABI",0,IF(I512="DSP","DSP",IF(I512="VAL","VAL",(IF(A512="F",VLOOKUP(I512,VIT20MF,2),VLOOKUP(I512,Vit20MG,2))))))</f>
        <v>18</v>
      </c>
      <c r="K512" s="418">
        <v>6.52</v>
      </c>
      <c r="L512" s="420">
        <f>IF(K512="ABI",0,IF(K512="DSP","DSP",IF(K512="VAL","VAL",(IF(A512="F",VLOOKUP(K512,vit50mf,2),VLOOKUP(K512,vit50mg,2))))))</f>
        <v>13</v>
      </c>
      <c r="M512" s="421">
        <f>IF(OR(J512="DSP",L512="DSP"),"DSP",IF(L512="VAL","VALIDÉ",(J512+L512)/2))</f>
        <v>15.5</v>
      </c>
      <c r="N512" s="418">
        <v>52</v>
      </c>
      <c r="O512" s="418">
        <v>58</v>
      </c>
      <c r="P512" s="422">
        <f>IF(OR(N512="DSP",N512="ABI",N512="VAL"),0,N512/O512)</f>
        <v>0.89655172413793105</v>
      </c>
      <c r="Q512" s="420">
        <f>IF(N512="ABI",0,IF(N512="DSP","DSP",IF(N512="VAL","VAL",IF(A512="F",VLOOKUP(P512,forcefille,2),VLOOKUP(P512,forcegarçon,2)))))</f>
        <v>4.5</v>
      </c>
      <c r="R512" s="418">
        <v>46.2</v>
      </c>
      <c r="S512" s="420">
        <f>IF(R512="ABI",0,IF(R512="DSP","DSP",IF(R512="VAL","VAL",IF(A512="F",VLOOKUP(R512,détfille,2),VLOOKUP(R512,détgarçon,2)))))</f>
        <v>4.5</v>
      </c>
      <c r="T512" s="421">
        <f>IF(OR(Q512="VAL",S512="VAL"),"VALIDÉ",IF(AND(Q512="DSP",S512="DSP"),"DSP",IF(Q512="DSP",S512*2,IF(S512="DSP",Q512*2,(Q512+S512)))))</f>
        <v>9</v>
      </c>
      <c r="U512" s="418">
        <v>27.08</v>
      </c>
      <c r="V512" s="420">
        <f>IF(U512="ABI",0,IF(U512="DSP","DSP",IF(U512="VAL","VAL",IF(A512="F",VLOOKUP(U512,coorfille,2),VLOOKUP(U512,coorgarçon,2)))))</f>
        <v>4.25</v>
      </c>
      <c r="W512" s="418">
        <v>-16</v>
      </c>
      <c r="X512" s="420">
        <f>IF(W512="ABI",0,IF(W512="DSP","DSP",IF(W512="VAL","VAL",IF(A512="F",VLOOKUP(W512,SouplesseFille,2),VLOOKUP(W512,SouplesseGarçon,2)))))</f>
        <v>0</v>
      </c>
      <c r="Y512" s="418">
        <v>1</v>
      </c>
      <c r="Z512" s="420">
        <f>IF(Y512="ABI",0,IF(Y512="DSP","DSP",IF(Y512="VAL","VAL",IF(A512="F",VLOOKUP(Y512,eqfille,2),VLOOKUP(Y512,eqgarçon,2)))))</f>
        <v>4.5</v>
      </c>
      <c r="AA512" s="421">
        <f>IF(AND(V512="DSP",X512="DSP",Z512="DSP"),"DSP",IF(AND(V512="DSP",X512="DSP"),Z512*4,IF(AND(V512="DSP",Z512="DSP"),X512*4,IF(AND(X512="DSP",Z512="DSP"),V512*2,IF(V512="DSP",(X512+Z512)*2,IF(X512="DSP",V512+Z512*2,IF(Z512="DSP",V512+X512*2,IF(Z512="VAL","VALIDÉ",V512+X512+Z512))))))))</f>
        <v>8.75</v>
      </c>
      <c r="AB512" s="418" t="s">
        <v>1025</v>
      </c>
      <c r="AC512" s="420" t="str">
        <f>IF(AB512="ABI",0,IF(AB512="DNF",0,IF(AB512="DSP","DSP",IF(AB512="VAL","VAL",(IF(A512="F",VLOOKUP(AB512,nagefille,2),VLOOKUP(AB512,nagegarçon,2)))))))</f>
        <v>DSP</v>
      </c>
      <c r="AD512" s="423" t="str">
        <f>IF(AC512="VAL","VALIDÉ",AC512)</f>
        <v>DSP</v>
      </c>
      <c r="AE512" s="424">
        <f>IF(AND(H512="DSP",M512="DSP",T512="DSP",AA512="DSP",AD512="DSP"),"DSP",IF(AND(H512="DSP",M512="DSP",T512="DSP",AA512="DSP"),AD512,IF(AND(H512="DSP",M512="DSP",T512="DSP",AD512="DSP"),AA512,IF(AND(H512="DSP",M512="DSP",AA512="DSP",AD512="DSP"),T512,IF(AND(H512="DSP",T512="DSP",AA512="DSP",AD512="DSP"),M512,IF(AND(M512="DSP",T512="DSP",AA512="DSP",AD512="DSP"),H512,IF(AND(T512="DSP",AA512="DSP",AD512="DSP"),(H512+M512)/2,IF(AND(M512="DSP",AA512="DSP",AD512="DSP"),(H512+T512)/2,IF(AND(H512="DSP",AA512="DSP",AD512="DSP"),(M512+T512)/2,IF(AND(M512="DSP",T512="DSP",AD512="DSP"),(H512+AA512)/2,IF(AND(H512="DSP",T512="DSP",AD512="DSP"),(M512+AA512)/2,IF(AND(H512="DSP",M512="DSP",AD512="DSP"),(T512+AA512)/2,IF(AND(M512="DSP",T512="DSP",AA512="DSP"),(H512+AD512)/2,IF(AND(H512="DSP",T512="DSP",AA512="DSP"),(M512+AD512)/2,IF(AND(H512="DSP",M512="DSP",AA512="DSP"),(T512+AD512)/2,IF(AND(H512="DSP",M512="DSP",T512="DSP"),(AA512+AD512)/2,IF(AND(H512="DSP",M512="DSP"),(T512+AA512+AD512)/3,IF(AND(H512="DSP",T512="DSP"),(M512+AA512+AD512)/3,IF(AND(M512="DSP",T512="DSP"),(H512+AA512+AD512)/3,IF(AND(H512="DSP",AA512="DSP"),(M512+T512+AD512)/3,IF(AND(M512="DSP",AA512="DSP"),(H512+T512+AD512)/3,IF(AND(T512="DSP",AA512="DSP"),(H512+M512+AD512)/3,IF(AND(H512="DSP",AD512="DSP"),(M512+T512+AA512)/3,IF(AND(M512="DSP",AD512="DSP"),(H512+T512+AA512)/3,IF(AND(T512="DSP",AD512="DSP"),(H512+M512+AA512)/3,IF(AND(AA512="DSP",AD512="DSP"),(H512+M512+T512)/3,IF(H512="DSP",(M512+T512+AA512+AD512)/4,IF(M512="DSP",(H512+T512+AA512+AD512)/4,IF(T512="DSP",(H512+M512+AA512+AD512)/4,IF(AA512="DSP",(H512+M512+T512+AD512)/4,IF(AD512="DSP",(H512+M512+T512+AA512)/4,SUM(H512+M512+T512+AA512+AD512)/5)))))))))))))))))))))))))))))))</f>
        <v>11.8125</v>
      </c>
      <c r="AF512" s="425">
        <f>IF(AE512="DSP",0,AE512)</f>
        <v>11.8125</v>
      </c>
      <c r="AG512" s="484">
        <f>RANK(AF512,$AF$3:$AF$651,0)</f>
        <v>215</v>
      </c>
      <c r="AH512" s="426">
        <f>IF(ISERROR(VLOOKUP(B512,'Notes Ecrit'!$A$2:$B$650,2,FALSE)),"ABI",(VLOOKUP(B512,'Notes Ecrit'!$A$2:$B$650,2,FALSE)))</f>
        <v>7</v>
      </c>
      <c r="AI512" s="425">
        <f>IF(OR(AH512="ABI",AH512="VALIDÉ"),0,AH512)</f>
        <v>7</v>
      </c>
      <c r="AJ512" s="488">
        <f>RANK(AI512,$AI$3:$AI$651,0)</f>
        <v>183</v>
      </c>
      <c r="AK512" s="427">
        <f>IF(AH512="ABI","DEF",IF(AE512="DSP",AH512,(AE512*0.5+AH512*0.5)))</f>
        <v>9.40625</v>
      </c>
    </row>
    <row r="513" spans="1:37" ht="15.75" customHeight="1" thickBot="1" x14ac:dyDescent="0.35">
      <c r="A513" s="414" t="s">
        <v>1026</v>
      </c>
      <c r="B513" s="415">
        <v>21909221</v>
      </c>
      <c r="C513" s="434" t="s">
        <v>907</v>
      </c>
      <c r="D513" s="435" t="s">
        <v>908</v>
      </c>
      <c r="E513" s="418">
        <v>20</v>
      </c>
      <c r="F513" s="419">
        <f>IF(E513="ABI","ABI",IF(E513="DSP","DSP",IF(E513="VAL","VAL",(VLOOKUP(E513,tpstest,2)))))</f>
        <v>19.5</v>
      </c>
      <c r="G513" s="420">
        <f>IF(F513="ABI",0,IF(F513="DSP","DSP",IF(F513="VAL","VAL",(IF(A513="F",VLOOKUP(F513,endurfille,2),VLOOKUP(F513,endurgarçon,2))))))</f>
        <v>17</v>
      </c>
      <c r="H513" s="421">
        <f>IF(G513="VAL","VALIDÉ",G513)</f>
        <v>17</v>
      </c>
      <c r="I513" s="418">
        <v>3.14</v>
      </c>
      <c r="J513" s="420">
        <f>IF(I513="ABI",0,IF(I513="DSP","DSP",IF(I513="VAL","VAL",(IF(A513="F",VLOOKUP(I513,VIT20MF,2),VLOOKUP(I513,Vit20MG,2))))))</f>
        <v>18</v>
      </c>
      <c r="K513" s="418">
        <v>6.6</v>
      </c>
      <c r="L513" s="420">
        <f>IF(K513="ABI",0,IF(K513="DSP","DSP",IF(K513="VAL","VAL",(IF(A513="F",VLOOKUP(K513,vit50mf,2),VLOOKUP(K513,vit50mg,2))))))</f>
        <v>13</v>
      </c>
      <c r="M513" s="421">
        <f>IF(OR(J513="DSP",L513="DSP"),"DSP",IF(L513="VAL","VALIDÉ",(J513+L513)/2))</f>
        <v>15.5</v>
      </c>
      <c r="N513" s="418">
        <v>64</v>
      </c>
      <c r="O513" s="418">
        <v>65</v>
      </c>
      <c r="P513" s="422">
        <f>IF(OR(N513="DSP",N513="ABI",N513="VAL"),0,N513/O513)</f>
        <v>0.98461538461538467</v>
      </c>
      <c r="Q513" s="420">
        <f>IF(N513="ABI",0,IF(N513="DSP","DSP",IF(N513="VAL","VAL",IF(A513="F",VLOOKUP(P513,forcefille,2),VLOOKUP(P513,forcegarçon,2)))))</f>
        <v>5</v>
      </c>
      <c r="R513" s="418">
        <v>49</v>
      </c>
      <c r="S513" s="420">
        <f>IF(R513="ABI",0,IF(R513="DSP","DSP",IF(R513="VAL","VAL",IF(A513="F",VLOOKUP(R513,détfille,2),VLOOKUP(R513,détgarçon,2)))))</f>
        <v>5.5</v>
      </c>
      <c r="T513" s="421">
        <f>IF(OR(Q513="VAL",S513="VAL"),"VALIDÉ",IF(AND(Q513="DSP",S513="DSP"),"DSP",IF(Q513="DSP",S513*2,IF(S513="DSP",Q513*2,(Q513+S513)))))</f>
        <v>10.5</v>
      </c>
      <c r="U513" s="418">
        <v>23.29</v>
      </c>
      <c r="V513" s="420">
        <f>IF(U513="ABI",0,IF(U513="DSP","DSP",IF(U513="VAL","VAL",IF(A513="F",VLOOKUP(U513,coorfille,2),VLOOKUP(U513,coorgarçon,2)))))</f>
        <v>6.25</v>
      </c>
      <c r="W513" s="418">
        <v>-15</v>
      </c>
      <c r="X513" s="420">
        <f>IF(W513="ABI",0,IF(W513="DSP","DSP",IF(W513="VAL","VAL",IF(A513="F",VLOOKUP(W513,SouplesseFille,2),VLOOKUP(W513,SouplesseGarçon,2)))))</f>
        <v>0.25</v>
      </c>
      <c r="Y513" s="418">
        <v>2</v>
      </c>
      <c r="Z513" s="420">
        <f>IF(Y513="ABI",0,IF(Y513="DSP","DSP",IF(Y513="VAL","VAL",IF(A513="F",VLOOKUP(Y513,eqfille,2),VLOOKUP(Y513,eqgarçon,2)))))</f>
        <v>4</v>
      </c>
      <c r="AA513" s="421">
        <f>IF(AND(V513="DSP",X513="DSP",Z513="DSP"),"DSP",IF(AND(V513="DSP",X513="DSP"),Z513*4,IF(AND(V513="DSP",Z513="DSP"),X513*4,IF(AND(X513="DSP",Z513="DSP"),V513*2,IF(V513="DSP",(X513+Z513)*2,IF(X513="DSP",V513+Z513*2,IF(Z513="DSP",V513+X513*2,IF(Z513="VAL","VALIDÉ",V513+X513+Z513))))))))</f>
        <v>10.5</v>
      </c>
      <c r="AB513" s="418">
        <v>45.98</v>
      </c>
      <c r="AC513" s="420">
        <f>IF(AB513="ABI",0,IF(AB513="DNF",0,IF(AB513="DSP","DSP",IF(AB513="VAL","VAL",(IF(A513="F",VLOOKUP(AB513,nagefille,2),VLOOKUP(AB513,nagegarçon,2)))))))</f>
        <v>7</v>
      </c>
      <c r="AD513" s="423">
        <f>IF(AC513="VAL","VALIDÉ",AC513)</f>
        <v>7</v>
      </c>
      <c r="AE513" s="424">
        <f>IF(AND(H513="DSP",M513="DSP",T513="DSP",AA513="DSP",AD513="DSP"),"DSP",IF(AND(H513="DSP",M513="DSP",T513="DSP",AA513="DSP"),AD513,IF(AND(H513="DSP",M513="DSP",T513="DSP",AD513="DSP"),AA513,IF(AND(H513="DSP",M513="DSP",AA513="DSP",AD513="DSP"),T513,IF(AND(H513="DSP",T513="DSP",AA513="DSP",AD513="DSP"),M513,IF(AND(M513="DSP",T513="DSP",AA513="DSP",AD513="DSP"),H513,IF(AND(T513="DSP",AA513="DSP",AD513="DSP"),(H513+M513)/2,IF(AND(M513="DSP",AA513="DSP",AD513="DSP"),(H513+T513)/2,IF(AND(H513="DSP",AA513="DSP",AD513="DSP"),(M513+T513)/2,IF(AND(M513="DSP",T513="DSP",AD513="DSP"),(H513+AA513)/2,IF(AND(H513="DSP",T513="DSP",AD513="DSP"),(M513+AA513)/2,IF(AND(H513="DSP",M513="DSP",AD513="DSP"),(T513+AA513)/2,IF(AND(M513="DSP",T513="DSP",AA513="DSP"),(H513+AD513)/2,IF(AND(H513="DSP",T513="DSP",AA513="DSP"),(M513+AD513)/2,IF(AND(H513="DSP",M513="DSP",AA513="DSP"),(T513+AD513)/2,IF(AND(H513="DSP",M513="DSP",T513="DSP"),(AA513+AD513)/2,IF(AND(H513="DSP",M513="DSP"),(T513+AA513+AD513)/3,IF(AND(H513="DSP",T513="DSP"),(M513+AA513+AD513)/3,IF(AND(M513="DSP",T513="DSP"),(H513+AA513+AD513)/3,IF(AND(H513="DSP",AA513="DSP"),(M513+T513+AD513)/3,IF(AND(M513="DSP",AA513="DSP"),(H513+T513+AD513)/3,IF(AND(T513="DSP",AA513="DSP"),(H513+M513+AD513)/3,IF(AND(H513="DSP",AD513="DSP"),(M513+T513+AA513)/3,IF(AND(M513="DSP",AD513="DSP"),(H513+T513+AA513)/3,IF(AND(T513="DSP",AD513="DSP"),(H513+M513+AA513)/3,IF(AND(AA513="DSP",AD513="DSP"),(H513+M513+T513)/3,IF(H513="DSP",(M513+T513+AA513+AD513)/4,IF(M513="DSP",(H513+T513+AA513+AD513)/4,IF(T513="DSP",(H513+M513+AA513+AD513)/4,IF(AA513="DSP",(H513+M513+T513+AD513)/4,IF(AD513="DSP",(H513+M513+T513+AA513)/4,SUM(H513+M513+T513+AA513+AD513)/5)))))))))))))))))))))))))))))))</f>
        <v>12.1</v>
      </c>
      <c r="AF513" s="425">
        <f>IF(AE513="DSP",0,AE513)</f>
        <v>12.1</v>
      </c>
      <c r="AG513" s="484">
        <f>RANK(AF513,$AF$3:$AF$651,0)</f>
        <v>177</v>
      </c>
      <c r="AH513" s="426">
        <f>IF(ISERROR(VLOOKUP(B513,'Notes Ecrit'!$A$2:$B$650,2,FALSE)),"ABI",(VLOOKUP(B513,'Notes Ecrit'!$A$2:$B$650,2,FALSE)))</f>
        <v>7.5</v>
      </c>
      <c r="AI513" s="425">
        <f>IF(OR(AH513="ABI",AH513="VALIDÉ"),0,AH513)</f>
        <v>7.5</v>
      </c>
      <c r="AJ513" s="488">
        <f>RANK(AI513,$AI$3:$AI$651,0)</f>
        <v>137</v>
      </c>
      <c r="AK513" s="427">
        <f>IF(AH513="ABI","DEF",IF(AE513="DSP",AH513,(AE513*0.5+AH513*0.5)))</f>
        <v>9.8000000000000007</v>
      </c>
    </row>
    <row r="514" spans="1:37" ht="15.75" customHeight="1" thickBot="1" x14ac:dyDescent="0.35">
      <c r="A514" s="414" t="s">
        <v>1026</v>
      </c>
      <c r="B514" s="415">
        <v>21907237</v>
      </c>
      <c r="C514" s="434" t="s">
        <v>52</v>
      </c>
      <c r="D514" s="435" t="s">
        <v>229</v>
      </c>
      <c r="E514" s="418">
        <v>19</v>
      </c>
      <c r="F514" s="419">
        <f>IF(E514="ABI","ABI",IF(E514="DSP","DSP",IF(E514="VAL","VAL",(VLOOKUP(E514,tpstest,2)))))</f>
        <v>19</v>
      </c>
      <c r="G514" s="420">
        <f>IF(F514="ABI",0,IF(F514="DSP","DSP",IF(F514="VAL","VAL",(IF(A514="F",VLOOKUP(F514,endurfille,2),VLOOKUP(F514,endurgarçon,2))))))</f>
        <v>16</v>
      </c>
      <c r="H514" s="421">
        <f>IF(G514="VAL","VALIDÉ",G514)</f>
        <v>16</v>
      </c>
      <c r="I514" s="418">
        <v>3.08</v>
      </c>
      <c r="J514" s="420">
        <f>IF(I514="ABI",0,IF(I514="DSP","DSP",IF(I514="VAL","VAL",(IF(A514="F",VLOOKUP(I514,VIT20MF,2),VLOOKUP(I514,Vit20MG,2))))))</f>
        <v>19</v>
      </c>
      <c r="K514" s="418">
        <v>6.68</v>
      </c>
      <c r="L514" s="420">
        <f>IF(K514="ABI",0,IF(K514="DSP","DSP",IF(K514="VAL","VAL",(IF(A514="F",VLOOKUP(K514,vit50mf,2),VLOOKUP(K514,vit50mg,2))))))</f>
        <v>12</v>
      </c>
      <c r="M514" s="421">
        <f>IF(OR(J514="DSP",L514="DSP"),"DSP",IF(L514="VAL","VALIDÉ",(J514+L514)/2))</f>
        <v>15.5</v>
      </c>
      <c r="N514" s="418">
        <v>58</v>
      </c>
      <c r="O514" s="418">
        <v>66</v>
      </c>
      <c r="P514" s="422">
        <f>IF(OR(N514="DSP",N514="ABI",N514="VAL"),0,N514/O514)</f>
        <v>0.87878787878787878</v>
      </c>
      <c r="Q514" s="420">
        <f>IF(N514="ABI",0,IF(N514="DSP","DSP",IF(N514="VAL","VAL",IF(A514="F",VLOOKUP(P514,forcefille,2),VLOOKUP(P514,forcegarçon,2)))))</f>
        <v>4.5</v>
      </c>
      <c r="R514" s="418">
        <v>41.2</v>
      </c>
      <c r="S514" s="420">
        <f>IF(R514="ABI",0,IF(R514="DSP","DSP",IF(R514="VAL","VAL",IF(A514="F",VLOOKUP(R514,détfille,2),VLOOKUP(R514,détgarçon,2)))))</f>
        <v>3.5</v>
      </c>
      <c r="T514" s="421">
        <f>IF(OR(Q514="VAL",S514="VAL"),"VALIDÉ",IF(AND(Q514="DSP",S514="DSP"),"DSP",IF(Q514="DSP",S514*2,IF(S514="DSP",Q514*2,(Q514+S514)))))</f>
        <v>8</v>
      </c>
      <c r="U514" s="418">
        <v>25.72</v>
      </c>
      <c r="V514" s="420">
        <f>IF(U514="ABI",0,IF(U514="DSP","DSP",IF(U514="VAL","VAL",IF(A514="F",VLOOKUP(U514,coorfille,2),VLOOKUP(U514,coorgarçon,2)))))</f>
        <v>5</v>
      </c>
      <c r="W514" s="418">
        <v>-5</v>
      </c>
      <c r="X514" s="420">
        <f>IF(W514="ABI",0,IF(W514="DSP","DSP",IF(W514="VAL","VAL",IF(A514="F",VLOOKUP(W514,SouplesseFille,2),VLOOKUP(W514,SouplesseGarçon,2)))))</f>
        <v>1.5</v>
      </c>
      <c r="Y514" s="418">
        <v>4</v>
      </c>
      <c r="Z514" s="420">
        <f>IF(Y514="ABI",0,IF(Y514="DSP","DSP",IF(Y514="VAL","VAL",IF(A514="F",VLOOKUP(Y514,eqfille,2),VLOOKUP(Y514,eqgarçon,2)))))</f>
        <v>3</v>
      </c>
      <c r="AA514" s="421">
        <f>IF(AND(V514="DSP",X514="DSP",Z514="DSP"),"DSP",IF(AND(V514="DSP",X514="DSP"),Z514*4,IF(AND(V514="DSP",Z514="DSP"),X514*4,IF(AND(X514="DSP",Z514="DSP"),V514*2,IF(V514="DSP",(X514+Z514)*2,IF(X514="DSP",V514+Z514*2,IF(Z514="DSP",V514+X514*2,IF(Z514="VAL","VALIDÉ",V514+X514+Z514))))))))</f>
        <v>9.5</v>
      </c>
      <c r="AB514" s="418">
        <v>40.98</v>
      </c>
      <c r="AC514" s="420">
        <f>IF(AB514="ABI",0,IF(AB514="DNF",0,IF(AB514="DSP","DSP",IF(AB514="VAL","VAL",(IF(A514="F",VLOOKUP(AB514,nagefille,2),VLOOKUP(AB514,nagegarçon,2)))))))</f>
        <v>10</v>
      </c>
      <c r="AD514" s="423">
        <f>IF(AC514="VAL","VALIDÉ",AC514)</f>
        <v>10</v>
      </c>
      <c r="AE514" s="424">
        <f>IF(AND(H514="DSP",M514="DSP",T514="DSP",AA514="DSP",AD514="DSP"),"DSP",IF(AND(H514="DSP",M514="DSP",T514="DSP",AA514="DSP"),AD514,IF(AND(H514="DSP",M514="DSP",T514="DSP",AD514="DSP"),AA514,IF(AND(H514="DSP",M514="DSP",AA514="DSP",AD514="DSP"),T514,IF(AND(H514="DSP",T514="DSP",AA514="DSP",AD514="DSP"),M514,IF(AND(M514="DSP",T514="DSP",AA514="DSP",AD514="DSP"),H514,IF(AND(T514="DSP",AA514="DSP",AD514="DSP"),(H514+M514)/2,IF(AND(M514="DSP",AA514="DSP",AD514="DSP"),(H514+T514)/2,IF(AND(H514="DSP",AA514="DSP",AD514="DSP"),(M514+T514)/2,IF(AND(M514="DSP",T514="DSP",AD514="DSP"),(H514+AA514)/2,IF(AND(H514="DSP",T514="DSP",AD514="DSP"),(M514+AA514)/2,IF(AND(H514="DSP",M514="DSP",AD514="DSP"),(T514+AA514)/2,IF(AND(M514="DSP",T514="DSP",AA514="DSP"),(H514+AD514)/2,IF(AND(H514="DSP",T514="DSP",AA514="DSP"),(M514+AD514)/2,IF(AND(H514="DSP",M514="DSP",AA514="DSP"),(T514+AD514)/2,IF(AND(H514="DSP",M514="DSP",T514="DSP"),(AA514+AD514)/2,IF(AND(H514="DSP",M514="DSP"),(T514+AA514+AD514)/3,IF(AND(H514="DSP",T514="DSP"),(M514+AA514+AD514)/3,IF(AND(M514="DSP",T514="DSP"),(H514+AA514+AD514)/3,IF(AND(H514="DSP",AA514="DSP"),(M514+T514+AD514)/3,IF(AND(M514="DSP",AA514="DSP"),(H514+T514+AD514)/3,IF(AND(T514="DSP",AA514="DSP"),(H514+M514+AD514)/3,IF(AND(H514="DSP",AD514="DSP"),(M514+T514+AA514)/3,IF(AND(M514="DSP",AD514="DSP"),(H514+T514+AA514)/3,IF(AND(T514="DSP",AD514="DSP"),(H514+M514+AA514)/3,IF(AND(AA514="DSP",AD514="DSP"),(H514+M514+T514)/3,IF(H514="DSP",(M514+T514+AA514+AD514)/4,IF(M514="DSP",(H514+T514+AA514+AD514)/4,IF(T514="DSP",(H514+M514+AA514+AD514)/4,IF(AA514="DSP",(H514+M514+T514+AD514)/4,IF(AD514="DSP",(H514+M514+T514+AA514)/4,SUM(H514+M514+T514+AA514+AD514)/5)))))))))))))))))))))))))))))))</f>
        <v>11.8</v>
      </c>
      <c r="AF514" s="425">
        <f>IF(AE514="DSP",0,AE514)</f>
        <v>11.8</v>
      </c>
      <c r="AG514" s="484">
        <f>RANK(AF514,$AF$3:$AF$651,0)</f>
        <v>216</v>
      </c>
      <c r="AH514" s="426">
        <f>IF(ISERROR(VLOOKUP(B514,'Notes Ecrit'!$A$2:$B$650,2,FALSE)),"ABI",(VLOOKUP(B514,'Notes Ecrit'!$A$2:$B$650,2,FALSE)))</f>
        <v>11</v>
      </c>
      <c r="AI514" s="425">
        <f>IF(OR(AH514="ABI",AH514="VALIDÉ"),0,AH514)</f>
        <v>11</v>
      </c>
      <c r="AJ514" s="488">
        <f>RANK(AI514,$AI$3:$AI$651,0)</f>
        <v>15</v>
      </c>
      <c r="AK514" s="427">
        <f>IF(AH514="ABI","DEF",IF(AE514="DSP",AH514,(AE514*0.5+AH514*0.5)))</f>
        <v>11.4</v>
      </c>
    </row>
    <row r="515" spans="1:37" ht="15.75" customHeight="1" thickBot="1" x14ac:dyDescent="0.35">
      <c r="A515" s="414" t="s">
        <v>74</v>
      </c>
      <c r="B515" s="415">
        <v>21905904</v>
      </c>
      <c r="C515" s="440" t="s">
        <v>909</v>
      </c>
      <c r="D515" s="441" t="s">
        <v>910</v>
      </c>
      <c r="E515" s="418">
        <v>12</v>
      </c>
      <c r="F515" s="419">
        <f>IF(E515="ABI","ABI",IF(E515="DSP","DSP",IF(E515="VAL","VAL",(VLOOKUP(E515,tpstest,2)))))</f>
        <v>15.5</v>
      </c>
      <c r="G515" s="420">
        <f>IF(F515="ABI",0,IF(F515="DSP","DSP",IF(F515="VAL","VAL",(IF(A515="F",VLOOKUP(F515,endurfille,2),VLOOKUP(F515,endurgarçon,2))))))</f>
        <v>12</v>
      </c>
      <c r="H515" s="421">
        <f>IF(G515="VAL","VALIDÉ",G515)</f>
        <v>12</v>
      </c>
      <c r="I515" s="418">
        <v>3.48</v>
      </c>
      <c r="J515" s="420">
        <f>IF(I515="ABI",0,IF(I515="DSP","DSP",IF(I515="VAL","VAL",(IF(A515="F",VLOOKUP(I515,VIT20MF,2),VLOOKUP(I515,Vit20MG,2))))))</f>
        <v>17</v>
      </c>
      <c r="K515" s="418">
        <v>7.54</v>
      </c>
      <c r="L515" s="420">
        <f>IF(K515="ABI",0,IF(K515="DSP","DSP",IF(K515="VAL","VAL",(IF(A515="F",VLOOKUP(K515,vit50mf,2),VLOOKUP(K515,vit50mg,2))))))</f>
        <v>12</v>
      </c>
      <c r="M515" s="421">
        <f>IF(OR(J515="DSP",L515="DSP"),"DSP",IF(L515="VAL","VALIDÉ",(J515+L515)/2))</f>
        <v>14.5</v>
      </c>
      <c r="N515" s="418">
        <v>29</v>
      </c>
      <c r="O515" s="418">
        <v>57</v>
      </c>
      <c r="P515" s="422">
        <f>IF(OR(N515="DSP",N515="ABI",N515="VAL"),0,N515/O515)</f>
        <v>0.50877192982456143</v>
      </c>
      <c r="Q515" s="420">
        <f>IF(N515="ABI",0,IF(N515="DSP","DSP",IF(N515="VAL","VAL",IF(A515="F",VLOOKUP(P515,forcefille,2),VLOOKUP(P515,forcegarçon,2)))))</f>
        <v>5</v>
      </c>
      <c r="R515" s="418">
        <v>41.1</v>
      </c>
      <c r="S515" s="420">
        <f>IF(R515="ABI",0,IF(R515="DSP","DSP",IF(R515="VAL","VAL",IF(A515="F",VLOOKUP(R515,détfille,2),VLOOKUP(R515,détgarçon,2)))))</f>
        <v>7.5</v>
      </c>
      <c r="T515" s="421">
        <f>IF(OR(Q515="VAL",S515="VAL"),"VALIDÉ",IF(AND(Q515="DSP",S515="DSP"),"DSP",IF(Q515="DSP",S515*2,IF(S515="DSP",Q515*2,(Q515+S515)))))</f>
        <v>12.5</v>
      </c>
      <c r="U515" s="418">
        <v>26.15</v>
      </c>
      <c r="V515" s="420">
        <f>IF(U515="ABI",0,IF(U515="DSP","DSP",IF(U515="VAL","VAL",IF(A515="F",VLOOKUP(U515,coorfille,2),VLOOKUP(U515,coorgarçon,2)))))</f>
        <v>5.75</v>
      </c>
      <c r="W515" s="418">
        <v>6</v>
      </c>
      <c r="X515" s="420">
        <f>IF(W515="ABI",0,IF(W515="DSP","DSP",IF(W515="VAL","VAL",IF(A515="F",VLOOKUP(W515,SouplesseFille,2),VLOOKUP(W515,SouplesseGarçon,2)))))</f>
        <v>3.5</v>
      </c>
      <c r="Y515" s="418">
        <v>1</v>
      </c>
      <c r="Z515" s="420">
        <f>IF(Y515="ABI",0,IF(Y515="DSP","DSP",IF(Y515="VAL","VAL",IF(A515="F",VLOOKUP(Y515,eqfille,2),VLOOKUP(Y515,eqgarçon,2)))))</f>
        <v>4.5</v>
      </c>
      <c r="AA515" s="421">
        <f>IF(AND(V515="DSP",X515="DSP",Z515="DSP"),"DSP",IF(AND(V515="DSP",X515="DSP"),Z515*4,IF(AND(V515="DSP",Z515="DSP"),X515*4,IF(AND(X515="DSP",Z515="DSP"),V515*2,IF(V515="DSP",(X515+Z515)*2,IF(X515="DSP",V515+Z515*2,IF(Z515="DSP",V515+X515*2,IF(Z515="VAL","VALIDÉ",V515+X515+Z515))))))))</f>
        <v>13.75</v>
      </c>
      <c r="AB515" s="418">
        <v>58.29</v>
      </c>
      <c r="AC515" s="420">
        <f>IF(AB515="ABI",0,IF(AB515="DNF",0,IF(AB515="DSP","DSP",IF(AB515="VAL","VAL",(IF(A515="F",VLOOKUP(AB515,nagefille,2),VLOOKUP(AB515,nagegarçon,2)))))))</f>
        <v>5</v>
      </c>
      <c r="AD515" s="423">
        <f>IF(AC515="VAL","VALIDÉ",AC515)</f>
        <v>5</v>
      </c>
      <c r="AE515" s="424">
        <f>IF(AND(H515="DSP",M515="DSP",T515="DSP",AA515="DSP",AD515="DSP"),"DSP",IF(AND(H515="DSP",M515="DSP",T515="DSP",AA515="DSP"),AD515,IF(AND(H515="DSP",M515="DSP",T515="DSP",AD515="DSP"),AA515,IF(AND(H515="DSP",M515="DSP",AA515="DSP",AD515="DSP"),T515,IF(AND(H515="DSP",T515="DSP",AA515="DSP",AD515="DSP"),M515,IF(AND(M515="DSP",T515="DSP",AA515="DSP",AD515="DSP"),H515,IF(AND(T515="DSP",AA515="DSP",AD515="DSP"),(H515+M515)/2,IF(AND(M515="DSP",AA515="DSP",AD515="DSP"),(H515+T515)/2,IF(AND(H515="DSP",AA515="DSP",AD515="DSP"),(M515+T515)/2,IF(AND(M515="DSP",T515="DSP",AD515="DSP"),(H515+AA515)/2,IF(AND(H515="DSP",T515="DSP",AD515="DSP"),(M515+AA515)/2,IF(AND(H515="DSP",M515="DSP",AD515="DSP"),(T515+AA515)/2,IF(AND(M515="DSP",T515="DSP",AA515="DSP"),(H515+AD515)/2,IF(AND(H515="DSP",T515="DSP",AA515="DSP"),(M515+AD515)/2,IF(AND(H515="DSP",M515="DSP",AA515="DSP"),(T515+AD515)/2,IF(AND(H515="DSP",M515="DSP",T515="DSP"),(AA515+AD515)/2,IF(AND(H515="DSP",M515="DSP"),(T515+AA515+AD515)/3,IF(AND(H515="DSP",T515="DSP"),(M515+AA515+AD515)/3,IF(AND(M515="DSP",T515="DSP"),(H515+AA515+AD515)/3,IF(AND(H515="DSP",AA515="DSP"),(M515+T515+AD515)/3,IF(AND(M515="DSP",AA515="DSP"),(H515+T515+AD515)/3,IF(AND(T515="DSP",AA515="DSP"),(H515+M515+AD515)/3,IF(AND(H515="DSP",AD515="DSP"),(M515+T515+AA515)/3,IF(AND(M515="DSP",AD515="DSP"),(H515+T515+AA515)/3,IF(AND(T515="DSP",AD515="DSP"),(H515+M515+AA515)/3,IF(AND(AA515="DSP",AD515="DSP"),(H515+M515+T515)/3,IF(H515="DSP",(M515+T515+AA515+AD515)/4,IF(M515="DSP",(H515+T515+AA515+AD515)/4,IF(T515="DSP",(H515+M515+AA515+AD515)/4,IF(AA515="DSP",(H515+M515+T515+AD515)/4,IF(AD515="DSP",(H515+M515+T515+AA515)/4,SUM(H515+M515+T515+AA515+AD515)/5)))))))))))))))))))))))))))))))</f>
        <v>11.55</v>
      </c>
      <c r="AF515" s="425">
        <f>IF(AE515="DSP",0,AE515)</f>
        <v>11.55</v>
      </c>
      <c r="AG515" s="484">
        <f>RANK(AF515,$AF$3:$AF$651,0)</f>
        <v>252</v>
      </c>
      <c r="AH515" s="426">
        <f>IF(ISERROR(VLOOKUP(B515,'Notes Ecrit'!$A$2:$B$650,2,FALSE)),"ABI",(VLOOKUP(B515,'Notes Ecrit'!$A$2:$B$650,2,FALSE)))</f>
        <v>8.5</v>
      </c>
      <c r="AI515" s="425">
        <f>IF(OR(AH515="ABI",AH515="VALIDÉ"),0,AH515)</f>
        <v>8.5</v>
      </c>
      <c r="AJ515" s="488">
        <f>RANK(AI515,$AI$3:$AI$651,0)</f>
        <v>83</v>
      </c>
      <c r="AK515" s="427">
        <f>IF(AH515="ABI","DEF",IF(AE515="DSP",AH515,(AE515*0.5+AH515*0.5)))</f>
        <v>10.025</v>
      </c>
    </row>
    <row r="516" spans="1:37" ht="15.75" customHeight="1" thickBot="1" x14ac:dyDescent="0.35">
      <c r="A516" s="414" t="s">
        <v>1026</v>
      </c>
      <c r="B516" s="415">
        <v>21905110</v>
      </c>
      <c r="C516" s="434" t="s">
        <v>911</v>
      </c>
      <c r="D516" s="435" t="s">
        <v>100</v>
      </c>
      <c r="E516" s="418">
        <v>13</v>
      </c>
      <c r="F516" s="419">
        <f>IF(E516="ABI","ABI",IF(E516="DSP","DSP",IF(E516="VAL","VAL",(VLOOKUP(E516,tpstest,2)))))</f>
        <v>16</v>
      </c>
      <c r="G516" s="420">
        <f>IF(F516="ABI",0,IF(F516="DSP","DSP",IF(F516="VAL","VAL",(IF(A516="F",VLOOKUP(F516,endurfille,2),VLOOKUP(F516,endurgarçon,2))))))</f>
        <v>10</v>
      </c>
      <c r="H516" s="421">
        <f>IF(G516="VAL","VALIDÉ",G516)</f>
        <v>10</v>
      </c>
      <c r="I516" s="418">
        <v>3.1</v>
      </c>
      <c r="J516" s="420">
        <f>IF(I516="ABI",0,IF(I516="DSP","DSP",IF(I516="VAL","VAL",(IF(A516="F",VLOOKUP(I516,VIT20MF,2),VLOOKUP(I516,Vit20MG,2))))))</f>
        <v>19</v>
      </c>
      <c r="K516" s="418">
        <v>6.5</v>
      </c>
      <c r="L516" s="420">
        <f>IF(K516="ABI",0,IF(K516="DSP","DSP",IF(K516="VAL","VAL",(IF(A516="F",VLOOKUP(K516,vit50mf,2),VLOOKUP(K516,vit50mg,2))))))</f>
        <v>13</v>
      </c>
      <c r="M516" s="421">
        <f>IF(OR(J516="DSP",L516="DSP"),"DSP",IF(L516="VAL","VALIDÉ",(J516+L516)/2))</f>
        <v>16</v>
      </c>
      <c r="N516" s="418">
        <v>53</v>
      </c>
      <c r="O516" s="418">
        <v>64</v>
      </c>
      <c r="P516" s="422">
        <f>IF(OR(N516="DSP",N516="ABI",N516="VAL"),0,N516/O516)</f>
        <v>0.828125</v>
      </c>
      <c r="Q516" s="420">
        <f>IF(N516="ABI",0,IF(N516="DSP","DSP",IF(N516="VAL","VAL",IF(A516="F",VLOOKUP(P516,forcefille,2),VLOOKUP(P516,forcegarçon,2)))))</f>
        <v>4.5</v>
      </c>
      <c r="R516" s="418">
        <v>55.4</v>
      </c>
      <c r="S516" s="420">
        <f>IF(R516="ABI",0,IF(R516="DSP","DSP",IF(R516="VAL","VAL",IF(A516="F",VLOOKUP(R516,détfille,2),VLOOKUP(R516,détgarçon,2)))))</f>
        <v>7</v>
      </c>
      <c r="T516" s="421">
        <f>IF(OR(Q516="VAL",S516="VAL"),"VALIDÉ",IF(AND(Q516="DSP",S516="DSP"),"DSP",IF(Q516="DSP",S516*2,IF(S516="DSP",Q516*2,(Q516+S516)))))</f>
        <v>11.5</v>
      </c>
      <c r="U516" s="418">
        <v>23.75</v>
      </c>
      <c r="V516" s="420">
        <f>IF(U516="ABI",0,IF(U516="DSP","DSP",IF(U516="VAL","VAL",IF(A516="F",VLOOKUP(U516,coorfille,2),VLOOKUP(U516,coorgarçon,2)))))</f>
        <v>6</v>
      </c>
      <c r="W516" s="418">
        <v>-13</v>
      </c>
      <c r="X516" s="420">
        <f>IF(W516="ABI",0,IF(W516="DSP","DSP",IF(W516="VAL","VAL",IF(A516="F",VLOOKUP(W516,SouplesseFille,2),VLOOKUP(W516,SouplesseGarçon,2)))))</f>
        <v>0.5</v>
      </c>
      <c r="Y516" s="418">
        <v>8</v>
      </c>
      <c r="Z516" s="420">
        <f>IF(Y516="ABI",0,IF(Y516="DSP","DSP",IF(Y516="VAL","VAL",IF(A516="F",VLOOKUP(Y516,eqfille,2),VLOOKUP(Y516,eqgarçon,2)))))</f>
        <v>1</v>
      </c>
      <c r="AA516" s="421">
        <f>IF(AND(V516="DSP",X516="DSP",Z516="DSP"),"DSP",IF(AND(V516="DSP",X516="DSP"),Z516*4,IF(AND(V516="DSP",Z516="DSP"),X516*4,IF(AND(X516="DSP",Z516="DSP"),V516*2,IF(V516="DSP",(X516+Z516)*2,IF(X516="DSP",V516+Z516*2,IF(Z516="DSP",V516+X516*2,IF(Z516="VAL","VALIDÉ",V516+X516+Z516))))))))</f>
        <v>7.5</v>
      </c>
      <c r="AB516" s="418">
        <v>44.48</v>
      </c>
      <c r="AC516" s="420">
        <f>IF(AB516="ABI",0,IF(AB516="DNF",0,IF(AB516="DSP","DSP",IF(AB516="VAL","VAL",(IF(A516="F",VLOOKUP(AB516,nagefille,2),VLOOKUP(AB516,nagegarçon,2)))))))</f>
        <v>8</v>
      </c>
      <c r="AD516" s="423">
        <f>IF(AC516="VAL","VALIDÉ",AC516)</f>
        <v>8</v>
      </c>
      <c r="AE516" s="424">
        <f>IF(AND(H516="DSP",M516="DSP",T516="DSP",AA516="DSP",AD516="DSP"),"DSP",IF(AND(H516="DSP",M516="DSP",T516="DSP",AA516="DSP"),AD516,IF(AND(H516="DSP",M516="DSP",T516="DSP",AD516="DSP"),AA516,IF(AND(H516="DSP",M516="DSP",AA516="DSP",AD516="DSP"),T516,IF(AND(H516="DSP",T516="DSP",AA516="DSP",AD516="DSP"),M516,IF(AND(M516="DSP",T516="DSP",AA516="DSP",AD516="DSP"),H516,IF(AND(T516="DSP",AA516="DSP",AD516="DSP"),(H516+M516)/2,IF(AND(M516="DSP",AA516="DSP",AD516="DSP"),(H516+T516)/2,IF(AND(H516="DSP",AA516="DSP",AD516="DSP"),(M516+T516)/2,IF(AND(M516="DSP",T516="DSP",AD516="DSP"),(H516+AA516)/2,IF(AND(H516="DSP",T516="DSP",AD516="DSP"),(M516+AA516)/2,IF(AND(H516="DSP",M516="DSP",AD516="DSP"),(T516+AA516)/2,IF(AND(M516="DSP",T516="DSP",AA516="DSP"),(H516+AD516)/2,IF(AND(H516="DSP",T516="DSP",AA516="DSP"),(M516+AD516)/2,IF(AND(H516="DSP",M516="DSP",AA516="DSP"),(T516+AD516)/2,IF(AND(H516="DSP",M516="DSP",T516="DSP"),(AA516+AD516)/2,IF(AND(H516="DSP",M516="DSP"),(T516+AA516+AD516)/3,IF(AND(H516="DSP",T516="DSP"),(M516+AA516+AD516)/3,IF(AND(M516="DSP",T516="DSP"),(H516+AA516+AD516)/3,IF(AND(H516="DSP",AA516="DSP"),(M516+T516+AD516)/3,IF(AND(M516="DSP",AA516="DSP"),(H516+T516+AD516)/3,IF(AND(T516="DSP",AA516="DSP"),(H516+M516+AD516)/3,IF(AND(H516="DSP",AD516="DSP"),(M516+T516+AA516)/3,IF(AND(M516="DSP",AD516="DSP"),(H516+T516+AA516)/3,IF(AND(T516="DSP",AD516="DSP"),(H516+M516+AA516)/3,IF(AND(AA516="DSP",AD516="DSP"),(H516+M516+T516)/3,IF(H516="DSP",(M516+T516+AA516+AD516)/4,IF(M516="DSP",(H516+T516+AA516+AD516)/4,IF(T516="DSP",(H516+M516+AA516+AD516)/4,IF(AA516="DSP",(H516+M516+T516+AD516)/4,IF(AD516="DSP",(H516+M516+T516+AA516)/4,SUM(H516+M516+T516+AA516+AD516)/5)))))))))))))))))))))))))))))))</f>
        <v>10.6</v>
      </c>
      <c r="AF516" s="425">
        <f>IF(AE516="DSP",0,AE516)</f>
        <v>10.6</v>
      </c>
      <c r="AG516" s="484">
        <f>RANK(AF516,$AF$3:$AF$651,0)</f>
        <v>369</v>
      </c>
      <c r="AH516" s="426">
        <f>IF(ISERROR(VLOOKUP(B516,'Notes Ecrit'!$A$2:$B$650,2,FALSE)),"ABI",(VLOOKUP(B516,'Notes Ecrit'!$A$2:$B$650,2,FALSE)))</f>
        <v>6.5</v>
      </c>
      <c r="AI516" s="425">
        <f>IF(OR(AH516="ABI",AH516="VALIDÉ"),0,AH516)</f>
        <v>6.5</v>
      </c>
      <c r="AJ516" s="488">
        <f>RANK(AI516,$AI$3:$AI$651,0)</f>
        <v>238</v>
      </c>
      <c r="AK516" s="427">
        <f>IF(AH516="ABI","DEF",IF(AE516="DSP",AH516,(AE516*0.5+AH516*0.5)))</f>
        <v>8.5500000000000007</v>
      </c>
    </row>
    <row r="517" spans="1:37" ht="15.75" customHeight="1" thickBot="1" x14ac:dyDescent="0.35">
      <c r="A517" s="414" t="s">
        <v>74</v>
      </c>
      <c r="B517" s="415">
        <v>21906320</v>
      </c>
      <c r="C517" s="434" t="s">
        <v>912</v>
      </c>
      <c r="D517" s="435" t="s">
        <v>194</v>
      </c>
      <c r="E517" s="418">
        <v>12</v>
      </c>
      <c r="F517" s="419">
        <f>IF(E517="ABI","ABI",IF(E517="DSP","DSP",IF(E517="VAL","VAL",(VLOOKUP(E517,tpstest,2)))))</f>
        <v>15.5</v>
      </c>
      <c r="G517" s="420">
        <f>IF(F517="ABI",0,IF(F517="DSP","DSP",IF(F517="VAL","VAL",(IF(A517="F",VLOOKUP(F517,endurfille,2),VLOOKUP(F517,endurgarçon,2))))))</f>
        <v>12</v>
      </c>
      <c r="H517" s="421">
        <f>IF(G517="VAL","VALIDÉ",G517)</f>
        <v>12</v>
      </c>
      <c r="I517" s="418">
        <v>3.31</v>
      </c>
      <c r="J517" s="420">
        <f>IF(I517="ABI",0,IF(I517="DSP","DSP",IF(I517="VAL","VAL",(IF(A517="F",VLOOKUP(I517,VIT20MF,2),VLOOKUP(I517,Vit20MG,2))))))</f>
        <v>20</v>
      </c>
      <c r="K517" s="418">
        <v>7.15</v>
      </c>
      <c r="L517" s="420">
        <f>IF(K517="ABI",0,IF(K517="DSP","DSP",IF(K517="VAL","VAL",(IF(A517="F",VLOOKUP(K517,vit50mf,2),VLOOKUP(K517,vit50mg,2))))))</f>
        <v>15</v>
      </c>
      <c r="M517" s="421">
        <f>IF(OR(J517="DSP",L517="DSP"),"DSP",IF(L517="VAL","VALIDÉ",(J517+L517)/2))</f>
        <v>17.5</v>
      </c>
      <c r="N517" s="418">
        <v>49</v>
      </c>
      <c r="O517" s="418">
        <v>52</v>
      </c>
      <c r="P517" s="422">
        <f>IF(OR(N517="DSP",N517="ABI",N517="VAL"),0,N517/O517)</f>
        <v>0.94230769230769229</v>
      </c>
      <c r="Q517" s="420">
        <f>IF(N517="ABI",0,IF(N517="DSP","DSP",IF(N517="VAL","VAL",IF(A517="F",VLOOKUP(P517,forcefille,2),VLOOKUP(P517,forcegarçon,2)))))</f>
        <v>7.5</v>
      </c>
      <c r="R517" s="418">
        <v>39.4</v>
      </c>
      <c r="S517" s="420">
        <f>IF(R517="ABI",0,IF(R517="DSP","DSP",IF(R517="VAL","VAL",IF(A517="F",VLOOKUP(R517,détfille,2),VLOOKUP(R517,détgarçon,2)))))</f>
        <v>7</v>
      </c>
      <c r="T517" s="421">
        <f>IF(OR(Q517="VAL",S517="VAL"),"VALIDÉ",IF(AND(Q517="DSP",S517="DSP"),"DSP",IF(Q517="DSP",S517*2,IF(S517="DSP",Q517*2,(Q517+S517)))))</f>
        <v>14.5</v>
      </c>
      <c r="U517" s="418">
        <v>25.3</v>
      </c>
      <c r="V517" s="420">
        <f>IF(U517="ABI",0,IF(U517="DSP","DSP",IF(U517="VAL","VAL",IF(A517="F",VLOOKUP(U517,coorfille,2),VLOOKUP(U517,coorgarçon,2)))))</f>
        <v>6.25</v>
      </c>
      <c r="W517" s="418">
        <v>11</v>
      </c>
      <c r="X517" s="420">
        <f>IF(W517="ABI",0,IF(W517="DSP","DSP",IF(W517="VAL","VAL",IF(A517="F",VLOOKUP(W517,SouplesseFille,2),VLOOKUP(W517,SouplesseGarçon,2)))))</f>
        <v>4.25</v>
      </c>
      <c r="Y517" s="418">
        <v>0</v>
      </c>
      <c r="Z517" s="420">
        <f>IF(Y517="ABI",0,IF(Y517="DSP","DSP",IF(Y517="VAL","VAL",IF(A517="F",VLOOKUP(Y517,eqfille,2),VLOOKUP(Y517,eqgarçon,2)))))</f>
        <v>5</v>
      </c>
      <c r="AA517" s="421">
        <f>IF(AND(V517="DSP",X517="DSP",Z517="DSP"),"DSP",IF(AND(V517="DSP",X517="DSP"),Z517*4,IF(AND(V517="DSP",Z517="DSP"),X517*4,IF(AND(X517="DSP",Z517="DSP"),V517*2,IF(V517="DSP",(X517+Z517)*2,IF(X517="DSP",V517+Z517*2,IF(Z517="DSP",V517+X517*2,IF(Z517="VAL","VALIDÉ",V517+X517+Z517))))))))</f>
        <v>15.5</v>
      </c>
      <c r="AB517" s="418">
        <v>46.22</v>
      </c>
      <c r="AC517" s="420">
        <f>IF(AB517="ABI",0,IF(AB517="DNF",0,IF(AB517="DSP","DSP",IF(AB517="VAL","VAL",(IF(A517="F",VLOOKUP(AB517,nagefille,2),VLOOKUP(AB517,nagegarçon,2)))))))</f>
        <v>10</v>
      </c>
      <c r="AD517" s="423">
        <f>IF(AC517="VAL","VALIDÉ",AC517)</f>
        <v>10</v>
      </c>
      <c r="AE517" s="424">
        <f>IF(AND(H517="DSP",M517="DSP",T517="DSP",AA517="DSP",AD517="DSP"),"DSP",IF(AND(H517="DSP",M517="DSP",T517="DSP",AA517="DSP"),AD517,IF(AND(H517="DSP",M517="DSP",T517="DSP",AD517="DSP"),AA517,IF(AND(H517="DSP",M517="DSP",AA517="DSP",AD517="DSP"),T517,IF(AND(H517="DSP",T517="DSP",AA517="DSP",AD517="DSP"),M517,IF(AND(M517="DSP",T517="DSP",AA517="DSP",AD517="DSP"),H517,IF(AND(T517="DSP",AA517="DSP",AD517="DSP"),(H517+M517)/2,IF(AND(M517="DSP",AA517="DSP",AD517="DSP"),(H517+T517)/2,IF(AND(H517="DSP",AA517="DSP",AD517="DSP"),(M517+T517)/2,IF(AND(M517="DSP",T517="DSP",AD517="DSP"),(H517+AA517)/2,IF(AND(H517="DSP",T517="DSP",AD517="DSP"),(M517+AA517)/2,IF(AND(H517="DSP",M517="DSP",AD517="DSP"),(T517+AA517)/2,IF(AND(M517="DSP",T517="DSP",AA517="DSP"),(H517+AD517)/2,IF(AND(H517="DSP",T517="DSP",AA517="DSP"),(M517+AD517)/2,IF(AND(H517="DSP",M517="DSP",AA517="DSP"),(T517+AD517)/2,IF(AND(H517="DSP",M517="DSP",T517="DSP"),(AA517+AD517)/2,IF(AND(H517="DSP",M517="DSP"),(T517+AA517+AD517)/3,IF(AND(H517="DSP",T517="DSP"),(M517+AA517+AD517)/3,IF(AND(M517="DSP",T517="DSP"),(H517+AA517+AD517)/3,IF(AND(H517="DSP",AA517="DSP"),(M517+T517+AD517)/3,IF(AND(M517="DSP",AA517="DSP"),(H517+T517+AD517)/3,IF(AND(T517="DSP",AA517="DSP"),(H517+M517+AD517)/3,IF(AND(H517="DSP",AD517="DSP"),(M517+T517+AA517)/3,IF(AND(M517="DSP",AD517="DSP"),(H517+T517+AA517)/3,IF(AND(T517="DSP",AD517="DSP"),(H517+M517+AA517)/3,IF(AND(AA517="DSP",AD517="DSP"),(H517+M517+T517)/3,IF(H517="DSP",(M517+T517+AA517+AD517)/4,IF(M517="DSP",(H517+T517+AA517+AD517)/4,IF(T517="DSP",(H517+M517+AA517+AD517)/4,IF(AA517="DSP",(H517+M517+T517+AD517)/4,IF(AD517="DSP",(H517+M517+T517+AA517)/4,SUM(H517+M517+T517+AA517+AD517)/5)))))))))))))))))))))))))))))))</f>
        <v>13.9</v>
      </c>
      <c r="AF517" s="425">
        <f>IF(AE517="DSP",0,AE517)</f>
        <v>13.9</v>
      </c>
      <c r="AG517" s="484">
        <f>RANK(AF517,$AF$3:$AF$651,0)</f>
        <v>24</v>
      </c>
      <c r="AH517" s="426">
        <f>IF(ISERROR(VLOOKUP(B517,'Notes Ecrit'!$A$2:$B$650,2,FALSE)),"ABI",(VLOOKUP(B517,'Notes Ecrit'!$A$2:$B$650,2,FALSE)))</f>
        <v>9.5</v>
      </c>
      <c r="AI517" s="425">
        <f>IF(OR(AH517="ABI",AH517="VALIDÉ"),0,AH517)</f>
        <v>9.5</v>
      </c>
      <c r="AJ517" s="488">
        <f>RANK(AI517,$AI$3:$AI$651,0)</f>
        <v>38</v>
      </c>
      <c r="AK517" s="427">
        <f>IF(AH517="ABI","DEF",IF(AE517="DSP",AH517,(AE517*0.5+AH517*0.5)))</f>
        <v>11.7</v>
      </c>
    </row>
    <row r="518" spans="1:37" ht="15.75" customHeight="1" thickBot="1" x14ac:dyDescent="0.35">
      <c r="A518" s="414" t="s">
        <v>1026</v>
      </c>
      <c r="B518" s="415">
        <v>21808734</v>
      </c>
      <c r="C518" s="434" t="s">
        <v>913</v>
      </c>
      <c r="D518" s="435" t="s">
        <v>291</v>
      </c>
      <c r="E518" s="418">
        <v>14</v>
      </c>
      <c r="F518" s="419">
        <f>IF(E518="ABI","ABI",IF(E518="DSP","DSP",IF(E518="VAL","VAL",(VLOOKUP(E518,tpstest,2)))))</f>
        <v>16.5</v>
      </c>
      <c r="G518" s="420">
        <f>IF(F518="ABI",0,IF(F518="DSP","DSP",IF(F518="VAL","VAL",(IF(A518="F",VLOOKUP(F518,endurfille,2),VLOOKUP(F518,endurgarçon,2))))))</f>
        <v>11</v>
      </c>
      <c r="H518" s="421">
        <f>IF(G518="VAL","VALIDÉ",G518)</f>
        <v>11</v>
      </c>
      <c r="I518" s="418">
        <v>3.32</v>
      </c>
      <c r="J518" s="420">
        <f>IF(I518="ABI",0,IF(I518="DSP","DSP",IF(I518="VAL","VAL",(IF(A518="F",VLOOKUP(I518,VIT20MF,2),VLOOKUP(I518,Vit20MG,2))))))</f>
        <v>15</v>
      </c>
      <c r="K518" s="418">
        <v>7.13</v>
      </c>
      <c r="L518" s="420">
        <f>IF(K518="ABI",0,IF(K518="DSP","DSP",IF(K518="VAL","VAL",(IF(A518="F",VLOOKUP(K518,vit50mf,2),VLOOKUP(K518,vit50mg,2))))))</f>
        <v>9</v>
      </c>
      <c r="M518" s="421">
        <f>IF(OR(J518="DSP",L518="DSP"),"DSP",IF(L518="VAL","VALIDÉ",(J518+L518)/2))</f>
        <v>12</v>
      </c>
      <c r="N518" s="418">
        <v>75.5</v>
      </c>
      <c r="O518" s="418">
        <v>83</v>
      </c>
      <c r="P518" s="422">
        <f>IF(OR(N518="DSP",N518="ABI",N518="VAL"),0,N518/O518)</f>
        <v>0.90963855421686746</v>
      </c>
      <c r="Q518" s="420">
        <f>IF(N518="ABI",0,IF(N518="DSP","DSP",IF(N518="VAL","VAL",IF(A518="F",VLOOKUP(P518,forcefille,2),VLOOKUP(P518,forcegarçon,2)))))</f>
        <v>5</v>
      </c>
      <c r="R518" s="418">
        <v>38.6</v>
      </c>
      <c r="S518" s="420">
        <f>IF(R518="ABI",0,IF(R518="DSP","DSP",IF(R518="VAL","VAL",IF(A518="F",VLOOKUP(R518,détfille,2),VLOOKUP(R518,détgarçon,2)))))</f>
        <v>2.5</v>
      </c>
      <c r="T518" s="421">
        <f>IF(OR(Q518="VAL",S518="VAL"),"VALIDÉ",IF(AND(Q518="DSP",S518="DSP"),"DSP",IF(Q518="DSP",S518*2,IF(S518="DSP",Q518*2,(Q518+S518)))))</f>
        <v>7.5</v>
      </c>
      <c r="U518" s="418">
        <v>26.79</v>
      </c>
      <c r="V518" s="420">
        <f>IF(U518="ABI",0,IF(U518="DSP","DSP",IF(U518="VAL","VAL",IF(A518="F",VLOOKUP(U518,coorfille,2),VLOOKUP(U518,coorgarçon,2)))))</f>
        <v>4.5</v>
      </c>
      <c r="W518" s="418">
        <v>3</v>
      </c>
      <c r="X518" s="420">
        <f>IF(W518="ABI",0,IF(W518="DSP","DSP",IF(W518="VAL","VAL",IF(A518="F",VLOOKUP(W518,SouplesseFille,2),VLOOKUP(W518,SouplesseGarçon,2)))))</f>
        <v>3.25</v>
      </c>
      <c r="Y518" s="418">
        <v>10</v>
      </c>
      <c r="Z518" s="420">
        <f>IF(Y518="ABI",0,IF(Y518="DSP","DSP",IF(Y518="VAL","VAL",IF(A518="F",VLOOKUP(Y518,eqfille,2),VLOOKUP(Y518,eqgarçon,2)))))</f>
        <v>0</v>
      </c>
      <c r="AA518" s="421">
        <f>IF(AND(V518="DSP",X518="DSP",Z518="DSP"),"DSP",IF(AND(V518="DSP",X518="DSP"),Z518*4,IF(AND(V518="DSP",Z518="DSP"),X518*4,IF(AND(X518="DSP",Z518="DSP"),V518*2,IF(V518="DSP",(X518+Z518)*2,IF(X518="DSP",V518+Z518*2,IF(Z518="DSP",V518+X518*2,IF(Z518="VAL","VALIDÉ",V518+X518+Z518))))))))</f>
        <v>7.75</v>
      </c>
      <c r="AB518" s="418">
        <v>46.29</v>
      </c>
      <c r="AC518" s="420">
        <f>IF(AB518="ABI",0,IF(AB518="DNF",0,IF(AB518="DSP","DSP",IF(AB518="VAL","VAL",(IF(A518="F",VLOOKUP(AB518,nagefille,2),VLOOKUP(AB518,nagegarçon,2)))))))</f>
        <v>7</v>
      </c>
      <c r="AD518" s="423">
        <f>IF(AC518="VAL","VALIDÉ",AC518)</f>
        <v>7</v>
      </c>
      <c r="AE518" s="424">
        <f>IF(AND(H518="DSP",M518="DSP",T518="DSP",AA518="DSP",AD518="DSP"),"DSP",IF(AND(H518="DSP",M518="DSP",T518="DSP",AA518="DSP"),AD518,IF(AND(H518="DSP",M518="DSP",T518="DSP",AD518="DSP"),AA518,IF(AND(H518="DSP",M518="DSP",AA518="DSP",AD518="DSP"),T518,IF(AND(H518="DSP",T518="DSP",AA518="DSP",AD518="DSP"),M518,IF(AND(M518="DSP",T518="DSP",AA518="DSP",AD518="DSP"),H518,IF(AND(T518="DSP",AA518="DSP",AD518="DSP"),(H518+M518)/2,IF(AND(M518="DSP",AA518="DSP",AD518="DSP"),(H518+T518)/2,IF(AND(H518="DSP",AA518="DSP",AD518="DSP"),(M518+T518)/2,IF(AND(M518="DSP",T518="DSP",AD518="DSP"),(H518+AA518)/2,IF(AND(H518="DSP",T518="DSP",AD518="DSP"),(M518+AA518)/2,IF(AND(H518="DSP",M518="DSP",AD518="DSP"),(T518+AA518)/2,IF(AND(M518="DSP",T518="DSP",AA518="DSP"),(H518+AD518)/2,IF(AND(H518="DSP",T518="DSP",AA518="DSP"),(M518+AD518)/2,IF(AND(H518="DSP",M518="DSP",AA518="DSP"),(T518+AD518)/2,IF(AND(H518="DSP",M518="DSP",T518="DSP"),(AA518+AD518)/2,IF(AND(H518="DSP",M518="DSP"),(T518+AA518+AD518)/3,IF(AND(H518="DSP",T518="DSP"),(M518+AA518+AD518)/3,IF(AND(M518="DSP",T518="DSP"),(H518+AA518+AD518)/3,IF(AND(H518="DSP",AA518="DSP"),(M518+T518+AD518)/3,IF(AND(M518="DSP",AA518="DSP"),(H518+T518+AD518)/3,IF(AND(T518="DSP",AA518="DSP"),(H518+M518+AD518)/3,IF(AND(H518="DSP",AD518="DSP"),(M518+T518+AA518)/3,IF(AND(M518="DSP",AD518="DSP"),(H518+T518+AA518)/3,IF(AND(T518="DSP",AD518="DSP"),(H518+M518+AA518)/3,IF(AND(AA518="DSP",AD518="DSP"),(H518+M518+T518)/3,IF(H518="DSP",(M518+T518+AA518+AD518)/4,IF(M518="DSP",(H518+T518+AA518+AD518)/4,IF(T518="DSP",(H518+M518+AA518+AD518)/4,IF(AA518="DSP",(H518+M518+T518+AD518)/4,IF(AD518="DSP",(H518+M518+T518+AA518)/4,SUM(H518+M518+T518+AA518+AD518)/5)))))))))))))))))))))))))))))))</f>
        <v>9.0500000000000007</v>
      </c>
      <c r="AF518" s="425">
        <f>IF(AE518="DSP",0,AE518)</f>
        <v>9.0500000000000007</v>
      </c>
      <c r="AG518" s="484">
        <f>RANK(AF518,$AF$3:$AF$651,0)</f>
        <v>500</v>
      </c>
      <c r="AH518" s="426">
        <f>IF(ISERROR(VLOOKUP(B518,'Notes Ecrit'!$A$2:$B$650,2,FALSE)),"ABI",(VLOOKUP(B518,'Notes Ecrit'!$A$2:$B$650,2,FALSE)))</f>
        <v>5.5</v>
      </c>
      <c r="AI518" s="425">
        <f>IF(OR(AH518="ABI",AH518="VALIDÉ"),0,AH518)</f>
        <v>5.5</v>
      </c>
      <c r="AJ518" s="488">
        <f>RANK(AI518,$AI$3:$AI$651,0)</f>
        <v>353</v>
      </c>
      <c r="AK518" s="427">
        <f>IF(AH518="ABI","DEF",IF(AE518="DSP",AH518,(AE518*0.5+AH518*0.5)))</f>
        <v>7.2750000000000004</v>
      </c>
    </row>
    <row r="519" spans="1:37" ht="15.75" customHeight="1" thickBot="1" x14ac:dyDescent="0.35">
      <c r="A519" s="414" t="s">
        <v>1026</v>
      </c>
      <c r="B519" s="415">
        <v>21904048</v>
      </c>
      <c r="C519" s="434" t="s">
        <v>914</v>
      </c>
      <c r="D519" s="435" t="s">
        <v>915</v>
      </c>
      <c r="E519" s="418">
        <v>19</v>
      </c>
      <c r="F519" s="419">
        <f>IF(E519="ABI","ABI",IF(E519="DSP","DSP",IF(E519="VAL","VAL",(VLOOKUP(E519,tpstest,2)))))</f>
        <v>19</v>
      </c>
      <c r="G519" s="420">
        <f>IF(F519="ABI",0,IF(F519="DSP","DSP",IF(F519="VAL","VAL",(IF(A519="F",VLOOKUP(F519,endurfille,2),VLOOKUP(F519,endurgarçon,2))))))</f>
        <v>16</v>
      </c>
      <c r="H519" s="421">
        <f>IF(G519="VAL","VALIDÉ",G519)</f>
        <v>16</v>
      </c>
      <c r="I519" s="418">
        <v>3.14</v>
      </c>
      <c r="J519" s="420">
        <f>IF(I519="ABI",0,IF(I519="DSP","DSP",IF(I519="VAL","VAL",(IF(A519="F",VLOOKUP(I519,VIT20MF,2),VLOOKUP(I519,Vit20MG,2))))))</f>
        <v>18</v>
      </c>
      <c r="K519" s="418">
        <v>6.65</v>
      </c>
      <c r="L519" s="420">
        <f>IF(K519="ABI",0,IF(K519="DSP","DSP",IF(K519="VAL","VAL",(IF(A519="F",VLOOKUP(K519,vit50mf,2),VLOOKUP(K519,vit50mg,2))))))</f>
        <v>12</v>
      </c>
      <c r="M519" s="421">
        <f>IF(OR(J519="DSP",L519="DSP"),"DSP",IF(L519="VAL","VALIDÉ",(J519+L519)/2))</f>
        <v>15</v>
      </c>
      <c r="N519" s="418">
        <v>52</v>
      </c>
      <c r="O519" s="418">
        <v>61</v>
      </c>
      <c r="P519" s="422">
        <f>IF(OR(N519="DSP",N519="ABI",N519="VAL"),0,N519/O519)</f>
        <v>0.85245901639344257</v>
      </c>
      <c r="Q519" s="420">
        <f>IF(N519="ABI",0,IF(N519="DSP","DSP",IF(N519="VAL","VAL",IF(A519="F",VLOOKUP(P519,forcefille,2),VLOOKUP(P519,forcegarçon,2)))))</f>
        <v>4.5</v>
      </c>
      <c r="R519" s="418">
        <v>47.6</v>
      </c>
      <c r="S519" s="420">
        <f>IF(R519="ABI",0,IF(R519="DSP","DSP",IF(R519="VAL","VAL",IF(A519="F",VLOOKUP(R519,détfille,2),VLOOKUP(R519,détgarçon,2)))))</f>
        <v>5</v>
      </c>
      <c r="T519" s="421">
        <f>IF(OR(Q519="VAL",S519="VAL"),"VALIDÉ",IF(AND(Q519="DSP",S519="DSP"),"DSP",IF(Q519="DSP",S519*2,IF(S519="DSP",Q519*2,(Q519+S519)))))</f>
        <v>9.5</v>
      </c>
      <c r="U519" s="418">
        <v>23.44</v>
      </c>
      <c r="V519" s="420">
        <f>IF(U519="ABI",0,IF(U519="DSP","DSP",IF(U519="VAL","VAL",IF(A519="F",VLOOKUP(U519,coorfille,2),VLOOKUP(U519,coorgarçon,2)))))</f>
        <v>6.25</v>
      </c>
      <c r="W519" s="418">
        <v>0</v>
      </c>
      <c r="X519" s="420">
        <f>IF(W519="ABI",0,IF(W519="DSP","DSP",IF(W519="VAL","VAL",IF(A519="F",VLOOKUP(W519,SouplesseFille,2),VLOOKUP(W519,SouplesseGarçon,2)))))</f>
        <v>2.5</v>
      </c>
      <c r="Y519" s="418">
        <v>5</v>
      </c>
      <c r="Z519" s="420">
        <f>IF(Y519="ABI",0,IF(Y519="DSP","DSP",IF(Y519="VAL","VAL",IF(A519="F",VLOOKUP(Y519,eqfille,2),VLOOKUP(Y519,eqgarçon,2)))))</f>
        <v>2.5</v>
      </c>
      <c r="AA519" s="421">
        <f>IF(AND(V519="DSP",X519="DSP",Z519="DSP"),"DSP",IF(AND(V519="DSP",X519="DSP"),Z519*4,IF(AND(V519="DSP",Z519="DSP"),X519*4,IF(AND(X519="DSP",Z519="DSP"),V519*2,IF(V519="DSP",(X519+Z519)*2,IF(X519="DSP",V519+Z519*2,IF(Z519="DSP",V519+X519*2,IF(Z519="VAL","VALIDÉ",V519+X519+Z519))))))))</f>
        <v>11.25</v>
      </c>
      <c r="AB519" s="418">
        <v>49.26</v>
      </c>
      <c r="AC519" s="420">
        <f>IF(AB519="ABI",0,IF(AB519="DNF",0,IF(AB519="DSP","DSP",IF(AB519="VAL","VAL",(IF(A519="F",VLOOKUP(AB519,nagefille,2),VLOOKUP(AB519,nagegarçon,2)))))))</f>
        <v>6</v>
      </c>
      <c r="AD519" s="423">
        <f>IF(AC519="VAL","VALIDÉ",AC519)</f>
        <v>6</v>
      </c>
      <c r="AE519" s="424">
        <f>IF(AND(H519="DSP",M519="DSP",T519="DSP",AA519="DSP",AD519="DSP"),"DSP",IF(AND(H519="DSP",M519="DSP",T519="DSP",AA519="DSP"),AD519,IF(AND(H519="DSP",M519="DSP",T519="DSP",AD519="DSP"),AA519,IF(AND(H519="DSP",M519="DSP",AA519="DSP",AD519="DSP"),T519,IF(AND(H519="DSP",T519="DSP",AA519="DSP",AD519="DSP"),M519,IF(AND(M519="DSP",T519="DSP",AA519="DSP",AD519="DSP"),H519,IF(AND(T519="DSP",AA519="DSP",AD519="DSP"),(H519+M519)/2,IF(AND(M519="DSP",AA519="DSP",AD519="DSP"),(H519+T519)/2,IF(AND(H519="DSP",AA519="DSP",AD519="DSP"),(M519+T519)/2,IF(AND(M519="DSP",T519="DSP",AD519="DSP"),(H519+AA519)/2,IF(AND(H519="DSP",T519="DSP",AD519="DSP"),(M519+AA519)/2,IF(AND(H519="DSP",M519="DSP",AD519="DSP"),(T519+AA519)/2,IF(AND(M519="DSP",T519="DSP",AA519="DSP"),(H519+AD519)/2,IF(AND(H519="DSP",T519="DSP",AA519="DSP"),(M519+AD519)/2,IF(AND(H519="DSP",M519="DSP",AA519="DSP"),(T519+AD519)/2,IF(AND(H519="DSP",M519="DSP",T519="DSP"),(AA519+AD519)/2,IF(AND(H519="DSP",M519="DSP"),(T519+AA519+AD519)/3,IF(AND(H519="DSP",T519="DSP"),(M519+AA519+AD519)/3,IF(AND(M519="DSP",T519="DSP"),(H519+AA519+AD519)/3,IF(AND(H519="DSP",AA519="DSP"),(M519+T519+AD519)/3,IF(AND(M519="DSP",AA519="DSP"),(H519+T519+AD519)/3,IF(AND(T519="DSP",AA519="DSP"),(H519+M519+AD519)/3,IF(AND(H519="DSP",AD519="DSP"),(M519+T519+AA519)/3,IF(AND(M519="DSP",AD519="DSP"),(H519+T519+AA519)/3,IF(AND(T519="DSP",AD519="DSP"),(H519+M519+AA519)/3,IF(AND(AA519="DSP",AD519="DSP"),(H519+M519+T519)/3,IF(H519="DSP",(M519+T519+AA519+AD519)/4,IF(M519="DSP",(H519+T519+AA519+AD519)/4,IF(T519="DSP",(H519+M519+AA519+AD519)/4,IF(AA519="DSP",(H519+M519+T519+AD519)/4,IF(AD519="DSP",(H519+M519+T519+AA519)/4,SUM(H519+M519+T519+AA519+AD519)/5)))))))))))))))))))))))))))))))</f>
        <v>11.55</v>
      </c>
      <c r="AF519" s="425">
        <f>IF(AE519="DSP",0,AE519)</f>
        <v>11.55</v>
      </c>
      <c r="AG519" s="484">
        <f>RANK(AF519,$AF$3:$AF$651,0)</f>
        <v>252</v>
      </c>
      <c r="AH519" s="426">
        <f>IF(ISERROR(VLOOKUP(B519,'Notes Ecrit'!$A$2:$B$650,2,FALSE)),"ABI",(VLOOKUP(B519,'Notes Ecrit'!$A$2:$B$650,2,FALSE)))</f>
        <v>9.5</v>
      </c>
      <c r="AI519" s="425">
        <f>IF(OR(AH519="ABI",AH519="VALIDÉ"),0,AH519)</f>
        <v>9.5</v>
      </c>
      <c r="AJ519" s="488">
        <f>RANK(AI519,$AI$3:$AI$651,0)</f>
        <v>38</v>
      </c>
      <c r="AK519" s="427">
        <f>IF(AH519="ABI","DEF",IF(AE519="DSP",AH519,(AE519*0.5+AH519*0.5)))</f>
        <v>10.525</v>
      </c>
    </row>
    <row r="520" spans="1:37" ht="15.75" customHeight="1" thickBot="1" x14ac:dyDescent="0.35">
      <c r="A520" s="414" t="s">
        <v>1026</v>
      </c>
      <c r="B520" s="415">
        <v>21804952</v>
      </c>
      <c r="C520" s="434" t="s">
        <v>298</v>
      </c>
      <c r="D520" s="435" t="s">
        <v>32</v>
      </c>
      <c r="E520" s="418" t="s">
        <v>329</v>
      </c>
      <c r="F520" s="419" t="str">
        <f>IF(E520="ABI","ABI",IF(E520="DSP","DSP",IF(E520="VAL","VAL",(VLOOKUP(E520,tpstest,2)))))</f>
        <v>ABI</v>
      </c>
      <c r="G520" s="420">
        <f>IF(F520="ABI",0,IF(F520="DSP","DSP",IF(F520="VAL","VAL",(IF(A520="F",VLOOKUP(F520,endurfille,2),VLOOKUP(F520,endurgarçon,2))))))</f>
        <v>0</v>
      </c>
      <c r="H520" s="421">
        <f>IF(G520="VAL","VALIDÉ",G520)</f>
        <v>0</v>
      </c>
      <c r="I520" s="418" t="s">
        <v>329</v>
      </c>
      <c r="J520" s="420">
        <f>IF(I520="ABI",0,IF(I520="DSP","DSP",IF(I520="VAL","VAL",(IF(A520="F",VLOOKUP(I520,VIT20MF,2),VLOOKUP(I520,Vit20MG,2))))))</f>
        <v>0</v>
      </c>
      <c r="K520" s="418" t="s">
        <v>329</v>
      </c>
      <c r="L520" s="420">
        <f>IF(K520="ABI",0,IF(K520="DSP","DSP",IF(K520="VAL","VAL",(IF(A520="F",VLOOKUP(K520,vit50mf,2),VLOOKUP(K520,vit50mg,2))))))</f>
        <v>0</v>
      </c>
      <c r="M520" s="421">
        <f>IF(OR(J520="DSP",L520="DSP"),"DSP",IF(L520="VAL","VALIDÉ",(J520+L520)/2))</f>
        <v>0</v>
      </c>
      <c r="N520" s="418" t="s">
        <v>329</v>
      </c>
      <c r="O520" s="418"/>
      <c r="P520" s="422">
        <f>IF(OR(N520="DSP",N520="ABI",N520="VAL"),0,N520/O520)</f>
        <v>0</v>
      </c>
      <c r="Q520" s="420">
        <f>IF(N520="ABI",0,IF(N520="DSP","DSP",IF(N520="VAL","VAL",IF(A520="F",VLOOKUP(P520,forcefille,2),VLOOKUP(P520,forcegarçon,2)))))</f>
        <v>0</v>
      </c>
      <c r="R520" s="418" t="s">
        <v>329</v>
      </c>
      <c r="S520" s="420">
        <f>IF(R520="ABI",0,IF(R520="DSP","DSP",IF(R520="VAL","VAL",IF(A520="F",VLOOKUP(R520,détfille,2),VLOOKUP(R520,détgarçon,2)))))</f>
        <v>0</v>
      </c>
      <c r="T520" s="421">
        <f>IF(OR(Q520="VAL",S520="VAL"),"VALIDÉ",IF(AND(Q520="DSP",S520="DSP"),"DSP",IF(Q520="DSP",S520*2,IF(S520="DSP",Q520*2,(Q520+S520)))))</f>
        <v>0</v>
      </c>
      <c r="U520" s="418" t="s">
        <v>329</v>
      </c>
      <c r="V520" s="420">
        <f>IF(U520="ABI",0,IF(U520="DSP","DSP",IF(U520="VAL","VAL",IF(A520="F",VLOOKUP(U520,coorfille,2),VLOOKUP(U520,coorgarçon,2)))))</f>
        <v>0</v>
      </c>
      <c r="W520" s="418" t="s">
        <v>329</v>
      </c>
      <c r="X520" s="420">
        <f>IF(W520="ABI",0,IF(W520="DSP","DSP",IF(W520="VAL","VAL",IF(A520="F",VLOOKUP(W520,SouplesseFille,2),VLOOKUP(W520,SouplesseGarçon,2)))))</f>
        <v>0</v>
      </c>
      <c r="Y520" s="418" t="s">
        <v>329</v>
      </c>
      <c r="Z520" s="420">
        <f>IF(Y520="ABI",0,IF(Y520="DSP","DSP",IF(Y520="VAL","VAL",IF(A520="F",VLOOKUP(Y520,eqfille,2),VLOOKUP(Y520,eqgarçon,2)))))</f>
        <v>0</v>
      </c>
      <c r="AA520" s="421">
        <f>IF(AND(V520="DSP",X520="DSP",Z520="DSP"),"DSP",IF(AND(V520="DSP",X520="DSP"),Z520*4,IF(AND(V520="DSP",Z520="DSP"),X520*4,IF(AND(X520="DSP",Z520="DSP"),V520*2,IF(V520="DSP",(X520+Z520)*2,IF(X520="DSP",V520+Z520*2,IF(Z520="DSP",V520+X520*2,IF(Z520="VAL","VALIDÉ",V520+X520+Z520))))))))</f>
        <v>0</v>
      </c>
      <c r="AB520" s="418" t="s">
        <v>329</v>
      </c>
      <c r="AC520" s="420">
        <f>IF(AB520="ABI",0,IF(AB520="DNF",0,IF(AB520="DSP","DSP",IF(AB520="VAL","VAL",(IF(A520="F",VLOOKUP(AB520,nagefille,2),VLOOKUP(AB520,nagegarçon,2)))))))</f>
        <v>0</v>
      </c>
      <c r="AD520" s="423">
        <f>IF(AC520="VAL","VALIDÉ",AC520)</f>
        <v>0</v>
      </c>
      <c r="AE520" s="424">
        <f>IF(AND(H520="DSP",M520="DSP",T520="DSP",AA520="DSP",AD520="DSP"),"DSP",IF(AND(H520="DSP",M520="DSP",T520="DSP",AA520="DSP"),AD520,IF(AND(H520="DSP",M520="DSP",T520="DSP",AD520="DSP"),AA520,IF(AND(H520="DSP",M520="DSP",AA520="DSP",AD520="DSP"),T520,IF(AND(H520="DSP",T520="DSP",AA520="DSP",AD520="DSP"),M520,IF(AND(M520="DSP",T520="DSP",AA520="DSP",AD520="DSP"),H520,IF(AND(T520="DSP",AA520="DSP",AD520="DSP"),(H520+M520)/2,IF(AND(M520="DSP",AA520="DSP",AD520="DSP"),(H520+T520)/2,IF(AND(H520="DSP",AA520="DSP",AD520="DSP"),(M520+T520)/2,IF(AND(M520="DSP",T520="DSP",AD520="DSP"),(H520+AA520)/2,IF(AND(H520="DSP",T520="DSP",AD520="DSP"),(M520+AA520)/2,IF(AND(H520="DSP",M520="DSP",AD520="DSP"),(T520+AA520)/2,IF(AND(M520="DSP",T520="DSP",AA520="DSP"),(H520+AD520)/2,IF(AND(H520="DSP",T520="DSP",AA520="DSP"),(M520+AD520)/2,IF(AND(H520="DSP",M520="DSP",AA520="DSP"),(T520+AD520)/2,IF(AND(H520="DSP",M520="DSP",T520="DSP"),(AA520+AD520)/2,IF(AND(H520="DSP",M520="DSP"),(T520+AA520+AD520)/3,IF(AND(H520="DSP",T520="DSP"),(M520+AA520+AD520)/3,IF(AND(M520="DSP",T520="DSP"),(H520+AA520+AD520)/3,IF(AND(H520="DSP",AA520="DSP"),(M520+T520+AD520)/3,IF(AND(M520="DSP",AA520="DSP"),(H520+T520+AD520)/3,IF(AND(T520="DSP",AA520="DSP"),(H520+M520+AD520)/3,IF(AND(H520="DSP",AD520="DSP"),(M520+T520+AA520)/3,IF(AND(M520="DSP",AD520="DSP"),(H520+T520+AA520)/3,IF(AND(T520="DSP",AD520="DSP"),(H520+M520+AA520)/3,IF(AND(AA520="DSP",AD520="DSP"),(H520+M520+T520)/3,IF(H520="DSP",(M520+T520+AA520+AD520)/4,IF(M520="DSP",(H520+T520+AA520+AD520)/4,IF(T520="DSP",(H520+M520+AA520+AD520)/4,IF(AA520="DSP",(H520+M520+T520+AD520)/4,IF(AD520="DSP",(H520+M520+T520+AA520)/4,SUM(H520+M520+T520+AA520+AD520)/5)))))))))))))))))))))))))))))))</f>
        <v>0</v>
      </c>
      <c r="AF520" s="425">
        <f>IF(AE520="DSP",0,AE520)</f>
        <v>0</v>
      </c>
      <c r="AG520" s="484">
        <f>RANK(AF520,$AF$3:$AF$651,0)</f>
        <v>584</v>
      </c>
      <c r="AH520" s="426" t="str">
        <f>IF(ISERROR(VLOOKUP(B520,'Notes Ecrit'!$A$2:$B$650,2,FALSE)),"ABI",(VLOOKUP(B520,'Notes Ecrit'!$A$2:$B$650,2,FALSE)))</f>
        <v>ABI</v>
      </c>
      <c r="AI520" s="425">
        <f>IF(OR(AH520="ABI",AH520="VALIDÉ"),0,AH520)</f>
        <v>0</v>
      </c>
      <c r="AJ520" s="488">
        <f>RANK(AI520,$AI$3:$AI$651,0)</f>
        <v>592</v>
      </c>
      <c r="AK520" s="427" t="str">
        <f>IF(AH520="ABI","DEF",IF(AE520="DSP",AH520,(AE520*0.5+AH520*0.5)))</f>
        <v>DEF</v>
      </c>
    </row>
    <row r="521" spans="1:37" ht="15.75" customHeight="1" thickBot="1" x14ac:dyDescent="0.35">
      <c r="A521" s="414" t="s">
        <v>1026</v>
      </c>
      <c r="B521" s="415">
        <v>21912170</v>
      </c>
      <c r="C521" s="434" t="s">
        <v>916</v>
      </c>
      <c r="D521" s="435" t="s">
        <v>307</v>
      </c>
      <c r="E521" s="418" t="s">
        <v>329</v>
      </c>
      <c r="F521" s="419" t="str">
        <f>IF(E521="ABI","ABI",IF(E521="DSP","DSP",IF(E521="VAL","VAL",(VLOOKUP(E521,tpstest,2)))))</f>
        <v>ABI</v>
      </c>
      <c r="G521" s="420">
        <f>IF(F521="ABI",0,IF(F521="DSP","DSP",IF(F521="VAL","VAL",(IF(A521="F",VLOOKUP(F521,endurfille,2),VLOOKUP(F521,endurgarçon,2))))))</f>
        <v>0</v>
      </c>
      <c r="H521" s="421">
        <f>IF(G521="VAL","VALIDÉ",G521)</f>
        <v>0</v>
      </c>
      <c r="I521" s="418" t="s">
        <v>329</v>
      </c>
      <c r="J521" s="420">
        <f>IF(I521="ABI",0,IF(I521="DSP","DSP",IF(I521="VAL","VAL",(IF(A521="F",VLOOKUP(I521,VIT20MF,2),VLOOKUP(I521,Vit20MG,2))))))</f>
        <v>0</v>
      </c>
      <c r="K521" s="418" t="s">
        <v>329</v>
      </c>
      <c r="L521" s="420">
        <f>IF(K521="ABI",0,IF(K521="DSP","DSP",IF(K521="VAL","VAL",(IF(A521="F",VLOOKUP(K521,vit50mf,2),VLOOKUP(K521,vit50mg,2))))))</f>
        <v>0</v>
      </c>
      <c r="M521" s="421">
        <f>IF(OR(J521="DSP",L521="DSP"),"DSP",IF(L521="VAL","VALIDÉ",(J521+L521)/2))</f>
        <v>0</v>
      </c>
      <c r="N521" s="418" t="s">
        <v>329</v>
      </c>
      <c r="O521" s="418"/>
      <c r="P521" s="422">
        <f>IF(OR(N521="DSP",N521="ABI",N521="VAL"),0,N521/O521)</f>
        <v>0</v>
      </c>
      <c r="Q521" s="420">
        <f>IF(N521="ABI",0,IF(N521="DSP","DSP",IF(N521="VAL","VAL",IF(A521="F",VLOOKUP(P521,forcefille,2),VLOOKUP(P521,forcegarçon,2)))))</f>
        <v>0</v>
      </c>
      <c r="R521" s="418" t="s">
        <v>329</v>
      </c>
      <c r="S521" s="420">
        <f>IF(R521="ABI",0,IF(R521="DSP","DSP",IF(R521="VAL","VAL",IF(A521="F",VLOOKUP(R521,détfille,2),VLOOKUP(R521,détgarçon,2)))))</f>
        <v>0</v>
      </c>
      <c r="T521" s="421">
        <f>IF(OR(Q521="VAL",S521="VAL"),"VALIDÉ",IF(AND(Q521="DSP",S521="DSP"),"DSP",IF(Q521="DSP",S521*2,IF(S521="DSP",Q521*2,(Q521+S521)))))</f>
        <v>0</v>
      </c>
      <c r="U521" s="418" t="s">
        <v>329</v>
      </c>
      <c r="V521" s="420">
        <f>IF(U521="ABI",0,IF(U521="DSP","DSP",IF(U521="VAL","VAL",IF(A521="F",VLOOKUP(U521,coorfille,2),VLOOKUP(U521,coorgarçon,2)))))</f>
        <v>0</v>
      </c>
      <c r="W521" s="418" t="s">
        <v>329</v>
      </c>
      <c r="X521" s="420">
        <f>IF(W521="ABI",0,IF(W521="DSP","DSP",IF(W521="VAL","VAL",IF(A521="F",VLOOKUP(W521,SouplesseFille,2),VLOOKUP(W521,SouplesseGarçon,2)))))</f>
        <v>0</v>
      </c>
      <c r="Y521" s="418" t="s">
        <v>329</v>
      </c>
      <c r="Z521" s="420">
        <f>IF(Y521="ABI",0,IF(Y521="DSP","DSP",IF(Y521="VAL","VAL",IF(A521="F",VLOOKUP(Y521,eqfille,2),VLOOKUP(Y521,eqgarçon,2)))))</f>
        <v>0</v>
      </c>
      <c r="AA521" s="421">
        <f>IF(AND(V521="DSP",X521="DSP",Z521="DSP"),"DSP",IF(AND(V521="DSP",X521="DSP"),Z521*4,IF(AND(V521="DSP",Z521="DSP"),X521*4,IF(AND(X521="DSP",Z521="DSP"),V521*2,IF(V521="DSP",(X521+Z521)*2,IF(X521="DSP",V521+Z521*2,IF(Z521="DSP",V521+X521*2,IF(Z521="VAL","VALIDÉ",V521+X521+Z521))))))))</f>
        <v>0</v>
      </c>
      <c r="AB521" s="418" t="s">
        <v>329</v>
      </c>
      <c r="AC521" s="420">
        <f>IF(AB521="ABI",0,IF(AB521="DNF",0,IF(AB521="DSP","DSP",IF(AB521="VAL","VAL",(IF(A521="F",VLOOKUP(AB521,nagefille,2),VLOOKUP(AB521,nagegarçon,2)))))))</f>
        <v>0</v>
      </c>
      <c r="AD521" s="423">
        <f>IF(AC521="VAL","VALIDÉ",AC521)</f>
        <v>0</v>
      </c>
      <c r="AE521" s="424">
        <f>IF(AND(H521="DSP",M521="DSP",T521="DSP",AA521="DSP",AD521="DSP"),"DSP",IF(AND(H521="DSP",M521="DSP",T521="DSP",AA521="DSP"),AD521,IF(AND(H521="DSP",M521="DSP",T521="DSP",AD521="DSP"),AA521,IF(AND(H521="DSP",M521="DSP",AA521="DSP",AD521="DSP"),T521,IF(AND(H521="DSP",T521="DSP",AA521="DSP",AD521="DSP"),M521,IF(AND(M521="DSP",T521="DSP",AA521="DSP",AD521="DSP"),H521,IF(AND(T521="DSP",AA521="DSP",AD521="DSP"),(H521+M521)/2,IF(AND(M521="DSP",AA521="DSP",AD521="DSP"),(H521+T521)/2,IF(AND(H521="DSP",AA521="DSP",AD521="DSP"),(M521+T521)/2,IF(AND(M521="DSP",T521="DSP",AD521="DSP"),(H521+AA521)/2,IF(AND(H521="DSP",T521="DSP",AD521="DSP"),(M521+AA521)/2,IF(AND(H521="DSP",M521="DSP",AD521="DSP"),(T521+AA521)/2,IF(AND(M521="DSP",T521="DSP",AA521="DSP"),(H521+AD521)/2,IF(AND(H521="DSP",T521="DSP",AA521="DSP"),(M521+AD521)/2,IF(AND(H521="DSP",M521="DSP",AA521="DSP"),(T521+AD521)/2,IF(AND(H521="DSP",M521="DSP",T521="DSP"),(AA521+AD521)/2,IF(AND(H521="DSP",M521="DSP"),(T521+AA521+AD521)/3,IF(AND(H521="DSP",T521="DSP"),(M521+AA521+AD521)/3,IF(AND(M521="DSP",T521="DSP"),(H521+AA521+AD521)/3,IF(AND(H521="DSP",AA521="DSP"),(M521+T521+AD521)/3,IF(AND(M521="DSP",AA521="DSP"),(H521+T521+AD521)/3,IF(AND(T521="DSP",AA521="DSP"),(H521+M521+AD521)/3,IF(AND(H521="DSP",AD521="DSP"),(M521+T521+AA521)/3,IF(AND(M521="DSP",AD521="DSP"),(H521+T521+AA521)/3,IF(AND(T521="DSP",AD521="DSP"),(H521+M521+AA521)/3,IF(AND(AA521="DSP",AD521="DSP"),(H521+M521+T521)/3,IF(H521="DSP",(M521+T521+AA521+AD521)/4,IF(M521="DSP",(H521+T521+AA521+AD521)/4,IF(T521="DSP",(H521+M521+AA521+AD521)/4,IF(AA521="DSP",(H521+M521+T521+AD521)/4,IF(AD521="DSP",(H521+M521+T521+AA521)/4,SUM(H521+M521+T521+AA521+AD521)/5)))))))))))))))))))))))))))))))</f>
        <v>0</v>
      </c>
      <c r="AF521" s="425">
        <f>IF(AE521="DSP",0,AE521)</f>
        <v>0</v>
      </c>
      <c r="AG521" s="484">
        <f>RANK(AF521,$AF$3:$AF$651,0)</f>
        <v>584</v>
      </c>
      <c r="AH521" s="426" t="str">
        <f>IF(ISERROR(VLOOKUP(B521,'Notes Ecrit'!$A$2:$B$650,2,FALSE)),"ABI",(VLOOKUP(B521,'Notes Ecrit'!$A$2:$B$650,2,FALSE)))</f>
        <v>ABI</v>
      </c>
      <c r="AI521" s="425">
        <f>IF(OR(AH521="ABI",AH521="VALIDÉ"),0,AH521)</f>
        <v>0</v>
      </c>
      <c r="AJ521" s="488">
        <f>RANK(AI521,$AI$3:$AI$651,0)</f>
        <v>592</v>
      </c>
      <c r="AK521" s="427" t="str">
        <f>IF(AH521="ABI","DEF",IF(AE521="DSP",AH521,(AE521*0.5+AH521*0.5)))</f>
        <v>DEF</v>
      </c>
    </row>
    <row r="522" spans="1:37" ht="15.75" customHeight="1" thickBot="1" x14ac:dyDescent="0.35">
      <c r="A522" s="414" t="s">
        <v>74</v>
      </c>
      <c r="B522" s="415">
        <v>21904863</v>
      </c>
      <c r="C522" s="440" t="s">
        <v>917</v>
      </c>
      <c r="D522" s="441" t="s">
        <v>147</v>
      </c>
      <c r="E522" s="418">
        <v>9</v>
      </c>
      <c r="F522" s="419">
        <f>IF(E522="ABI","ABI",IF(E522="DSP","DSP",IF(E522="VAL","VAL",(VLOOKUP(E522,tpstest,2)))))</f>
        <v>14</v>
      </c>
      <c r="G522" s="420">
        <f>IF(F522="ABI",0,IF(F522="DSP","DSP",IF(F522="VAL","VAL",(IF(A522="F",VLOOKUP(F522,endurfille,2),VLOOKUP(F522,endurgarçon,2))))))</f>
        <v>9</v>
      </c>
      <c r="H522" s="421">
        <f>IF(G522="VAL","VALIDÉ",G522)</f>
        <v>9</v>
      </c>
      <c r="I522" s="418">
        <v>3.69</v>
      </c>
      <c r="J522" s="420">
        <f>IF(I522="ABI",0,IF(I522="DSP","DSP",IF(I522="VAL","VAL",(IF(A522="F",VLOOKUP(I522,VIT20MF,2),VLOOKUP(I522,Vit20MG,2))))))</f>
        <v>13</v>
      </c>
      <c r="K522" s="418">
        <v>8.26</v>
      </c>
      <c r="L522" s="420">
        <f>IF(K522="ABI",0,IF(K522="DSP","DSP",IF(K522="VAL","VAL",(IF(A522="F",VLOOKUP(K522,vit50mf,2),VLOOKUP(K522,vit50mg,2))))))</f>
        <v>7</v>
      </c>
      <c r="M522" s="421">
        <f>IF(OR(J522="DSP",L522="DSP"),"DSP",IF(L522="VAL","VALIDÉ",(J522+L522)/2))</f>
        <v>10</v>
      </c>
      <c r="N522" s="418">
        <v>29</v>
      </c>
      <c r="O522" s="418">
        <v>65</v>
      </c>
      <c r="P522" s="422">
        <f>IF(OR(N522="DSP",N522="ABI",N522="VAL"),0,N522/O522)</f>
        <v>0.44615384615384618</v>
      </c>
      <c r="Q522" s="420">
        <f>IF(N522="ABI",0,IF(N522="DSP","DSP",IF(N522="VAL","VAL",IF(A522="F",VLOOKUP(P522,forcefille,2),VLOOKUP(P522,forcegarçon,2)))))</f>
        <v>4</v>
      </c>
      <c r="R522" s="418">
        <v>21.8</v>
      </c>
      <c r="S522" s="420">
        <f>IF(R522="ABI",0,IF(R522="DSP","DSP",IF(R522="VAL","VAL",IF(A522="F",VLOOKUP(R522,détfille,2),VLOOKUP(R522,détgarçon,2)))))</f>
        <v>2.5</v>
      </c>
      <c r="T522" s="421">
        <f>IF(OR(Q522="VAL",S522="VAL"),"VALIDÉ",IF(AND(Q522="DSP",S522="DSP"),"DSP",IF(Q522="DSP",S522*2,IF(S522="DSP",Q522*2,(Q522+S522)))))</f>
        <v>6.5</v>
      </c>
      <c r="U522" s="418">
        <v>28.41</v>
      </c>
      <c r="V522" s="420">
        <f>IF(U522="ABI",0,IF(U522="DSP","DSP",IF(U522="VAL","VAL",IF(A522="F",VLOOKUP(U522,coorfille,2),VLOOKUP(U522,coorgarçon,2)))))</f>
        <v>4.75</v>
      </c>
      <c r="W522" s="418">
        <v>-8</v>
      </c>
      <c r="X522" s="420">
        <f>IF(W522="ABI",0,IF(W522="DSP","DSP",IF(W522="VAL","VAL",IF(A522="F",VLOOKUP(W522,SouplesseFille,2),VLOOKUP(W522,SouplesseGarçon,2)))))</f>
        <v>1</v>
      </c>
      <c r="Y522" s="418">
        <v>2</v>
      </c>
      <c r="Z522" s="420">
        <f>IF(Y522="ABI",0,IF(Y522="DSP","DSP",IF(Y522="VAL","VAL",IF(A522="F",VLOOKUP(Y522,eqfille,2),VLOOKUP(Y522,eqgarçon,2)))))</f>
        <v>4</v>
      </c>
      <c r="AA522" s="421">
        <f>IF(AND(V522="DSP",X522="DSP",Z522="DSP"),"DSP",IF(AND(V522="DSP",X522="DSP"),Z522*4,IF(AND(V522="DSP",Z522="DSP"),X522*4,IF(AND(X522="DSP",Z522="DSP"),V522*2,IF(V522="DSP",(X522+Z522)*2,IF(X522="DSP",V522+Z522*2,IF(Z522="DSP",V522+X522*2,IF(Z522="VAL","VALIDÉ",V522+X522+Z522))))))))</f>
        <v>9.75</v>
      </c>
      <c r="AB522" s="418">
        <v>49.93</v>
      </c>
      <c r="AC522" s="420">
        <f>IF(AB522="ABI",0,IF(AB522="DNF",0,IF(AB522="DSP","DSP",IF(AB522="VAL","VAL",(IF(A522="F",VLOOKUP(AB522,nagefille,2),VLOOKUP(AB522,nagegarçon,2)))))))</f>
        <v>9</v>
      </c>
      <c r="AD522" s="423">
        <f>IF(AC522="VAL","VALIDÉ",AC522)</f>
        <v>9</v>
      </c>
      <c r="AE522" s="424">
        <f>IF(AND(H522="DSP",M522="DSP",T522="DSP",AA522="DSP",AD522="DSP"),"DSP",IF(AND(H522="DSP",M522="DSP",T522="DSP",AA522="DSP"),AD522,IF(AND(H522="DSP",M522="DSP",T522="DSP",AD522="DSP"),AA522,IF(AND(H522="DSP",M522="DSP",AA522="DSP",AD522="DSP"),T522,IF(AND(H522="DSP",T522="DSP",AA522="DSP",AD522="DSP"),M522,IF(AND(M522="DSP",T522="DSP",AA522="DSP",AD522="DSP"),H522,IF(AND(T522="DSP",AA522="DSP",AD522="DSP"),(H522+M522)/2,IF(AND(M522="DSP",AA522="DSP",AD522="DSP"),(H522+T522)/2,IF(AND(H522="DSP",AA522="DSP",AD522="DSP"),(M522+T522)/2,IF(AND(M522="DSP",T522="DSP",AD522="DSP"),(H522+AA522)/2,IF(AND(H522="DSP",T522="DSP",AD522="DSP"),(M522+AA522)/2,IF(AND(H522="DSP",M522="DSP",AD522="DSP"),(T522+AA522)/2,IF(AND(M522="DSP",T522="DSP",AA522="DSP"),(H522+AD522)/2,IF(AND(H522="DSP",T522="DSP",AA522="DSP"),(M522+AD522)/2,IF(AND(H522="DSP",M522="DSP",AA522="DSP"),(T522+AD522)/2,IF(AND(H522="DSP",M522="DSP",T522="DSP"),(AA522+AD522)/2,IF(AND(H522="DSP",M522="DSP"),(T522+AA522+AD522)/3,IF(AND(H522="DSP",T522="DSP"),(M522+AA522+AD522)/3,IF(AND(M522="DSP",T522="DSP"),(H522+AA522+AD522)/3,IF(AND(H522="DSP",AA522="DSP"),(M522+T522+AD522)/3,IF(AND(M522="DSP",AA522="DSP"),(H522+T522+AD522)/3,IF(AND(T522="DSP",AA522="DSP"),(H522+M522+AD522)/3,IF(AND(H522="DSP",AD522="DSP"),(M522+T522+AA522)/3,IF(AND(M522="DSP",AD522="DSP"),(H522+T522+AA522)/3,IF(AND(T522="DSP",AD522="DSP"),(H522+M522+AA522)/3,IF(AND(AA522="DSP",AD522="DSP"),(H522+M522+T522)/3,IF(H522="DSP",(M522+T522+AA522+AD522)/4,IF(M522="DSP",(H522+T522+AA522+AD522)/4,IF(T522="DSP",(H522+M522+AA522+AD522)/4,IF(AA522="DSP",(H522+M522+T522+AD522)/4,IF(AD522="DSP",(H522+M522+T522+AA522)/4,SUM(H522+M522+T522+AA522+AD522)/5)))))))))))))))))))))))))))))))</f>
        <v>8.85</v>
      </c>
      <c r="AF522" s="425">
        <f>IF(AE522="DSP",0,AE522)</f>
        <v>8.85</v>
      </c>
      <c r="AG522" s="484">
        <f>RANK(AF522,$AF$3:$AF$651,0)</f>
        <v>511</v>
      </c>
      <c r="AH522" s="426">
        <f>IF(ISERROR(VLOOKUP(B522,'Notes Ecrit'!$A$2:$B$650,2,FALSE)),"ABI",(VLOOKUP(B522,'Notes Ecrit'!$A$2:$B$650,2,FALSE)))</f>
        <v>3</v>
      </c>
      <c r="AI522" s="425">
        <f>IF(OR(AH522="ABI",AH522="VALIDÉ"),0,AH522)</f>
        <v>3</v>
      </c>
      <c r="AJ522" s="488">
        <f>RANK(AI522,$AI$3:$AI$651,0)</f>
        <v>556</v>
      </c>
      <c r="AK522" s="427">
        <f>IF(AH522="ABI","DEF",IF(AE522="DSP",AH522,(AE522*0.5+AH522*0.5)))</f>
        <v>5.9249999999999998</v>
      </c>
    </row>
    <row r="523" spans="1:37" ht="15.75" customHeight="1" thickBot="1" x14ac:dyDescent="0.35">
      <c r="A523" s="414" t="s">
        <v>1026</v>
      </c>
      <c r="B523" s="415">
        <v>21806775</v>
      </c>
      <c r="C523" s="434" t="s">
        <v>299</v>
      </c>
      <c r="D523" s="435" t="s">
        <v>162</v>
      </c>
      <c r="E523" s="418">
        <v>14</v>
      </c>
      <c r="F523" s="419">
        <f>IF(E523="ABI","ABI",IF(E523="DSP","DSP",IF(E523="VAL","VAL",(VLOOKUP(E523,tpstest,2)))))</f>
        <v>16.5</v>
      </c>
      <c r="G523" s="420">
        <f>IF(F523="ABI",0,IF(F523="DSP","DSP",IF(F523="VAL","VAL",(IF(A523="F",VLOOKUP(F523,endurfille,2),VLOOKUP(F523,endurgarçon,2))))))</f>
        <v>11</v>
      </c>
      <c r="H523" s="421">
        <f>IF(G523="VAL","VALIDÉ",G523)</f>
        <v>11</v>
      </c>
      <c r="I523" s="418">
        <v>3.27</v>
      </c>
      <c r="J523" s="420">
        <f>IF(I523="ABI",0,IF(I523="DSP","DSP",IF(I523="VAL","VAL",(IF(A523="F",VLOOKUP(I523,VIT20MF,2),VLOOKUP(I523,Vit20MG,2))))))</f>
        <v>16</v>
      </c>
      <c r="K523" s="418">
        <v>6.96</v>
      </c>
      <c r="L523" s="420">
        <f>IF(K523="ABI",0,IF(K523="DSP","DSP",IF(K523="VAL","VAL",(IF(A523="F",VLOOKUP(K523,vit50mf,2),VLOOKUP(K523,vit50mg,2))))))</f>
        <v>10</v>
      </c>
      <c r="M523" s="421">
        <f>IF(OR(J523="DSP",L523="DSP"),"DSP",IF(L523="VAL","VALIDÉ",(J523+L523)/2))</f>
        <v>13</v>
      </c>
      <c r="N523" s="418">
        <v>62</v>
      </c>
      <c r="O523" s="418">
        <v>75</v>
      </c>
      <c r="P523" s="422">
        <f>IF(OR(N523="DSP",N523="ABI",N523="VAL"),0,N523/O523)</f>
        <v>0.82666666666666666</v>
      </c>
      <c r="Q523" s="420">
        <f>IF(N523="ABI",0,IF(N523="DSP","DSP",IF(N523="VAL","VAL",IF(A523="F",VLOOKUP(P523,forcefille,2),VLOOKUP(P523,forcegarçon,2)))))</f>
        <v>4.5</v>
      </c>
      <c r="R523" s="418">
        <v>36.9</v>
      </c>
      <c r="S523" s="420">
        <f>IF(R523="ABI",0,IF(R523="DSP","DSP",IF(R523="VAL","VAL",IF(A523="F",VLOOKUP(R523,détfille,2),VLOOKUP(R523,détgarçon,2)))))</f>
        <v>2</v>
      </c>
      <c r="T523" s="421">
        <f>IF(OR(Q523="VAL",S523="VAL"),"VALIDÉ",IF(AND(Q523="DSP",S523="DSP"),"DSP",IF(Q523="DSP",S523*2,IF(S523="DSP",Q523*2,(Q523+S523)))))</f>
        <v>6.5</v>
      </c>
      <c r="U523" s="418">
        <v>26.57</v>
      </c>
      <c r="V523" s="420">
        <f>IF(U523="ABI",0,IF(U523="DSP","DSP",IF(U523="VAL","VAL",IF(A523="F",VLOOKUP(U523,coorfille,2),VLOOKUP(U523,coorgarçon,2)))))</f>
        <v>4.5</v>
      </c>
      <c r="W523" s="418">
        <v>-9</v>
      </c>
      <c r="X523" s="420">
        <f>IF(W523="ABI",0,IF(W523="DSP","DSP",IF(W523="VAL","VAL",IF(A523="F",VLOOKUP(W523,SouplesseFille,2),VLOOKUP(W523,SouplesseGarçon,2)))))</f>
        <v>1</v>
      </c>
      <c r="Y523" s="418">
        <v>2</v>
      </c>
      <c r="Z523" s="420">
        <f>IF(Y523="ABI",0,IF(Y523="DSP","DSP",IF(Y523="VAL","VAL",IF(A523="F",VLOOKUP(Y523,eqfille,2),VLOOKUP(Y523,eqgarçon,2)))))</f>
        <v>4</v>
      </c>
      <c r="AA523" s="421">
        <f>IF(AND(V523="DSP",X523="DSP",Z523="DSP"),"DSP",IF(AND(V523="DSP",X523="DSP"),Z523*4,IF(AND(V523="DSP",Z523="DSP"),X523*4,IF(AND(X523="DSP",Z523="DSP"),V523*2,IF(V523="DSP",(X523+Z523)*2,IF(X523="DSP",V523+Z523*2,IF(Z523="DSP",V523+X523*2,IF(Z523="VAL","VALIDÉ",V523+X523+Z523))))))))</f>
        <v>9.5</v>
      </c>
      <c r="AB523" s="418">
        <v>42</v>
      </c>
      <c r="AC523" s="420">
        <f>IF(AB523="ABI",0,IF(AB523="DNF",0,IF(AB523="DSP","DSP",IF(AB523="VAL","VAL",(IF(A523="F",VLOOKUP(AB523,nagefille,2),VLOOKUP(AB523,nagegarçon,2)))))))</f>
        <v>9</v>
      </c>
      <c r="AD523" s="423">
        <f>IF(AC523="VAL","VALIDÉ",AC523)</f>
        <v>9</v>
      </c>
      <c r="AE523" s="424">
        <f>IF(AND(H523="DSP",M523="DSP",T523="DSP",AA523="DSP",AD523="DSP"),"DSP",IF(AND(H523="DSP",M523="DSP",T523="DSP",AA523="DSP"),AD523,IF(AND(H523="DSP",M523="DSP",T523="DSP",AD523="DSP"),AA523,IF(AND(H523="DSP",M523="DSP",AA523="DSP",AD523="DSP"),T523,IF(AND(H523="DSP",T523="DSP",AA523="DSP",AD523="DSP"),M523,IF(AND(M523="DSP",T523="DSP",AA523="DSP",AD523="DSP"),H523,IF(AND(T523="DSP",AA523="DSP",AD523="DSP"),(H523+M523)/2,IF(AND(M523="DSP",AA523="DSP",AD523="DSP"),(H523+T523)/2,IF(AND(H523="DSP",AA523="DSP",AD523="DSP"),(M523+T523)/2,IF(AND(M523="DSP",T523="DSP",AD523="DSP"),(H523+AA523)/2,IF(AND(H523="DSP",T523="DSP",AD523="DSP"),(M523+AA523)/2,IF(AND(H523="DSP",M523="DSP",AD523="DSP"),(T523+AA523)/2,IF(AND(M523="DSP",T523="DSP",AA523="DSP"),(H523+AD523)/2,IF(AND(H523="DSP",T523="DSP",AA523="DSP"),(M523+AD523)/2,IF(AND(H523="DSP",M523="DSP",AA523="DSP"),(T523+AD523)/2,IF(AND(H523="DSP",M523="DSP",T523="DSP"),(AA523+AD523)/2,IF(AND(H523="DSP",M523="DSP"),(T523+AA523+AD523)/3,IF(AND(H523="DSP",T523="DSP"),(M523+AA523+AD523)/3,IF(AND(M523="DSP",T523="DSP"),(H523+AA523+AD523)/3,IF(AND(H523="DSP",AA523="DSP"),(M523+T523+AD523)/3,IF(AND(M523="DSP",AA523="DSP"),(H523+T523+AD523)/3,IF(AND(T523="DSP",AA523="DSP"),(H523+M523+AD523)/3,IF(AND(H523="DSP",AD523="DSP"),(M523+T523+AA523)/3,IF(AND(M523="DSP",AD523="DSP"),(H523+T523+AA523)/3,IF(AND(T523="DSP",AD523="DSP"),(H523+M523+AA523)/3,IF(AND(AA523="DSP",AD523="DSP"),(H523+M523+T523)/3,IF(H523="DSP",(M523+T523+AA523+AD523)/4,IF(M523="DSP",(H523+T523+AA523+AD523)/4,IF(T523="DSP",(H523+M523+AA523+AD523)/4,IF(AA523="DSP",(H523+M523+T523+AD523)/4,IF(AD523="DSP",(H523+M523+T523+AA523)/4,SUM(H523+M523+T523+AA523+AD523)/5)))))))))))))))))))))))))))))))</f>
        <v>9.8000000000000007</v>
      </c>
      <c r="AF523" s="425">
        <f>IF(AE523="DSP",0,AE523)</f>
        <v>9.8000000000000007</v>
      </c>
      <c r="AG523" s="484">
        <f>RANK(AF523,$AF$3:$AF$651,0)</f>
        <v>444</v>
      </c>
      <c r="AH523" s="426">
        <f>IF(ISERROR(VLOOKUP(B523,'Notes Ecrit'!$A$2:$B$650,2,FALSE)),"ABI",(VLOOKUP(B523,'Notes Ecrit'!$A$2:$B$650,2,FALSE)))</f>
        <v>6</v>
      </c>
      <c r="AI523" s="425">
        <f>IF(OR(AH523="ABI",AH523="VALIDÉ"),0,AH523)</f>
        <v>6</v>
      </c>
      <c r="AJ523" s="488">
        <f>RANK(AI523,$AI$3:$AI$651,0)</f>
        <v>288</v>
      </c>
      <c r="AK523" s="427">
        <f>IF(AH523="ABI","DEF",IF(AE523="DSP",AH523,(AE523*0.5+AH523*0.5)))</f>
        <v>7.9</v>
      </c>
    </row>
    <row r="524" spans="1:37" ht="15.75" customHeight="1" thickBot="1" x14ac:dyDescent="0.35">
      <c r="A524" s="414" t="s">
        <v>1026</v>
      </c>
      <c r="B524" s="415">
        <v>21910456</v>
      </c>
      <c r="C524" s="440" t="s">
        <v>918</v>
      </c>
      <c r="D524" s="441" t="s">
        <v>100</v>
      </c>
      <c r="E524" s="418">
        <v>18</v>
      </c>
      <c r="F524" s="419">
        <f>IF(E524="ABI","ABI",IF(E524="DSP","DSP",IF(E524="VAL","VAL",(VLOOKUP(E524,tpstest,2)))))</f>
        <v>18.5</v>
      </c>
      <c r="G524" s="420">
        <f>IF(F524="ABI",0,IF(F524="DSP","DSP",IF(F524="VAL","VAL",(IF(A524="F",VLOOKUP(F524,endurfille,2),VLOOKUP(F524,endurgarçon,2))))))</f>
        <v>15</v>
      </c>
      <c r="H524" s="421">
        <f>IF(G524="VAL","VALIDÉ",G524)</f>
        <v>15</v>
      </c>
      <c r="I524" s="418">
        <v>3.1</v>
      </c>
      <c r="J524" s="420">
        <f>IF(I524="ABI",0,IF(I524="DSP","DSP",IF(I524="VAL","VAL",(IF(A524="F",VLOOKUP(I524,VIT20MF,2),VLOOKUP(I524,Vit20MG,2))))))</f>
        <v>19</v>
      </c>
      <c r="K524" s="418">
        <v>6.77</v>
      </c>
      <c r="L524" s="420">
        <f>IF(K524="ABI",0,IF(K524="DSP","DSP",IF(K524="VAL","VAL",(IF(A524="F",VLOOKUP(K524,vit50mf,2),VLOOKUP(K524,vit50mg,2))))))</f>
        <v>11</v>
      </c>
      <c r="M524" s="421">
        <f>IF(OR(J524="DSP",L524="DSP"),"DSP",IF(L524="VAL","VALIDÉ",(J524+L524)/2))</f>
        <v>15</v>
      </c>
      <c r="N524" s="418">
        <v>46</v>
      </c>
      <c r="O524" s="418">
        <v>61</v>
      </c>
      <c r="P524" s="422">
        <f>IF(OR(N524="DSP",N524="ABI",N524="VAL"),0,N524/O524)</f>
        <v>0.75409836065573765</v>
      </c>
      <c r="Q524" s="420">
        <f>IF(N524="ABI",0,IF(N524="DSP","DSP",IF(N524="VAL","VAL",IF(A524="F",VLOOKUP(P524,forcefille,2),VLOOKUP(P524,forcegarçon,2)))))</f>
        <v>4</v>
      </c>
      <c r="R524" s="418">
        <v>39</v>
      </c>
      <c r="S524" s="420">
        <f>IF(R524="ABI",0,IF(R524="DSP","DSP",IF(R524="VAL","VAL",IF(A524="F",VLOOKUP(R524,détfille,2),VLOOKUP(R524,détgarçon,2)))))</f>
        <v>3</v>
      </c>
      <c r="T524" s="421">
        <f>IF(OR(Q524="VAL",S524="VAL"),"VALIDÉ",IF(AND(Q524="DSP",S524="DSP"),"DSP",IF(Q524="DSP",S524*2,IF(S524="DSP",Q524*2,(Q524+S524)))))</f>
        <v>7</v>
      </c>
      <c r="U524" s="418">
        <v>22.94</v>
      </c>
      <c r="V524" s="420">
        <f>IF(U524="ABI",0,IF(U524="DSP","DSP",IF(U524="VAL","VAL",IF(A524="F",VLOOKUP(U524,coorfille,2),VLOOKUP(U524,coorgarçon,2)))))</f>
        <v>6.5</v>
      </c>
      <c r="W524" s="418">
        <v>5</v>
      </c>
      <c r="X524" s="420">
        <f>IF(W524="ABI",0,IF(W524="DSP","DSP",IF(W524="VAL","VAL",IF(A524="F",VLOOKUP(W524,SouplesseFille,2),VLOOKUP(W524,SouplesseGarçon,2)))))</f>
        <v>3.5</v>
      </c>
      <c r="Y524" s="418">
        <v>0</v>
      </c>
      <c r="Z524" s="420">
        <f>IF(Y524="ABI",0,IF(Y524="DSP","DSP",IF(Y524="VAL","VAL",IF(A524="F",VLOOKUP(Y524,eqfille,2),VLOOKUP(Y524,eqgarçon,2)))))</f>
        <v>5</v>
      </c>
      <c r="AA524" s="421">
        <f>IF(AND(V524="DSP",X524="DSP",Z524="DSP"),"DSP",IF(AND(V524="DSP",X524="DSP"),Z524*4,IF(AND(V524="DSP",Z524="DSP"),X524*4,IF(AND(X524="DSP",Z524="DSP"),V524*2,IF(V524="DSP",(X524+Z524)*2,IF(X524="DSP",V524+Z524*2,IF(Z524="DSP",V524+X524*2,IF(Z524="VAL","VALIDÉ",V524+X524+Z524))))))))</f>
        <v>15</v>
      </c>
      <c r="AB524" s="418">
        <v>37.090000000000003</v>
      </c>
      <c r="AC524" s="420">
        <f>IF(AB524="ABI",0,IF(AB524="DNF",0,IF(AB524="DSP","DSP",IF(AB524="VAL","VAL",(IF(A524="F",VLOOKUP(AB524,nagefille,2),VLOOKUP(AB524,nagegarçon,2)))))))</f>
        <v>12</v>
      </c>
      <c r="AD524" s="423">
        <f>IF(AC524="VAL","VALIDÉ",AC524)</f>
        <v>12</v>
      </c>
      <c r="AE524" s="424">
        <f>IF(AND(H524="DSP",M524="DSP",T524="DSP",AA524="DSP",AD524="DSP"),"DSP",IF(AND(H524="DSP",M524="DSP",T524="DSP",AA524="DSP"),AD524,IF(AND(H524="DSP",M524="DSP",T524="DSP",AD524="DSP"),AA524,IF(AND(H524="DSP",M524="DSP",AA524="DSP",AD524="DSP"),T524,IF(AND(H524="DSP",T524="DSP",AA524="DSP",AD524="DSP"),M524,IF(AND(M524="DSP",T524="DSP",AA524="DSP",AD524="DSP"),H524,IF(AND(T524="DSP",AA524="DSP",AD524="DSP"),(H524+M524)/2,IF(AND(M524="DSP",AA524="DSP",AD524="DSP"),(H524+T524)/2,IF(AND(H524="DSP",AA524="DSP",AD524="DSP"),(M524+T524)/2,IF(AND(M524="DSP",T524="DSP",AD524="DSP"),(H524+AA524)/2,IF(AND(H524="DSP",T524="DSP",AD524="DSP"),(M524+AA524)/2,IF(AND(H524="DSP",M524="DSP",AD524="DSP"),(T524+AA524)/2,IF(AND(M524="DSP",T524="DSP",AA524="DSP"),(H524+AD524)/2,IF(AND(H524="DSP",T524="DSP",AA524="DSP"),(M524+AD524)/2,IF(AND(H524="DSP",M524="DSP",AA524="DSP"),(T524+AD524)/2,IF(AND(H524="DSP",M524="DSP",T524="DSP"),(AA524+AD524)/2,IF(AND(H524="DSP",M524="DSP"),(T524+AA524+AD524)/3,IF(AND(H524="DSP",T524="DSP"),(M524+AA524+AD524)/3,IF(AND(M524="DSP",T524="DSP"),(H524+AA524+AD524)/3,IF(AND(H524="DSP",AA524="DSP"),(M524+T524+AD524)/3,IF(AND(M524="DSP",AA524="DSP"),(H524+T524+AD524)/3,IF(AND(T524="DSP",AA524="DSP"),(H524+M524+AD524)/3,IF(AND(H524="DSP",AD524="DSP"),(M524+T524+AA524)/3,IF(AND(M524="DSP",AD524="DSP"),(H524+T524+AA524)/3,IF(AND(T524="DSP",AD524="DSP"),(H524+M524+AA524)/3,IF(AND(AA524="DSP",AD524="DSP"),(H524+M524+T524)/3,IF(H524="DSP",(M524+T524+AA524+AD524)/4,IF(M524="DSP",(H524+T524+AA524+AD524)/4,IF(T524="DSP",(H524+M524+AA524+AD524)/4,IF(AA524="DSP",(H524+M524+T524+AD524)/4,IF(AD524="DSP",(H524+M524+T524+AA524)/4,SUM(H524+M524+T524+AA524+AD524)/5)))))))))))))))))))))))))))))))</f>
        <v>12.8</v>
      </c>
      <c r="AF524" s="425">
        <f>IF(AE524="DSP",0,AE524)</f>
        <v>12.8</v>
      </c>
      <c r="AG524" s="484">
        <f>RANK(AF524,$AF$3:$AF$651,0)</f>
        <v>105</v>
      </c>
      <c r="AH524" s="426">
        <f>IF(ISERROR(VLOOKUP(B524,'Notes Ecrit'!$A$2:$B$650,2,FALSE)),"ABI",(VLOOKUP(B524,'Notes Ecrit'!$A$2:$B$650,2,FALSE)))</f>
        <v>6</v>
      </c>
      <c r="AI524" s="425">
        <f>IF(OR(AH524="ABI",AH524="VALIDÉ"),0,AH524)</f>
        <v>6</v>
      </c>
      <c r="AJ524" s="488">
        <f>RANK(AI524,$AI$3:$AI$651,0)</f>
        <v>288</v>
      </c>
      <c r="AK524" s="427">
        <f>IF(AH524="ABI","DEF",IF(AE524="DSP",AH524,(AE524*0.5+AH524*0.5)))</f>
        <v>9.4</v>
      </c>
    </row>
    <row r="525" spans="1:37" ht="15.75" customHeight="1" thickBot="1" x14ac:dyDescent="0.35">
      <c r="A525" s="414" t="s">
        <v>1026</v>
      </c>
      <c r="B525" s="415">
        <v>21805843</v>
      </c>
      <c r="C525" s="440" t="s">
        <v>919</v>
      </c>
      <c r="D525" s="441" t="s">
        <v>100</v>
      </c>
      <c r="E525" s="418">
        <v>17</v>
      </c>
      <c r="F525" s="419">
        <f>IF(E525="ABI","ABI",IF(E525="DSP","DSP",IF(E525="VAL","VAL",(VLOOKUP(E525,tpstest,2)))))</f>
        <v>18</v>
      </c>
      <c r="G525" s="420">
        <f>IF(F525="ABI",0,IF(F525="DSP","DSP",IF(F525="VAL","VAL",(IF(A525="F",VLOOKUP(F525,endurfille,2),VLOOKUP(F525,endurgarçon,2))))))</f>
        <v>14</v>
      </c>
      <c r="H525" s="421">
        <f>IF(G525="VAL","VALIDÉ",G525)</f>
        <v>14</v>
      </c>
      <c r="I525" s="418">
        <v>3.15</v>
      </c>
      <c r="J525" s="420">
        <f>IF(I525="ABI",0,IF(I525="DSP","DSP",IF(I525="VAL","VAL",(IF(A525="F",VLOOKUP(I525,VIT20MF,2),VLOOKUP(I525,Vit20MG,2))))))</f>
        <v>18</v>
      </c>
      <c r="K525" s="418">
        <v>6.88</v>
      </c>
      <c r="L525" s="420">
        <f>IF(K525="ABI",0,IF(K525="DSP","DSP",IF(K525="VAL","VAL",(IF(A525="F",VLOOKUP(K525,vit50mf,2),VLOOKUP(K525,vit50mg,2))))))</f>
        <v>11</v>
      </c>
      <c r="M525" s="421">
        <f>IF(OR(J525="DSP",L525="DSP"),"DSP",IF(L525="VAL","VALIDÉ",(J525+L525)/2))</f>
        <v>14.5</v>
      </c>
      <c r="N525" s="418">
        <v>0</v>
      </c>
      <c r="O525" s="418">
        <v>62</v>
      </c>
      <c r="P525" s="422">
        <f>IF(OR(N525="DSP",N525="ABI",N525="VAL"),0,N525/O525)</f>
        <v>0</v>
      </c>
      <c r="Q525" s="420">
        <f>IF(N525="ABI",0,IF(N525="DSP","DSP",IF(N525="VAL","VAL",IF(A525="F",VLOOKUP(P525,forcefille,2),VLOOKUP(P525,forcegarçon,2)))))</f>
        <v>0</v>
      </c>
      <c r="R525" s="418">
        <v>49.1</v>
      </c>
      <c r="S525" s="420">
        <f>IF(R525="ABI",0,IF(R525="DSP","DSP",IF(R525="VAL","VAL",IF(A525="F",VLOOKUP(R525,détfille,2),VLOOKUP(R525,détgarçon,2)))))</f>
        <v>5.5</v>
      </c>
      <c r="T525" s="421">
        <f>IF(OR(Q525="VAL",S525="VAL"),"VALIDÉ",IF(AND(Q525="DSP",S525="DSP"),"DSP",IF(Q525="DSP",S525*2,IF(S525="DSP",Q525*2,(Q525+S525)))))</f>
        <v>5.5</v>
      </c>
      <c r="U525" s="418">
        <v>27.26</v>
      </c>
      <c r="V525" s="420">
        <f>IF(U525="ABI",0,IF(U525="DSP","DSP",IF(U525="VAL","VAL",IF(A525="F",VLOOKUP(U525,coorfille,2),VLOOKUP(U525,coorgarçon,2)))))</f>
        <v>4.25</v>
      </c>
      <c r="W525" s="418">
        <v>0</v>
      </c>
      <c r="X525" s="420">
        <f>IF(W525="ABI",0,IF(W525="DSP","DSP",IF(W525="VAL","VAL",IF(A525="F",VLOOKUP(W525,SouplesseFille,2),VLOOKUP(W525,SouplesseGarçon,2)))))</f>
        <v>2.5</v>
      </c>
      <c r="Y525" s="418">
        <v>2</v>
      </c>
      <c r="Z525" s="420">
        <f>IF(Y525="ABI",0,IF(Y525="DSP","DSP",IF(Y525="VAL","VAL",IF(A525="F",VLOOKUP(Y525,eqfille,2),VLOOKUP(Y525,eqgarçon,2)))))</f>
        <v>4</v>
      </c>
      <c r="AA525" s="421">
        <f>IF(AND(V525="DSP",X525="DSP",Z525="DSP"),"DSP",IF(AND(V525="DSP",X525="DSP"),Z525*4,IF(AND(V525="DSP",Z525="DSP"),X525*4,IF(AND(X525="DSP",Z525="DSP"),V525*2,IF(V525="DSP",(X525+Z525)*2,IF(X525="DSP",V525+Z525*2,IF(Z525="DSP",V525+X525*2,IF(Z525="VAL","VALIDÉ",V525+X525+Z525))))))))</f>
        <v>10.75</v>
      </c>
      <c r="AB525" s="418">
        <v>46.9</v>
      </c>
      <c r="AC525" s="420">
        <f>IF(AB525="ABI",0,IF(AB525="DNF",0,IF(AB525="DSP","DSP",IF(AB525="VAL","VAL",(IF(A525="F",VLOOKUP(AB525,nagefille,2),VLOOKUP(AB525,nagegarçon,2)))))))</f>
        <v>7</v>
      </c>
      <c r="AD525" s="423">
        <f>IF(AC525="VAL","VALIDÉ",AC525)</f>
        <v>7</v>
      </c>
      <c r="AE525" s="424">
        <f>IF(AND(H525="DSP",M525="DSP",T525="DSP",AA525="DSP",AD525="DSP"),"DSP",IF(AND(H525="DSP",M525="DSP",T525="DSP",AA525="DSP"),AD525,IF(AND(H525="DSP",M525="DSP",T525="DSP",AD525="DSP"),AA525,IF(AND(H525="DSP",M525="DSP",AA525="DSP",AD525="DSP"),T525,IF(AND(H525="DSP",T525="DSP",AA525="DSP",AD525="DSP"),M525,IF(AND(M525="DSP",T525="DSP",AA525="DSP",AD525="DSP"),H525,IF(AND(T525="DSP",AA525="DSP",AD525="DSP"),(H525+M525)/2,IF(AND(M525="DSP",AA525="DSP",AD525="DSP"),(H525+T525)/2,IF(AND(H525="DSP",AA525="DSP",AD525="DSP"),(M525+T525)/2,IF(AND(M525="DSP",T525="DSP",AD525="DSP"),(H525+AA525)/2,IF(AND(H525="DSP",T525="DSP",AD525="DSP"),(M525+AA525)/2,IF(AND(H525="DSP",M525="DSP",AD525="DSP"),(T525+AA525)/2,IF(AND(M525="DSP",T525="DSP",AA525="DSP"),(H525+AD525)/2,IF(AND(H525="DSP",T525="DSP",AA525="DSP"),(M525+AD525)/2,IF(AND(H525="DSP",M525="DSP",AA525="DSP"),(T525+AD525)/2,IF(AND(H525="DSP",M525="DSP",T525="DSP"),(AA525+AD525)/2,IF(AND(H525="DSP",M525="DSP"),(T525+AA525+AD525)/3,IF(AND(H525="DSP",T525="DSP"),(M525+AA525+AD525)/3,IF(AND(M525="DSP",T525="DSP"),(H525+AA525+AD525)/3,IF(AND(H525="DSP",AA525="DSP"),(M525+T525+AD525)/3,IF(AND(M525="DSP",AA525="DSP"),(H525+T525+AD525)/3,IF(AND(T525="DSP",AA525="DSP"),(H525+M525+AD525)/3,IF(AND(H525="DSP",AD525="DSP"),(M525+T525+AA525)/3,IF(AND(M525="DSP",AD525="DSP"),(H525+T525+AA525)/3,IF(AND(T525="DSP",AD525="DSP"),(H525+M525+AA525)/3,IF(AND(AA525="DSP",AD525="DSP"),(H525+M525+T525)/3,IF(H525="DSP",(M525+T525+AA525+AD525)/4,IF(M525="DSP",(H525+T525+AA525+AD525)/4,IF(T525="DSP",(H525+M525+AA525+AD525)/4,IF(AA525="DSP",(H525+M525+T525+AD525)/4,IF(AD525="DSP",(H525+M525+T525+AA525)/4,SUM(H525+M525+T525+AA525+AD525)/5)))))))))))))))))))))))))))))))</f>
        <v>10.35</v>
      </c>
      <c r="AF525" s="425">
        <f>IF(AE525="DSP",0,AE525)</f>
        <v>10.35</v>
      </c>
      <c r="AG525" s="484">
        <f>RANK(AF525,$AF$3:$AF$651,0)</f>
        <v>400</v>
      </c>
      <c r="AH525" s="426">
        <f>IF(ISERROR(VLOOKUP(B525,'Notes Ecrit'!$A$2:$B$650,2,FALSE)),"ABI",(VLOOKUP(B525,'Notes Ecrit'!$A$2:$B$650,2,FALSE)))</f>
        <v>5.5</v>
      </c>
      <c r="AI525" s="425">
        <f>IF(OR(AH525="ABI",AH525="VALIDÉ"),0,AH525)</f>
        <v>5.5</v>
      </c>
      <c r="AJ525" s="488">
        <f>RANK(AI525,$AI$3:$AI$651,0)</f>
        <v>353</v>
      </c>
      <c r="AK525" s="427">
        <f>IF(AH525="ABI","DEF",IF(AE525="DSP",AH525,(AE525*0.5+AH525*0.5)))</f>
        <v>7.9249999999999998</v>
      </c>
    </row>
    <row r="526" spans="1:37" ht="15.75" customHeight="1" thickBot="1" x14ac:dyDescent="0.35">
      <c r="A526" s="414" t="s">
        <v>74</v>
      </c>
      <c r="B526" s="415">
        <v>21907239</v>
      </c>
      <c r="C526" s="434" t="s">
        <v>920</v>
      </c>
      <c r="D526" s="435" t="s">
        <v>507</v>
      </c>
      <c r="E526" s="418">
        <v>12</v>
      </c>
      <c r="F526" s="419">
        <f>IF(E526="ABI","ABI",IF(E526="DSP","DSP",IF(E526="VAL","VAL",(VLOOKUP(E526,tpstest,2)))))</f>
        <v>15.5</v>
      </c>
      <c r="G526" s="420">
        <f>IF(F526="ABI",0,IF(F526="DSP","DSP",IF(F526="VAL","VAL",(IF(A526="F",VLOOKUP(F526,endurfille,2),VLOOKUP(F526,endurgarçon,2))))))</f>
        <v>12</v>
      </c>
      <c r="H526" s="421">
        <f>IF(G526="VAL","VALIDÉ",G526)</f>
        <v>12</v>
      </c>
      <c r="I526" s="418">
        <v>3.36</v>
      </c>
      <c r="J526" s="420">
        <f>IF(I526="ABI",0,IF(I526="DSP","DSP",IF(I526="VAL","VAL",(IF(A526="F",VLOOKUP(I526,VIT20MF,2),VLOOKUP(I526,Vit20MG,2))))))</f>
        <v>19</v>
      </c>
      <c r="K526" s="418">
        <v>7.26</v>
      </c>
      <c r="L526" s="420">
        <f>IF(K526="ABI",0,IF(K526="DSP","DSP",IF(K526="VAL","VAL",(IF(A526="F",VLOOKUP(K526,vit50mf,2),VLOOKUP(K526,vit50mg,2))))))</f>
        <v>14</v>
      </c>
      <c r="M526" s="421">
        <f>IF(OR(J526="DSP",L526="DSP"),"DSP",IF(L526="VAL","VALIDÉ",(J526+L526)/2))</f>
        <v>16.5</v>
      </c>
      <c r="N526" s="418">
        <v>29</v>
      </c>
      <c r="O526" s="418">
        <v>59.5</v>
      </c>
      <c r="P526" s="422">
        <f>IF(OR(N526="DSP",N526="ABI",N526="VAL"),0,N526/O526)</f>
        <v>0.48739495798319327</v>
      </c>
      <c r="Q526" s="420">
        <f>IF(N526="ABI",0,IF(N526="DSP","DSP",IF(N526="VAL","VAL",IF(A526="F",VLOOKUP(P526,forcefille,2),VLOOKUP(P526,forcegarçon,2)))))</f>
        <v>4.5</v>
      </c>
      <c r="R526" s="418">
        <v>33.4</v>
      </c>
      <c r="S526" s="420">
        <f>IF(R526="ABI",0,IF(R526="DSP","DSP",IF(R526="VAL","VAL",IF(A526="F",VLOOKUP(R526,détfille,2),VLOOKUP(R526,détgarçon,2)))))</f>
        <v>5.5</v>
      </c>
      <c r="T526" s="421">
        <f>IF(OR(Q526="VAL",S526="VAL"),"VALIDÉ",IF(AND(Q526="DSP",S526="DSP"),"DSP",IF(Q526="DSP",S526*2,IF(S526="DSP",Q526*2,(Q526+S526)))))</f>
        <v>10</v>
      </c>
      <c r="U526" s="418">
        <v>26.99</v>
      </c>
      <c r="V526" s="420">
        <f>IF(U526="ABI",0,IF(U526="DSP","DSP",IF(U526="VAL","VAL",IF(A526="F",VLOOKUP(U526,coorfille,2),VLOOKUP(U526,coorgarçon,2)))))</f>
        <v>5.5</v>
      </c>
      <c r="W526" s="418">
        <v>-9</v>
      </c>
      <c r="X526" s="420">
        <f>IF(W526="ABI",0,IF(W526="DSP","DSP",IF(W526="VAL","VAL",IF(A526="F",VLOOKUP(W526,SouplesseFille,2),VLOOKUP(W526,SouplesseGarçon,2)))))</f>
        <v>1</v>
      </c>
      <c r="Y526" s="418">
        <v>2</v>
      </c>
      <c r="Z526" s="420">
        <f>IF(Y526="ABI",0,IF(Y526="DSP","DSP",IF(Y526="VAL","VAL",IF(A526="F",VLOOKUP(Y526,eqfille,2),VLOOKUP(Y526,eqgarçon,2)))))</f>
        <v>4</v>
      </c>
      <c r="AA526" s="421">
        <f>IF(AND(V526="DSP",X526="DSP",Z526="DSP"),"DSP",IF(AND(V526="DSP",X526="DSP"),Z526*4,IF(AND(V526="DSP",Z526="DSP"),X526*4,IF(AND(X526="DSP",Z526="DSP"),V526*2,IF(V526="DSP",(X526+Z526)*2,IF(X526="DSP",V526+Z526*2,IF(Z526="DSP",V526+X526*2,IF(Z526="VAL","VALIDÉ",V526+X526+Z526))))))))</f>
        <v>10.5</v>
      </c>
      <c r="AB526" s="418" t="s">
        <v>1025</v>
      </c>
      <c r="AC526" s="420" t="str">
        <f>IF(AB526="ABI",0,IF(AB526="DNF",0,IF(AB526="DSP","DSP",IF(AB526="VAL","VAL",(IF(A526="F",VLOOKUP(AB526,nagefille,2),VLOOKUP(AB526,nagegarçon,2)))))))</f>
        <v>DSP</v>
      </c>
      <c r="AD526" s="423" t="str">
        <f>IF(AC526="VAL","VALIDÉ",AC526)</f>
        <v>DSP</v>
      </c>
      <c r="AE526" s="424">
        <f>IF(AND(H526="DSP",M526="DSP",T526="DSP",AA526="DSP",AD526="DSP"),"DSP",IF(AND(H526="DSP",M526="DSP",T526="DSP",AA526="DSP"),AD526,IF(AND(H526="DSP",M526="DSP",T526="DSP",AD526="DSP"),AA526,IF(AND(H526="DSP",M526="DSP",AA526="DSP",AD526="DSP"),T526,IF(AND(H526="DSP",T526="DSP",AA526="DSP",AD526="DSP"),M526,IF(AND(M526="DSP",T526="DSP",AA526="DSP",AD526="DSP"),H526,IF(AND(T526="DSP",AA526="DSP",AD526="DSP"),(H526+M526)/2,IF(AND(M526="DSP",AA526="DSP",AD526="DSP"),(H526+T526)/2,IF(AND(H526="DSP",AA526="DSP",AD526="DSP"),(M526+T526)/2,IF(AND(M526="DSP",T526="DSP",AD526="DSP"),(H526+AA526)/2,IF(AND(H526="DSP",T526="DSP",AD526="DSP"),(M526+AA526)/2,IF(AND(H526="DSP",M526="DSP",AD526="DSP"),(T526+AA526)/2,IF(AND(M526="DSP",T526="DSP",AA526="DSP"),(H526+AD526)/2,IF(AND(H526="DSP",T526="DSP",AA526="DSP"),(M526+AD526)/2,IF(AND(H526="DSP",M526="DSP",AA526="DSP"),(T526+AD526)/2,IF(AND(H526="DSP",M526="DSP",T526="DSP"),(AA526+AD526)/2,IF(AND(H526="DSP",M526="DSP"),(T526+AA526+AD526)/3,IF(AND(H526="DSP",T526="DSP"),(M526+AA526+AD526)/3,IF(AND(M526="DSP",T526="DSP"),(H526+AA526+AD526)/3,IF(AND(H526="DSP",AA526="DSP"),(M526+T526+AD526)/3,IF(AND(M526="DSP",AA526="DSP"),(H526+T526+AD526)/3,IF(AND(T526="DSP",AA526="DSP"),(H526+M526+AD526)/3,IF(AND(H526="DSP",AD526="DSP"),(M526+T526+AA526)/3,IF(AND(M526="DSP",AD526="DSP"),(H526+T526+AA526)/3,IF(AND(T526="DSP",AD526="DSP"),(H526+M526+AA526)/3,IF(AND(AA526="DSP",AD526="DSP"),(H526+M526+T526)/3,IF(H526="DSP",(M526+T526+AA526+AD526)/4,IF(M526="DSP",(H526+T526+AA526+AD526)/4,IF(T526="DSP",(H526+M526+AA526+AD526)/4,IF(AA526="DSP",(H526+M526+T526+AD526)/4,IF(AD526="DSP",(H526+M526+T526+AA526)/4,SUM(H526+M526+T526+AA526+AD526)/5)))))))))))))))))))))))))))))))</f>
        <v>12.25</v>
      </c>
      <c r="AF526" s="425">
        <f>IF(AE526="DSP",0,AE526)</f>
        <v>12.25</v>
      </c>
      <c r="AG526" s="484">
        <f>RANK(AF526,$AF$3:$AF$651,0)</f>
        <v>158</v>
      </c>
      <c r="AH526" s="426">
        <f>IF(ISERROR(VLOOKUP(B526,'Notes Ecrit'!$A$2:$B$650,2,FALSE)),"ABI",(VLOOKUP(B526,'Notes Ecrit'!$A$2:$B$650,2,FALSE)))</f>
        <v>5.5</v>
      </c>
      <c r="AI526" s="425">
        <f>IF(OR(AH526="ABI",AH526="VALIDÉ"),0,AH526)</f>
        <v>5.5</v>
      </c>
      <c r="AJ526" s="488">
        <f>RANK(AI526,$AI$3:$AI$651,0)</f>
        <v>353</v>
      </c>
      <c r="AK526" s="427">
        <f>IF(AH526="ABI","DEF",IF(AE526="DSP",AH526,(AE526*0.5+AH526*0.5)))</f>
        <v>8.875</v>
      </c>
    </row>
    <row r="527" spans="1:37" ht="15.75" customHeight="1" thickBot="1" x14ac:dyDescent="0.35">
      <c r="A527" s="414" t="s">
        <v>1026</v>
      </c>
      <c r="B527" s="415">
        <v>21902815</v>
      </c>
      <c r="C527" s="434" t="s">
        <v>921</v>
      </c>
      <c r="D527" s="435" t="s">
        <v>162</v>
      </c>
      <c r="E527" s="418">
        <v>13</v>
      </c>
      <c r="F527" s="419">
        <f>IF(E527="ABI","ABI",IF(E527="DSP","DSP",IF(E527="VAL","VAL",(VLOOKUP(E527,tpstest,2)))))</f>
        <v>16</v>
      </c>
      <c r="G527" s="420">
        <f>IF(F527="ABI",0,IF(F527="DSP","DSP",IF(F527="VAL","VAL",(IF(A527="F",VLOOKUP(F527,endurfille,2),VLOOKUP(F527,endurgarçon,2))))))</f>
        <v>10</v>
      </c>
      <c r="H527" s="421">
        <f>IF(G527="VAL","VALIDÉ",G527)</f>
        <v>10</v>
      </c>
      <c r="I527" s="418">
        <v>3.37</v>
      </c>
      <c r="J527" s="420">
        <f>IF(I527="ABI",0,IF(I527="DSP","DSP",IF(I527="VAL","VAL",(IF(A527="F",VLOOKUP(I527,VIT20MF,2),VLOOKUP(I527,Vit20MG,2))))))</f>
        <v>14</v>
      </c>
      <c r="K527" s="418">
        <v>7.19</v>
      </c>
      <c r="L527" s="420">
        <f>IF(K527="ABI",0,IF(K527="DSP","DSP",IF(K527="VAL","VAL",(IF(A527="F",VLOOKUP(K527,vit50mf,2),VLOOKUP(K527,vit50mg,2))))))</f>
        <v>8</v>
      </c>
      <c r="M527" s="421">
        <f>IF(OR(J527="DSP",L527="DSP"),"DSP",IF(L527="VAL","VALIDÉ",(J527+L527)/2))</f>
        <v>11</v>
      </c>
      <c r="N527" s="418">
        <v>62</v>
      </c>
      <c r="O527" s="418">
        <v>70</v>
      </c>
      <c r="P527" s="422">
        <f>IF(OR(N527="DSP",N527="ABI",N527="VAL"),0,N527/O527)</f>
        <v>0.88571428571428568</v>
      </c>
      <c r="Q527" s="420">
        <f>IF(N527="ABI",0,IF(N527="DSP","DSP",IF(N527="VAL","VAL",IF(A527="F",VLOOKUP(P527,forcefille,2),VLOOKUP(P527,forcegarçon,2)))))</f>
        <v>4.5</v>
      </c>
      <c r="R527" s="418">
        <v>42.1</v>
      </c>
      <c r="S527" s="420">
        <f>IF(R527="ABI",0,IF(R527="DSP","DSP",IF(R527="VAL","VAL",IF(A527="F",VLOOKUP(R527,détfille,2),VLOOKUP(R527,détgarçon,2)))))</f>
        <v>3.5</v>
      </c>
      <c r="T527" s="421">
        <f>IF(OR(Q527="VAL",S527="VAL"),"VALIDÉ",IF(AND(Q527="DSP",S527="DSP"),"DSP",IF(Q527="DSP",S527*2,IF(S527="DSP",Q527*2,(Q527+S527)))))</f>
        <v>8</v>
      </c>
      <c r="U527" s="418">
        <v>28.41</v>
      </c>
      <c r="V527" s="420">
        <f>IF(U527="ABI",0,IF(U527="DSP","DSP",IF(U527="VAL","VAL",IF(A527="F",VLOOKUP(U527,coorfille,2),VLOOKUP(U527,coorgarçon,2)))))</f>
        <v>3.75</v>
      </c>
      <c r="W527" s="418">
        <v>-12</v>
      </c>
      <c r="X527" s="420">
        <f>IF(W527="ABI",0,IF(W527="DSP","DSP",IF(W527="VAL","VAL",IF(A527="F",VLOOKUP(W527,SouplesseFille,2),VLOOKUP(W527,SouplesseGarçon,2)))))</f>
        <v>0.5</v>
      </c>
      <c r="Y527" s="418">
        <v>8</v>
      </c>
      <c r="Z527" s="420">
        <f>IF(Y527="ABI",0,IF(Y527="DSP","DSP",IF(Y527="VAL","VAL",IF(A527="F",VLOOKUP(Y527,eqfille,2),VLOOKUP(Y527,eqgarçon,2)))))</f>
        <v>1</v>
      </c>
      <c r="AA527" s="421">
        <f>IF(AND(V527="DSP",X527="DSP",Z527="DSP"),"DSP",IF(AND(V527="DSP",X527="DSP"),Z527*4,IF(AND(V527="DSP",Z527="DSP"),X527*4,IF(AND(X527="DSP",Z527="DSP"),V527*2,IF(V527="DSP",(X527+Z527)*2,IF(X527="DSP",V527+Z527*2,IF(Z527="DSP",V527+X527*2,IF(Z527="VAL","VALIDÉ",V527+X527+Z527))))))))</f>
        <v>5.25</v>
      </c>
      <c r="AB527" s="418">
        <v>39.39</v>
      </c>
      <c r="AC527" s="420">
        <f>IF(AB527="ABI",0,IF(AB527="DNF",0,IF(AB527="DSP","DSP",IF(AB527="VAL","VAL",(IF(A527="F",VLOOKUP(AB527,nagefille,2),VLOOKUP(AB527,nagegarçon,2)))))))</f>
        <v>11</v>
      </c>
      <c r="AD527" s="423">
        <f>IF(AC527="VAL","VALIDÉ",AC527)</f>
        <v>11</v>
      </c>
      <c r="AE527" s="424">
        <f>IF(AND(H527="DSP",M527="DSP",T527="DSP",AA527="DSP",AD527="DSP"),"DSP",IF(AND(H527="DSP",M527="DSP",T527="DSP",AA527="DSP"),AD527,IF(AND(H527="DSP",M527="DSP",T527="DSP",AD527="DSP"),AA527,IF(AND(H527="DSP",M527="DSP",AA527="DSP",AD527="DSP"),T527,IF(AND(H527="DSP",T527="DSP",AA527="DSP",AD527="DSP"),M527,IF(AND(M527="DSP",T527="DSP",AA527="DSP",AD527="DSP"),H527,IF(AND(T527="DSP",AA527="DSP",AD527="DSP"),(H527+M527)/2,IF(AND(M527="DSP",AA527="DSP",AD527="DSP"),(H527+T527)/2,IF(AND(H527="DSP",AA527="DSP",AD527="DSP"),(M527+T527)/2,IF(AND(M527="DSP",T527="DSP",AD527="DSP"),(H527+AA527)/2,IF(AND(H527="DSP",T527="DSP",AD527="DSP"),(M527+AA527)/2,IF(AND(H527="DSP",M527="DSP",AD527="DSP"),(T527+AA527)/2,IF(AND(M527="DSP",T527="DSP",AA527="DSP"),(H527+AD527)/2,IF(AND(H527="DSP",T527="DSP",AA527="DSP"),(M527+AD527)/2,IF(AND(H527="DSP",M527="DSP",AA527="DSP"),(T527+AD527)/2,IF(AND(H527="DSP",M527="DSP",T527="DSP"),(AA527+AD527)/2,IF(AND(H527="DSP",M527="DSP"),(T527+AA527+AD527)/3,IF(AND(H527="DSP",T527="DSP"),(M527+AA527+AD527)/3,IF(AND(M527="DSP",T527="DSP"),(H527+AA527+AD527)/3,IF(AND(H527="DSP",AA527="DSP"),(M527+T527+AD527)/3,IF(AND(M527="DSP",AA527="DSP"),(H527+T527+AD527)/3,IF(AND(T527="DSP",AA527="DSP"),(H527+M527+AD527)/3,IF(AND(H527="DSP",AD527="DSP"),(M527+T527+AA527)/3,IF(AND(M527="DSP",AD527="DSP"),(H527+T527+AA527)/3,IF(AND(T527="DSP",AD527="DSP"),(H527+M527+AA527)/3,IF(AND(AA527="DSP",AD527="DSP"),(H527+M527+T527)/3,IF(H527="DSP",(M527+T527+AA527+AD527)/4,IF(M527="DSP",(H527+T527+AA527+AD527)/4,IF(T527="DSP",(H527+M527+AA527+AD527)/4,IF(AA527="DSP",(H527+M527+T527+AD527)/4,IF(AD527="DSP",(H527+M527+T527+AA527)/4,SUM(H527+M527+T527+AA527+AD527)/5)))))))))))))))))))))))))))))))</f>
        <v>9.0500000000000007</v>
      </c>
      <c r="AF527" s="425">
        <f>IF(AE527="DSP",0,AE527)</f>
        <v>9.0500000000000007</v>
      </c>
      <c r="AG527" s="484">
        <f>RANK(AF527,$AF$3:$AF$651,0)</f>
        <v>500</v>
      </c>
      <c r="AH527" s="426">
        <f>IF(ISERROR(VLOOKUP(B527,'Notes Ecrit'!$A$2:$B$650,2,FALSE)),"ABI",(VLOOKUP(B527,'Notes Ecrit'!$A$2:$B$650,2,FALSE)))</f>
        <v>5</v>
      </c>
      <c r="AI527" s="425">
        <f>IF(OR(AH527="ABI",AH527="VALIDÉ"),0,AH527)</f>
        <v>5</v>
      </c>
      <c r="AJ527" s="488">
        <f>RANK(AI527,$AI$3:$AI$651,0)</f>
        <v>416</v>
      </c>
      <c r="AK527" s="427">
        <f>IF(AH527="ABI","DEF",IF(AE527="DSP",AH527,(AE527*0.5+AH527*0.5)))</f>
        <v>7.0250000000000004</v>
      </c>
    </row>
    <row r="528" spans="1:37" ht="15.75" customHeight="1" thickBot="1" x14ac:dyDescent="0.35">
      <c r="A528" s="414" t="s">
        <v>74</v>
      </c>
      <c r="B528" s="415">
        <v>21902576</v>
      </c>
      <c r="C528" s="440" t="s">
        <v>922</v>
      </c>
      <c r="D528" s="441" t="s">
        <v>285</v>
      </c>
      <c r="E528" s="418">
        <v>13</v>
      </c>
      <c r="F528" s="419">
        <f>IF(E528="ABI","ABI",IF(E528="DSP","DSP",IF(E528="VAL","VAL",(VLOOKUP(E528,tpstest,2)))))</f>
        <v>16</v>
      </c>
      <c r="G528" s="420">
        <f>IF(F528="ABI",0,IF(F528="DSP","DSP",IF(F528="VAL","VAL",(IF(A528="F",VLOOKUP(F528,endurfille,2),VLOOKUP(F528,endurgarçon,2))))))</f>
        <v>13</v>
      </c>
      <c r="H528" s="421">
        <f>IF(G528="VAL","VALIDÉ",G528)</f>
        <v>13</v>
      </c>
      <c r="I528" s="418">
        <v>3.45</v>
      </c>
      <c r="J528" s="420">
        <f>IF(I528="ABI",0,IF(I528="DSP","DSP",IF(I528="VAL","VAL",(IF(A528="F",VLOOKUP(I528,VIT20MF,2),VLOOKUP(I528,Vit20MG,2))))))</f>
        <v>17</v>
      </c>
      <c r="K528" s="418">
        <v>7.47</v>
      </c>
      <c r="L528" s="420">
        <f>IF(K528="ABI",0,IF(K528="DSP","DSP",IF(K528="VAL","VAL",(IF(A528="F",VLOOKUP(K528,vit50mf,2),VLOOKUP(K528,vit50mg,2))))))</f>
        <v>13</v>
      </c>
      <c r="M528" s="421">
        <f>IF(OR(J528="DSP",L528="DSP"),"DSP",IF(L528="VAL","VALIDÉ",(J528+L528)/2))</f>
        <v>15</v>
      </c>
      <c r="N528" s="418">
        <v>35</v>
      </c>
      <c r="O528" s="418">
        <v>57</v>
      </c>
      <c r="P528" s="422">
        <f>IF(OR(N528="DSP",N528="ABI",N528="VAL"),0,N528/O528)</f>
        <v>0.61403508771929827</v>
      </c>
      <c r="Q528" s="420">
        <f>IF(N528="ABI",0,IF(N528="DSP","DSP",IF(N528="VAL","VAL",IF(A528="F",VLOOKUP(P528,forcefille,2),VLOOKUP(P528,forcegarçon,2)))))</f>
        <v>6</v>
      </c>
      <c r="R528" s="418">
        <v>35.1</v>
      </c>
      <c r="S528" s="420">
        <f>IF(R528="ABI",0,IF(R528="DSP","DSP",IF(R528="VAL","VAL",IF(A528="F",VLOOKUP(R528,détfille,2),VLOOKUP(R528,détgarçon,2)))))</f>
        <v>6</v>
      </c>
      <c r="T528" s="421">
        <f>IF(OR(Q528="VAL",S528="VAL"),"VALIDÉ",IF(AND(Q528="DSP",S528="DSP"),"DSP",IF(Q528="DSP",S528*2,IF(S528="DSP",Q528*2,(Q528+S528)))))</f>
        <v>12</v>
      </c>
      <c r="U528" s="418">
        <v>27.91</v>
      </c>
      <c r="V528" s="420">
        <f>IF(U528="ABI",0,IF(U528="DSP","DSP",IF(U528="VAL","VAL",IF(A528="F",VLOOKUP(U528,coorfille,2),VLOOKUP(U528,coorgarçon,2)))))</f>
        <v>5</v>
      </c>
      <c r="W528" s="418">
        <v>8</v>
      </c>
      <c r="X528" s="420">
        <f>IF(W528="ABI",0,IF(W528="DSP","DSP",IF(W528="VAL","VAL",IF(A528="F",VLOOKUP(W528,SouplesseFille,2),VLOOKUP(W528,SouplesseGarçon,2)))))</f>
        <v>3.75</v>
      </c>
      <c r="Y528" s="418">
        <v>3</v>
      </c>
      <c r="Z528" s="420">
        <f>IF(Y528="ABI",0,IF(Y528="DSP","DSP",IF(Y528="VAL","VAL",IF(A528="F",VLOOKUP(Y528,eqfille,2),VLOOKUP(Y528,eqgarçon,2)))))</f>
        <v>3.5</v>
      </c>
      <c r="AA528" s="421">
        <f>IF(AND(V528="DSP",X528="DSP",Z528="DSP"),"DSP",IF(AND(V528="DSP",X528="DSP"),Z528*4,IF(AND(V528="DSP",Z528="DSP"),X528*4,IF(AND(X528="DSP",Z528="DSP"),V528*2,IF(V528="DSP",(X528+Z528)*2,IF(X528="DSP",V528+Z528*2,IF(Z528="DSP",V528+X528*2,IF(Z528="VAL","VALIDÉ",V528+X528+Z528))))))))</f>
        <v>12.25</v>
      </c>
      <c r="AB528" s="418">
        <v>38.200000000000003</v>
      </c>
      <c r="AC528" s="420">
        <f>IF(AB528="ABI",0,IF(AB528="DNF",0,IF(AB528="DSP","DSP",IF(AB528="VAL","VAL",(IF(A528="F",VLOOKUP(AB528,nagefille,2),VLOOKUP(AB528,nagegarçon,2)))))))</f>
        <v>15</v>
      </c>
      <c r="AD528" s="423">
        <f>IF(AC528="VAL","VALIDÉ",AC528)</f>
        <v>15</v>
      </c>
      <c r="AE528" s="424">
        <f>IF(AND(H528="DSP",M528="DSP",T528="DSP",AA528="DSP",AD528="DSP"),"DSP",IF(AND(H528="DSP",M528="DSP",T528="DSP",AA528="DSP"),AD528,IF(AND(H528="DSP",M528="DSP",T528="DSP",AD528="DSP"),AA528,IF(AND(H528="DSP",M528="DSP",AA528="DSP",AD528="DSP"),T528,IF(AND(H528="DSP",T528="DSP",AA528="DSP",AD528="DSP"),M528,IF(AND(M528="DSP",T528="DSP",AA528="DSP",AD528="DSP"),H528,IF(AND(T528="DSP",AA528="DSP",AD528="DSP"),(H528+M528)/2,IF(AND(M528="DSP",AA528="DSP",AD528="DSP"),(H528+T528)/2,IF(AND(H528="DSP",AA528="DSP",AD528="DSP"),(M528+T528)/2,IF(AND(M528="DSP",T528="DSP",AD528="DSP"),(H528+AA528)/2,IF(AND(H528="DSP",T528="DSP",AD528="DSP"),(M528+AA528)/2,IF(AND(H528="DSP",M528="DSP",AD528="DSP"),(T528+AA528)/2,IF(AND(M528="DSP",T528="DSP",AA528="DSP"),(H528+AD528)/2,IF(AND(H528="DSP",T528="DSP",AA528="DSP"),(M528+AD528)/2,IF(AND(H528="DSP",M528="DSP",AA528="DSP"),(T528+AD528)/2,IF(AND(H528="DSP",M528="DSP",T528="DSP"),(AA528+AD528)/2,IF(AND(H528="DSP",M528="DSP"),(T528+AA528+AD528)/3,IF(AND(H528="DSP",T528="DSP"),(M528+AA528+AD528)/3,IF(AND(M528="DSP",T528="DSP"),(H528+AA528+AD528)/3,IF(AND(H528="DSP",AA528="DSP"),(M528+T528+AD528)/3,IF(AND(M528="DSP",AA528="DSP"),(H528+T528+AD528)/3,IF(AND(T528="DSP",AA528="DSP"),(H528+M528+AD528)/3,IF(AND(H528="DSP",AD528="DSP"),(M528+T528+AA528)/3,IF(AND(M528="DSP",AD528="DSP"),(H528+T528+AA528)/3,IF(AND(T528="DSP",AD528="DSP"),(H528+M528+AA528)/3,IF(AND(AA528="DSP",AD528="DSP"),(H528+M528+T528)/3,IF(H528="DSP",(M528+T528+AA528+AD528)/4,IF(M528="DSP",(H528+T528+AA528+AD528)/4,IF(T528="DSP",(H528+M528+AA528+AD528)/4,IF(AA528="DSP",(H528+M528+T528+AD528)/4,IF(AD528="DSP",(H528+M528+T528+AA528)/4,SUM(H528+M528+T528+AA528+AD528)/5)))))))))))))))))))))))))))))))</f>
        <v>13.45</v>
      </c>
      <c r="AF528" s="425">
        <f>IF(AE528="DSP",0,AE528)</f>
        <v>13.45</v>
      </c>
      <c r="AG528" s="484">
        <f>RANK(AF528,$AF$3:$AF$651,0)</f>
        <v>50</v>
      </c>
      <c r="AH528" s="426">
        <f>IF(ISERROR(VLOOKUP(B528,'Notes Ecrit'!$A$2:$B$650,2,FALSE)),"ABI",(VLOOKUP(B528,'Notes Ecrit'!$A$2:$B$650,2,FALSE)))</f>
        <v>5.5</v>
      </c>
      <c r="AI528" s="425">
        <f>IF(OR(AH528="ABI",AH528="VALIDÉ"),0,AH528)</f>
        <v>5.5</v>
      </c>
      <c r="AJ528" s="488">
        <f>RANK(AI528,$AI$3:$AI$651,0)</f>
        <v>353</v>
      </c>
      <c r="AK528" s="427">
        <f>IF(AH528="ABI","DEF",IF(AE528="DSP",AH528,(AE528*0.5+AH528*0.5)))</f>
        <v>9.4749999999999996</v>
      </c>
    </row>
    <row r="529" spans="1:37" ht="15.75" customHeight="1" thickBot="1" x14ac:dyDescent="0.35">
      <c r="A529" s="414" t="s">
        <v>1026</v>
      </c>
      <c r="B529" s="415">
        <v>21908075</v>
      </c>
      <c r="C529" s="434" t="s">
        <v>923</v>
      </c>
      <c r="D529" s="435" t="s">
        <v>924</v>
      </c>
      <c r="E529" s="418" t="s">
        <v>329</v>
      </c>
      <c r="F529" s="419" t="str">
        <f>IF(E529="ABI","ABI",IF(E529="DSP","DSP",IF(E529="VAL","VAL",(VLOOKUP(E529,tpstest,2)))))</f>
        <v>ABI</v>
      </c>
      <c r="G529" s="420">
        <f>IF(F529="ABI",0,IF(F529="DSP","DSP",IF(F529="VAL","VAL",(IF(A529="F",VLOOKUP(F529,endurfille,2),VLOOKUP(F529,endurgarçon,2))))))</f>
        <v>0</v>
      </c>
      <c r="H529" s="421">
        <f>IF(G529="VAL","VALIDÉ",G529)</f>
        <v>0</v>
      </c>
      <c r="I529" s="418" t="s">
        <v>329</v>
      </c>
      <c r="J529" s="420">
        <f>IF(I529="ABI",0,IF(I529="DSP","DSP",IF(I529="VAL","VAL",(IF(A529="F",VLOOKUP(I529,VIT20MF,2),VLOOKUP(I529,Vit20MG,2))))))</f>
        <v>0</v>
      </c>
      <c r="K529" s="418" t="s">
        <v>329</v>
      </c>
      <c r="L529" s="420">
        <f>IF(K529="ABI",0,IF(K529="DSP","DSP",IF(K529="VAL","VAL",(IF(A529="F",VLOOKUP(K529,vit50mf,2),VLOOKUP(K529,vit50mg,2))))))</f>
        <v>0</v>
      </c>
      <c r="M529" s="421">
        <f>IF(OR(J529="DSP",L529="DSP"),"DSP",IF(L529="VAL","VALIDÉ",(J529+L529)/2))</f>
        <v>0</v>
      </c>
      <c r="N529" s="418" t="s">
        <v>329</v>
      </c>
      <c r="O529" s="418"/>
      <c r="P529" s="422">
        <f>IF(OR(N529="DSP",N529="ABI",N529="VAL"),0,N529/O529)</f>
        <v>0</v>
      </c>
      <c r="Q529" s="420">
        <f>IF(N529="ABI",0,IF(N529="DSP","DSP",IF(N529="VAL","VAL",IF(A529="F",VLOOKUP(P529,forcefille,2),VLOOKUP(P529,forcegarçon,2)))))</f>
        <v>0</v>
      </c>
      <c r="R529" s="418" t="s">
        <v>329</v>
      </c>
      <c r="S529" s="420">
        <f>IF(R529="ABI",0,IF(R529="DSP","DSP",IF(R529="VAL","VAL",IF(A529="F",VLOOKUP(R529,détfille,2),VLOOKUP(R529,détgarçon,2)))))</f>
        <v>0</v>
      </c>
      <c r="T529" s="421">
        <f>IF(OR(Q529="VAL",S529="VAL"),"VALIDÉ",IF(AND(Q529="DSP",S529="DSP"),"DSP",IF(Q529="DSP",S529*2,IF(S529="DSP",Q529*2,(Q529+S529)))))</f>
        <v>0</v>
      </c>
      <c r="U529" s="418" t="s">
        <v>329</v>
      </c>
      <c r="V529" s="420">
        <f>IF(U529="ABI",0,IF(U529="DSP","DSP",IF(U529="VAL","VAL",IF(A529="F",VLOOKUP(U529,coorfille,2),VLOOKUP(U529,coorgarçon,2)))))</f>
        <v>0</v>
      </c>
      <c r="W529" s="418" t="s">
        <v>329</v>
      </c>
      <c r="X529" s="420">
        <f>IF(W529="ABI",0,IF(W529="DSP","DSP",IF(W529="VAL","VAL",IF(A529="F",VLOOKUP(W529,SouplesseFille,2),VLOOKUP(W529,SouplesseGarçon,2)))))</f>
        <v>0</v>
      </c>
      <c r="Y529" s="418" t="s">
        <v>329</v>
      </c>
      <c r="Z529" s="420">
        <f>IF(Y529="ABI",0,IF(Y529="DSP","DSP",IF(Y529="VAL","VAL",IF(A529="F",VLOOKUP(Y529,eqfille,2),VLOOKUP(Y529,eqgarçon,2)))))</f>
        <v>0</v>
      </c>
      <c r="AA529" s="421">
        <f>IF(AND(V529="DSP",X529="DSP",Z529="DSP"),"DSP",IF(AND(V529="DSP",X529="DSP"),Z529*4,IF(AND(V529="DSP",Z529="DSP"),X529*4,IF(AND(X529="DSP",Z529="DSP"),V529*2,IF(V529="DSP",(X529+Z529)*2,IF(X529="DSP",V529+Z529*2,IF(Z529="DSP",V529+X529*2,IF(Z529="VAL","VALIDÉ",V529+X529+Z529))))))))</f>
        <v>0</v>
      </c>
      <c r="AB529" s="418" t="s">
        <v>329</v>
      </c>
      <c r="AC529" s="420">
        <f>IF(AB529="ABI",0,IF(AB529="DNF",0,IF(AB529="DSP","DSP",IF(AB529="VAL","VAL",(IF(A529="F",VLOOKUP(AB529,nagefille,2),VLOOKUP(AB529,nagegarçon,2)))))))</f>
        <v>0</v>
      </c>
      <c r="AD529" s="423">
        <f>IF(AC529="VAL","VALIDÉ",AC529)</f>
        <v>0</v>
      </c>
      <c r="AE529" s="424">
        <f>IF(AND(H529="DSP",M529="DSP",T529="DSP",AA529="DSP",AD529="DSP"),"DSP",IF(AND(H529="DSP",M529="DSP",T529="DSP",AA529="DSP"),AD529,IF(AND(H529="DSP",M529="DSP",T529="DSP",AD529="DSP"),AA529,IF(AND(H529="DSP",M529="DSP",AA529="DSP",AD529="DSP"),T529,IF(AND(H529="DSP",T529="DSP",AA529="DSP",AD529="DSP"),M529,IF(AND(M529="DSP",T529="DSP",AA529="DSP",AD529="DSP"),H529,IF(AND(T529="DSP",AA529="DSP",AD529="DSP"),(H529+M529)/2,IF(AND(M529="DSP",AA529="DSP",AD529="DSP"),(H529+T529)/2,IF(AND(H529="DSP",AA529="DSP",AD529="DSP"),(M529+T529)/2,IF(AND(M529="DSP",T529="DSP",AD529="DSP"),(H529+AA529)/2,IF(AND(H529="DSP",T529="DSP",AD529="DSP"),(M529+AA529)/2,IF(AND(H529="DSP",M529="DSP",AD529="DSP"),(T529+AA529)/2,IF(AND(M529="DSP",T529="DSP",AA529="DSP"),(H529+AD529)/2,IF(AND(H529="DSP",T529="DSP",AA529="DSP"),(M529+AD529)/2,IF(AND(H529="DSP",M529="DSP",AA529="DSP"),(T529+AD529)/2,IF(AND(H529="DSP",M529="DSP",T529="DSP"),(AA529+AD529)/2,IF(AND(H529="DSP",M529="DSP"),(T529+AA529+AD529)/3,IF(AND(H529="DSP",T529="DSP"),(M529+AA529+AD529)/3,IF(AND(M529="DSP",T529="DSP"),(H529+AA529+AD529)/3,IF(AND(H529="DSP",AA529="DSP"),(M529+T529+AD529)/3,IF(AND(M529="DSP",AA529="DSP"),(H529+T529+AD529)/3,IF(AND(T529="DSP",AA529="DSP"),(H529+M529+AD529)/3,IF(AND(H529="DSP",AD529="DSP"),(M529+T529+AA529)/3,IF(AND(M529="DSP",AD529="DSP"),(H529+T529+AA529)/3,IF(AND(T529="DSP",AD529="DSP"),(H529+M529+AA529)/3,IF(AND(AA529="DSP",AD529="DSP"),(H529+M529+T529)/3,IF(H529="DSP",(M529+T529+AA529+AD529)/4,IF(M529="DSP",(H529+T529+AA529+AD529)/4,IF(T529="DSP",(H529+M529+AA529+AD529)/4,IF(AA529="DSP",(H529+M529+T529+AD529)/4,IF(AD529="DSP",(H529+M529+T529+AA529)/4,SUM(H529+M529+T529+AA529+AD529)/5)))))))))))))))))))))))))))))))</f>
        <v>0</v>
      </c>
      <c r="AF529" s="425">
        <f>IF(AE529="DSP",0,AE529)</f>
        <v>0</v>
      </c>
      <c r="AG529" s="484">
        <f>RANK(AF529,$AF$3:$AF$651,0)</f>
        <v>584</v>
      </c>
      <c r="AH529" s="426">
        <f>IF(ISERROR(VLOOKUP(B529,'Notes Ecrit'!$A$2:$B$650,2,FALSE)),"ABI",(VLOOKUP(B529,'Notes Ecrit'!$A$2:$B$650,2,FALSE)))</f>
        <v>5.5</v>
      </c>
      <c r="AI529" s="425">
        <f>IF(OR(AH529="ABI",AH529="VALIDÉ"),0,AH529)</f>
        <v>5.5</v>
      </c>
      <c r="AJ529" s="488">
        <f>RANK(AI529,$AI$3:$AI$651,0)</f>
        <v>353</v>
      </c>
      <c r="AK529" s="427">
        <f>IF(AH529="ABI","DEF",IF(AE529="DSP",AH529,(AE529*0.5+AH529*0.5)))</f>
        <v>2.75</v>
      </c>
    </row>
    <row r="530" spans="1:37" ht="15.75" customHeight="1" thickBot="1" x14ac:dyDescent="0.35">
      <c r="A530" s="414" t="s">
        <v>1026</v>
      </c>
      <c r="B530" s="415">
        <v>21912772</v>
      </c>
      <c r="C530" s="434" t="s">
        <v>925</v>
      </c>
      <c r="D530" s="435" t="s">
        <v>192</v>
      </c>
      <c r="E530" s="418">
        <v>14</v>
      </c>
      <c r="F530" s="419">
        <f>IF(E530="ABI","ABI",IF(E530="DSP","DSP",IF(E530="VAL","VAL",(VLOOKUP(E530,tpstest,2)))))</f>
        <v>16.5</v>
      </c>
      <c r="G530" s="420">
        <f>IF(F530="ABI",0,IF(F530="DSP","DSP",IF(F530="VAL","VAL",(IF(A530="F",VLOOKUP(F530,endurfille,2),VLOOKUP(F530,endurgarçon,2))))))</f>
        <v>11</v>
      </c>
      <c r="H530" s="421">
        <f>IF(G530="VAL","VALIDÉ",G530)</f>
        <v>11</v>
      </c>
      <c r="I530" s="418">
        <v>3.08</v>
      </c>
      <c r="J530" s="420">
        <f>IF(I530="ABI",0,IF(I530="DSP","DSP",IF(I530="VAL","VAL",(IF(A530="F",VLOOKUP(I530,VIT20MF,2),VLOOKUP(I530,Vit20MG,2))))))</f>
        <v>19</v>
      </c>
      <c r="K530" s="418">
        <v>6.44</v>
      </c>
      <c r="L530" s="420">
        <f>IF(K530="ABI",0,IF(K530="DSP","DSP",IF(K530="VAL","VAL",(IF(A530="F",VLOOKUP(K530,vit50mf,2),VLOOKUP(K530,vit50mg,2))))))</f>
        <v>14</v>
      </c>
      <c r="M530" s="421">
        <f>IF(OR(J530="DSP",L530="DSP"),"DSP",IF(L530="VAL","VALIDÉ",(J530+L530)/2))</f>
        <v>16.5</v>
      </c>
      <c r="N530" s="418">
        <v>70</v>
      </c>
      <c r="O530" s="418">
        <v>85</v>
      </c>
      <c r="P530" s="422">
        <f>IF(OR(N530="DSP",N530="ABI",N530="VAL"),0,N530/O530)</f>
        <v>0.82352941176470584</v>
      </c>
      <c r="Q530" s="420">
        <f>IF(N530="ABI",0,IF(N530="DSP","DSP",IF(N530="VAL","VAL",IF(A530="F",VLOOKUP(P530,forcefille,2),VLOOKUP(P530,forcegarçon,2)))))</f>
        <v>4.5</v>
      </c>
      <c r="R530" s="418">
        <v>44.3</v>
      </c>
      <c r="S530" s="420">
        <f>IF(R530="ABI",0,IF(R530="DSP","DSP",IF(R530="VAL","VAL",IF(A530="F",VLOOKUP(R530,détfille,2),VLOOKUP(R530,détgarçon,2)))))</f>
        <v>4</v>
      </c>
      <c r="T530" s="421">
        <f>IF(OR(Q530="VAL",S530="VAL"),"VALIDÉ",IF(AND(Q530="DSP",S530="DSP"),"DSP",IF(Q530="DSP",S530*2,IF(S530="DSP",Q530*2,(Q530+S530)))))</f>
        <v>8.5</v>
      </c>
      <c r="U530" s="418">
        <v>24</v>
      </c>
      <c r="V530" s="420">
        <f>IF(U530="ABI",0,IF(U530="DSP","DSP",IF(U530="VAL","VAL",IF(A530="F",VLOOKUP(U530,coorfille,2),VLOOKUP(U530,coorgarçon,2)))))</f>
        <v>5.75</v>
      </c>
      <c r="W530" s="418">
        <v>1</v>
      </c>
      <c r="X530" s="420">
        <f>IF(W530="ABI",0,IF(W530="DSP","DSP",IF(W530="VAL","VAL",IF(A530="F",VLOOKUP(W530,SouplesseFille,2),VLOOKUP(W530,SouplesseGarçon,2)))))</f>
        <v>2.75</v>
      </c>
      <c r="Y530" s="418">
        <v>3</v>
      </c>
      <c r="Z530" s="420">
        <f>IF(Y530="ABI",0,IF(Y530="DSP","DSP",IF(Y530="VAL","VAL",IF(A530="F",VLOOKUP(Y530,eqfille,2),VLOOKUP(Y530,eqgarçon,2)))))</f>
        <v>3.5</v>
      </c>
      <c r="AA530" s="421">
        <f>IF(AND(V530="DSP",X530="DSP",Z530="DSP"),"DSP",IF(AND(V530="DSP",X530="DSP"),Z530*4,IF(AND(V530="DSP",Z530="DSP"),X530*4,IF(AND(X530="DSP",Z530="DSP"),V530*2,IF(V530="DSP",(X530+Z530)*2,IF(X530="DSP",V530+Z530*2,IF(Z530="DSP",V530+X530*2,IF(Z530="VAL","VALIDÉ",V530+X530+Z530))))))))</f>
        <v>12</v>
      </c>
      <c r="AB530" s="418">
        <v>51.19</v>
      </c>
      <c r="AC530" s="420">
        <f>IF(AB530="ABI",0,IF(AB530="DNF",0,IF(AB530="DSP","DSP",IF(AB530="VAL","VAL",(IF(A530="F",VLOOKUP(AB530,nagefille,2),VLOOKUP(AB530,nagegarçon,2)))))))</f>
        <v>5</v>
      </c>
      <c r="AD530" s="423">
        <f>IF(AC530="VAL","VALIDÉ",AC530)</f>
        <v>5</v>
      </c>
      <c r="AE530" s="424">
        <f>IF(AND(H530="DSP",M530="DSP",T530="DSP",AA530="DSP",AD530="DSP"),"DSP",IF(AND(H530="DSP",M530="DSP",T530="DSP",AA530="DSP"),AD530,IF(AND(H530="DSP",M530="DSP",T530="DSP",AD530="DSP"),AA530,IF(AND(H530="DSP",M530="DSP",AA530="DSP",AD530="DSP"),T530,IF(AND(H530="DSP",T530="DSP",AA530="DSP",AD530="DSP"),M530,IF(AND(M530="DSP",T530="DSP",AA530="DSP",AD530="DSP"),H530,IF(AND(T530="DSP",AA530="DSP",AD530="DSP"),(H530+M530)/2,IF(AND(M530="DSP",AA530="DSP",AD530="DSP"),(H530+T530)/2,IF(AND(H530="DSP",AA530="DSP",AD530="DSP"),(M530+T530)/2,IF(AND(M530="DSP",T530="DSP",AD530="DSP"),(H530+AA530)/2,IF(AND(H530="DSP",T530="DSP",AD530="DSP"),(M530+AA530)/2,IF(AND(H530="DSP",M530="DSP",AD530="DSP"),(T530+AA530)/2,IF(AND(M530="DSP",T530="DSP",AA530="DSP"),(H530+AD530)/2,IF(AND(H530="DSP",T530="DSP",AA530="DSP"),(M530+AD530)/2,IF(AND(H530="DSP",M530="DSP",AA530="DSP"),(T530+AD530)/2,IF(AND(H530="DSP",M530="DSP",T530="DSP"),(AA530+AD530)/2,IF(AND(H530="DSP",M530="DSP"),(T530+AA530+AD530)/3,IF(AND(H530="DSP",T530="DSP"),(M530+AA530+AD530)/3,IF(AND(M530="DSP",T530="DSP"),(H530+AA530+AD530)/3,IF(AND(H530="DSP",AA530="DSP"),(M530+T530+AD530)/3,IF(AND(M530="DSP",AA530="DSP"),(H530+T530+AD530)/3,IF(AND(T530="DSP",AA530="DSP"),(H530+M530+AD530)/3,IF(AND(H530="DSP",AD530="DSP"),(M530+T530+AA530)/3,IF(AND(M530="DSP",AD530="DSP"),(H530+T530+AA530)/3,IF(AND(T530="DSP",AD530="DSP"),(H530+M530+AA530)/3,IF(AND(AA530="DSP",AD530="DSP"),(H530+M530+T530)/3,IF(H530="DSP",(M530+T530+AA530+AD530)/4,IF(M530="DSP",(H530+T530+AA530+AD530)/4,IF(T530="DSP",(H530+M530+AA530+AD530)/4,IF(AA530="DSP",(H530+M530+T530+AD530)/4,IF(AD530="DSP",(H530+M530+T530+AA530)/4,SUM(H530+M530+T530+AA530+AD530)/5)))))))))))))))))))))))))))))))</f>
        <v>10.6</v>
      </c>
      <c r="AF530" s="425">
        <f>IF(AE530="DSP",0,AE530)</f>
        <v>10.6</v>
      </c>
      <c r="AG530" s="484">
        <f>RANK(AF530,$AF$3:$AF$651,0)</f>
        <v>369</v>
      </c>
      <c r="AH530" s="426">
        <f>IF(ISERROR(VLOOKUP(B530,'Notes Ecrit'!$A$2:$B$650,2,FALSE)),"ABI",(VLOOKUP(B530,'Notes Ecrit'!$A$2:$B$650,2,FALSE)))</f>
        <v>3</v>
      </c>
      <c r="AI530" s="425">
        <f>IF(OR(AH530="ABI",AH530="VALIDÉ"),0,AH530)</f>
        <v>3</v>
      </c>
      <c r="AJ530" s="488">
        <f>RANK(AI530,$AI$3:$AI$651,0)</f>
        <v>556</v>
      </c>
      <c r="AK530" s="427">
        <f>IF(AH530="ABI","DEF",IF(AE530="DSP",AH530,(AE530*0.5+AH530*0.5)))</f>
        <v>6.8</v>
      </c>
    </row>
    <row r="531" spans="1:37" ht="15.75" customHeight="1" thickBot="1" x14ac:dyDescent="0.35">
      <c r="A531" s="414" t="s">
        <v>1026</v>
      </c>
      <c r="B531" s="415">
        <v>21906739</v>
      </c>
      <c r="C531" s="434" t="s">
        <v>926</v>
      </c>
      <c r="D531" s="435" t="s">
        <v>107</v>
      </c>
      <c r="E531" s="418">
        <v>25</v>
      </c>
      <c r="F531" s="419">
        <f>IF(E531="ABI","ABI",IF(E531="DSP","DSP",IF(E531="VAL","VAL",(VLOOKUP(E531,tpstest,2)))))</f>
        <v>21.5</v>
      </c>
      <c r="G531" s="420">
        <f>IF(F531="ABI",0,IF(F531="DSP","DSP",IF(F531="VAL","VAL",(IF(A531="F",VLOOKUP(F531,endurfille,2),VLOOKUP(F531,endurgarçon,2))))))</f>
        <v>20</v>
      </c>
      <c r="H531" s="421">
        <f>IF(G531="VAL","VALIDÉ",G531)</f>
        <v>20</v>
      </c>
      <c r="I531" s="418">
        <v>2.96</v>
      </c>
      <c r="J531" s="420">
        <f>IF(I531="ABI",0,IF(I531="DSP","DSP",IF(I531="VAL","VAL",(IF(A531="F",VLOOKUP(I531,VIT20MF,2),VLOOKUP(I531,Vit20MG,2))))))</f>
        <v>20</v>
      </c>
      <c r="K531" s="418">
        <v>6.22</v>
      </c>
      <c r="L531" s="420">
        <f>IF(K531="ABI",0,IF(K531="DSP","DSP",IF(K531="VAL","VAL",(IF(A531="F",VLOOKUP(K531,vit50mf,2),VLOOKUP(K531,vit50mg,2))))))</f>
        <v>15</v>
      </c>
      <c r="M531" s="421">
        <f>IF(OR(J531="DSP",L531="DSP"),"DSP",IF(L531="VAL","VALIDÉ",(J531+L531)/2))</f>
        <v>17.5</v>
      </c>
      <c r="N531" s="418">
        <v>55</v>
      </c>
      <c r="O531" s="418">
        <v>63</v>
      </c>
      <c r="P531" s="422">
        <f>IF(OR(N531="DSP",N531="ABI",N531="VAL"),0,N531/O531)</f>
        <v>0.87301587301587302</v>
      </c>
      <c r="Q531" s="420">
        <f>IF(N531="ABI",0,IF(N531="DSP","DSP",IF(N531="VAL","VAL",IF(A531="F",VLOOKUP(P531,forcefille,2),VLOOKUP(P531,forcegarçon,2)))))</f>
        <v>4.5</v>
      </c>
      <c r="R531" s="418">
        <v>44.9</v>
      </c>
      <c r="S531" s="420">
        <f>IF(R531="ABI",0,IF(R531="DSP","DSP",IF(R531="VAL","VAL",IF(A531="F",VLOOKUP(R531,détfille,2),VLOOKUP(R531,détgarçon,2)))))</f>
        <v>4</v>
      </c>
      <c r="T531" s="421">
        <f>IF(OR(Q531="VAL",S531="VAL"),"VALIDÉ",IF(AND(Q531="DSP",S531="DSP"),"DSP",IF(Q531="DSP",S531*2,IF(S531="DSP",Q531*2,(Q531+S531)))))</f>
        <v>8.5</v>
      </c>
      <c r="U531" s="418">
        <v>23.71</v>
      </c>
      <c r="V531" s="420">
        <f>IF(U531="ABI",0,IF(U531="DSP","DSP",IF(U531="VAL","VAL",IF(A531="F",VLOOKUP(U531,coorfille,2),VLOOKUP(U531,coorgarçon,2)))))</f>
        <v>6</v>
      </c>
      <c r="W531" s="418">
        <v>-6</v>
      </c>
      <c r="X531" s="420">
        <f>IF(W531="ABI",0,IF(W531="DSP","DSP",IF(W531="VAL","VAL",IF(A531="F",VLOOKUP(W531,SouplesseFille,2),VLOOKUP(W531,SouplesseGarçon,2)))))</f>
        <v>1.25</v>
      </c>
      <c r="Y531" s="418">
        <v>7</v>
      </c>
      <c r="Z531" s="420">
        <f>IF(Y531="ABI",0,IF(Y531="DSP","DSP",IF(Y531="VAL","VAL",IF(A531="F",VLOOKUP(Y531,eqfille,2),VLOOKUP(Y531,eqgarçon,2)))))</f>
        <v>1.5</v>
      </c>
      <c r="AA531" s="421">
        <f>IF(AND(V531="DSP",X531="DSP",Z531="DSP"),"DSP",IF(AND(V531="DSP",X531="DSP"),Z531*4,IF(AND(V531="DSP",Z531="DSP"),X531*4,IF(AND(X531="DSP",Z531="DSP"),V531*2,IF(V531="DSP",(X531+Z531)*2,IF(X531="DSP",V531+Z531*2,IF(Z531="DSP",V531+X531*2,IF(Z531="VAL","VALIDÉ",V531+X531+Z531))))))))</f>
        <v>8.75</v>
      </c>
      <c r="AB531" s="418">
        <v>67.819999999999993</v>
      </c>
      <c r="AC531" s="420">
        <f>IF(AB531="ABI",0,IF(AB531="DNF",0,IF(AB531="DSP","DSP",IF(AB531="VAL","VAL",(IF(A531="F",VLOOKUP(AB531,nagefille,2),VLOOKUP(AB531,nagegarçon,2)))))))</f>
        <v>1</v>
      </c>
      <c r="AD531" s="423">
        <f>IF(AC531="VAL","VALIDÉ",AC531)</f>
        <v>1</v>
      </c>
      <c r="AE531" s="424">
        <f>IF(AND(H531="DSP",M531="DSP",T531="DSP",AA531="DSP",AD531="DSP"),"DSP",IF(AND(H531="DSP",M531="DSP",T531="DSP",AA531="DSP"),AD531,IF(AND(H531="DSP",M531="DSP",T531="DSP",AD531="DSP"),AA531,IF(AND(H531="DSP",M531="DSP",AA531="DSP",AD531="DSP"),T531,IF(AND(H531="DSP",T531="DSP",AA531="DSP",AD531="DSP"),M531,IF(AND(M531="DSP",T531="DSP",AA531="DSP",AD531="DSP"),H531,IF(AND(T531="DSP",AA531="DSP",AD531="DSP"),(H531+M531)/2,IF(AND(M531="DSP",AA531="DSP",AD531="DSP"),(H531+T531)/2,IF(AND(H531="DSP",AA531="DSP",AD531="DSP"),(M531+T531)/2,IF(AND(M531="DSP",T531="DSP",AD531="DSP"),(H531+AA531)/2,IF(AND(H531="DSP",T531="DSP",AD531="DSP"),(M531+AA531)/2,IF(AND(H531="DSP",M531="DSP",AD531="DSP"),(T531+AA531)/2,IF(AND(M531="DSP",T531="DSP",AA531="DSP"),(H531+AD531)/2,IF(AND(H531="DSP",T531="DSP",AA531="DSP"),(M531+AD531)/2,IF(AND(H531="DSP",M531="DSP",AA531="DSP"),(T531+AD531)/2,IF(AND(H531="DSP",M531="DSP",T531="DSP"),(AA531+AD531)/2,IF(AND(H531="DSP",M531="DSP"),(T531+AA531+AD531)/3,IF(AND(H531="DSP",T531="DSP"),(M531+AA531+AD531)/3,IF(AND(M531="DSP",T531="DSP"),(H531+AA531+AD531)/3,IF(AND(H531="DSP",AA531="DSP"),(M531+T531+AD531)/3,IF(AND(M531="DSP",AA531="DSP"),(H531+T531+AD531)/3,IF(AND(T531="DSP",AA531="DSP"),(H531+M531+AD531)/3,IF(AND(H531="DSP",AD531="DSP"),(M531+T531+AA531)/3,IF(AND(M531="DSP",AD531="DSP"),(H531+T531+AA531)/3,IF(AND(T531="DSP",AD531="DSP"),(H531+M531+AA531)/3,IF(AND(AA531="DSP",AD531="DSP"),(H531+M531+T531)/3,IF(H531="DSP",(M531+T531+AA531+AD531)/4,IF(M531="DSP",(H531+T531+AA531+AD531)/4,IF(T531="DSP",(H531+M531+AA531+AD531)/4,IF(AA531="DSP",(H531+M531+T531+AD531)/4,IF(AD531="DSP",(H531+M531+T531+AA531)/4,SUM(H531+M531+T531+AA531+AD531)/5)))))))))))))))))))))))))))))))</f>
        <v>11.15</v>
      </c>
      <c r="AF531" s="425">
        <f>IF(AE531="DSP",0,AE531)</f>
        <v>11.15</v>
      </c>
      <c r="AG531" s="484">
        <f>RANK(AF531,$AF$3:$AF$651,0)</f>
        <v>307</v>
      </c>
      <c r="AH531" s="426">
        <f>IF(ISERROR(VLOOKUP(B531,'Notes Ecrit'!$A$2:$B$650,2,FALSE)),"ABI",(VLOOKUP(B531,'Notes Ecrit'!$A$2:$B$650,2,FALSE)))</f>
        <v>6.5</v>
      </c>
      <c r="AI531" s="425">
        <f>IF(OR(AH531="ABI",AH531="VALIDÉ"),0,AH531)</f>
        <v>6.5</v>
      </c>
      <c r="AJ531" s="488">
        <f>RANK(AI531,$AI$3:$AI$651,0)</f>
        <v>238</v>
      </c>
      <c r="AK531" s="427">
        <f>IF(AH531="ABI","DEF",IF(AE531="DSP",AH531,(AE531*0.5+AH531*0.5)))</f>
        <v>8.8249999999999993</v>
      </c>
    </row>
    <row r="532" spans="1:37" ht="15.75" customHeight="1" thickBot="1" x14ac:dyDescent="0.35">
      <c r="A532" s="414" t="s">
        <v>1026</v>
      </c>
      <c r="B532" s="415">
        <v>21910725</v>
      </c>
      <c r="C532" s="434" t="s">
        <v>927</v>
      </c>
      <c r="D532" s="435" t="s">
        <v>177</v>
      </c>
      <c r="E532" s="418">
        <v>16</v>
      </c>
      <c r="F532" s="419">
        <f>IF(E532="ABI","ABI",IF(E532="DSP","DSP",IF(E532="VAL","VAL",(VLOOKUP(E532,tpstest,2)))))</f>
        <v>17.5</v>
      </c>
      <c r="G532" s="420">
        <f>IF(F532="ABI",0,IF(F532="DSP","DSP",IF(F532="VAL","VAL",(IF(A532="F",VLOOKUP(F532,endurfille,2),VLOOKUP(F532,endurgarçon,2))))))</f>
        <v>13</v>
      </c>
      <c r="H532" s="421">
        <f>IF(G532="VAL","VALIDÉ",G532)</f>
        <v>13</v>
      </c>
      <c r="I532" s="418" t="s">
        <v>329</v>
      </c>
      <c r="J532" s="420">
        <f>IF(I532="ABI",0,IF(I532="DSP","DSP",IF(I532="VAL","VAL",(IF(A532="F",VLOOKUP(I532,VIT20MF,2),VLOOKUP(I532,Vit20MG,2))))))</f>
        <v>0</v>
      </c>
      <c r="K532" s="418" t="s">
        <v>329</v>
      </c>
      <c r="L532" s="420">
        <f>IF(K532="ABI",0,IF(K532="DSP","DSP",IF(K532="VAL","VAL",(IF(A532="F",VLOOKUP(K532,vit50mf,2),VLOOKUP(K532,vit50mg,2))))))</f>
        <v>0</v>
      </c>
      <c r="M532" s="421">
        <f>IF(OR(J532="DSP",L532="DSP"),"DSP",IF(L532="VAL","VALIDÉ",(J532+L532)/2))</f>
        <v>0</v>
      </c>
      <c r="N532" s="418" t="s">
        <v>329</v>
      </c>
      <c r="O532" s="418"/>
      <c r="P532" s="422">
        <f>IF(OR(N532="DSP",N532="ABI",N532="VAL"),0,N532/O532)</f>
        <v>0</v>
      </c>
      <c r="Q532" s="420">
        <f>IF(N532="ABI",0,IF(N532="DSP","DSP",IF(N532="VAL","VAL",IF(A532="F",VLOOKUP(P532,forcefille,2),VLOOKUP(P532,forcegarçon,2)))))</f>
        <v>0</v>
      </c>
      <c r="R532" s="418" t="s">
        <v>329</v>
      </c>
      <c r="S532" s="420">
        <f>IF(R532="ABI",0,IF(R532="DSP","DSP",IF(R532="VAL","VAL",IF(A532="F",VLOOKUP(R532,détfille,2),VLOOKUP(R532,détgarçon,2)))))</f>
        <v>0</v>
      </c>
      <c r="T532" s="421">
        <f>IF(OR(Q532="VAL",S532="VAL"),"VALIDÉ",IF(AND(Q532="DSP",S532="DSP"),"DSP",IF(Q532="DSP",S532*2,IF(S532="DSP",Q532*2,(Q532+S532)))))</f>
        <v>0</v>
      </c>
      <c r="U532" s="418" t="s">
        <v>329</v>
      </c>
      <c r="V532" s="420">
        <f>IF(U532="ABI",0,IF(U532="DSP","DSP",IF(U532="VAL","VAL",IF(A532="F",VLOOKUP(U532,coorfille,2),VLOOKUP(U532,coorgarçon,2)))))</f>
        <v>0</v>
      </c>
      <c r="W532" s="418" t="s">
        <v>329</v>
      </c>
      <c r="X532" s="420">
        <f>IF(W532="ABI",0,IF(W532="DSP","DSP",IF(W532="VAL","VAL",IF(A532="F",VLOOKUP(W532,SouplesseFille,2),VLOOKUP(W532,SouplesseGarçon,2)))))</f>
        <v>0</v>
      </c>
      <c r="Y532" s="418" t="s">
        <v>329</v>
      </c>
      <c r="Z532" s="420">
        <f>IF(Y532="ABI",0,IF(Y532="DSP","DSP",IF(Y532="VAL","VAL",IF(A532="F",VLOOKUP(Y532,eqfille,2),VLOOKUP(Y532,eqgarçon,2)))))</f>
        <v>0</v>
      </c>
      <c r="AA532" s="421">
        <f>IF(AND(V532="DSP",X532="DSP",Z532="DSP"),"DSP",IF(AND(V532="DSP",X532="DSP"),Z532*4,IF(AND(V532="DSP",Z532="DSP"),X532*4,IF(AND(X532="DSP",Z532="DSP"),V532*2,IF(V532="DSP",(X532+Z532)*2,IF(X532="DSP",V532+Z532*2,IF(Z532="DSP",V532+X532*2,IF(Z532="VAL","VALIDÉ",V532+X532+Z532))))))))</f>
        <v>0</v>
      </c>
      <c r="AB532" s="418" t="s">
        <v>329</v>
      </c>
      <c r="AC532" s="420">
        <f>IF(AB532="ABI",0,IF(AB532="DNF",0,IF(AB532="DSP","DSP",IF(AB532="VAL","VAL",(IF(A532="F",VLOOKUP(AB532,nagefille,2),VLOOKUP(AB532,nagegarçon,2)))))))</f>
        <v>0</v>
      </c>
      <c r="AD532" s="423">
        <f>IF(AC532="VAL","VALIDÉ",AC532)</f>
        <v>0</v>
      </c>
      <c r="AE532" s="424">
        <f>IF(AND(H532="DSP",M532="DSP",T532="DSP",AA532="DSP",AD532="DSP"),"DSP",IF(AND(H532="DSP",M532="DSP",T532="DSP",AA532="DSP"),AD532,IF(AND(H532="DSP",M532="DSP",T532="DSP",AD532="DSP"),AA532,IF(AND(H532="DSP",M532="DSP",AA532="DSP",AD532="DSP"),T532,IF(AND(H532="DSP",T532="DSP",AA532="DSP",AD532="DSP"),M532,IF(AND(M532="DSP",T532="DSP",AA532="DSP",AD532="DSP"),H532,IF(AND(T532="DSP",AA532="DSP",AD532="DSP"),(H532+M532)/2,IF(AND(M532="DSP",AA532="DSP",AD532="DSP"),(H532+T532)/2,IF(AND(H532="DSP",AA532="DSP",AD532="DSP"),(M532+T532)/2,IF(AND(M532="DSP",T532="DSP",AD532="DSP"),(H532+AA532)/2,IF(AND(H532="DSP",T532="DSP",AD532="DSP"),(M532+AA532)/2,IF(AND(H532="DSP",M532="DSP",AD532="DSP"),(T532+AA532)/2,IF(AND(M532="DSP",T532="DSP",AA532="DSP"),(H532+AD532)/2,IF(AND(H532="DSP",T532="DSP",AA532="DSP"),(M532+AD532)/2,IF(AND(H532="DSP",M532="DSP",AA532="DSP"),(T532+AD532)/2,IF(AND(H532="DSP",M532="DSP",T532="DSP"),(AA532+AD532)/2,IF(AND(H532="DSP",M532="DSP"),(T532+AA532+AD532)/3,IF(AND(H532="DSP",T532="DSP"),(M532+AA532+AD532)/3,IF(AND(M532="DSP",T532="DSP"),(H532+AA532+AD532)/3,IF(AND(H532="DSP",AA532="DSP"),(M532+T532+AD532)/3,IF(AND(M532="DSP",AA532="DSP"),(H532+T532+AD532)/3,IF(AND(T532="DSP",AA532="DSP"),(H532+M532+AD532)/3,IF(AND(H532="DSP",AD532="DSP"),(M532+T532+AA532)/3,IF(AND(M532="DSP",AD532="DSP"),(H532+T532+AA532)/3,IF(AND(T532="DSP",AD532="DSP"),(H532+M532+AA532)/3,IF(AND(AA532="DSP",AD532="DSP"),(H532+M532+T532)/3,IF(H532="DSP",(M532+T532+AA532+AD532)/4,IF(M532="DSP",(H532+T532+AA532+AD532)/4,IF(T532="DSP",(H532+M532+AA532+AD532)/4,IF(AA532="DSP",(H532+M532+T532+AD532)/4,IF(AD532="DSP",(H532+M532+T532+AA532)/4,SUM(H532+M532+T532+AA532+AD532)/5)))))))))))))))))))))))))))))))</f>
        <v>2.6</v>
      </c>
      <c r="AF532" s="425">
        <f>IF(AE532="DSP",0,AE532)</f>
        <v>2.6</v>
      </c>
      <c r="AG532" s="484">
        <f>RANK(AF532,$AF$3:$AF$651,0)</f>
        <v>581</v>
      </c>
      <c r="AH532" s="426" t="str">
        <f>IF(ISERROR(VLOOKUP(B532,'Notes Ecrit'!$A$2:$B$650,2,FALSE)),"ABI",(VLOOKUP(B532,'Notes Ecrit'!$A$2:$B$650,2,FALSE)))</f>
        <v>ABI</v>
      </c>
      <c r="AI532" s="425">
        <f>IF(OR(AH532="ABI",AH532="VALIDÉ"),0,AH532)</f>
        <v>0</v>
      </c>
      <c r="AJ532" s="488">
        <f>RANK(AI532,$AI$3:$AI$651,0)</f>
        <v>592</v>
      </c>
      <c r="AK532" s="427" t="str">
        <f>IF(AH532="ABI","DEF",IF(AE532="DSP",AH532,(AE532*0.5+AH532*0.5)))</f>
        <v>DEF</v>
      </c>
    </row>
    <row r="533" spans="1:37" ht="15.75" customHeight="1" thickBot="1" x14ac:dyDescent="0.35">
      <c r="A533" s="414" t="s">
        <v>1026</v>
      </c>
      <c r="B533" s="415">
        <v>21908570</v>
      </c>
      <c r="C533" s="434" t="s">
        <v>928</v>
      </c>
      <c r="D533" s="435" t="s">
        <v>248</v>
      </c>
      <c r="E533" s="418">
        <v>17</v>
      </c>
      <c r="F533" s="419">
        <f>IF(E533="ABI","ABI",IF(E533="DSP","DSP",IF(E533="VAL","VAL",(VLOOKUP(E533,tpstest,2)))))</f>
        <v>18</v>
      </c>
      <c r="G533" s="420">
        <f>IF(F533="ABI",0,IF(F533="DSP","DSP",IF(F533="VAL","VAL",(IF(A533="F",VLOOKUP(F533,endurfille,2),VLOOKUP(F533,endurgarçon,2))))))</f>
        <v>14</v>
      </c>
      <c r="H533" s="421">
        <f>IF(G533="VAL","VALIDÉ",G533)</f>
        <v>14</v>
      </c>
      <c r="I533" s="418">
        <v>3.08</v>
      </c>
      <c r="J533" s="420">
        <f>IF(I533="ABI",0,IF(I533="DSP","DSP",IF(I533="VAL","VAL",(IF(A533="F",VLOOKUP(I533,VIT20MF,2),VLOOKUP(I533,Vit20MG,2))))))</f>
        <v>19</v>
      </c>
      <c r="K533" s="418">
        <v>6.69</v>
      </c>
      <c r="L533" s="420">
        <f>IF(K533="ABI",0,IF(K533="DSP","DSP",IF(K533="VAL","VAL",(IF(A533="F",VLOOKUP(K533,vit50mf,2),VLOOKUP(K533,vit50mg,2))))))</f>
        <v>12</v>
      </c>
      <c r="M533" s="421">
        <f>IF(OR(J533="DSP",L533="DSP"),"DSP",IF(L533="VAL","VALIDÉ",(J533+L533)/2))</f>
        <v>15.5</v>
      </c>
      <c r="N533" s="418">
        <v>58</v>
      </c>
      <c r="O533" s="418">
        <v>63</v>
      </c>
      <c r="P533" s="422">
        <f>IF(OR(N533="DSP",N533="ABI",N533="VAL"),0,N533/O533)</f>
        <v>0.92063492063492058</v>
      </c>
      <c r="Q533" s="420">
        <f>IF(N533="ABI",0,IF(N533="DSP","DSP",IF(N533="VAL","VAL",IF(A533="F",VLOOKUP(P533,forcefille,2),VLOOKUP(P533,forcegarçon,2)))))</f>
        <v>5</v>
      </c>
      <c r="R533" s="418">
        <v>49.7</v>
      </c>
      <c r="S533" s="420">
        <f>IF(R533="ABI",0,IF(R533="DSP","DSP",IF(R533="VAL","VAL",IF(A533="F",VLOOKUP(R533,détfille,2),VLOOKUP(R533,détgarçon,2)))))</f>
        <v>5.5</v>
      </c>
      <c r="T533" s="421">
        <f>IF(OR(Q533="VAL",S533="VAL"),"VALIDÉ",IF(AND(Q533="DSP",S533="DSP"),"DSP",IF(Q533="DSP",S533*2,IF(S533="DSP",Q533*2,(Q533+S533)))))</f>
        <v>10.5</v>
      </c>
      <c r="U533" s="418">
        <v>28.45</v>
      </c>
      <c r="V533" s="420">
        <f>IF(U533="ABI",0,IF(U533="DSP","DSP",IF(U533="VAL","VAL",IF(A533="F",VLOOKUP(U533,coorfille,2),VLOOKUP(U533,coorgarçon,2)))))</f>
        <v>3.75</v>
      </c>
      <c r="W533" s="418">
        <v>3</v>
      </c>
      <c r="X533" s="420">
        <f>IF(W533="ABI",0,IF(W533="DSP","DSP",IF(W533="VAL","VAL",IF(A533="F",VLOOKUP(W533,SouplesseFille,2),VLOOKUP(W533,SouplesseGarçon,2)))))</f>
        <v>3.25</v>
      </c>
      <c r="Y533" s="418">
        <v>10</v>
      </c>
      <c r="Z533" s="420">
        <f>IF(Y533="ABI",0,IF(Y533="DSP","DSP",IF(Y533="VAL","VAL",IF(A533="F",VLOOKUP(Y533,eqfille,2),VLOOKUP(Y533,eqgarçon,2)))))</f>
        <v>0</v>
      </c>
      <c r="AA533" s="421">
        <f>IF(AND(V533="DSP",X533="DSP",Z533="DSP"),"DSP",IF(AND(V533="DSP",X533="DSP"),Z533*4,IF(AND(V533="DSP",Z533="DSP"),X533*4,IF(AND(X533="DSP",Z533="DSP"),V533*2,IF(V533="DSP",(X533+Z533)*2,IF(X533="DSP",V533+Z533*2,IF(Z533="DSP",V533+X533*2,IF(Z533="VAL","VALIDÉ",V533+X533+Z533))))))))</f>
        <v>7</v>
      </c>
      <c r="AB533" s="418">
        <v>48.08</v>
      </c>
      <c r="AC533" s="420">
        <f>IF(AB533="ABI",0,IF(AB533="DNF",0,IF(AB533="DSP","DSP",IF(AB533="VAL","VAL",(IF(A533="F",VLOOKUP(AB533,nagefille,2),VLOOKUP(AB533,nagegarçon,2)))))))</f>
        <v>6</v>
      </c>
      <c r="AD533" s="423">
        <f>IF(AC533="VAL","VALIDÉ",AC533)</f>
        <v>6</v>
      </c>
      <c r="AE533" s="424">
        <f>IF(AND(H533="DSP",M533="DSP",T533="DSP",AA533="DSP",AD533="DSP"),"DSP",IF(AND(H533="DSP",M533="DSP",T533="DSP",AA533="DSP"),AD533,IF(AND(H533="DSP",M533="DSP",T533="DSP",AD533="DSP"),AA533,IF(AND(H533="DSP",M533="DSP",AA533="DSP",AD533="DSP"),T533,IF(AND(H533="DSP",T533="DSP",AA533="DSP",AD533="DSP"),M533,IF(AND(M533="DSP",T533="DSP",AA533="DSP",AD533="DSP"),H533,IF(AND(T533="DSP",AA533="DSP",AD533="DSP"),(H533+M533)/2,IF(AND(M533="DSP",AA533="DSP",AD533="DSP"),(H533+T533)/2,IF(AND(H533="DSP",AA533="DSP",AD533="DSP"),(M533+T533)/2,IF(AND(M533="DSP",T533="DSP",AD533="DSP"),(H533+AA533)/2,IF(AND(H533="DSP",T533="DSP",AD533="DSP"),(M533+AA533)/2,IF(AND(H533="DSP",M533="DSP",AD533="DSP"),(T533+AA533)/2,IF(AND(M533="DSP",T533="DSP",AA533="DSP"),(H533+AD533)/2,IF(AND(H533="DSP",T533="DSP",AA533="DSP"),(M533+AD533)/2,IF(AND(H533="DSP",M533="DSP",AA533="DSP"),(T533+AD533)/2,IF(AND(H533="DSP",M533="DSP",T533="DSP"),(AA533+AD533)/2,IF(AND(H533="DSP",M533="DSP"),(T533+AA533+AD533)/3,IF(AND(H533="DSP",T533="DSP"),(M533+AA533+AD533)/3,IF(AND(M533="DSP",T533="DSP"),(H533+AA533+AD533)/3,IF(AND(H533="DSP",AA533="DSP"),(M533+T533+AD533)/3,IF(AND(M533="DSP",AA533="DSP"),(H533+T533+AD533)/3,IF(AND(T533="DSP",AA533="DSP"),(H533+M533+AD533)/3,IF(AND(H533="DSP",AD533="DSP"),(M533+T533+AA533)/3,IF(AND(M533="DSP",AD533="DSP"),(H533+T533+AA533)/3,IF(AND(T533="DSP",AD533="DSP"),(H533+M533+AA533)/3,IF(AND(AA533="DSP",AD533="DSP"),(H533+M533+T533)/3,IF(H533="DSP",(M533+T533+AA533+AD533)/4,IF(M533="DSP",(H533+T533+AA533+AD533)/4,IF(T533="DSP",(H533+M533+AA533+AD533)/4,IF(AA533="DSP",(H533+M533+T533+AD533)/4,IF(AD533="DSP",(H533+M533+T533+AA533)/4,SUM(H533+M533+T533+AA533+AD533)/5)))))))))))))))))))))))))))))))</f>
        <v>10.6</v>
      </c>
      <c r="AF533" s="425">
        <f>IF(AE533="DSP",0,AE533)</f>
        <v>10.6</v>
      </c>
      <c r="AG533" s="484">
        <f>RANK(AF533,$AF$3:$AF$651,0)</f>
        <v>369</v>
      </c>
      <c r="AH533" s="426">
        <f>IF(ISERROR(VLOOKUP(B533,'Notes Ecrit'!$A$2:$B$650,2,FALSE)),"ABI",(VLOOKUP(B533,'Notes Ecrit'!$A$2:$B$650,2,FALSE)))</f>
        <v>5.5</v>
      </c>
      <c r="AI533" s="425">
        <f>IF(OR(AH533="ABI",AH533="VALIDÉ"),0,AH533)</f>
        <v>5.5</v>
      </c>
      <c r="AJ533" s="488">
        <f>RANK(AI533,$AI$3:$AI$651,0)</f>
        <v>353</v>
      </c>
      <c r="AK533" s="427">
        <f>IF(AH533="ABI","DEF",IF(AE533="DSP",AH533,(AE533*0.5+AH533*0.5)))</f>
        <v>8.0500000000000007</v>
      </c>
    </row>
    <row r="534" spans="1:37" ht="15.75" customHeight="1" thickBot="1" x14ac:dyDescent="0.35">
      <c r="A534" s="414" t="s">
        <v>1026</v>
      </c>
      <c r="B534" s="415">
        <v>21911417</v>
      </c>
      <c r="C534" s="434" t="s">
        <v>929</v>
      </c>
      <c r="D534" s="435" t="s">
        <v>156</v>
      </c>
      <c r="E534" s="418">
        <v>17</v>
      </c>
      <c r="F534" s="419">
        <f>IF(E534="ABI","ABI",IF(E534="DSP","DSP",IF(E534="VAL","VAL",(VLOOKUP(E534,tpstest,2)))))</f>
        <v>18</v>
      </c>
      <c r="G534" s="420">
        <f>IF(F534="ABI",0,IF(F534="DSP","DSP",IF(F534="VAL","VAL",(IF(A534="F",VLOOKUP(F534,endurfille,2),VLOOKUP(F534,endurgarçon,2))))))</f>
        <v>14</v>
      </c>
      <c r="H534" s="421">
        <f>IF(G534="VAL","VALIDÉ",G534)</f>
        <v>14</v>
      </c>
      <c r="I534" s="418">
        <v>3.3</v>
      </c>
      <c r="J534" s="420">
        <f>IF(I534="ABI",0,IF(I534="DSP","DSP",IF(I534="VAL","VAL",(IF(A534="F",VLOOKUP(I534,VIT20MF,2),VLOOKUP(I534,Vit20MG,2))))))</f>
        <v>15</v>
      </c>
      <c r="K534" s="418">
        <v>6.91</v>
      </c>
      <c r="L534" s="420">
        <f>IF(K534="ABI",0,IF(K534="DSP","DSP",IF(K534="VAL","VAL",(IF(A534="F",VLOOKUP(K534,vit50mf,2),VLOOKUP(K534,vit50mg,2))))))</f>
        <v>10</v>
      </c>
      <c r="M534" s="421">
        <f>IF(OR(J534="DSP",L534="DSP"),"DSP",IF(L534="VAL","VALIDÉ",(J534+L534)/2))</f>
        <v>12.5</v>
      </c>
      <c r="N534" s="418">
        <v>46</v>
      </c>
      <c r="O534" s="418">
        <v>72</v>
      </c>
      <c r="P534" s="422">
        <f>IF(OR(N534="DSP",N534="ABI",N534="VAL"),0,N534/O534)</f>
        <v>0.63888888888888884</v>
      </c>
      <c r="Q534" s="420">
        <f>IF(N534="ABI",0,IF(N534="DSP","DSP",IF(N534="VAL","VAL",IF(A534="F",VLOOKUP(P534,forcefille,2),VLOOKUP(P534,forcegarçon,2)))))</f>
        <v>3.5</v>
      </c>
      <c r="R534" s="418">
        <v>49.6</v>
      </c>
      <c r="S534" s="420">
        <f>IF(R534="ABI",0,IF(R534="DSP","DSP",IF(R534="VAL","VAL",IF(A534="F",VLOOKUP(R534,détfille,2),VLOOKUP(R534,détgarçon,2)))))</f>
        <v>5.5</v>
      </c>
      <c r="T534" s="421">
        <f>IF(OR(Q534="VAL",S534="VAL"),"VALIDÉ",IF(AND(Q534="DSP",S534="DSP"),"DSP",IF(Q534="DSP",S534*2,IF(S534="DSP",Q534*2,(Q534+S534)))))</f>
        <v>9</v>
      </c>
      <c r="U534" s="418">
        <v>28.46</v>
      </c>
      <c r="V534" s="420">
        <f>IF(U534="ABI",0,IF(U534="DSP","DSP",IF(U534="VAL","VAL",IF(A534="F",VLOOKUP(U534,coorfille,2),VLOOKUP(U534,coorgarçon,2)))))</f>
        <v>3.75</v>
      </c>
      <c r="W534" s="418">
        <v>-18</v>
      </c>
      <c r="X534" s="420">
        <f>IF(W534="ABI",0,IF(W534="DSP","DSP",IF(W534="VAL","VAL",IF(A534="F",VLOOKUP(W534,SouplesseFille,2),VLOOKUP(W534,SouplesseGarçon,2)))))</f>
        <v>0</v>
      </c>
      <c r="Y534" s="418">
        <v>9</v>
      </c>
      <c r="Z534" s="420">
        <f>IF(Y534="ABI",0,IF(Y534="DSP","DSP",IF(Y534="VAL","VAL",IF(A534="F",VLOOKUP(Y534,eqfille,2),VLOOKUP(Y534,eqgarçon,2)))))</f>
        <v>0.5</v>
      </c>
      <c r="AA534" s="421">
        <f>IF(AND(V534="DSP",X534="DSP",Z534="DSP"),"DSP",IF(AND(V534="DSP",X534="DSP"),Z534*4,IF(AND(V534="DSP",Z534="DSP"),X534*4,IF(AND(X534="DSP",Z534="DSP"),V534*2,IF(V534="DSP",(X534+Z534)*2,IF(X534="DSP",V534+Z534*2,IF(Z534="DSP",V534+X534*2,IF(Z534="VAL","VALIDÉ",V534+X534+Z534))))))))</f>
        <v>4.25</v>
      </c>
      <c r="AB534" s="418">
        <v>46.86</v>
      </c>
      <c r="AC534" s="420">
        <f>IF(AB534="ABI",0,IF(AB534="DNF",0,IF(AB534="DSP","DSP",IF(AB534="VAL","VAL",(IF(A534="F",VLOOKUP(AB534,nagefille,2),VLOOKUP(AB534,nagegarçon,2)))))))</f>
        <v>7</v>
      </c>
      <c r="AD534" s="423">
        <f>IF(AC534="VAL","VALIDÉ",AC534)</f>
        <v>7</v>
      </c>
      <c r="AE534" s="424">
        <f>IF(AND(H534="DSP",M534="DSP",T534="DSP",AA534="DSP",AD534="DSP"),"DSP",IF(AND(H534="DSP",M534="DSP",T534="DSP",AA534="DSP"),AD534,IF(AND(H534="DSP",M534="DSP",T534="DSP",AD534="DSP"),AA534,IF(AND(H534="DSP",M534="DSP",AA534="DSP",AD534="DSP"),T534,IF(AND(H534="DSP",T534="DSP",AA534="DSP",AD534="DSP"),M534,IF(AND(M534="DSP",T534="DSP",AA534="DSP",AD534="DSP"),H534,IF(AND(T534="DSP",AA534="DSP",AD534="DSP"),(H534+M534)/2,IF(AND(M534="DSP",AA534="DSP",AD534="DSP"),(H534+T534)/2,IF(AND(H534="DSP",AA534="DSP",AD534="DSP"),(M534+T534)/2,IF(AND(M534="DSP",T534="DSP",AD534="DSP"),(H534+AA534)/2,IF(AND(H534="DSP",T534="DSP",AD534="DSP"),(M534+AA534)/2,IF(AND(H534="DSP",M534="DSP",AD534="DSP"),(T534+AA534)/2,IF(AND(M534="DSP",T534="DSP",AA534="DSP"),(H534+AD534)/2,IF(AND(H534="DSP",T534="DSP",AA534="DSP"),(M534+AD534)/2,IF(AND(H534="DSP",M534="DSP",AA534="DSP"),(T534+AD534)/2,IF(AND(H534="DSP",M534="DSP",T534="DSP"),(AA534+AD534)/2,IF(AND(H534="DSP",M534="DSP"),(T534+AA534+AD534)/3,IF(AND(H534="DSP",T534="DSP"),(M534+AA534+AD534)/3,IF(AND(M534="DSP",T534="DSP"),(H534+AA534+AD534)/3,IF(AND(H534="DSP",AA534="DSP"),(M534+T534+AD534)/3,IF(AND(M534="DSP",AA534="DSP"),(H534+T534+AD534)/3,IF(AND(T534="DSP",AA534="DSP"),(H534+M534+AD534)/3,IF(AND(H534="DSP",AD534="DSP"),(M534+T534+AA534)/3,IF(AND(M534="DSP",AD534="DSP"),(H534+T534+AA534)/3,IF(AND(T534="DSP",AD534="DSP"),(H534+M534+AA534)/3,IF(AND(AA534="DSP",AD534="DSP"),(H534+M534+T534)/3,IF(H534="DSP",(M534+T534+AA534+AD534)/4,IF(M534="DSP",(H534+T534+AA534+AD534)/4,IF(T534="DSP",(H534+M534+AA534+AD534)/4,IF(AA534="DSP",(H534+M534+T534+AD534)/4,IF(AD534="DSP",(H534+M534+T534+AA534)/4,SUM(H534+M534+T534+AA534+AD534)/5)))))))))))))))))))))))))))))))</f>
        <v>9.35</v>
      </c>
      <c r="AF534" s="425">
        <f>IF(AE534="DSP",0,AE534)</f>
        <v>9.35</v>
      </c>
      <c r="AG534" s="484">
        <f>RANK(AF534,$AF$3:$AF$651,0)</f>
        <v>476</v>
      </c>
      <c r="AH534" s="426">
        <f>IF(ISERROR(VLOOKUP(B534,'Notes Ecrit'!$A$2:$B$650,2,FALSE)),"ABI",(VLOOKUP(B534,'Notes Ecrit'!$A$2:$B$650,2,FALSE)))</f>
        <v>7.5</v>
      </c>
      <c r="AI534" s="425">
        <f>IF(OR(AH534="ABI",AH534="VALIDÉ"),0,AH534)</f>
        <v>7.5</v>
      </c>
      <c r="AJ534" s="488">
        <f>RANK(AI534,$AI$3:$AI$651,0)</f>
        <v>137</v>
      </c>
      <c r="AK534" s="427">
        <f>IF(AH534="ABI","DEF",IF(AE534="DSP",AH534,(AE534*0.5+AH534*0.5)))</f>
        <v>8.4250000000000007</v>
      </c>
    </row>
    <row r="535" spans="1:37" ht="15.75" customHeight="1" thickBot="1" x14ac:dyDescent="0.35">
      <c r="A535" s="414" t="s">
        <v>74</v>
      </c>
      <c r="B535" s="415">
        <v>21812346</v>
      </c>
      <c r="C535" s="434" t="s">
        <v>301</v>
      </c>
      <c r="D535" s="435" t="s">
        <v>187</v>
      </c>
      <c r="E535" s="418">
        <v>10</v>
      </c>
      <c r="F535" s="419">
        <f>IF(E535="ABI","ABI",IF(E535="DSP","DSP",IF(E535="VAL","VAL",(VLOOKUP(E535,tpstest,2)))))</f>
        <v>14.5</v>
      </c>
      <c r="G535" s="420">
        <f>IF(F535="ABI",0,IF(F535="DSP","DSP",IF(F535="VAL","VAL",(IF(A535="F",VLOOKUP(F535,endurfille,2),VLOOKUP(F535,endurgarçon,2))))))</f>
        <v>10</v>
      </c>
      <c r="H535" s="421">
        <f>IF(G535="VAL","VALIDÉ",G535)</f>
        <v>10</v>
      </c>
      <c r="I535" s="418">
        <v>3.74</v>
      </c>
      <c r="J535" s="420">
        <f>IF(I535="ABI",0,IF(I535="DSP","DSP",IF(I535="VAL","VAL",(IF(A535="F",VLOOKUP(I535,VIT20MF,2),VLOOKUP(I535,Vit20MG,2))))))</f>
        <v>12</v>
      </c>
      <c r="K535" s="418">
        <v>8.52</v>
      </c>
      <c r="L535" s="420">
        <f>IF(K535="ABI",0,IF(K535="DSP","DSP",IF(K535="VAL","VAL",(IF(A535="F",VLOOKUP(K535,vit50mf,2),VLOOKUP(K535,vit50mg,2))))))</f>
        <v>5</v>
      </c>
      <c r="M535" s="421">
        <f>IF(OR(J535="DSP",L535="DSP"),"DSP",IF(L535="VAL","VALIDÉ",(J535+L535)/2))</f>
        <v>8.5</v>
      </c>
      <c r="N535" s="418">
        <v>36</v>
      </c>
      <c r="O535" s="418">
        <v>68</v>
      </c>
      <c r="P535" s="422">
        <f>IF(OR(N535="DSP",N535="ABI",N535="VAL"),0,N535/O535)</f>
        <v>0.52941176470588236</v>
      </c>
      <c r="Q535" s="420">
        <f>IF(N535="ABI",0,IF(N535="DSP","DSP",IF(N535="VAL","VAL",IF(A535="F",VLOOKUP(P535,forcefille,2),VLOOKUP(P535,forcegarçon,2)))))</f>
        <v>5</v>
      </c>
      <c r="R535" s="418">
        <v>27</v>
      </c>
      <c r="S535" s="420">
        <f>IF(R535="ABI",0,IF(R535="DSP","DSP",IF(R535="VAL","VAL",IF(A535="F",VLOOKUP(R535,détfille,2),VLOOKUP(R535,détgarçon,2)))))</f>
        <v>4</v>
      </c>
      <c r="T535" s="421">
        <f>IF(OR(Q535="VAL",S535="VAL"),"VALIDÉ",IF(AND(Q535="DSP",S535="DSP"),"DSP",IF(Q535="DSP",S535*2,IF(S535="DSP",Q535*2,(Q535+S535)))))</f>
        <v>9</v>
      </c>
      <c r="U535" s="418">
        <v>28.07</v>
      </c>
      <c r="V535" s="420">
        <f>IF(U535="ABI",0,IF(U535="DSP","DSP",IF(U535="VAL","VAL",IF(A535="F",VLOOKUP(U535,coorfille,2),VLOOKUP(U535,coorgarçon,2)))))</f>
        <v>4.75</v>
      </c>
      <c r="W535" s="418">
        <v>10</v>
      </c>
      <c r="X535" s="420">
        <f>IF(W535="ABI",0,IF(W535="DSP","DSP",IF(W535="VAL","VAL",IF(A535="F",VLOOKUP(W535,SouplesseFille,2),VLOOKUP(W535,SouplesseGarçon,2)))))</f>
        <v>4</v>
      </c>
      <c r="Y535" s="418">
        <v>4</v>
      </c>
      <c r="Z535" s="420">
        <f>IF(Y535="ABI",0,IF(Y535="DSP","DSP",IF(Y535="VAL","VAL",IF(A535="F",VLOOKUP(Y535,eqfille,2),VLOOKUP(Y535,eqgarçon,2)))))</f>
        <v>3</v>
      </c>
      <c r="AA535" s="421">
        <f>IF(AND(V535="DSP",X535="DSP",Z535="DSP"),"DSP",IF(AND(V535="DSP",X535="DSP"),Z535*4,IF(AND(V535="DSP",Z535="DSP"),X535*4,IF(AND(X535="DSP",Z535="DSP"),V535*2,IF(V535="DSP",(X535+Z535)*2,IF(X535="DSP",V535+Z535*2,IF(Z535="DSP",V535+X535*2,IF(Z535="VAL","VALIDÉ",V535+X535+Z535))))))))</f>
        <v>11.75</v>
      </c>
      <c r="AB535" s="418">
        <v>48.89</v>
      </c>
      <c r="AC535" s="420">
        <f>IF(AB535="ABI",0,IF(AB535="DNF",0,IF(AB535="DSP","DSP",IF(AB535="VAL","VAL",(IF(A535="F",VLOOKUP(AB535,nagefille,2),VLOOKUP(AB535,nagegarçon,2)))))))</f>
        <v>9</v>
      </c>
      <c r="AD535" s="423">
        <f>IF(AC535="VAL","VALIDÉ",AC535)</f>
        <v>9</v>
      </c>
      <c r="AE535" s="424">
        <f>IF(AND(H535="DSP",M535="DSP",T535="DSP",AA535="DSP",AD535="DSP"),"DSP",IF(AND(H535="DSP",M535="DSP",T535="DSP",AA535="DSP"),AD535,IF(AND(H535="DSP",M535="DSP",T535="DSP",AD535="DSP"),AA535,IF(AND(H535="DSP",M535="DSP",AA535="DSP",AD535="DSP"),T535,IF(AND(H535="DSP",T535="DSP",AA535="DSP",AD535="DSP"),M535,IF(AND(M535="DSP",T535="DSP",AA535="DSP",AD535="DSP"),H535,IF(AND(T535="DSP",AA535="DSP",AD535="DSP"),(H535+M535)/2,IF(AND(M535="DSP",AA535="DSP",AD535="DSP"),(H535+T535)/2,IF(AND(H535="DSP",AA535="DSP",AD535="DSP"),(M535+T535)/2,IF(AND(M535="DSP",T535="DSP",AD535="DSP"),(H535+AA535)/2,IF(AND(H535="DSP",T535="DSP",AD535="DSP"),(M535+AA535)/2,IF(AND(H535="DSP",M535="DSP",AD535="DSP"),(T535+AA535)/2,IF(AND(M535="DSP",T535="DSP",AA535="DSP"),(H535+AD535)/2,IF(AND(H535="DSP",T535="DSP",AA535="DSP"),(M535+AD535)/2,IF(AND(H535="DSP",M535="DSP",AA535="DSP"),(T535+AD535)/2,IF(AND(H535="DSP",M535="DSP",T535="DSP"),(AA535+AD535)/2,IF(AND(H535="DSP",M535="DSP"),(T535+AA535+AD535)/3,IF(AND(H535="DSP",T535="DSP"),(M535+AA535+AD535)/3,IF(AND(M535="DSP",T535="DSP"),(H535+AA535+AD535)/3,IF(AND(H535="DSP",AA535="DSP"),(M535+T535+AD535)/3,IF(AND(M535="DSP",AA535="DSP"),(H535+T535+AD535)/3,IF(AND(T535="DSP",AA535="DSP"),(H535+M535+AD535)/3,IF(AND(H535="DSP",AD535="DSP"),(M535+T535+AA535)/3,IF(AND(M535="DSP",AD535="DSP"),(H535+T535+AA535)/3,IF(AND(T535="DSP",AD535="DSP"),(H535+M535+AA535)/3,IF(AND(AA535="DSP",AD535="DSP"),(H535+M535+T535)/3,IF(H535="DSP",(M535+T535+AA535+AD535)/4,IF(M535="DSP",(H535+T535+AA535+AD535)/4,IF(T535="DSP",(H535+M535+AA535+AD535)/4,IF(AA535="DSP",(H535+M535+T535+AD535)/4,IF(AD535="DSP",(H535+M535+T535+AA535)/4,SUM(H535+M535+T535+AA535+AD535)/5)))))))))))))))))))))))))))))))</f>
        <v>9.65</v>
      </c>
      <c r="AF535" s="425">
        <f>IF(AE535="DSP",0,AE535)</f>
        <v>9.65</v>
      </c>
      <c r="AG535" s="484">
        <f>RANK(AF535,$AF$3:$AF$651,0)</f>
        <v>457</v>
      </c>
      <c r="AH535" s="426">
        <f>IF(ISERROR(VLOOKUP(B535,'Notes Ecrit'!$A$2:$B$650,2,FALSE)),"ABI",(VLOOKUP(B535,'Notes Ecrit'!$A$2:$B$650,2,FALSE)))</f>
        <v>8.5</v>
      </c>
      <c r="AI535" s="425">
        <f>IF(OR(AH535="ABI",AH535="VALIDÉ"),0,AH535)</f>
        <v>8.5</v>
      </c>
      <c r="AJ535" s="488">
        <f>RANK(AI535,$AI$3:$AI$651,0)</f>
        <v>83</v>
      </c>
      <c r="AK535" s="427">
        <f>IF(AH535="ABI","DEF",IF(AE535="DSP",AH535,(AE535*0.5+AH535*0.5)))</f>
        <v>9.0749999999999993</v>
      </c>
    </row>
    <row r="536" spans="1:37" ht="15.75" customHeight="1" thickBot="1" x14ac:dyDescent="0.35">
      <c r="A536" s="414" t="s">
        <v>1026</v>
      </c>
      <c r="B536" s="415">
        <v>21912748</v>
      </c>
      <c r="C536" s="434" t="s">
        <v>930</v>
      </c>
      <c r="D536" s="435" t="s">
        <v>737</v>
      </c>
      <c r="E536" s="418">
        <v>16</v>
      </c>
      <c r="F536" s="419">
        <f>IF(E536="ABI","ABI",IF(E536="DSP","DSP",IF(E536="VAL","VAL",(VLOOKUP(E536,tpstest,2)))))</f>
        <v>17.5</v>
      </c>
      <c r="G536" s="420">
        <f>IF(F536="ABI",0,IF(F536="DSP","DSP",IF(F536="VAL","VAL",(IF(A536="F",VLOOKUP(F536,endurfille,2),VLOOKUP(F536,endurgarçon,2))))))</f>
        <v>13</v>
      </c>
      <c r="H536" s="421">
        <f>IF(G536="VAL","VALIDÉ",G536)</f>
        <v>13</v>
      </c>
      <c r="I536" s="418" t="s">
        <v>1025</v>
      </c>
      <c r="J536" s="420" t="str">
        <f>IF(I536="ABI",0,IF(I536="DSP","DSP",IF(I536="VAL","VAL",(IF(A536="F",VLOOKUP(I536,VIT20MF,2),VLOOKUP(I536,Vit20MG,2))))))</f>
        <v>DSP</v>
      </c>
      <c r="K536" s="418" t="s">
        <v>1025</v>
      </c>
      <c r="L536" s="420" t="str">
        <f>IF(K536="ABI",0,IF(K536="DSP","DSP",IF(K536="VAL","VAL",(IF(A536="F",VLOOKUP(K536,vit50mf,2),VLOOKUP(K536,vit50mg,2))))))</f>
        <v>DSP</v>
      </c>
      <c r="M536" s="421" t="str">
        <f>IF(OR(J536="DSP",L536="DSP"),"DSP",IF(L536="VAL","VALIDÉ",(J536+L536)/2))</f>
        <v>DSP</v>
      </c>
      <c r="N536" s="418">
        <v>65</v>
      </c>
      <c r="O536" s="418">
        <v>70</v>
      </c>
      <c r="P536" s="422">
        <f>IF(OR(N536="DSP",N536="ABI",N536="VAL"),0,N536/O536)</f>
        <v>0.9285714285714286</v>
      </c>
      <c r="Q536" s="420">
        <f>IF(N536="ABI",0,IF(N536="DSP","DSP",IF(N536="VAL","VAL",IF(A536="F",VLOOKUP(P536,forcefille,2),VLOOKUP(P536,forcegarçon,2)))))</f>
        <v>5</v>
      </c>
      <c r="R536" s="418">
        <v>38.6</v>
      </c>
      <c r="S536" s="420">
        <f>IF(R536="ABI",0,IF(R536="DSP","DSP",IF(R536="VAL","VAL",IF(A536="F",VLOOKUP(R536,détfille,2),VLOOKUP(R536,détgarçon,2)))))</f>
        <v>2.5</v>
      </c>
      <c r="T536" s="421">
        <f>IF(OR(Q536="VAL",S536="VAL"),"VALIDÉ",IF(AND(Q536="DSP",S536="DSP"),"DSP",IF(Q536="DSP",S536*2,IF(S536="DSP",Q536*2,(Q536+S536)))))</f>
        <v>7.5</v>
      </c>
      <c r="U536" s="418" t="s">
        <v>1025</v>
      </c>
      <c r="V536" s="420" t="str">
        <f>IF(U536="ABI",0,IF(U536="DSP","DSP",IF(U536="VAL","VAL",IF(A536="F",VLOOKUP(U536,coorfille,2),VLOOKUP(U536,coorgarçon,2)))))</f>
        <v>DSP</v>
      </c>
      <c r="W536" s="418">
        <v>0</v>
      </c>
      <c r="X536" s="420">
        <f>IF(W536="ABI",0,IF(W536="DSP","DSP",IF(W536="VAL","VAL",IF(A536="F",VLOOKUP(W536,SouplesseFille,2),VLOOKUP(W536,SouplesseGarçon,2)))))</f>
        <v>2.5</v>
      </c>
      <c r="Y536" s="418">
        <v>4</v>
      </c>
      <c r="Z536" s="420">
        <f>IF(Y536="ABI",0,IF(Y536="DSP","DSP",IF(Y536="VAL","VAL",IF(A536="F",VLOOKUP(Y536,eqfille,2),VLOOKUP(Y536,eqgarçon,2)))))</f>
        <v>3</v>
      </c>
      <c r="AA536" s="421">
        <f>IF(AND(V536="DSP",X536="DSP",Z536="DSP"),"DSP",IF(AND(V536="DSP",X536="DSP"),Z536*4,IF(AND(V536="DSP",Z536="DSP"),X536*4,IF(AND(X536="DSP",Z536="DSP"),V536*2,IF(V536="DSP",(X536+Z536)*2,IF(X536="DSP",V536+Z536*2,IF(Z536="DSP",V536+X536*2,IF(Z536="VAL","VALIDÉ",V536+X536+Z536))))))))</f>
        <v>11</v>
      </c>
      <c r="AB536" s="418">
        <v>36.770000000000003</v>
      </c>
      <c r="AC536" s="420">
        <f>IF(AB536="ABI",0,IF(AB536="DNF",0,IF(AB536="DSP","DSP",IF(AB536="VAL","VAL",(IF(A536="F",VLOOKUP(AB536,nagefille,2),VLOOKUP(AB536,nagegarçon,2)))))))</f>
        <v>12</v>
      </c>
      <c r="AD536" s="423">
        <f>IF(AC536="VAL","VALIDÉ",AC536)</f>
        <v>12</v>
      </c>
      <c r="AE536" s="424">
        <f>IF(AND(H536="DSP",M536="DSP",T536="DSP",AA536="DSP",AD536="DSP"),"DSP",IF(AND(H536="DSP",M536="DSP",T536="DSP",AA536="DSP"),AD536,IF(AND(H536="DSP",M536="DSP",T536="DSP",AD536="DSP"),AA536,IF(AND(H536="DSP",M536="DSP",AA536="DSP",AD536="DSP"),T536,IF(AND(H536="DSP",T536="DSP",AA536="DSP",AD536="DSP"),M536,IF(AND(M536="DSP",T536="DSP",AA536="DSP",AD536="DSP"),H536,IF(AND(T536="DSP",AA536="DSP",AD536="DSP"),(H536+M536)/2,IF(AND(M536="DSP",AA536="DSP",AD536="DSP"),(H536+T536)/2,IF(AND(H536="DSP",AA536="DSP",AD536="DSP"),(M536+T536)/2,IF(AND(M536="DSP",T536="DSP",AD536="DSP"),(H536+AA536)/2,IF(AND(H536="DSP",T536="DSP",AD536="DSP"),(M536+AA536)/2,IF(AND(H536="DSP",M536="DSP",AD536="DSP"),(T536+AA536)/2,IF(AND(M536="DSP",T536="DSP",AA536="DSP"),(H536+AD536)/2,IF(AND(H536="DSP",T536="DSP",AA536="DSP"),(M536+AD536)/2,IF(AND(H536="DSP",M536="DSP",AA536="DSP"),(T536+AD536)/2,IF(AND(H536="DSP",M536="DSP",T536="DSP"),(AA536+AD536)/2,IF(AND(H536="DSP",M536="DSP"),(T536+AA536+AD536)/3,IF(AND(H536="DSP",T536="DSP"),(M536+AA536+AD536)/3,IF(AND(M536="DSP",T536="DSP"),(H536+AA536+AD536)/3,IF(AND(H536="DSP",AA536="DSP"),(M536+T536+AD536)/3,IF(AND(M536="DSP",AA536="DSP"),(H536+T536+AD536)/3,IF(AND(T536="DSP",AA536="DSP"),(H536+M536+AD536)/3,IF(AND(H536="DSP",AD536="DSP"),(M536+T536+AA536)/3,IF(AND(M536="DSP",AD536="DSP"),(H536+T536+AA536)/3,IF(AND(T536="DSP",AD536="DSP"),(H536+M536+AA536)/3,IF(AND(AA536="DSP",AD536="DSP"),(H536+M536+T536)/3,IF(H536="DSP",(M536+T536+AA536+AD536)/4,IF(M536="DSP",(H536+T536+AA536+AD536)/4,IF(T536="DSP",(H536+M536+AA536+AD536)/4,IF(AA536="DSP",(H536+M536+T536+AD536)/4,IF(AD536="DSP",(H536+M536+T536+AA536)/4,SUM(H536+M536+T536+AA536+AD536)/5)))))))))))))))))))))))))))))))</f>
        <v>10.875</v>
      </c>
      <c r="AF536" s="425">
        <f>IF(AE536="DSP",0,AE536)</f>
        <v>10.875</v>
      </c>
      <c r="AG536" s="484">
        <f>RANK(AF536,$AF$3:$AF$651,0)</f>
        <v>345</v>
      </c>
      <c r="AH536" s="426">
        <f>IF(ISERROR(VLOOKUP(B536,'Notes Ecrit'!$A$2:$B$650,2,FALSE)),"ABI",(VLOOKUP(B536,'Notes Ecrit'!$A$2:$B$650,2,FALSE)))</f>
        <v>8</v>
      </c>
      <c r="AI536" s="425">
        <f>IF(OR(AH536="ABI",AH536="VALIDÉ"),0,AH536)</f>
        <v>8</v>
      </c>
      <c r="AJ536" s="488">
        <f>RANK(AI536,$AI$3:$AI$651,0)</f>
        <v>109</v>
      </c>
      <c r="AK536" s="427">
        <f>IF(AH536="ABI","DEF",IF(AE536="DSP",AH536,(AE536*0.5+AH536*0.5)))</f>
        <v>9.4375</v>
      </c>
    </row>
    <row r="537" spans="1:37" ht="15.75" customHeight="1" thickBot="1" x14ac:dyDescent="0.35">
      <c r="A537" s="414" t="s">
        <v>74</v>
      </c>
      <c r="B537" s="415">
        <v>21902128</v>
      </c>
      <c r="C537" s="434" t="s">
        <v>931</v>
      </c>
      <c r="D537" s="435" t="s">
        <v>199</v>
      </c>
      <c r="E537" s="418">
        <v>10</v>
      </c>
      <c r="F537" s="419">
        <f>IF(E537="ABI","ABI",IF(E537="DSP","DSP",IF(E537="VAL","VAL",(VLOOKUP(E537,tpstest,2)))))</f>
        <v>14.5</v>
      </c>
      <c r="G537" s="420">
        <f>IF(F537="ABI",0,IF(F537="DSP","DSP",IF(F537="VAL","VAL",(IF(A537="F",VLOOKUP(F537,endurfille,2),VLOOKUP(F537,endurgarçon,2))))))</f>
        <v>10</v>
      </c>
      <c r="H537" s="421">
        <f>IF(G537="VAL","VALIDÉ",G537)</f>
        <v>10</v>
      </c>
      <c r="I537" s="418">
        <v>3.63</v>
      </c>
      <c r="J537" s="420">
        <f>IF(I537="ABI",0,IF(I537="DSP","DSP",IF(I537="VAL","VAL",(IF(A537="F",VLOOKUP(I537,VIT20MF,2),VLOOKUP(I537,Vit20MG,2))))))</f>
        <v>14</v>
      </c>
      <c r="K537" s="418">
        <v>7.86</v>
      </c>
      <c r="L537" s="420">
        <f>IF(K537="ABI",0,IF(K537="DSP","DSP",IF(K537="VAL","VAL",(IF(A537="F",VLOOKUP(K537,vit50mf,2),VLOOKUP(K537,vit50mg,2))))))</f>
        <v>10</v>
      </c>
      <c r="M537" s="421">
        <f>IF(OR(J537="DSP",L537="DSP"),"DSP",IF(L537="VAL","VALIDÉ",(J537+L537)/2))</f>
        <v>12</v>
      </c>
      <c r="N537" s="418">
        <v>29</v>
      </c>
      <c r="O537" s="418">
        <v>56</v>
      </c>
      <c r="P537" s="422">
        <f>IF(OR(N537="DSP",N537="ABI",N537="VAL"),0,N537/O537)</f>
        <v>0.5178571428571429</v>
      </c>
      <c r="Q537" s="420">
        <f>IF(N537="ABI",0,IF(N537="DSP","DSP",IF(N537="VAL","VAL",IF(A537="F",VLOOKUP(P537,forcefille,2),VLOOKUP(P537,forcegarçon,2)))))</f>
        <v>5</v>
      </c>
      <c r="R537" s="418">
        <v>31.3</v>
      </c>
      <c r="S537" s="420">
        <f>IF(R537="ABI",0,IF(R537="DSP","DSP",IF(R537="VAL","VAL",IF(A537="F",VLOOKUP(R537,détfille,2),VLOOKUP(R537,détgarçon,2)))))</f>
        <v>5</v>
      </c>
      <c r="T537" s="421">
        <f>IF(OR(Q537="VAL",S537="VAL"),"VALIDÉ",IF(AND(Q537="DSP",S537="DSP"),"DSP",IF(Q537="DSP",S537*2,IF(S537="DSP",Q537*2,(Q537+S537)))))</f>
        <v>10</v>
      </c>
      <c r="U537" s="418">
        <v>28.76</v>
      </c>
      <c r="V537" s="420">
        <f>IF(U537="ABI",0,IF(U537="DSP","DSP",IF(U537="VAL","VAL",IF(A537="F",VLOOKUP(U537,coorfille,2),VLOOKUP(U537,coorgarçon,2)))))</f>
        <v>4.5</v>
      </c>
      <c r="W537" s="418">
        <v>6</v>
      </c>
      <c r="X537" s="420">
        <f>IF(W537="ABI",0,IF(W537="DSP","DSP",IF(W537="VAL","VAL",IF(A537="F",VLOOKUP(W537,SouplesseFille,2),VLOOKUP(W537,SouplesseGarçon,2)))))</f>
        <v>3.5</v>
      </c>
      <c r="Y537" s="418">
        <v>10</v>
      </c>
      <c r="Z537" s="420">
        <f>IF(Y537="ABI",0,IF(Y537="DSP","DSP",IF(Y537="VAL","VAL",IF(A537="F",VLOOKUP(Y537,eqfille,2),VLOOKUP(Y537,eqgarçon,2)))))</f>
        <v>0</v>
      </c>
      <c r="AA537" s="421">
        <f>IF(AND(V537="DSP",X537="DSP",Z537="DSP"),"DSP",IF(AND(V537="DSP",X537="DSP"),Z537*4,IF(AND(V537="DSP",Z537="DSP"),X537*4,IF(AND(X537="DSP",Z537="DSP"),V537*2,IF(V537="DSP",(X537+Z537)*2,IF(X537="DSP",V537+Z537*2,IF(Z537="DSP",V537+X537*2,IF(Z537="VAL","VALIDÉ",V537+X537+Z537))))))))</f>
        <v>8</v>
      </c>
      <c r="AB537" s="418">
        <v>51.7</v>
      </c>
      <c r="AC537" s="420">
        <f>IF(AB537="ABI",0,IF(AB537="DNF",0,IF(AB537="DSP","DSP",IF(AB537="VAL","VAL",(IF(A537="F",VLOOKUP(AB537,nagefille,2),VLOOKUP(AB537,nagegarçon,2)))))))</f>
        <v>8</v>
      </c>
      <c r="AD537" s="423">
        <f>IF(AC537="VAL","VALIDÉ",AC537)</f>
        <v>8</v>
      </c>
      <c r="AE537" s="424">
        <f>IF(AND(H537="DSP",M537="DSP",T537="DSP",AA537="DSP",AD537="DSP"),"DSP",IF(AND(H537="DSP",M537="DSP",T537="DSP",AA537="DSP"),AD537,IF(AND(H537="DSP",M537="DSP",T537="DSP",AD537="DSP"),AA537,IF(AND(H537="DSP",M537="DSP",AA537="DSP",AD537="DSP"),T537,IF(AND(H537="DSP",T537="DSP",AA537="DSP",AD537="DSP"),M537,IF(AND(M537="DSP",T537="DSP",AA537="DSP",AD537="DSP"),H537,IF(AND(T537="DSP",AA537="DSP",AD537="DSP"),(H537+M537)/2,IF(AND(M537="DSP",AA537="DSP",AD537="DSP"),(H537+T537)/2,IF(AND(H537="DSP",AA537="DSP",AD537="DSP"),(M537+T537)/2,IF(AND(M537="DSP",T537="DSP",AD537="DSP"),(H537+AA537)/2,IF(AND(H537="DSP",T537="DSP",AD537="DSP"),(M537+AA537)/2,IF(AND(H537="DSP",M537="DSP",AD537="DSP"),(T537+AA537)/2,IF(AND(M537="DSP",T537="DSP",AA537="DSP"),(H537+AD537)/2,IF(AND(H537="DSP",T537="DSP",AA537="DSP"),(M537+AD537)/2,IF(AND(H537="DSP",M537="DSP",AA537="DSP"),(T537+AD537)/2,IF(AND(H537="DSP",M537="DSP",T537="DSP"),(AA537+AD537)/2,IF(AND(H537="DSP",M537="DSP"),(T537+AA537+AD537)/3,IF(AND(H537="DSP",T537="DSP"),(M537+AA537+AD537)/3,IF(AND(M537="DSP",T537="DSP"),(H537+AA537+AD537)/3,IF(AND(H537="DSP",AA537="DSP"),(M537+T537+AD537)/3,IF(AND(M537="DSP",AA537="DSP"),(H537+T537+AD537)/3,IF(AND(T537="DSP",AA537="DSP"),(H537+M537+AD537)/3,IF(AND(H537="DSP",AD537="DSP"),(M537+T537+AA537)/3,IF(AND(M537="DSP",AD537="DSP"),(H537+T537+AA537)/3,IF(AND(T537="DSP",AD537="DSP"),(H537+M537+AA537)/3,IF(AND(AA537="DSP",AD537="DSP"),(H537+M537+T537)/3,IF(H537="DSP",(M537+T537+AA537+AD537)/4,IF(M537="DSP",(H537+T537+AA537+AD537)/4,IF(T537="DSP",(H537+M537+AA537+AD537)/4,IF(AA537="DSP",(H537+M537+T537+AD537)/4,IF(AD537="DSP",(H537+M537+T537+AA537)/4,SUM(H537+M537+T537+AA537+AD537)/5)))))))))))))))))))))))))))))))</f>
        <v>9.6</v>
      </c>
      <c r="AF537" s="425">
        <f>IF(AE537="DSP",0,AE537)</f>
        <v>9.6</v>
      </c>
      <c r="AG537" s="484">
        <f>RANK(AF537,$AF$3:$AF$651,0)</f>
        <v>461</v>
      </c>
      <c r="AH537" s="426">
        <f>IF(ISERROR(VLOOKUP(B537,'Notes Ecrit'!$A$2:$B$650,2,FALSE)),"ABI",(VLOOKUP(B537,'Notes Ecrit'!$A$2:$B$650,2,FALSE)))</f>
        <v>7.5</v>
      </c>
      <c r="AI537" s="425">
        <f>IF(OR(AH537="ABI",AH537="VALIDÉ"),0,AH537)</f>
        <v>7.5</v>
      </c>
      <c r="AJ537" s="488">
        <f>RANK(AI537,$AI$3:$AI$651,0)</f>
        <v>137</v>
      </c>
      <c r="AK537" s="427">
        <f>IF(AH537="ABI","DEF",IF(AE537="DSP",AH537,(AE537*0.5+AH537*0.5)))</f>
        <v>8.5500000000000007</v>
      </c>
    </row>
    <row r="538" spans="1:37" ht="15.75" customHeight="1" thickBot="1" x14ac:dyDescent="0.35">
      <c r="A538" s="414" t="s">
        <v>1026</v>
      </c>
      <c r="B538" s="415">
        <v>21911853</v>
      </c>
      <c r="C538" s="434" t="s">
        <v>302</v>
      </c>
      <c r="D538" s="435" t="s">
        <v>932</v>
      </c>
      <c r="E538" s="418" t="s">
        <v>329</v>
      </c>
      <c r="F538" s="419" t="str">
        <f>IF(E538="ABI","ABI",IF(E538="DSP","DSP",IF(E538="VAL","VAL",(VLOOKUP(E538,tpstest,2)))))</f>
        <v>ABI</v>
      </c>
      <c r="G538" s="420">
        <f>IF(F538="ABI",0,IF(F538="DSP","DSP",IF(F538="VAL","VAL",(IF(A538="F",VLOOKUP(F538,endurfille,2),VLOOKUP(F538,endurgarçon,2))))))</f>
        <v>0</v>
      </c>
      <c r="H538" s="421">
        <f>IF(G538="VAL","VALIDÉ",G538)</f>
        <v>0</v>
      </c>
      <c r="I538" s="418" t="s">
        <v>329</v>
      </c>
      <c r="J538" s="420">
        <f>IF(I538="ABI",0,IF(I538="DSP","DSP",IF(I538="VAL","VAL",(IF(A538="F",VLOOKUP(I538,VIT20MF,2),VLOOKUP(I538,Vit20MG,2))))))</f>
        <v>0</v>
      </c>
      <c r="K538" s="418" t="s">
        <v>329</v>
      </c>
      <c r="L538" s="420">
        <f>IF(K538="ABI",0,IF(K538="DSP","DSP",IF(K538="VAL","VAL",(IF(A538="F",VLOOKUP(K538,vit50mf,2),VLOOKUP(K538,vit50mg,2))))))</f>
        <v>0</v>
      </c>
      <c r="M538" s="421">
        <f>IF(OR(J538="DSP",L538="DSP"),"DSP",IF(L538="VAL","VALIDÉ",(J538+L538)/2))</f>
        <v>0</v>
      </c>
      <c r="N538" s="418" t="s">
        <v>329</v>
      </c>
      <c r="O538" s="418"/>
      <c r="P538" s="422">
        <f>IF(OR(N538="DSP",N538="ABI",N538="VAL"),0,N538/O538)</f>
        <v>0</v>
      </c>
      <c r="Q538" s="420">
        <f>IF(N538="ABI",0,IF(N538="DSP","DSP",IF(N538="VAL","VAL",IF(A538="F",VLOOKUP(P538,forcefille,2),VLOOKUP(P538,forcegarçon,2)))))</f>
        <v>0</v>
      </c>
      <c r="R538" s="418" t="s">
        <v>329</v>
      </c>
      <c r="S538" s="420">
        <f>IF(R538="ABI",0,IF(R538="DSP","DSP",IF(R538="VAL","VAL",IF(A538="F",VLOOKUP(R538,détfille,2),VLOOKUP(R538,détgarçon,2)))))</f>
        <v>0</v>
      </c>
      <c r="T538" s="421">
        <f>IF(OR(Q538="VAL",S538="VAL"),"VALIDÉ",IF(AND(Q538="DSP",S538="DSP"),"DSP",IF(Q538="DSP",S538*2,IF(S538="DSP",Q538*2,(Q538+S538)))))</f>
        <v>0</v>
      </c>
      <c r="U538" s="418" t="s">
        <v>329</v>
      </c>
      <c r="V538" s="420">
        <f>IF(U538="ABI",0,IF(U538="DSP","DSP",IF(U538="VAL","VAL",IF(A538="F",VLOOKUP(U538,coorfille,2),VLOOKUP(U538,coorgarçon,2)))))</f>
        <v>0</v>
      </c>
      <c r="W538" s="418" t="s">
        <v>329</v>
      </c>
      <c r="X538" s="420">
        <f>IF(W538="ABI",0,IF(W538="DSP","DSP",IF(W538="VAL","VAL",IF(A538="F",VLOOKUP(W538,SouplesseFille,2),VLOOKUP(W538,SouplesseGarçon,2)))))</f>
        <v>0</v>
      </c>
      <c r="Y538" s="418" t="s">
        <v>329</v>
      </c>
      <c r="Z538" s="420">
        <f>IF(Y538="ABI",0,IF(Y538="DSP","DSP",IF(Y538="VAL","VAL",IF(A538="F",VLOOKUP(Y538,eqfille,2),VLOOKUP(Y538,eqgarçon,2)))))</f>
        <v>0</v>
      </c>
      <c r="AA538" s="421">
        <f>IF(AND(V538="DSP",X538="DSP",Z538="DSP"),"DSP",IF(AND(V538="DSP",X538="DSP"),Z538*4,IF(AND(V538="DSP",Z538="DSP"),X538*4,IF(AND(X538="DSP",Z538="DSP"),V538*2,IF(V538="DSP",(X538+Z538)*2,IF(X538="DSP",V538+Z538*2,IF(Z538="DSP",V538+X538*2,IF(Z538="VAL","VALIDÉ",V538+X538+Z538))))))))</f>
        <v>0</v>
      </c>
      <c r="AB538" s="418" t="s">
        <v>329</v>
      </c>
      <c r="AC538" s="420">
        <f>IF(AB538="ABI",0,IF(AB538="DNF",0,IF(AB538="DSP","DSP",IF(AB538="VAL","VAL",(IF(A538="F",VLOOKUP(AB538,nagefille,2),VLOOKUP(AB538,nagegarçon,2)))))))</f>
        <v>0</v>
      </c>
      <c r="AD538" s="423">
        <f>IF(AC538="VAL","VALIDÉ",AC538)</f>
        <v>0</v>
      </c>
      <c r="AE538" s="424">
        <f>IF(AND(H538="DSP",M538="DSP",T538="DSP",AA538="DSP",AD538="DSP"),"DSP",IF(AND(H538="DSP",M538="DSP",T538="DSP",AA538="DSP"),AD538,IF(AND(H538="DSP",M538="DSP",T538="DSP",AD538="DSP"),AA538,IF(AND(H538="DSP",M538="DSP",AA538="DSP",AD538="DSP"),T538,IF(AND(H538="DSP",T538="DSP",AA538="DSP",AD538="DSP"),M538,IF(AND(M538="DSP",T538="DSP",AA538="DSP",AD538="DSP"),H538,IF(AND(T538="DSP",AA538="DSP",AD538="DSP"),(H538+M538)/2,IF(AND(M538="DSP",AA538="DSP",AD538="DSP"),(H538+T538)/2,IF(AND(H538="DSP",AA538="DSP",AD538="DSP"),(M538+T538)/2,IF(AND(M538="DSP",T538="DSP",AD538="DSP"),(H538+AA538)/2,IF(AND(H538="DSP",T538="DSP",AD538="DSP"),(M538+AA538)/2,IF(AND(H538="DSP",M538="DSP",AD538="DSP"),(T538+AA538)/2,IF(AND(M538="DSP",T538="DSP",AA538="DSP"),(H538+AD538)/2,IF(AND(H538="DSP",T538="DSP",AA538="DSP"),(M538+AD538)/2,IF(AND(H538="DSP",M538="DSP",AA538="DSP"),(T538+AD538)/2,IF(AND(H538="DSP",M538="DSP",T538="DSP"),(AA538+AD538)/2,IF(AND(H538="DSP",M538="DSP"),(T538+AA538+AD538)/3,IF(AND(H538="DSP",T538="DSP"),(M538+AA538+AD538)/3,IF(AND(M538="DSP",T538="DSP"),(H538+AA538+AD538)/3,IF(AND(H538="DSP",AA538="DSP"),(M538+T538+AD538)/3,IF(AND(M538="DSP",AA538="DSP"),(H538+T538+AD538)/3,IF(AND(T538="DSP",AA538="DSP"),(H538+M538+AD538)/3,IF(AND(H538="DSP",AD538="DSP"),(M538+T538+AA538)/3,IF(AND(M538="DSP",AD538="DSP"),(H538+T538+AA538)/3,IF(AND(T538="DSP",AD538="DSP"),(H538+M538+AA538)/3,IF(AND(AA538="DSP",AD538="DSP"),(H538+M538+T538)/3,IF(H538="DSP",(M538+T538+AA538+AD538)/4,IF(M538="DSP",(H538+T538+AA538+AD538)/4,IF(T538="DSP",(H538+M538+AA538+AD538)/4,IF(AA538="DSP",(H538+M538+T538+AD538)/4,IF(AD538="DSP",(H538+M538+T538+AA538)/4,SUM(H538+M538+T538+AA538+AD538)/5)))))))))))))))))))))))))))))))</f>
        <v>0</v>
      </c>
      <c r="AF538" s="425">
        <f>IF(AE538="DSP",0,AE538)</f>
        <v>0</v>
      </c>
      <c r="AG538" s="484">
        <f>RANK(AF538,$AF$3:$AF$651,0)</f>
        <v>584</v>
      </c>
      <c r="AH538" s="426">
        <f>IF(ISERROR(VLOOKUP(B538,'Notes Ecrit'!$A$2:$B$650,2,FALSE)),"ABI",(VLOOKUP(B538,'Notes Ecrit'!$A$2:$B$650,2,FALSE)))</f>
        <v>6</v>
      </c>
      <c r="AI538" s="425">
        <f>IF(OR(AH538="ABI",AH538="VALIDÉ"),0,AH538)</f>
        <v>6</v>
      </c>
      <c r="AJ538" s="488">
        <f>RANK(AI538,$AI$3:$AI$651,0)</f>
        <v>288</v>
      </c>
      <c r="AK538" s="427">
        <f>IF(AH538="ABI","DEF",IF(AE538="DSP",AH538,(AE538*0.5+AH538*0.5)))</f>
        <v>3</v>
      </c>
    </row>
    <row r="539" spans="1:37" ht="15.75" customHeight="1" thickBot="1" x14ac:dyDescent="0.35">
      <c r="A539" s="414" t="s">
        <v>1026</v>
      </c>
      <c r="B539" s="415">
        <v>21910480</v>
      </c>
      <c r="C539" s="434" t="s">
        <v>933</v>
      </c>
      <c r="D539" s="435" t="s">
        <v>165</v>
      </c>
      <c r="E539" s="418" t="s">
        <v>1025</v>
      </c>
      <c r="F539" s="419" t="str">
        <f>IF(E539="ABI","ABI",IF(E539="DSP","DSP",IF(E539="VAL","VAL",(VLOOKUP(E539,tpstest,2)))))</f>
        <v>DSP</v>
      </c>
      <c r="G539" s="420" t="str">
        <f>IF(F539="ABI",0,IF(F539="DSP","DSP",IF(F539="VAL","VAL",(IF(A539="F",VLOOKUP(F539,endurfille,2),VLOOKUP(F539,endurgarçon,2))))))</f>
        <v>DSP</v>
      </c>
      <c r="H539" s="421" t="str">
        <f>IF(G539="VAL","VALIDÉ",G539)</f>
        <v>DSP</v>
      </c>
      <c r="I539" s="418" t="s">
        <v>1025</v>
      </c>
      <c r="J539" s="420" t="str">
        <f>IF(I539="ABI",0,IF(I539="DSP","DSP",IF(I539="VAL","VAL",(IF(A539="F",VLOOKUP(I539,VIT20MF,2),VLOOKUP(I539,Vit20MG,2))))))</f>
        <v>DSP</v>
      </c>
      <c r="K539" s="418" t="s">
        <v>1025</v>
      </c>
      <c r="L539" s="420" t="str">
        <f>IF(K539="ABI",0,IF(K539="DSP","DSP",IF(K539="VAL","VAL",(IF(A539="F",VLOOKUP(K539,vit50mf,2),VLOOKUP(K539,vit50mg,2))))))</f>
        <v>DSP</v>
      </c>
      <c r="M539" s="421" t="str">
        <f>IF(OR(J539="DSP",L539="DSP"),"DSP",IF(L539="VAL","VALIDÉ",(J539+L539)/2))</f>
        <v>DSP</v>
      </c>
      <c r="N539" s="418" t="s">
        <v>1025</v>
      </c>
      <c r="O539" s="418"/>
      <c r="P539" s="422">
        <f>IF(OR(N539="DSP",N539="ABI",N539="VAL"),0,N539/O539)</f>
        <v>0</v>
      </c>
      <c r="Q539" s="420" t="str">
        <f>IF(N539="ABI",0,IF(N539="DSP","DSP",IF(N539="VAL","VAL",IF(A539="F",VLOOKUP(P539,forcefille,2),VLOOKUP(P539,forcegarçon,2)))))</f>
        <v>DSP</v>
      </c>
      <c r="R539" s="418" t="s">
        <v>1025</v>
      </c>
      <c r="S539" s="420" t="str">
        <f>IF(R539="ABI",0,IF(R539="DSP","DSP",IF(R539="VAL","VAL",IF(A539="F",VLOOKUP(R539,détfille,2),VLOOKUP(R539,détgarçon,2)))))</f>
        <v>DSP</v>
      </c>
      <c r="T539" s="421" t="str">
        <f>IF(OR(Q539="VAL",S539="VAL"),"VALIDÉ",IF(AND(Q539="DSP",S539="DSP"),"DSP",IF(Q539="DSP",S539*2,IF(S539="DSP",Q539*2,(Q539+S539)))))</f>
        <v>DSP</v>
      </c>
      <c r="U539" s="418" t="s">
        <v>1025</v>
      </c>
      <c r="V539" s="420" t="str">
        <f>IF(U539="ABI",0,IF(U539="DSP","DSP",IF(U539="VAL","VAL",IF(A539="F",VLOOKUP(U539,coorfille,2),VLOOKUP(U539,coorgarçon,2)))))</f>
        <v>DSP</v>
      </c>
      <c r="W539" s="418" t="s">
        <v>1025</v>
      </c>
      <c r="X539" s="420" t="str">
        <f>IF(W539="ABI",0,IF(W539="DSP","DSP",IF(W539="VAL","VAL",IF(A539="F",VLOOKUP(W539,SouplesseFille,2),VLOOKUP(W539,SouplesseGarçon,2)))))</f>
        <v>DSP</v>
      </c>
      <c r="Y539" s="418" t="s">
        <v>1025</v>
      </c>
      <c r="Z539" s="420" t="str">
        <f>IF(Y539="ABI",0,IF(Y539="DSP","DSP",IF(Y539="VAL","VAL",IF(A539="F",VLOOKUP(Y539,eqfille,2),VLOOKUP(Y539,eqgarçon,2)))))</f>
        <v>DSP</v>
      </c>
      <c r="AA539" s="421" t="str">
        <f>IF(AND(V539="DSP",X539="DSP",Z539="DSP"),"DSP",IF(AND(V539="DSP",X539="DSP"),Z539*4,IF(AND(V539="DSP",Z539="DSP"),X539*4,IF(AND(X539="DSP",Z539="DSP"),V539*2,IF(V539="DSP",(X539+Z539)*2,IF(X539="DSP",V539+Z539*2,IF(Z539="DSP",V539+X539*2,IF(Z539="VAL","VALIDÉ",V539+X539+Z539))))))))</f>
        <v>DSP</v>
      </c>
      <c r="AB539" s="418" t="s">
        <v>1025</v>
      </c>
      <c r="AC539" s="420" t="str">
        <f>IF(AB539="ABI",0,IF(AB539="DNF",0,IF(AB539="DSP","DSP",IF(AB539="VAL","VAL",(IF(A539="F",VLOOKUP(AB539,nagefille,2),VLOOKUP(AB539,nagegarçon,2)))))))</f>
        <v>DSP</v>
      </c>
      <c r="AD539" s="423" t="str">
        <f>IF(AC539="VAL","VALIDÉ",AC539)</f>
        <v>DSP</v>
      </c>
      <c r="AE539" s="424" t="str">
        <f>IF(AND(H539="DSP",M539="DSP",T539="DSP",AA539="DSP",AD539="DSP"),"DSP",IF(AND(H539="DSP",M539="DSP",T539="DSP",AA539="DSP"),AD539,IF(AND(H539="DSP",M539="DSP",T539="DSP",AD539="DSP"),AA539,IF(AND(H539="DSP",M539="DSP",AA539="DSP",AD539="DSP"),T539,IF(AND(H539="DSP",T539="DSP",AA539="DSP",AD539="DSP"),M539,IF(AND(M539="DSP",T539="DSP",AA539="DSP",AD539="DSP"),H539,IF(AND(T539="DSP",AA539="DSP",AD539="DSP"),(H539+M539)/2,IF(AND(M539="DSP",AA539="DSP",AD539="DSP"),(H539+T539)/2,IF(AND(H539="DSP",AA539="DSP",AD539="DSP"),(M539+T539)/2,IF(AND(M539="DSP",T539="DSP",AD539="DSP"),(H539+AA539)/2,IF(AND(H539="DSP",T539="DSP",AD539="DSP"),(M539+AA539)/2,IF(AND(H539="DSP",M539="DSP",AD539="DSP"),(T539+AA539)/2,IF(AND(M539="DSP",T539="DSP",AA539="DSP"),(H539+AD539)/2,IF(AND(H539="DSP",T539="DSP",AA539="DSP"),(M539+AD539)/2,IF(AND(H539="DSP",M539="DSP",AA539="DSP"),(T539+AD539)/2,IF(AND(H539="DSP",M539="DSP",T539="DSP"),(AA539+AD539)/2,IF(AND(H539="DSP",M539="DSP"),(T539+AA539+AD539)/3,IF(AND(H539="DSP",T539="DSP"),(M539+AA539+AD539)/3,IF(AND(M539="DSP",T539="DSP"),(H539+AA539+AD539)/3,IF(AND(H539="DSP",AA539="DSP"),(M539+T539+AD539)/3,IF(AND(M539="DSP",AA539="DSP"),(H539+T539+AD539)/3,IF(AND(T539="DSP",AA539="DSP"),(H539+M539+AD539)/3,IF(AND(H539="DSP",AD539="DSP"),(M539+T539+AA539)/3,IF(AND(M539="DSP",AD539="DSP"),(H539+T539+AA539)/3,IF(AND(T539="DSP",AD539="DSP"),(H539+M539+AA539)/3,IF(AND(AA539="DSP",AD539="DSP"),(H539+M539+T539)/3,IF(H539="DSP",(M539+T539+AA539+AD539)/4,IF(M539="DSP",(H539+T539+AA539+AD539)/4,IF(T539="DSP",(H539+M539+AA539+AD539)/4,IF(AA539="DSP",(H539+M539+T539+AD539)/4,IF(AD539="DSP",(H539+M539+T539+AA539)/4,SUM(H539+M539+T539+AA539+AD539)/5)))))))))))))))))))))))))))))))</f>
        <v>DSP</v>
      </c>
      <c r="AF539" s="425">
        <f>IF(AE539="DSP",0,AE539)</f>
        <v>0</v>
      </c>
      <c r="AG539" s="484">
        <f>RANK(AF539,$AF$3:$AF$651,0)</f>
        <v>584</v>
      </c>
      <c r="AH539" s="426">
        <f>IF(ISERROR(VLOOKUP(B539,'Notes Ecrit'!$A$2:$B$650,2,FALSE)),"ABI",(VLOOKUP(B539,'Notes Ecrit'!$A$2:$B$650,2,FALSE)))</f>
        <v>6</v>
      </c>
      <c r="AI539" s="425">
        <f>IF(OR(AH539="ABI",AH539="VALIDÉ"),0,AH539)</f>
        <v>6</v>
      </c>
      <c r="AJ539" s="488">
        <f>RANK(AI539,$AI$3:$AI$651,0)</f>
        <v>288</v>
      </c>
      <c r="AK539" s="427">
        <f>IF(AH539="ABI","DEF",IF(AE539="DSP",AH539,(AE539*0.5+AH539*0.5)))</f>
        <v>6</v>
      </c>
    </row>
    <row r="540" spans="1:37" ht="15.75" customHeight="1" thickBot="1" x14ac:dyDescent="0.35">
      <c r="A540" s="414" t="s">
        <v>1026</v>
      </c>
      <c r="B540" s="415">
        <v>21909938</v>
      </c>
      <c r="C540" s="434" t="s">
        <v>934</v>
      </c>
      <c r="D540" s="435" t="s">
        <v>269</v>
      </c>
      <c r="E540" s="418">
        <v>15</v>
      </c>
      <c r="F540" s="419">
        <f>IF(E540="ABI","ABI",IF(E540="DSP","DSP",IF(E540="VAL","VAL",(VLOOKUP(E540,tpstest,2)))))</f>
        <v>17</v>
      </c>
      <c r="G540" s="420">
        <f>IF(F540="ABI",0,IF(F540="DSP","DSP",IF(F540="VAL","VAL",(IF(A540="F",VLOOKUP(F540,endurfille,2),VLOOKUP(F540,endurgarçon,2))))))</f>
        <v>12</v>
      </c>
      <c r="H540" s="421">
        <f>IF(G540="VAL","VALIDÉ",G540)</f>
        <v>12</v>
      </c>
      <c r="I540" s="418">
        <v>3.26</v>
      </c>
      <c r="J540" s="420">
        <f>IF(I540="ABI",0,IF(I540="DSP","DSP",IF(I540="VAL","VAL",(IF(A540="F",VLOOKUP(I540,VIT20MF,2),VLOOKUP(I540,Vit20MG,2))))))</f>
        <v>16</v>
      </c>
      <c r="K540" s="418">
        <v>6.81</v>
      </c>
      <c r="L540" s="420">
        <f>IF(K540="ABI",0,IF(K540="DSP","DSP",IF(K540="VAL","VAL",(IF(A540="F",VLOOKUP(K540,vit50mf,2),VLOOKUP(K540,vit50mg,2))))))</f>
        <v>11</v>
      </c>
      <c r="M540" s="421">
        <f>IF(OR(J540="DSP",L540="DSP"),"DSP",IF(L540="VAL","VALIDÉ",(J540+L540)/2))</f>
        <v>13.5</v>
      </c>
      <c r="N540" s="418">
        <v>70</v>
      </c>
      <c r="O540" s="418">
        <v>63</v>
      </c>
      <c r="P540" s="422">
        <f>IF(OR(N540="DSP",N540="ABI",N540="VAL"),0,N540/O540)</f>
        <v>1.1111111111111112</v>
      </c>
      <c r="Q540" s="420">
        <f>IF(N540="ABI",0,IF(N540="DSP","DSP",IF(N540="VAL","VAL",IF(A540="F",VLOOKUP(P540,forcefille,2),VLOOKUP(P540,forcegarçon,2)))))</f>
        <v>6</v>
      </c>
      <c r="R540" s="418">
        <v>47.7</v>
      </c>
      <c r="S540" s="420">
        <f>IF(R540="ABI",0,IF(R540="DSP","DSP",IF(R540="VAL","VAL",IF(A540="F",VLOOKUP(R540,détfille,2),VLOOKUP(R540,détgarçon,2)))))</f>
        <v>5</v>
      </c>
      <c r="T540" s="421">
        <f>IF(OR(Q540="VAL",S540="VAL"),"VALIDÉ",IF(AND(Q540="DSP",S540="DSP"),"DSP",IF(Q540="DSP",S540*2,IF(S540="DSP",Q540*2,(Q540+S540)))))</f>
        <v>11</v>
      </c>
      <c r="U540" s="418">
        <v>24.82</v>
      </c>
      <c r="V540" s="420">
        <f>IF(U540="ABI",0,IF(U540="DSP","DSP",IF(U540="VAL","VAL",IF(A540="F",VLOOKUP(U540,coorfille,2),VLOOKUP(U540,coorgarçon,2)))))</f>
        <v>5.5</v>
      </c>
      <c r="W540" s="418">
        <v>-10</v>
      </c>
      <c r="X540" s="420">
        <f>IF(W540="ABI",0,IF(W540="DSP","DSP",IF(W540="VAL","VAL",IF(A540="F",VLOOKUP(W540,SouplesseFille,2),VLOOKUP(W540,SouplesseGarçon,2)))))</f>
        <v>0.75</v>
      </c>
      <c r="Y540" s="418">
        <v>1</v>
      </c>
      <c r="Z540" s="420">
        <f>IF(Y540="ABI",0,IF(Y540="DSP","DSP",IF(Y540="VAL","VAL",IF(A540="F",VLOOKUP(Y540,eqfille,2),VLOOKUP(Y540,eqgarçon,2)))))</f>
        <v>4.5</v>
      </c>
      <c r="AA540" s="421">
        <f>IF(AND(V540="DSP",X540="DSP",Z540="DSP"),"DSP",IF(AND(V540="DSP",X540="DSP"),Z540*4,IF(AND(V540="DSP",Z540="DSP"),X540*4,IF(AND(X540="DSP",Z540="DSP"),V540*2,IF(V540="DSP",(X540+Z540)*2,IF(X540="DSP",V540+Z540*2,IF(Z540="DSP",V540+X540*2,IF(Z540="VAL","VALIDÉ",V540+X540+Z540))))))))</f>
        <v>10.75</v>
      </c>
      <c r="AB540" s="418">
        <v>38.630000000000003</v>
      </c>
      <c r="AC540" s="420">
        <f>IF(AB540="ABI",0,IF(AB540="DNF",0,IF(AB540="DSP","DSP",IF(AB540="VAL","VAL",(IF(A540="F",VLOOKUP(AB540,nagefille,2),VLOOKUP(AB540,nagegarçon,2)))))))</f>
        <v>11</v>
      </c>
      <c r="AD540" s="423">
        <f>IF(AC540="VAL","VALIDÉ",AC540)</f>
        <v>11</v>
      </c>
      <c r="AE540" s="424">
        <f>IF(AND(H540="DSP",M540="DSP",T540="DSP",AA540="DSP",AD540="DSP"),"DSP",IF(AND(H540="DSP",M540="DSP",T540="DSP",AA540="DSP"),AD540,IF(AND(H540="DSP",M540="DSP",T540="DSP",AD540="DSP"),AA540,IF(AND(H540="DSP",M540="DSP",AA540="DSP",AD540="DSP"),T540,IF(AND(H540="DSP",T540="DSP",AA540="DSP",AD540="DSP"),M540,IF(AND(M540="DSP",T540="DSP",AA540="DSP",AD540="DSP"),H540,IF(AND(T540="DSP",AA540="DSP",AD540="DSP"),(H540+M540)/2,IF(AND(M540="DSP",AA540="DSP",AD540="DSP"),(H540+T540)/2,IF(AND(H540="DSP",AA540="DSP",AD540="DSP"),(M540+T540)/2,IF(AND(M540="DSP",T540="DSP",AD540="DSP"),(H540+AA540)/2,IF(AND(H540="DSP",T540="DSP",AD540="DSP"),(M540+AA540)/2,IF(AND(H540="DSP",M540="DSP",AD540="DSP"),(T540+AA540)/2,IF(AND(M540="DSP",T540="DSP",AA540="DSP"),(H540+AD540)/2,IF(AND(H540="DSP",T540="DSP",AA540="DSP"),(M540+AD540)/2,IF(AND(H540="DSP",M540="DSP",AA540="DSP"),(T540+AD540)/2,IF(AND(H540="DSP",M540="DSP",T540="DSP"),(AA540+AD540)/2,IF(AND(H540="DSP",M540="DSP"),(T540+AA540+AD540)/3,IF(AND(H540="DSP",T540="DSP"),(M540+AA540+AD540)/3,IF(AND(M540="DSP",T540="DSP"),(H540+AA540+AD540)/3,IF(AND(H540="DSP",AA540="DSP"),(M540+T540+AD540)/3,IF(AND(M540="DSP",AA540="DSP"),(H540+T540+AD540)/3,IF(AND(T540="DSP",AA540="DSP"),(H540+M540+AD540)/3,IF(AND(H540="DSP",AD540="DSP"),(M540+T540+AA540)/3,IF(AND(M540="DSP",AD540="DSP"),(H540+T540+AA540)/3,IF(AND(T540="DSP",AD540="DSP"),(H540+M540+AA540)/3,IF(AND(AA540="DSP",AD540="DSP"),(H540+M540+T540)/3,IF(H540="DSP",(M540+T540+AA540+AD540)/4,IF(M540="DSP",(H540+T540+AA540+AD540)/4,IF(T540="DSP",(H540+M540+AA540+AD540)/4,IF(AA540="DSP",(H540+M540+T540+AD540)/4,IF(AD540="DSP",(H540+M540+T540+AA540)/4,SUM(H540+M540+T540+AA540+AD540)/5)))))))))))))))))))))))))))))))</f>
        <v>11.65</v>
      </c>
      <c r="AF540" s="425">
        <f>IF(AE540="DSP",0,AE540)</f>
        <v>11.65</v>
      </c>
      <c r="AG540" s="484">
        <f>RANK(AF540,$AF$3:$AF$651,0)</f>
        <v>237</v>
      </c>
      <c r="AH540" s="426">
        <f>IF(ISERROR(VLOOKUP(B540,'Notes Ecrit'!$A$2:$B$650,2,FALSE)),"ABI",(VLOOKUP(B540,'Notes Ecrit'!$A$2:$B$650,2,FALSE)))</f>
        <v>4</v>
      </c>
      <c r="AI540" s="425">
        <f>IF(OR(AH540="ABI",AH540="VALIDÉ"),0,AH540)</f>
        <v>4</v>
      </c>
      <c r="AJ540" s="488">
        <f>RANK(AI540,$AI$3:$AI$651,0)</f>
        <v>490</v>
      </c>
      <c r="AK540" s="427">
        <f>IF(AH540="ABI","DEF",IF(AE540="DSP",AH540,(AE540*0.5+AH540*0.5)))</f>
        <v>7.8250000000000002</v>
      </c>
    </row>
    <row r="541" spans="1:37" ht="15.75" customHeight="1" thickBot="1" x14ac:dyDescent="0.35">
      <c r="A541" s="414" t="s">
        <v>1026</v>
      </c>
      <c r="B541" s="415">
        <v>21909612</v>
      </c>
      <c r="C541" s="440" t="s">
        <v>935</v>
      </c>
      <c r="D541" s="441" t="s">
        <v>288</v>
      </c>
      <c r="E541" s="418">
        <v>20</v>
      </c>
      <c r="F541" s="419">
        <f>IF(E541="ABI","ABI",IF(E541="DSP","DSP",IF(E541="VAL","VAL",(VLOOKUP(E541,tpstest,2)))))</f>
        <v>19.5</v>
      </c>
      <c r="G541" s="420">
        <f>IF(F541="ABI",0,IF(F541="DSP","DSP",IF(F541="VAL","VAL",(IF(A541="F",VLOOKUP(F541,endurfille,2),VLOOKUP(F541,endurgarçon,2))))))</f>
        <v>17</v>
      </c>
      <c r="H541" s="421">
        <f>IF(G541="VAL","VALIDÉ",G541)</f>
        <v>17</v>
      </c>
      <c r="I541" s="418">
        <v>3.04</v>
      </c>
      <c r="J541" s="420">
        <f>IF(I541="ABI",0,IF(I541="DSP","DSP",IF(I541="VAL","VAL",(IF(A541="F",VLOOKUP(I541,VIT20MF,2),VLOOKUP(I541,Vit20MG,2))))))</f>
        <v>20</v>
      </c>
      <c r="K541" s="418">
        <v>6.41</v>
      </c>
      <c r="L541" s="420">
        <f>IF(K541="ABI",0,IF(K541="DSP","DSP",IF(K541="VAL","VAL",(IF(A541="F",VLOOKUP(K541,vit50mf,2),VLOOKUP(K541,vit50mg,2))))))</f>
        <v>14</v>
      </c>
      <c r="M541" s="421">
        <f>IF(OR(J541="DSP",L541="DSP"),"DSP",IF(L541="VAL","VALIDÉ",(J541+L541)/2))</f>
        <v>17</v>
      </c>
      <c r="N541" s="418">
        <v>43.5</v>
      </c>
      <c r="O541" s="418">
        <v>62</v>
      </c>
      <c r="P541" s="422">
        <f>IF(OR(N541="DSP",N541="ABI",N541="VAL"),0,N541/O541)</f>
        <v>0.70161290322580649</v>
      </c>
      <c r="Q541" s="420">
        <f>IF(N541="ABI",0,IF(N541="DSP","DSP",IF(N541="VAL","VAL",IF(A541="F",VLOOKUP(P541,forcefille,2),VLOOKUP(P541,forcegarçon,2)))))</f>
        <v>4</v>
      </c>
      <c r="R541" s="418">
        <v>45.5</v>
      </c>
      <c r="S541" s="420">
        <f>IF(R541="ABI",0,IF(R541="DSP","DSP",IF(R541="VAL","VAL",IF(A541="F",VLOOKUP(R541,détfille,2),VLOOKUP(R541,détgarçon,2)))))</f>
        <v>4.5</v>
      </c>
      <c r="T541" s="421">
        <f>IF(OR(Q541="VAL",S541="VAL"),"VALIDÉ",IF(AND(Q541="DSP",S541="DSP"),"DSP",IF(Q541="DSP",S541*2,IF(S541="DSP",Q541*2,(Q541+S541)))))</f>
        <v>8.5</v>
      </c>
      <c r="U541" s="418">
        <v>22.5</v>
      </c>
      <c r="V541" s="420">
        <f>IF(U541="ABI",0,IF(U541="DSP","DSP",IF(U541="VAL","VAL",IF(A541="F",VLOOKUP(U541,coorfille,2),VLOOKUP(U541,coorgarçon,2)))))</f>
        <v>6.5</v>
      </c>
      <c r="W541" s="418">
        <v>2</v>
      </c>
      <c r="X541" s="420">
        <f>IF(W541="ABI",0,IF(W541="DSP","DSP",IF(W541="VAL","VAL",IF(A541="F",VLOOKUP(W541,SouplesseFille,2),VLOOKUP(W541,SouplesseGarçon,2)))))</f>
        <v>3</v>
      </c>
      <c r="Y541" s="418">
        <v>4</v>
      </c>
      <c r="Z541" s="420">
        <f>IF(Y541="ABI",0,IF(Y541="DSP","DSP",IF(Y541="VAL","VAL",IF(A541="F",VLOOKUP(Y541,eqfille,2),VLOOKUP(Y541,eqgarçon,2)))))</f>
        <v>3</v>
      </c>
      <c r="AA541" s="421">
        <f>IF(AND(V541="DSP",X541="DSP",Z541="DSP"),"DSP",IF(AND(V541="DSP",X541="DSP"),Z541*4,IF(AND(V541="DSP",Z541="DSP"),X541*4,IF(AND(X541="DSP",Z541="DSP"),V541*2,IF(V541="DSP",(X541+Z541)*2,IF(X541="DSP",V541+Z541*2,IF(Z541="DSP",V541+X541*2,IF(Z541="VAL","VALIDÉ",V541+X541+Z541))))))))</f>
        <v>12.5</v>
      </c>
      <c r="AB541" s="418">
        <v>31.82</v>
      </c>
      <c r="AC541" s="420">
        <f>IF(AB541="ABI",0,IF(AB541="DNF",0,IF(AB541="DSP","DSP",IF(AB541="VAL","VAL",(IF(A541="F",VLOOKUP(AB541,nagefille,2),VLOOKUP(AB541,nagegarçon,2)))))))</f>
        <v>15</v>
      </c>
      <c r="AD541" s="423">
        <f>IF(AC541="VAL","VALIDÉ",AC541)</f>
        <v>15</v>
      </c>
      <c r="AE541" s="424">
        <f>IF(AND(H541="DSP",M541="DSP",T541="DSP",AA541="DSP",AD541="DSP"),"DSP",IF(AND(H541="DSP",M541="DSP",T541="DSP",AA541="DSP"),AD541,IF(AND(H541="DSP",M541="DSP",T541="DSP",AD541="DSP"),AA541,IF(AND(H541="DSP",M541="DSP",AA541="DSP",AD541="DSP"),T541,IF(AND(H541="DSP",T541="DSP",AA541="DSP",AD541="DSP"),M541,IF(AND(M541="DSP",T541="DSP",AA541="DSP",AD541="DSP"),H541,IF(AND(T541="DSP",AA541="DSP",AD541="DSP"),(H541+M541)/2,IF(AND(M541="DSP",AA541="DSP",AD541="DSP"),(H541+T541)/2,IF(AND(H541="DSP",AA541="DSP",AD541="DSP"),(M541+T541)/2,IF(AND(M541="DSP",T541="DSP",AD541="DSP"),(H541+AA541)/2,IF(AND(H541="DSP",T541="DSP",AD541="DSP"),(M541+AA541)/2,IF(AND(H541="DSP",M541="DSP",AD541="DSP"),(T541+AA541)/2,IF(AND(M541="DSP",T541="DSP",AA541="DSP"),(H541+AD541)/2,IF(AND(H541="DSP",T541="DSP",AA541="DSP"),(M541+AD541)/2,IF(AND(H541="DSP",M541="DSP",AA541="DSP"),(T541+AD541)/2,IF(AND(H541="DSP",M541="DSP",T541="DSP"),(AA541+AD541)/2,IF(AND(H541="DSP",M541="DSP"),(T541+AA541+AD541)/3,IF(AND(H541="DSP",T541="DSP"),(M541+AA541+AD541)/3,IF(AND(M541="DSP",T541="DSP"),(H541+AA541+AD541)/3,IF(AND(H541="DSP",AA541="DSP"),(M541+T541+AD541)/3,IF(AND(M541="DSP",AA541="DSP"),(H541+T541+AD541)/3,IF(AND(T541="DSP",AA541="DSP"),(H541+M541+AD541)/3,IF(AND(H541="DSP",AD541="DSP"),(M541+T541+AA541)/3,IF(AND(M541="DSP",AD541="DSP"),(H541+T541+AA541)/3,IF(AND(T541="DSP",AD541="DSP"),(H541+M541+AA541)/3,IF(AND(AA541="DSP",AD541="DSP"),(H541+M541+T541)/3,IF(H541="DSP",(M541+T541+AA541+AD541)/4,IF(M541="DSP",(H541+T541+AA541+AD541)/4,IF(T541="DSP",(H541+M541+AA541+AD541)/4,IF(AA541="DSP",(H541+M541+T541+AD541)/4,IF(AD541="DSP",(H541+M541+T541+AA541)/4,SUM(H541+M541+T541+AA541+AD541)/5)))))))))))))))))))))))))))))))</f>
        <v>14</v>
      </c>
      <c r="AF541" s="425">
        <f>IF(AE541="DSP",0,AE541)</f>
        <v>14</v>
      </c>
      <c r="AG541" s="484">
        <f>RANK(AF541,$AF$3:$AF$651,0)</f>
        <v>19</v>
      </c>
      <c r="AH541" s="426">
        <f>IF(ISERROR(VLOOKUP(B541,'Notes Ecrit'!$A$2:$B$650,2,FALSE)),"ABI",(VLOOKUP(B541,'Notes Ecrit'!$A$2:$B$650,2,FALSE)))</f>
        <v>7</v>
      </c>
      <c r="AI541" s="425">
        <f>IF(OR(AH541="ABI",AH541="VALIDÉ"),0,AH541)</f>
        <v>7</v>
      </c>
      <c r="AJ541" s="488">
        <f>RANK(AI541,$AI$3:$AI$651,0)</f>
        <v>183</v>
      </c>
      <c r="AK541" s="427">
        <f>IF(AH541="ABI","DEF",IF(AE541="DSP",AH541,(AE541*0.5+AH541*0.5)))</f>
        <v>10.5</v>
      </c>
    </row>
    <row r="542" spans="1:37" ht="15.75" customHeight="1" thickBot="1" x14ac:dyDescent="0.35">
      <c r="A542" s="414" t="s">
        <v>74</v>
      </c>
      <c r="B542" s="415">
        <v>21905202</v>
      </c>
      <c r="C542" s="434" t="s">
        <v>936</v>
      </c>
      <c r="D542" s="435" t="s">
        <v>500</v>
      </c>
      <c r="E542" s="418">
        <v>13</v>
      </c>
      <c r="F542" s="419">
        <f>IF(E542="ABI","ABI",IF(E542="DSP","DSP",IF(E542="VAL","VAL",(VLOOKUP(E542,tpstest,2)))))</f>
        <v>16</v>
      </c>
      <c r="G542" s="420">
        <f>IF(F542="ABI",0,IF(F542="DSP","DSP",IF(F542="VAL","VAL",(IF(A542="F",VLOOKUP(F542,endurfille,2),VLOOKUP(F542,endurgarçon,2))))))</f>
        <v>13</v>
      </c>
      <c r="H542" s="421">
        <f>IF(G542="VAL","VALIDÉ",G542)</f>
        <v>13</v>
      </c>
      <c r="I542" s="418">
        <v>3.66</v>
      </c>
      <c r="J542" s="420">
        <f>IF(I542="ABI",0,IF(I542="DSP","DSP",IF(I542="VAL","VAL",(IF(A542="F",VLOOKUP(I542,VIT20MF,2),VLOOKUP(I542,Vit20MG,2))))))</f>
        <v>14</v>
      </c>
      <c r="K542" s="418">
        <v>7.91</v>
      </c>
      <c r="L542" s="420">
        <f>IF(K542="ABI",0,IF(K542="DSP","DSP",IF(K542="VAL","VAL",(IF(A542="F",VLOOKUP(K542,vit50mf,2),VLOOKUP(K542,vit50mg,2))))))</f>
        <v>10</v>
      </c>
      <c r="M542" s="421">
        <f>IF(OR(J542="DSP",L542="DSP"),"DSP",IF(L542="VAL","VALIDÉ",(J542+L542)/2))</f>
        <v>12</v>
      </c>
      <c r="N542" s="418">
        <v>43</v>
      </c>
      <c r="O542" s="418">
        <v>52.5</v>
      </c>
      <c r="P542" s="422">
        <f>IF(OR(N542="DSP",N542="ABI",N542="VAL"),0,N542/O542)</f>
        <v>0.81904761904761902</v>
      </c>
      <c r="Q542" s="420">
        <f>IF(N542="ABI",0,IF(N542="DSP","DSP",IF(N542="VAL","VAL",IF(A542="F",VLOOKUP(P542,forcefille,2),VLOOKUP(P542,forcegarçon,2)))))</f>
        <v>7</v>
      </c>
      <c r="R542" s="418">
        <v>35.6</v>
      </c>
      <c r="S542" s="420">
        <f>IF(R542="ABI",0,IF(R542="DSP","DSP",IF(R542="VAL","VAL",IF(A542="F",VLOOKUP(R542,détfille,2),VLOOKUP(R542,détgarçon,2)))))</f>
        <v>6</v>
      </c>
      <c r="T542" s="421">
        <f>IF(OR(Q542="VAL",S542="VAL"),"VALIDÉ",IF(AND(Q542="DSP",S542="DSP"),"DSP",IF(Q542="DSP",S542*2,IF(S542="DSP",Q542*2,(Q542+S542)))))</f>
        <v>13</v>
      </c>
      <c r="U542" s="418">
        <v>29.55</v>
      </c>
      <c r="V542" s="420">
        <f>IF(U542="ABI",0,IF(U542="DSP","DSP",IF(U542="VAL","VAL",IF(A542="F",VLOOKUP(U542,coorfille,2),VLOOKUP(U542,coorgarçon,2)))))</f>
        <v>4</v>
      </c>
      <c r="W542" s="418">
        <v>10</v>
      </c>
      <c r="X542" s="420">
        <f>IF(W542="ABI",0,IF(W542="DSP","DSP",IF(W542="VAL","VAL",IF(A542="F",VLOOKUP(W542,SouplesseFille,2),VLOOKUP(W542,SouplesseGarçon,2)))))</f>
        <v>4</v>
      </c>
      <c r="Y542" s="418">
        <v>0</v>
      </c>
      <c r="Z542" s="420">
        <f>IF(Y542="ABI",0,IF(Y542="DSP","DSP",IF(Y542="VAL","VAL",IF(A542="F",VLOOKUP(Y542,eqfille,2),VLOOKUP(Y542,eqgarçon,2)))))</f>
        <v>5</v>
      </c>
      <c r="AA542" s="421">
        <f>IF(AND(V542="DSP",X542="DSP",Z542="DSP"),"DSP",IF(AND(V542="DSP",X542="DSP"),Z542*4,IF(AND(V542="DSP",Z542="DSP"),X542*4,IF(AND(X542="DSP",Z542="DSP"),V542*2,IF(V542="DSP",(X542+Z542)*2,IF(X542="DSP",V542+Z542*2,IF(Z542="DSP",V542+X542*2,IF(Z542="VAL","VALIDÉ",V542+X542+Z542))))))))</f>
        <v>13</v>
      </c>
      <c r="AB542" s="418">
        <v>50.59</v>
      </c>
      <c r="AC542" s="420">
        <f>IF(AB542="ABI",0,IF(AB542="DNF",0,IF(AB542="DSP","DSP",IF(AB542="VAL","VAL",(IF(A542="F",VLOOKUP(AB542,nagefille,2),VLOOKUP(AB542,nagegarçon,2)))))))</f>
        <v>8</v>
      </c>
      <c r="AD542" s="423">
        <f>IF(AC542="VAL","VALIDÉ",AC542)</f>
        <v>8</v>
      </c>
      <c r="AE542" s="424">
        <f>IF(AND(H542="DSP",M542="DSP",T542="DSP",AA542="DSP",AD542="DSP"),"DSP",IF(AND(H542="DSP",M542="DSP",T542="DSP",AA542="DSP"),AD542,IF(AND(H542="DSP",M542="DSP",T542="DSP",AD542="DSP"),AA542,IF(AND(H542="DSP",M542="DSP",AA542="DSP",AD542="DSP"),T542,IF(AND(H542="DSP",T542="DSP",AA542="DSP",AD542="DSP"),M542,IF(AND(M542="DSP",T542="DSP",AA542="DSP",AD542="DSP"),H542,IF(AND(T542="DSP",AA542="DSP",AD542="DSP"),(H542+M542)/2,IF(AND(M542="DSP",AA542="DSP",AD542="DSP"),(H542+T542)/2,IF(AND(H542="DSP",AA542="DSP",AD542="DSP"),(M542+T542)/2,IF(AND(M542="DSP",T542="DSP",AD542="DSP"),(H542+AA542)/2,IF(AND(H542="DSP",T542="DSP",AD542="DSP"),(M542+AA542)/2,IF(AND(H542="DSP",M542="DSP",AD542="DSP"),(T542+AA542)/2,IF(AND(M542="DSP",T542="DSP",AA542="DSP"),(H542+AD542)/2,IF(AND(H542="DSP",T542="DSP",AA542="DSP"),(M542+AD542)/2,IF(AND(H542="DSP",M542="DSP",AA542="DSP"),(T542+AD542)/2,IF(AND(H542="DSP",M542="DSP",T542="DSP"),(AA542+AD542)/2,IF(AND(H542="DSP",M542="DSP"),(T542+AA542+AD542)/3,IF(AND(H542="DSP",T542="DSP"),(M542+AA542+AD542)/3,IF(AND(M542="DSP",T542="DSP"),(H542+AA542+AD542)/3,IF(AND(H542="DSP",AA542="DSP"),(M542+T542+AD542)/3,IF(AND(M542="DSP",AA542="DSP"),(H542+T542+AD542)/3,IF(AND(T542="DSP",AA542="DSP"),(H542+M542+AD542)/3,IF(AND(H542="DSP",AD542="DSP"),(M542+T542+AA542)/3,IF(AND(M542="DSP",AD542="DSP"),(H542+T542+AA542)/3,IF(AND(T542="DSP",AD542="DSP"),(H542+M542+AA542)/3,IF(AND(AA542="DSP",AD542="DSP"),(H542+M542+T542)/3,IF(H542="DSP",(M542+T542+AA542+AD542)/4,IF(M542="DSP",(H542+T542+AA542+AD542)/4,IF(T542="DSP",(H542+M542+AA542+AD542)/4,IF(AA542="DSP",(H542+M542+T542+AD542)/4,IF(AD542="DSP",(H542+M542+T542+AA542)/4,SUM(H542+M542+T542+AA542+AD542)/5)))))))))))))))))))))))))))))))</f>
        <v>11.8</v>
      </c>
      <c r="AF542" s="425">
        <f>IF(AE542="DSP",0,AE542)</f>
        <v>11.8</v>
      </c>
      <c r="AG542" s="484">
        <f>RANK(AF542,$AF$3:$AF$651,0)</f>
        <v>216</v>
      </c>
      <c r="AH542" s="426">
        <f>IF(ISERROR(VLOOKUP(B542,'Notes Ecrit'!$A$2:$B$650,2,FALSE)),"ABI",(VLOOKUP(B542,'Notes Ecrit'!$A$2:$B$650,2,FALSE)))</f>
        <v>9</v>
      </c>
      <c r="AI542" s="425">
        <f>IF(OR(AH542="ABI",AH542="VALIDÉ"),0,AH542)</f>
        <v>9</v>
      </c>
      <c r="AJ542" s="488">
        <f>RANK(AI542,$AI$3:$AI$651,0)</f>
        <v>58</v>
      </c>
      <c r="AK542" s="427">
        <f>IF(AH542="ABI","DEF",IF(AE542="DSP",AH542,(AE542*0.5+AH542*0.5)))</f>
        <v>10.4</v>
      </c>
    </row>
    <row r="543" spans="1:37" ht="15.75" customHeight="1" thickBot="1" x14ac:dyDescent="0.35">
      <c r="A543" s="414" t="s">
        <v>74</v>
      </c>
      <c r="B543" s="415">
        <v>21901931</v>
      </c>
      <c r="C543" s="458" t="s">
        <v>937</v>
      </c>
      <c r="D543" s="435" t="s">
        <v>30</v>
      </c>
      <c r="E543" s="418">
        <v>12</v>
      </c>
      <c r="F543" s="419">
        <f>IF(E543="ABI","ABI",IF(E543="DSP","DSP",IF(E543="VAL","VAL",(VLOOKUP(E543,tpstest,2)))))</f>
        <v>15.5</v>
      </c>
      <c r="G543" s="420">
        <f>IF(F543="ABI",0,IF(F543="DSP","DSP",IF(F543="VAL","VAL",(IF(A543="F",VLOOKUP(F543,endurfille,2),VLOOKUP(F543,endurgarçon,2))))))</f>
        <v>12</v>
      </c>
      <c r="H543" s="421">
        <f>IF(G543="VAL","VALIDÉ",G543)</f>
        <v>12</v>
      </c>
      <c r="I543" s="418">
        <v>3.41</v>
      </c>
      <c r="J543" s="420">
        <f>IF(I543="ABI",0,IF(I543="DSP","DSP",IF(I543="VAL","VAL",(IF(A543="F",VLOOKUP(I543,VIT20MF,2),VLOOKUP(I543,Vit20MG,2))))))</f>
        <v>18</v>
      </c>
      <c r="K543" s="418">
        <v>7.39</v>
      </c>
      <c r="L543" s="420">
        <f>IF(K543="ABI",0,IF(K543="DSP","DSP",IF(K543="VAL","VAL",(IF(A543="F",VLOOKUP(K543,vit50mf,2),VLOOKUP(K543,vit50mg,2))))))</f>
        <v>13</v>
      </c>
      <c r="M543" s="421">
        <f>IF(OR(J543="DSP",L543="DSP"),"DSP",IF(L543="VAL","VALIDÉ",(J543+L543)/2))</f>
        <v>15.5</v>
      </c>
      <c r="N543" s="418">
        <v>29</v>
      </c>
      <c r="O543" s="418">
        <v>57</v>
      </c>
      <c r="P543" s="422">
        <f>IF(OR(N543="DSP",N543="ABI",N543="VAL"),0,N543/O543)</f>
        <v>0.50877192982456143</v>
      </c>
      <c r="Q543" s="420">
        <f>IF(N543="ABI",0,IF(N543="DSP","DSP",IF(N543="VAL","VAL",IF(A543="F",VLOOKUP(P543,forcefille,2),VLOOKUP(P543,forcegarçon,2)))))</f>
        <v>5</v>
      </c>
      <c r="R543" s="418">
        <v>33.9</v>
      </c>
      <c r="S543" s="420">
        <f>IF(R543="ABI",0,IF(R543="DSP","DSP",IF(R543="VAL","VAL",IF(A543="F",VLOOKUP(R543,détfille,2),VLOOKUP(R543,détgarçon,2)))))</f>
        <v>5.5</v>
      </c>
      <c r="T543" s="421">
        <f>IF(OR(Q543="VAL",S543="VAL"),"VALIDÉ",IF(AND(Q543="DSP",S543="DSP"),"DSP",IF(Q543="DSP",S543*2,IF(S543="DSP",Q543*2,(Q543+S543)))))</f>
        <v>10.5</v>
      </c>
      <c r="U543" s="418">
        <v>29.03</v>
      </c>
      <c r="V543" s="420">
        <f>IF(U543="ABI",0,IF(U543="DSP","DSP",IF(U543="VAL","VAL",IF(A543="F",VLOOKUP(U543,coorfille,2),VLOOKUP(U543,coorgarçon,2)))))</f>
        <v>4.25</v>
      </c>
      <c r="W543" s="418">
        <v>-1</v>
      </c>
      <c r="X543" s="420">
        <f>IF(W543="ABI",0,IF(W543="DSP","DSP",IF(W543="VAL","VAL",IF(A543="F",VLOOKUP(W543,SouplesseFille,2),VLOOKUP(W543,SouplesseGarçon,2)))))</f>
        <v>2.25</v>
      </c>
      <c r="Y543" s="418">
        <v>1</v>
      </c>
      <c r="Z543" s="420">
        <f>IF(Y543="ABI",0,IF(Y543="DSP","DSP",IF(Y543="VAL","VAL",IF(A543="F",VLOOKUP(Y543,eqfille,2),VLOOKUP(Y543,eqgarçon,2)))))</f>
        <v>4.5</v>
      </c>
      <c r="AA543" s="421">
        <f>IF(AND(V543="DSP",X543="DSP",Z543="DSP"),"DSP",IF(AND(V543="DSP",X543="DSP"),Z543*4,IF(AND(V543="DSP",Z543="DSP"),X543*4,IF(AND(X543="DSP",Z543="DSP"),V543*2,IF(V543="DSP",(X543+Z543)*2,IF(X543="DSP",V543+Z543*2,IF(Z543="DSP",V543+X543*2,IF(Z543="VAL","VALIDÉ",V543+X543+Z543))))))))</f>
        <v>11</v>
      </c>
      <c r="AB543" s="418">
        <v>61</v>
      </c>
      <c r="AC543" s="420">
        <f>IF(AB543="ABI",0,IF(AB543="DNF",0,IF(AB543="DSP","DSP",IF(AB543="VAL","VAL",(IF(A543="F",VLOOKUP(AB543,nagefille,2),VLOOKUP(AB543,nagegarçon,2)))))))</f>
        <v>4</v>
      </c>
      <c r="AD543" s="423">
        <f>IF(AC543="VAL","VALIDÉ",AC543)</f>
        <v>4</v>
      </c>
      <c r="AE543" s="424">
        <f>IF(AND(H543="DSP",M543="DSP",T543="DSP",AA543="DSP",AD543="DSP"),"DSP",IF(AND(H543="DSP",M543="DSP",T543="DSP",AA543="DSP"),AD543,IF(AND(H543="DSP",M543="DSP",T543="DSP",AD543="DSP"),AA543,IF(AND(H543="DSP",M543="DSP",AA543="DSP",AD543="DSP"),T543,IF(AND(H543="DSP",T543="DSP",AA543="DSP",AD543="DSP"),M543,IF(AND(M543="DSP",T543="DSP",AA543="DSP",AD543="DSP"),H543,IF(AND(T543="DSP",AA543="DSP",AD543="DSP"),(H543+M543)/2,IF(AND(M543="DSP",AA543="DSP",AD543="DSP"),(H543+T543)/2,IF(AND(H543="DSP",AA543="DSP",AD543="DSP"),(M543+T543)/2,IF(AND(M543="DSP",T543="DSP",AD543="DSP"),(H543+AA543)/2,IF(AND(H543="DSP",T543="DSP",AD543="DSP"),(M543+AA543)/2,IF(AND(H543="DSP",M543="DSP",AD543="DSP"),(T543+AA543)/2,IF(AND(M543="DSP",T543="DSP",AA543="DSP"),(H543+AD543)/2,IF(AND(H543="DSP",T543="DSP",AA543="DSP"),(M543+AD543)/2,IF(AND(H543="DSP",M543="DSP",AA543="DSP"),(T543+AD543)/2,IF(AND(H543="DSP",M543="DSP",T543="DSP"),(AA543+AD543)/2,IF(AND(H543="DSP",M543="DSP"),(T543+AA543+AD543)/3,IF(AND(H543="DSP",T543="DSP"),(M543+AA543+AD543)/3,IF(AND(M543="DSP",T543="DSP"),(H543+AA543+AD543)/3,IF(AND(H543="DSP",AA543="DSP"),(M543+T543+AD543)/3,IF(AND(M543="DSP",AA543="DSP"),(H543+T543+AD543)/3,IF(AND(T543="DSP",AA543="DSP"),(H543+M543+AD543)/3,IF(AND(H543="DSP",AD543="DSP"),(M543+T543+AA543)/3,IF(AND(M543="DSP",AD543="DSP"),(H543+T543+AA543)/3,IF(AND(T543="DSP",AD543="DSP"),(H543+M543+AA543)/3,IF(AND(AA543="DSP",AD543="DSP"),(H543+M543+T543)/3,IF(H543="DSP",(M543+T543+AA543+AD543)/4,IF(M543="DSP",(H543+T543+AA543+AD543)/4,IF(T543="DSP",(H543+M543+AA543+AD543)/4,IF(AA543="DSP",(H543+M543+T543+AD543)/4,IF(AD543="DSP",(H543+M543+T543+AA543)/4,SUM(H543+M543+T543+AA543+AD543)/5)))))))))))))))))))))))))))))))</f>
        <v>10.6</v>
      </c>
      <c r="AF543" s="425">
        <f>IF(AE543="DSP",0,AE543)</f>
        <v>10.6</v>
      </c>
      <c r="AG543" s="484">
        <f>RANK(AF543,$AF$3:$AF$651,0)</f>
        <v>369</v>
      </c>
      <c r="AH543" s="426">
        <f>IF(ISERROR(VLOOKUP(B543,'Notes Ecrit'!$A$2:$B$650,2,FALSE)),"ABI",(VLOOKUP(B543,'Notes Ecrit'!$A$2:$B$650,2,FALSE)))</f>
        <v>9</v>
      </c>
      <c r="AI543" s="425">
        <f>IF(OR(AH543="ABI",AH543="VALIDÉ"),0,AH543)</f>
        <v>9</v>
      </c>
      <c r="AJ543" s="488">
        <f>RANK(AI543,$AI$3:$AI$651,0)</f>
        <v>58</v>
      </c>
      <c r="AK543" s="427">
        <f>IF(AH543="ABI","DEF",IF(AE543="DSP",AH543,(AE543*0.5+AH543*0.5)))</f>
        <v>9.8000000000000007</v>
      </c>
    </row>
    <row r="544" spans="1:37" ht="15.75" customHeight="1" thickBot="1" x14ac:dyDescent="0.35">
      <c r="A544" s="414" t="s">
        <v>1026</v>
      </c>
      <c r="B544" s="415">
        <v>21900697</v>
      </c>
      <c r="C544" s="434" t="s">
        <v>938</v>
      </c>
      <c r="D544" s="435" t="s">
        <v>291</v>
      </c>
      <c r="E544" s="418">
        <v>18</v>
      </c>
      <c r="F544" s="419">
        <f>IF(E544="ABI","ABI",IF(E544="DSP","DSP",IF(E544="VAL","VAL",(VLOOKUP(E544,tpstest,2)))))</f>
        <v>18.5</v>
      </c>
      <c r="G544" s="420">
        <f>IF(F544="ABI",0,IF(F544="DSP","DSP",IF(F544="VAL","VAL",(IF(A544="F",VLOOKUP(F544,endurfille,2),VLOOKUP(F544,endurgarçon,2))))))</f>
        <v>15</v>
      </c>
      <c r="H544" s="421">
        <f>IF(G544="VAL","VALIDÉ",G544)</f>
        <v>15</v>
      </c>
      <c r="I544" s="418">
        <v>3.16</v>
      </c>
      <c r="J544" s="420">
        <f>IF(I544="ABI",0,IF(I544="DSP","DSP",IF(I544="VAL","VAL",(IF(A544="F",VLOOKUP(I544,VIT20MF,2),VLOOKUP(I544,Vit20MG,2))))))</f>
        <v>18</v>
      </c>
      <c r="K544" s="418">
        <v>6.72</v>
      </c>
      <c r="L544" s="420">
        <f>IF(K544="ABI",0,IF(K544="DSP","DSP",IF(K544="VAL","VAL",(IF(A544="F",VLOOKUP(K544,vit50mf,2),VLOOKUP(K544,vit50mg,2))))))</f>
        <v>12</v>
      </c>
      <c r="M544" s="421">
        <f>IF(OR(J544="DSP",L544="DSP"),"DSP",IF(L544="VAL","VALIDÉ",(J544+L544)/2))</f>
        <v>15</v>
      </c>
      <c r="N544" s="418">
        <v>41</v>
      </c>
      <c r="O544" s="418">
        <v>63</v>
      </c>
      <c r="P544" s="422">
        <f>IF(OR(N544="DSP",N544="ABI",N544="VAL"),0,N544/O544)</f>
        <v>0.65079365079365081</v>
      </c>
      <c r="Q544" s="420">
        <f>IF(N544="ABI",0,IF(N544="DSP","DSP",IF(N544="VAL","VAL",IF(A544="F",VLOOKUP(P544,forcefille,2),VLOOKUP(P544,forcegarçon,2)))))</f>
        <v>3.5</v>
      </c>
      <c r="R544" s="418">
        <v>44.9</v>
      </c>
      <c r="S544" s="420">
        <f>IF(R544="ABI",0,IF(R544="DSP","DSP",IF(R544="VAL","VAL",IF(A544="F",VLOOKUP(R544,détfille,2),VLOOKUP(R544,détgarçon,2)))))</f>
        <v>4</v>
      </c>
      <c r="T544" s="421">
        <f>IF(OR(Q544="VAL",S544="VAL"),"VALIDÉ",IF(AND(Q544="DSP",S544="DSP"),"DSP",IF(Q544="DSP",S544*2,IF(S544="DSP",Q544*2,(Q544+S544)))))</f>
        <v>7.5</v>
      </c>
      <c r="U544" s="418">
        <v>25.38</v>
      </c>
      <c r="V544" s="420">
        <f>IF(U544="ABI",0,IF(U544="DSP","DSP",IF(U544="VAL","VAL",IF(A544="F",VLOOKUP(U544,coorfille,2),VLOOKUP(U544,coorgarçon,2)))))</f>
        <v>5.25</v>
      </c>
      <c r="W544" s="418">
        <v>-20</v>
      </c>
      <c r="X544" s="420">
        <f>IF(W544="ABI",0,IF(W544="DSP","DSP",IF(W544="VAL","VAL",IF(A544="F",VLOOKUP(W544,SouplesseFille,2),VLOOKUP(W544,SouplesseGarçon,2)))))</f>
        <v>0</v>
      </c>
      <c r="Y544" s="418">
        <v>3</v>
      </c>
      <c r="Z544" s="420">
        <f>IF(Y544="ABI",0,IF(Y544="DSP","DSP",IF(Y544="VAL","VAL",IF(A544="F",VLOOKUP(Y544,eqfille,2),VLOOKUP(Y544,eqgarçon,2)))))</f>
        <v>3.5</v>
      </c>
      <c r="AA544" s="421">
        <f>IF(AND(V544="DSP",X544="DSP",Z544="DSP"),"DSP",IF(AND(V544="DSP",X544="DSP"),Z544*4,IF(AND(V544="DSP",Z544="DSP"),X544*4,IF(AND(X544="DSP",Z544="DSP"),V544*2,IF(V544="DSP",(X544+Z544)*2,IF(X544="DSP",V544+Z544*2,IF(Z544="DSP",V544+X544*2,IF(Z544="VAL","VALIDÉ",V544+X544+Z544))))))))</f>
        <v>8.75</v>
      </c>
      <c r="AB544" s="418">
        <v>42.73</v>
      </c>
      <c r="AC544" s="420">
        <f>IF(AB544="ABI",0,IF(AB544="DNF",0,IF(AB544="DSP","DSP",IF(AB544="VAL","VAL",(IF(A544="F",VLOOKUP(AB544,nagefille,2),VLOOKUP(AB544,nagegarçon,2)))))))</f>
        <v>9</v>
      </c>
      <c r="AD544" s="423">
        <f>IF(AC544="VAL","VALIDÉ",AC544)</f>
        <v>9</v>
      </c>
      <c r="AE544" s="424">
        <f>IF(AND(H544="DSP",M544="DSP",T544="DSP",AA544="DSP",AD544="DSP"),"DSP",IF(AND(H544="DSP",M544="DSP",T544="DSP",AA544="DSP"),AD544,IF(AND(H544="DSP",M544="DSP",T544="DSP",AD544="DSP"),AA544,IF(AND(H544="DSP",M544="DSP",AA544="DSP",AD544="DSP"),T544,IF(AND(H544="DSP",T544="DSP",AA544="DSP",AD544="DSP"),M544,IF(AND(M544="DSP",T544="DSP",AA544="DSP",AD544="DSP"),H544,IF(AND(T544="DSP",AA544="DSP",AD544="DSP"),(H544+M544)/2,IF(AND(M544="DSP",AA544="DSP",AD544="DSP"),(H544+T544)/2,IF(AND(H544="DSP",AA544="DSP",AD544="DSP"),(M544+T544)/2,IF(AND(M544="DSP",T544="DSP",AD544="DSP"),(H544+AA544)/2,IF(AND(H544="DSP",T544="DSP",AD544="DSP"),(M544+AA544)/2,IF(AND(H544="DSP",M544="DSP",AD544="DSP"),(T544+AA544)/2,IF(AND(M544="DSP",T544="DSP",AA544="DSP"),(H544+AD544)/2,IF(AND(H544="DSP",T544="DSP",AA544="DSP"),(M544+AD544)/2,IF(AND(H544="DSP",M544="DSP",AA544="DSP"),(T544+AD544)/2,IF(AND(H544="DSP",M544="DSP",T544="DSP"),(AA544+AD544)/2,IF(AND(H544="DSP",M544="DSP"),(T544+AA544+AD544)/3,IF(AND(H544="DSP",T544="DSP"),(M544+AA544+AD544)/3,IF(AND(M544="DSP",T544="DSP"),(H544+AA544+AD544)/3,IF(AND(H544="DSP",AA544="DSP"),(M544+T544+AD544)/3,IF(AND(M544="DSP",AA544="DSP"),(H544+T544+AD544)/3,IF(AND(T544="DSP",AA544="DSP"),(H544+M544+AD544)/3,IF(AND(H544="DSP",AD544="DSP"),(M544+T544+AA544)/3,IF(AND(M544="DSP",AD544="DSP"),(H544+T544+AA544)/3,IF(AND(T544="DSP",AD544="DSP"),(H544+M544+AA544)/3,IF(AND(AA544="DSP",AD544="DSP"),(H544+M544+T544)/3,IF(H544="DSP",(M544+T544+AA544+AD544)/4,IF(M544="DSP",(H544+T544+AA544+AD544)/4,IF(T544="DSP",(H544+M544+AA544+AD544)/4,IF(AA544="DSP",(H544+M544+T544+AD544)/4,IF(AD544="DSP",(H544+M544+T544+AA544)/4,SUM(H544+M544+T544+AA544+AD544)/5)))))))))))))))))))))))))))))))</f>
        <v>11.05</v>
      </c>
      <c r="AF544" s="425">
        <f>IF(AE544="DSP",0,AE544)</f>
        <v>11.05</v>
      </c>
      <c r="AG544" s="484">
        <f>RANK(AF544,$AF$3:$AF$651,0)</f>
        <v>317</v>
      </c>
      <c r="AH544" s="426">
        <f>IF(ISERROR(VLOOKUP(B544,'Notes Ecrit'!$A$2:$B$650,2,FALSE)),"ABI",(VLOOKUP(B544,'Notes Ecrit'!$A$2:$B$650,2,FALSE)))</f>
        <v>6.5</v>
      </c>
      <c r="AI544" s="425">
        <f>IF(OR(AH544="ABI",AH544="VALIDÉ"),0,AH544)</f>
        <v>6.5</v>
      </c>
      <c r="AJ544" s="488">
        <f>RANK(AI544,$AI$3:$AI$651,0)</f>
        <v>238</v>
      </c>
      <c r="AK544" s="427">
        <f>IF(AH544="ABI","DEF",IF(AE544="DSP",AH544,(AE544*0.5+AH544*0.5)))</f>
        <v>8.7750000000000004</v>
      </c>
    </row>
    <row r="545" spans="1:37" ht="15.75" customHeight="1" thickBot="1" x14ac:dyDescent="0.35">
      <c r="A545" s="414" t="s">
        <v>1026</v>
      </c>
      <c r="B545" s="415">
        <v>21908622</v>
      </c>
      <c r="C545" s="434" t="s">
        <v>939</v>
      </c>
      <c r="D545" s="435" t="s">
        <v>940</v>
      </c>
      <c r="E545" s="418" t="s">
        <v>329</v>
      </c>
      <c r="F545" s="419" t="str">
        <f>IF(E545="ABI","ABI",IF(E545="DSP","DSP",IF(E545="VAL","VAL",(VLOOKUP(E545,tpstest,2)))))</f>
        <v>ABI</v>
      </c>
      <c r="G545" s="420">
        <f>IF(F545="ABI",0,IF(F545="DSP","DSP",IF(F545="VAL","VAL",(IF(A545="F",VLOOKUP(F545,endurfille,2),VLOOKUP(F545,endurgarçon,2))))))</f>
        <v>0</v>
      </c>
      <c r="H545" s="421">
        <f>IF(G545="VAL","VALIDÉ",G545)</f>
        <v>0</v>
      </c>
      <c r="I545" s="418" t="s">
        <v>329</v>
      </c>
      <c r="J545" s="420">
        <f>IF(I545="ABI",0,IF(I545="DSP","DSP",IF(I545="VAL","VAL",(IF(A545="F",VLOOKUP(I545,VIT20MF,2),VLOOKUP(I545,Vit20MG,2))))))</f>
        <v>0</v>
      </c>
      <c r="K545" s="418" t="s">
        <v>329</v>
      </c>
      <c r="L545" s="420">
        <f>IF(K545="ABI",0,IF(K545="DSP","DSP",IF(K545="VAL","VAL",(IF(A545="F",VLOOKUP(K545,vit50mf,2),VLOOKUP(K545,vit50mg,2))))))</f>
        <v>0</v>
      </c>
      <c r="M545" s="421">
        <f>IF(OR(J545="DSP",L545="DSP"),"DSP",IF(L545="VAL","VALIDÉ",(J545+L545)/2))</f>
        <v>0</v>
      </c>
      <c r="N545" s="418" t="s">
        <v>329</v>
      </c>
      <c r="O545" s="418"/>
      <c r="P545" s="422">
        <f>IF(OR(N545="DSP",N545="ABI",N545="VAL"),0,N545/O545)</f>
        <v>0</v>
      </c>
      <c r="Q545" s="420">
        <f>IF(N545="ABI",0,IF(N545="DSP","DSP",IF(N545="VAL","VAL",IF(A545="F",VLOOKUP(P545,forcefille,2),VLOOKUP(P545,forcegarçon,2)))))</f>
        <v>0</v>
      </c>
      <c r="R545" s="418" t="s">
        <v>329</v>
      </c>
      <c r="S545" s="420">
        <f>IF(R545="ABI",0,IF(R545="DSP","DSP",IF(R545="VAL","VAL",IF(A545="F",VLOOKUP(R545,détfille,2),VLOOKUP(R545,détgarçon,2)))))</f>
        <v>0</v>
      </c>
      <c r="T545" s="421">
        <f>IF(OR(Q545="VAL",S545="VAL"),"VALIDÉ",IF(AND(Q545="DSP",S545="DSP"),"DSP",IF(Q545="DSP",S545*2,IF(S545="DSP",Q545*2,(Q545+S545)))))</f>
        <v>0</v>
      </c>
      <c r="U545" s="418" t="s">
        <v>329</v>
      </c>
      <c r="V545" s="420">
        <f>IF(U545="ABI",0,IF(U545="DSP","DSP",IF(U545="VAL","VAL",IF(A545="F",VLOOKUP(U545,coorfille,2),VLOOKUP(U545,coorgarçon,2)))))</f>
        <v>0</v>
      </c>
      <c r="W545" s="418" t="s">
        <v>329</v>
      </c>
      <c r="X545" s="420">
        <f>IF(W545="ABI",0,IF(W545="DSP","DSP",IF(W545="VAL","VAL",IF(A545="F",VLOOKUP(W545,SouplesseFille,2),VLOOKUP(W545,SouplesseGarçon,2)))))</f>
        <v>0</v>
      </c>
      <c r="Y545" s="418" t="s">
        <v>329</v>
      </c>
      <c r="Z545" s="420">
        <f>IF(Y545="ABI",0,IF(Y545="DSP","DSP",IF(Y545="VAL","VAL",IF(A545="F",VLOOKUP(Y545,eqfille,2),VLOOKUP(Y545,eqgarçon,2)))))</f>
        <v>0</v>
      </c>
      <c r="AA545" s="421">
        <f>IF(AND(V545="DSP",X545="DSP",Z545="DSP"),"DSP",IF(AND(V545="DSP",X545="DSP"),Z545*4,IF(AND(V545="DSP",Z545="DSP"),X545*4,IF(AND(X545="DSP",Z545="DSP"),V545*2,IF(V545="DSP",(X545+Z545)*2,IF(X545="DSP",V545+Z545*2,IF(Z545="DSP",V545+X545*2,IF(Z545="VAL","VALIDÉ",V545+X545+Z545))))))))</f>
        <v>0</v>
      </c>
      <c r="AB545" s="418" t="s">
        <v>329</v>
      </c>
      <c r="AC545" s="420">
        <f>IF(AB545="ABI",0,IF(AB545="DNF",0,IF(AB545="DSP","DSP",IF(AB545="VAL","VAL",(IF(A545="F",VLOOKUP(AB545,nagefille,2),VLOOKUP(AB545,nagegarçon,2)))))))</f>
        <v>0</v>
      </c>
      <c r="AD545" s="423">
        <f>IF(AC545="VAL","VALIDÉ",AC545)</f>
        <v>0</v>
      </c>
      <c r="AE545" s="424">
        <f>IF(AND(H545="DSP",M545="DSP",T545="DSP",AA545="DSP",AD545="DSP"),"DSP",IF(AND(H545="DSP",M545="DSP",T545="DSP",AA545="DSP"),AD545,IF(AND(H545="DSP",M545="DSP",T545="DSP",AD545="DSP"),AA545,IF(AND(H545="DSP",M545="DSP",AA545="DSP",AD545="DSP"),T545,IF(AND(H545="DSP",T545="DSP",AA545="DSP",AD545="DSP"),M545,IF(AND(M545="DSP",T545="DSP",AA545="DSP",AD545="DSP"),H545,IF(AND(T545="DSP",AA545="DSP",AD545="DSP"),(H545+M545)/2,IF(AND(M545="DSP",AA545="DSP",AD545="DSP"),(H545+T545)/2,IF(AND(H545="DSP",AA545="DSP",AD545="DSP"),(M545+T545)/2,IF(AND(M545="DSP",T545="DSP",AD545="DSP"),(H545+AA545)/2,IF(AND(H545="DSP",T545="DSP",AD545="DSP"),(M545+AA545)/2,IF(AND(H545="DSP",M545="DSP",AD545="DSP"),(T545+AA545)/2,IF(AND(M545="DSP",T545="DSP",AA545="DSP"),(H545+AD545)/2,IF(AND(H545="DSP",T545="DSP",AA545="DSP"),(M545+AD545)/2,IF(AND(H545="DSP",M545="DSP",AA545="DSP"),(T545+AD545)/2,IF(AND(H545="DSP",M545="DSP",T545="DSP"),(AA545+AD545)/2,IF(AND(H545="DSP",M545="DSP"),(T545+AA545+AD545)/3,IF(AND(H545="DSP",T545="DSP"),(M545+AA545+AD545)/3,IF(AND(M545="DSP",T545="DSP"),(H545+AA545+AD545)/3,IF(AND(H545="DSP",AA545="DSP"),(M545+T545+AD545)/3,IF(AND(M545="DSP",AA545="DSP"),(H545+T545+AD545)/3,IF(AND(T545="DSP",AA545="DSP"),(H545+M545+AD545)/3,IF(AND(H545="DSP",AD545="DSP"),(M545+T545+AA545)/3,IF(AND(M545="DSP",AD545="DSP"),(H545+T545+AA545)/3,IF(AND(T545="DSP",AD545="DSP"),(H545+M545+AA545)/3,IF(AND(AA545="DSP",AD545="DSP"),(H545+M545+T545)/3,IF(H545="DSP",(M545+T545+AA545+AD545)/4,IF(M545="DSP",(H545+T545+AA545+AD545)/4,IF(T545="DSP",(H545+M545+AA545+AD545)/4,IF(AA545="DSP",(H545+M545+T545+AD545)/4,IF(AD545="DSP",(H545+M545+T545+AA545)/4,SUM(H545+M545+T545+AA545+AD545)/5)))))))))))))))))))))))))))))))</f>
        <v>0</v>
      </c>
      <c r="AF545" s="425">
        <f>IF(AE545="DSP",0,AE545)</f>
        <v>0</v>
      </c>
      <c r="AG545" s="484">
        <f>RANK(AF545,$AF$3:$AF$651,0)</f>
        <v>584</v>
      </c>
      <c r="AH545" s="426" t="str">
        <f>IF(ISERROR(VLOOKUP(B545,'Notes Ecrit'!$A$2:$B$650,2,FALSE)),"ABI",(VLOOKUP(B545,'Notes Ecrit'!$A$2:$B$650,2,FALSE)))</f>
        <v>ABI</v>
      </c>
      <c r="AI545" s="425">
        <f>IF(OR(AH545="ABI",AH545="VALIDÉ"),0,AH545)</f>
        <v>0</v>
      </c>
      <c r="AJ545" s="488">
        <f>RANK(AI545,$AI$3:$AI$651,0)</f>
        <v>592</v>
      </c>
      <c r="AK545" s="427" t="str">
        <f>IF(AH545="ABI","DEF",IF(AE545="DSP",AH545,(AE545*0.5+AH545*0.5)))</f>
        <v>DEF</v>
      </c>
    </row>
    <row r="546" spans="1:37" ht="15.75" customHeight="1" thickBot="1" x14ac:dyDescent="0.35">
      <c r="A546" s="414" t="s">
        <v>1026</v>
      </c>
      <c r="B546" s="415">
        <v>21913651</v>
      </c>
      <c r="C546" s="434" t="s">
        <v>41</v>
      </c>
      <c r="D546" s="435" t="s">
        <v>165</v>
      </c>
      <c r="E546" s="418">
        <v>13</v>
      </c>
      <c r="F546" s="419">
        <f>IF(E546="ABI","ABI",IF(E546="DSP","DSP",IF(E546="VAL","VAL",(VLOOKUP(E546,tpstest,2)))))</f>
        <v>16</v>
      </c>
      <c r="G546" s="420">
        <f>IF(F546="ABI",0,IF(F546="DSP","DSP",IF(F546="VAL","VAL",(IF(A546="F",VLOOKUP(F546,endurfille,2),VLOOKUP(F546,endurgarçon,2))))))</f>
        <v>10</v>
      </c>
      <c r="H546" s="421">
        <f>IF(G546="VAL","VALIDÉ",G546)</f>
        <v>10</v>
      </c>
      <c r="I546" s="418">
        <v>3.16</v>
      </c>
      <c r="J546" s="420">
        <f>IF(I546="ABI",0,IF(I546="DSP","DSP",IF(I546="VAL","VAL",(IF(A546="F",VLOOKUP(I546,VIT20MF,2),VLOOKUP(I546,Vit20MG,2))))))</f>
        <v>18</v>
      </c>
      <c r="K546" s="418">
        <v>6.77</v>
      </c>
      <c r="L546" s="420">
        <f>IF(K546="ABI",0,IF(K546="DSP","DSP",IF(K546="VAL","VAL",(IF(A546="F",VLOOKUP(K546,vit50mf,2),VLOOKUP(K546,vit50mg,2))))))</f>
        <v>11</v>
      </c>
      <c r="M546" s="421">
        <f>IF(OR(J546="DSP",L546="DSP"),"DSP",IF(L546="VAL","VALIDÉ",(J546+L546)/2))</f>
        <v>14.5</v>
      </c>
      <c r="N546" s="418">
        <v>74</v>
      </c>
      <c r="O546" s="418">
        <v>73</v>
      </c>
      <c r="P546" s="422">
        <f>IF(OR(N546="DSP",N546="ABI",N546="VAL"),0,N546/O546)</f>
        <v>1.0136986301369864</v>
      </c>
      <c r="Q546" s="420">
        <f>IF(N546="ABI",0,IF(N546="DSP","DSP",IF(N546="VAL","VAL",IF(A546="F",VLOOKUP(P546,forcefille,2),VLOOKUP(P546,forcegarçon,2)))))</f>
        <v>5.5</v>
      </c>
      <c r="R546" s="418">
        <v>48</v>
      </c>
      <c r="S546" s="420">
        <f>IF(R546="ABI",0,IF(R546="DSP","DSP",IF(R546="VAL","VAL",IF(A546="F",VLOOKUP(R546,détfille,2),VLOOKUP(R546,détgarçon,2)))))</f>
        <v>5</v>
      </c>
      <c r="T546" s="421">
        <f>IF(OR(Q546="VAL",S546="VAL"),"VALIDÉ",IF(AND(Q546="DSP",S546="DSP"),"DSP",IF(Q546="DSP",S546*2,IF(S546="DSP",Q546*2,(Q546+S546)))))</f>
        <v>10.5</v>
      </c>
      <c r="U546" s="418">
        <v>25.01</v>
      </c>
      <c r="V546" s="420">
        <f>IF(U546="ABI",0,IF(U546="DSP","DSP",IF(U546="VAL","VAL",IF(A546="F",VLOOKUP(U546,coorfille,2),VLOOKUP(U546,coorgarçon,2)))))</f>
        <v>5.25</v>
      </c>
      <c r="W546" s="418">
        <v>-10</v>
      </c>
      <c r="X546" s="420">
        <f>IF(W546="ABI",0,IF(W546="DSP","DSP",IF(W546="VAL","VAL",IF(A546="F",VLOOKUP(W546,SouplesseFille,2),VLOOKUP(W546,SouplesseGarçon,2)))))</f>
        <v>0.75</v>
      </c>
      <c r="Y546" s="418">
        <v>4</v>
      </c>
      <c r="Z546" s="420">
        <f>IF(Y546="ABI",0,IF(Y546="DSP","DSP",IF(Y546="VAL","VAL",IF(A546="F",VLOOKUP(Y546,eqfille,2),VLOOKUP(Y546,eqgarçon,2)))))</f>
        <v>3</v>
      </c>
      <c r="AA546" s="421">
        <f>IF(AND(V546="DSP",X546="DSP",Z546="DSP"),"DSP",IF(AND(V546="DSP",X546="DSP"),Z546*4,IF(AND(V546="DSP",Z546="DSP"),X546*4,IF(AND(X546="DSP",Z546="DSP"),V546*2,IF(V546="DSP",(X546+Z546)*2,IF(X546="DSP",V546+Z546*2,IF(Z546="DSP",V546+X546*2,IF(Z546="VAL","VALIDÉ",V546+X546+Z546))))))))</f>
        <v>9</v>
      </c>
      <c r="AB546" s="418">
        <v>31.06</v>
      </c>
      <c r="AC546" s="420">
        <f>IF(AB546="ABI",0,IF(AB546="DNF",0,IF(AB546="DSP","DSP",IF(AB546="VAL","VAL",(IF(A546="F",VLOOKUP(AB546,nagefille,2),VLOOKUP(AB546,nagegarçon,2)))))))</f>
        <v>16</v>
      </c>
      <c r="AD546" s="423">
        <f>IF(AC546="VAL","VALIDÉ",AC546)</f>
        <v>16</v>
      </c>
      <c r="AE546" s="424">
        <f>IF(AND(H546="DSP",M546="DSP",T546="DSP",AA546="DSP",AD546="DSP"),"DSP",IF(AND(H546="DSP",M546="DSP",T546="DSP",AA546="DSP"),AD546,IF(AND(H546="DSP",M546="DSP",T546="DSP",AD546="DSP"),AA546,IF(AND(H546="DSP",M546="DSP",AA546="DSP",AD546="DSP"),T546,IF(AND(H546="DSP",T546="DSP",AA546="DSP",AD546="DSP"),M546,IF(AND(M546="DSP",T546="DSP",AA546="DSP",AD546="DSP"),H546,IF(AND(T546="DSP",AA546="DSP",AD546="DSP"),(H546+M546)/2,IF(AND(M546="DSP",AA546="DSP",AD546="DSP"),(H546+T546)/2,IF(AND(H546="DSP",AA546="DSP",AD546="DSP"),(M546+T546)/2,IF(AND(M546="DSP",T546="DSP",AD546="DSP"),(H546+AA546)/2,IF(AND(H546="DSP",T546="DSP",AD546="DSP"),(M546+AA546)/2,IF(AND(H546="DSP",M546="DSP",AD546="DSP"),(T546+AA546)/2,IF(AND(M546="DSP",T546="DSP",AA546="DSP"),(H546+AD546)/2,IF(AND(H546="DSP",T546="DSP",AA546="DSP"),(M546+AD546)/2,IF(AND(H546="DSP",M546="DSP",AA546="DSP"),(T546+AD546)/2,IF(AND(H546="DSP",M546="DSP",T546="DSP"),(AA546+AD546)/2,IF(AND(H546="DSP",M546="DSP"),(T546+AA546+AD546)/3,IF(AND(H546="DSP",T546="DSP"),(M546+AA546+AD546)/3,IF(AND(M546="DSP",T546="DSP"),(H546+AA546+AD546)/3,IF(AND(H546="DSP",AA546="DSP"),(M546+T546+AD546)/3,IF(AND(M546="DSP",AA546="DSP"),(H546+T546+AD546)/3,IF(AND(T546="DSP",AA546="DSP"),(H546+M546+AD546)/3,IF(AND(H546="DSP",AD546="DSP"),(M546+T546+AA546)/3,IF(AND(M546="DSP",AD546="DSP"),(H546+T546+AA546)/3,IF(AND(T546="DSP",AD546="DSP"),(H546+M546+AA546)/3,IF(AND(AA546="DSP",AD546="DSP"),(H546+M546+T546)/3,IF(H546="DSP",(M546+T546+AA546+AD546)/4,IF(M546="DSP",(H546+T546+AA546+AD546)/4,IF(T546="DSP",(H546+M546+AA546+AD546)/4,IF(AA546="DSP",(H546+M546+T546+AD546)/4,IF(AD546="DSP",(H546+M546+T546+AA546)/4,SUM(H546+M546+T546+AA546+AD546)/5)))))))))))))))))))))))))))))))</f>
        <v>12</v>
      </c>
      <c r="AF546" s="425">
        <f>IF(AE546="DSP",0,AE546)</f>
        <v>12</v>
      </c>
      <c r="AG546" s="484">
        <f>RANK(AF546,$AF$3:$AF$651,0)</f>
        <v>194</v>
      </c>
      <c r="AH546" s="426">
        <f>IF(ISERROR(VLOOKUP(B546,'Notes Ecrit'!$A$2:$B$650,2,FALSE)),"ABI",(VLOOKUP(B546,'Notes Ecrit'!$A$2:$B$650,2,FALSE)))</f>
        <v>7</v>
      </c>
      <c r="AI546" s="425">
        <f>IF(OR(AH546="ABI",AH546="VALIDÉ"),0,AH546)</f>
        <v>7</v>
      </c>
      <c r="AJ546" s="488">
        <f>RANK(AI546,$AI$3:$AI$651,0)</f>
        <v>183</v>
      </c>
      <c r="AK546" s="427">
        <f>IF(AH546="ABI","DEF",IF(AE546="DSP",AH546,(AE546*0.5+AH546*0.5)))</f>
        <v>9.5</v>
      </c>
    </row>
    <row r="547" spans="1:37" ht="15.75" customHeight="1" thickBot="1" x14ac:dyDescent="0.35">
      <c r="A547" s="414" t="s">
        <v>74</v>
      </c>
      <c r="B547" s="415">
        <v>21717031</v>
      </c>
      <c r="C547" s="440" t="s">
        <v>41</v>
      </c>
      <c r="D547" s="441" t="s">
        <v>303</v>
      </c>
      <c r="E547" s="418">
        <v>10</v>
      </c>
      <c r="F547" s="419">
        <f>IF(E547="ABI","ABI",IF(E547="DSP","DSP",IF(E547="VAL","VAL",(VLOOKUP(E547,tpstest,2)))))</f>
        <v>14.5</v>
      </c>
      <c r="G547" s="420">
        <f>IF(F547="ABI",0,IF(F547="DSP","DSP",IF(F547="VAL","VAL",(IF(A547="F",VLOOKUP(F547,endurfille,2),VLOOKUP(F547,endurgarçon,2))))))</f>
        <v>10</v>
      </c>
      <c r="H547" s="421">
        <f>IF(G547="VAL","VALIDÉ",G547)</f>
        <v>10</v>
      </c>
      <c r="I547" s="418">
        <v>3.73</v>
      </c>
      <c r="J547" s="420">
        <f>IF(I547="ABI",0,IF(I547="DSP","DSP",IF(I547="VAL","VAL",(IF(A547="F",VLOOKUP(I547,VIT20MF,2),VLOOKUP(I547,Vit20MG,2))))))</f>
        <v>13</v>
      </c>
      <c r="K547" s="418">
        <v>8.44</v>
      </c>
      <c r="L547" s="420">
        <f>IF(K547="ABI",0,IF(K547="DSP","DSP",IF(K547="VAL","VAL",(IF(A547="F",VLOOKUP(K547,vit50mf,2),VLOOKUP(K547,vit50mg,2))))))</f>
        <v>6</v>
      </c>
      <c r="M547" s="421">
        <f>IF(OR(J547="DSP",L547="DSP"),"DSP",IF(L547="VAL","VALIDÉ",(J547+L547)/2))</f>
        <v>9.5</v>
      </c>
      <c r="N547" s="418">
        <v>35</v>
      </c>
      <c r="O547" s="418">
        <v>64</v>
      </c>
      <c r="P547" s="422">
        <f>IF(OR(N547="DSP",N547="ABI",N547="VAL"),0,N547/O547)</f>
        <v>0.546875</v>
      </c>
      <c r="Q547" s="420">
        <f>IF(N547="ABI",0,IF(N547="DSP","DSP",IF(N547="VAL","VAL",IF(A547="F",VLOOKUP(P547,forcefille,2),VLOOKUP(P547,forcegarçon,2)))))</f>
        <v>5</v>
      </c>
      <c r="R547" s="418">
        <v>32.299999999999997</v>
      </c>
      <c r="S547" s="420">
        <f>IF(R547="ABI",0,IF(R547="DSP","DSP",IF(R547="VAL","VAL",IF(A547="F",VLOOKUP(R547,détfille,2),VLOOKUP(R547,détgarçon,2)))))</f>
        <v>5.5</v>
      </c>
      <c r="T547" s="421">
        <f>IF(OR(Q547="VAL",S547="VAL"),"VALIDÉ",IF(AND(Q547="DSP",S547="DSP"),"DSP",IF(Q547="DSP",S547*2,IF(S547="DSP",Q547*2,(Q547+S547)))))</f>
        <v>10.5</v>
      </c>
      <c r="U547" s="418">
        <v>28.43</v>
      </c>
      <c r="V547" s="420">
        <f>IF(U547="ABI",0,IF(U547="DSP","DSP",IF(U547="VAL","VAL",IF(A547="F",VLOOKUP(U547,coorfille,2),VLOOKUP(U547,coorgarçon,2)))))</f>
        <v>4.75</v>
      </c>
      <c r="W547" s="418">
        <v>0</v>
      </c>
      <c r="X547" s="420">
        <f>IF(W547="ABI",0,IF(W547="DSP","DSP",IF(W547="VAL","VAL",IF(A547="F",VLOOKUP(W547,SouplesseFille,2),VLOOKUP(W547,SouplesseGarçon,2)))))</f>
        <v>2.5</v>
      </c>
      <c r="Y547" s="418">
        <v>1</v>
      </c>
      <c r="Z547" s="420">
        <f>IF(Y547="ABI",0,IF(Y547="DSP","DSP",IF(Y547="VAL","VAL",IF(A547="F",VLOOKUP(Y547,eqfille,2),VLOOKUP(Y547,eqgarçon,2)))))</f>
        <v>4.5</v>
      </c>
      <c r="AA547" s="421">
        <f>IF(AND(V547="DSP",X547="DSP",Z547="DSP"),"DSP",IF(AND(V547="DSP",X547="DSP"),Z547*4,IF(AND(V547="DSP",Z547="DSP"),X547*4,IF(AND(X547="DSP",Z547="DSP"),V547*2,IF(V547="DSP",(X547+Z547)*2,IF(X547="DSP",V547+Z547*2,IF(Z547="DSP",V547+X547*2,IF(Z547="VAL","VALIDÉ",V547+X547+Z547))))))))</f>
        <v>11.75</v>
      </c>
      <c r="AB547" s="418">
        <v>32.82</v>
      </c>
      <c r="AC547" s="420">
        <f>IF(AB547="ABI",0,IF(AB547="DNF",0,IF(AB547="DSP","DSP",IF(AB547="VAL","VAL",(IF(A547="F",VLOOKUP(AB547,nagefille,2),VLOOKUP(AB547,nagegarçon,2)))))))</f>
        <v>18</v>
      </c>
      <c r="AD547" s="423">
        <f>IF(AC547="VAL","VALIDÉ",AC547)</f>
        <v>18</v>
      </c>
      <c r="AE547" s="424">
        <f>IF(AND(H547="DSP",M547="DSP",T547="DSP",AA547="DSP",AD547="DSP"),"DSP",IF(AND(H547="DSP",M547="DSP",T547="DSP",AA547="DSP"),AD547,IF(AND(H547="DSP",M547="DSP",T547="DSP",AD547="DSP"),AA547,IF(AND(H547="DSP",M547="DSP",AA547="DSP",AD547="DSP"),T547,IF(AND(H547="DSP",T547="DSP",AA547="DSP",AD547="DSP"),M547,IF(AND(M547="DSP",T547="DSP",AA547="DSP",AD547="DSP"),H547,IF(AND(T547="DSP",AA547="DSP",AD547="DSP"),(H547+M547)/2,IF(AND(M547="DSP",AA547="DSP",AD547="DSP"),(H547+T547)/2,IF(AND(H547="DSP",AA547="DSP",AD547="DSP"),(M547+T547)/2,IF(AND(M547="DSP",T547="DSP",AD547="DSP"),(H547+AA547)/2,IF(AND(H547="DSP",T547="DSP",AD547="DSP"),(M547+AA547)/2,IF(AND(H547="DSP",M547="DSP",AD547="DSP"),(T547+AA547)/2,IF(AND(M547="DSP",T547="DSP",AA547="DSP"),(H547+AD547)/2,IF(AND(H547="DSP",T547="DSP",AA547="DSP"),(M547+AD547)/2,IF(AND(H547="DSP",M547="DSP",AA547="DSP"),(T547+AD547)/2,IF(AND(H547="DSP",M547="DSP",T547="DSP"),(AA547+AD547)/2,IF(AND(H547="DSP",M547="DSP"),(T547+AA547+AD547)/3,IF(AND(H547="DSP",T547="DSP"),(M547+AA547+AD547)/3,IF(AND(M547="DSP",T547="DSP"),(H547+AA547+AD547)/3,IF(AND(H547="DSP",AA547="DSP"),(M547+T547+AD547)/3,IF(AND(M547="DSP",AA547="DSP"),(H547+T547+AD547)/3,IF(AND(T547="DSP",AA547="DSP"),(H547+M547+AD547)/3,IF(AND(H547="DSP",AD547="DSP"),(M547+T547+AA547)/3,IF(AND(M547="DSP",AD547="DSP"),(H547+T547+AA547)/3,IF(AND(T547="DSP",AD547="DSP"),(H547+M547+AA547)/3,IF(AND(AA547="DSP",AD547="DSP"),(H547+M547+T547)/3,IF(H547="DSP",(M547+T547+AA547+AD547)/4,IF(M547="DSP",(H547+T547+AA547+AD547)/4,IF(T547="DSP",(H547+M547+AA547+AD547)/4,IF(AA547="DSP",(H547+M547+T547+AD547)/4,IF(AD547="DSP",(H547+M547+T547+AA547)/4,SUM(H547+M547+T547+AA547+AD547)/5)))))))))))))))))))))))))))))))</f>
        <v>11.95</v>
      </c>
      <c r="AF547" s="425">
        <f>IF(AE547="DSP",0,AE547)</f>
        <v>11.95</v>
      </c>
      <c r="AG547" s="484">
        <f>RANK(AF547,$AF$3:$AF$651,0)</f>
        <v>204</v>
      </c>
      <c r="AH547" s="426">
        <f>IF(ISERROR(VLOOKUP(B547,'Notes Ecrit'!$A$2:$B$650,2,FALSE)),"ABI",(VLOOKUP(B547,'Notes Ecrit'!$A$2:$B$650,2,FALSE)))</f>
        <v>7</v>
      </c>
      <c r="AI547" s="425">
        <f>IF(OR(AH547="ABI",AH547="VALIDÉ"),0,AH547)</f>
        <v>7</v>
      </c>
      <c r="AJ547" s="488">
        <f>RANK(AI547,$AI$3:$AI$651,0)</f>
        <v>183</v>
      </c>
      <c r="AK547" s="427">
        <f>IF(AH547="ABI","DEF",IF(AE547="DSP",AH547,(AE547*0.5+AH547*0.5)))</f>
        <v>9.4749999999999996</v>
      </c>
    </row>
    <row r="548" spans="1:37" ht="15.75" customHeight="1" thickBot="1" x14ac:dyDescent="0.35">
      <c r="A548" s="414" t="s">
        <v>1026</v>
      </c>
      <c r="B548" s="415">
        <v>21904158</v>
      </c>
      <c r="C548" s="434" t="s">
        <v>41</v>
      </c>
      <c r="D548" s="435" t="s">
        <v>213</v>
      </c>
      <c r="E548" s="418">
        <v>17</v>
      </c>
      <c r="F548" s="419">
        <f>IF(E548="ABI","ABI",IF(E548="DSP","DSP",IF(E548="VAL","VAL",(VLOOKUP(E548,tpstest,2)))))</f>
        <v>18</v>
      </c>
      <c r="G548" s="420">
        <f>IF(F548="ABI",0,IF(F548="DSP","DSP",IF(F548="VAL","VAL",(IF(A548="F",VLOOKUP(F548,endurfille,2),VLOOKUP(F548,endurgarçon,2))))))</f>
        <v>14</v>
      </c>
      <c r="H548" s="421">
        <f>IF(G548="VAL","VALIDÉ",G548)</f>
        <v>14</v>
      </c>
      <c r="I548" s="418">
        <v>3.19</v>
      </c>
      <c r="J548" s="420">
        <f>IF(I548="ABI",0,IF(I548="DSP","DSP",IF(I548="VAL","VAL",(IF(A548="F",VLOOKUP(I548,VIT20MF,2),VLOOKUP(I548,Vit20MG,2))))))</f>
        <v>17</v>
      </c>
      <c r="K548" s="418">
        <v>6.73</v>
      </c>
      <c r="L548" s="420">
        <f>IF(K548="ABI",0,IF(K548="DSP","DSP",IF(K548="VAL","VAL",(IF(A548="F",VLOOKUP(K548,vit50mf,2),VLOOKUP(K548,vit50mg,2))))))</f>
        <v>12</v>
      </c>
      <c r="M548" s="421">
        <f>IF(OR(J548="DSP",L548="DSP"),"DSP",IF(L548="VAL","VALIDÉ",(J548+L548)/2))</f>
        <v>14.5</v>
      </c>
      <c r="N548" s="418">
        <v>75</v>
      </c>
      <c r="O548" s="418">
        <v>70</v>
      </c>
      <c r="P548" s="422">
        <f>IF(OR(N548="DSP",N548="ABI",N548="VAL"),0,N548/O548)</f>
        <v>1.0714285714285714</v>
      </c>
      <c r="Q548" s="420">
        <f>IF(N548="ABI",0,IF(N548="DSP","DSP",IF(N548="VAL","VAL",IF(A548="F",VLOOKUP(P548,forcefille,2),VLOOKUP(P548,forcegarçon,2)))))</f>
        <v>5.5</v>
      </c>
      <c r="R548" s="418">
        <v>51.3</v>
      </c>
      <c r="S548" s="420">
        <f>IF(R548="ABI",0,IF(R548="DSP","DSP",IF(R548="VAL","VAL",IF(A548="F",VLOOKUP(R548,détfille,2),VLOOKUP(R548,détgarçon,2)))))</f>
        <v>6</v>
      </c>
      <c r="T548" s="421">
        <f>IF(OR(Q548="VAL",S548="VAL"),"VALIDÉ",IF(AND(Q548="DSP",S548="DSP"),"DSP",IF(Q548="DSP",S548*2,IF(S548="DSP",Q548*2,(Q548+S548)))))</f>
        <v>11.5</v>
      </c>
      <c r="U548" s="418">
        <v>24.2</v>
      </c>
      <c r="V548" s="420">
        <f>IF(U548="ABI",0,IF(U548="DSP","DSP",IF(U548="VAL","VAL",IF(A548="F",VLOOKUP(U548,coorfille,2),VLOOKUP(U548,coorgarçon,2)))))</f>
        <v>5.75</v>
      </c>
      <c r="W548" s="418">
        <v>0</v>
      </c>
      <c r="X548" s="420">
        <f>IF(W548="ABI",0,IF(W548="DSP","DSP",IF(W548="VAL","VAL",IF(A548="F",VLOOKUP(W548,SouplesseFille,2),VLOOKUP(W548,SouplesseGarçon,2)))))</f>
        <v>2.5</v>
      </c>
      <c r="Y548" s="418">
        <v>1</v>
      </c>
      <c r="Z548" s="420">
        <f>IF(Y548="ABI",0,IF(Y548="DSP","DSP",IF(Y548="VAL","VAL",IF(A548="F",VLOOKUP(Y548,eqfille,2),VLOOKUP(Y548,eqgarçon,2)))))</f>
        <v>4.5</v>
      </c>
      <c r="AA548" s="421">
        <f>IF(AND(V548="DSP",X548="DSP",Z548="DSP"),"DSP",IF(AND(V548="DSP",X548="DSP"),Z548*4,IF(AND(V548="DSP",Z548="DSP"),X548*4,IF(AND(X548="DSP",Z548="DSP"),V548*2,IF(V548="DSP",(X548+Z548)*2,IF(X548="DSP",V548+Z548*2,IF(Z548="DSP",V548+X548*2,IF(Z548="VAL","VALIDÉ",V548+X548+Z548))))))))</f>
        <v>12.75</v>
      </c>
      <c r="AB548" s="418">
        <v>36.29</v>
      </c>
      <c r="AC548" s="420">
        <f>IF(AB548="ABI",0,IF(AB548="DNF",0,IF(AB548="DSP","DSP",IF(AB548="VAL","VAL",(IF(A548="F",VLOOKUP(AB548,nagefille,2),VLOOKUP(AB548,nagegarçon,2)))))))</f>
        <v>12</v>
      </c>
      <c r="AD548" s="423">
        <f>IF(AC548="VAL","VALIDÉ",AC548)</f>
        <v>12</v>
      </c>
      <c r="AE548" s="424">
        <f>IF(AND(H548="DSP",M548="DSP",T548="DSP",AA548="DSP",AD548="DSP"),"DSP",IF(AND(H548="DSP",M548="DSP",T548="DSP",AA548="DSP"),AD548,IF(AND(H548="DSP",M548="DSP",T548="DSP",AD548="DSP"),AA548,IF(AND(H548="DSP",M548="DSP",AA548="DSP",AD548="DSP"),T548,IF(AND(H548="DSP",T548="DSP",AA548="DSP",AD548="DSP"),M548,IF(AND(M548="DSP",T548="DSP",AA548="DSP",AD548="DSP"),H548,IF(AND(T548="DSP",AA548="DSP",AD548="DSP"),(H548+M548)/2,IF(AND(M548="DSP",AA548="DSP",AD548="DSP"),(H548+T548)/2,IF(AND(H548="DSP",AA548="DSP",AD548="DSP"),(M548+T548)/2,IF(AND(M548="DSP",T548="DSP",AD548="DSP"),(H548+AA548)/2,IF(AND(H548="DSP",T548="DSP",AD548="DSP"),(M548+AA548)/2,IF(AND(H548="DSP",M548="DSP",AD548="DSP"),(T548+AA548)/2,IF(AND(M548="DSP",T548="DSP",AA548="DSP"),(H548+AD548)/2,IF(AND(H548="DSP",T548="DSP",AA548="DSP"),(M548+AD548)/2,IF(AND(H548="DSP",M548="DSP",AA548="DSP"),(T548+AD548)/2,IF(AND(H548="DSP",M548="DSP",T548="DSP"),(AA548+AD548)/2,IF(AND(H548="DSP",M548="DSP"),(T548+AA548+AD548)/3,IF(AND(H548="DSP",T548="DSP"),(M548+AA548+AD548)/3,IF(AND(M548="DSP",T548="DSP"),(H548+AA548+AD548)/3,IF(AND(H548="DSP",AA548="DSP"),(M548+T548+AD548)/3,IF(AND(M548="DSP",AA548="DSP"),(H548+T548+AD548)/3,IF(AND(T548="DSP",AA548="DSP"),(H548+M548+AD548)/3,IF(AND(H548="DSP",AD548="DSP"),(M548+T548+AA548)/3,IF(AND(M548="DSP",AD548="DSP"),(H548+T548+AA548)/3,IF(AND(T548="DSP",AD548="DSP"),(H548+M548+AA548)/3,IF(AND(AA548="DSP",AD548="DSP"),(H548+M548+T548)/3,IF(H548="DSP",(M548+T548+AA548+AD548)/4,IF(M548="DSP",(H548+T548+AA548+AD548)/4,IF(T548="DSP",(H548+M548+AA548+AD548)/4,IF(AA548="DSP",(H548+M548+T548+AD548)/4,IF(AD548="DSP",(H548+M548+T548+AA548)/4,SUM(H548+M548+T548+AA548+AD548)/5)))))))))))))))))))))))))))))))</f>
        <v>12.95</v>
      </c>
      <c r="AF548" s="425">
        <f>IF(AE548="DSP",0,AE548)</f>
        <v>12.95</v>
      </c>
      <c r="AG548" s="484">
        <f>RANK(AF548,$AF$3:$AF$651,0)</f>
        <v>94</v>
      </c>
      <c r="AH548" s="426">
        <f>IF(ISERROR(VLOOKUP(B548,'Notes Ecrit'!$A$2:$B$650,2,FALSE)),"ABI",(VLOOKUP(B548,'Notes Ecrit'!$A$2:$B$650,2,FALSE)))</f>
        <v>11</v>
      </c>
      <c r="AI548" s="425">
        <f>IF(OR(AH548="ABI",AH548="VALIDÉ"),0,AH548)</f>
        <v>11</v>
      </c>
      <c r="AJ548" s="488">
        <f>RANK(AI548,$AI$3:$AI$651,0)</f>
        <v>15</v>
      </c>
      <c r="AK548" s="427">
        <f>IF(AH548="ABI","DEF",IF(AE548="DSP",AH548,(AE548*0.5+AH548*0.5)))</f>
        <v>11.975</v>
      </c>
    </row>
    <row r="549" spans="1:37" ht="15.75" customHeight="1" thickBot="1" x14ac:dyDescent="0.35">
      <c r="A549" s="414" t="s">
        <v>1026</v>
      </c>
      <c r="B549" s="415">
        <v>21909459</v>
      </c>
      <c r="C549" s="440" t="s">
        <v>41</v>
      </c>
      <c r="D549" s="441" t="s">
        <v>210</v>
      </c>
      <c r="E549" s="418" t="s">
        <v>329</v>
      </c>
      <c r="F549" s="419" t="str">
        <f>IF(E549="ABI","ABI",IF(E549="DSP","DSP",IF(E549="VAL","VAL",(VLOOKUP(E549,tpstest,2)))))</f>
        <v>ABI</v>
      </c>
      <c r="G549" s="420">
        <f>IF(F549="ABI",0,IF(F549="DSP","DSP",IF(F549="VAL","VAL",(IF(A549="F",VLOOKUP(F549,endurfille,2),VLOOKUP(F549,endurgarçon,2))))))</f>
        <v>0</v>
      </c>
      <c r="H549" s="421">
        <f>IF(G549="VAL","VALIDÉ",G549)</f>
        <v>0</v>
      </c>
      <c r="I549" s="418" t="s">
        <v>329</v>
      </c>
      <c r="J549" s="420">
        <f>IF(I549="ABI",0,IF(I549="DSP","DSP",IF(I549="VAL","VAL",(IF(A549="F",VLOOKUP(I549,VIT20MF,2),VLOOKUP(I549,Vit20MG,2))))))</f>
        <v>0</v>
      </c>
      <c r="K549" s="418" t="s">
        <v>329</v>
      </c>
      <c r="L549" s="420">
        <f>IF(K549="ABI",0,IF(K549="DSP","DSP",IF(K549="VAL","VAL",(IF(A549="F",VLOOKUP(K549,vit50mf,2),VLOOKUP(K549,vit50mg,2))))))</f>
        <v>0</v>
      </c>
      <c r="M549" s="421">
        <f>IF(OR(J549="DSP",L549="DSP"),"DSP",IF(L549="VAL","VALIDÉ",(J549+L549)/2))</f>
        <v>0</v>
      </c>
      <c r="N549" s="418" t="s">
        <v>329</v>
      </c>
      <c r="O549" s="418"/>
      <c r="P549" s="422">
        <f>IF(OR(N549="DSP",N549="ABI",N549="VAL"),0,N549/O549)</f>
        <v>0</v>
      </c>
      <c r="Q549" s="420">
        <f>IF(N549="ABI",0,IF(N549="DSP","DSP",IF(N549="VAL","VAL",IF(A549="F",VLOOKUP(P549,forcefille,2),VLOOKUP(P549,forcegarçon,2)))))</f>
        <v>0</v>
      </c>
      <c r="R549" s="418" t="s">
        <v>329</v>
      </c>
      <c r="S549" s="420">
        <f>IF(R549="ABI",0,IF(R549="DSP","DSP",IF(R549="VAL","VAL",IF(A549="F",VLOOKUP(R549,détfille,2),VLOOKUP(R549,détgarçon,2)))))</f>
        <v>0</v>
      </c>
      <c r="T549" s="421">
        <f>IF(OR(Q549="VAL",S549="VAL"),"VALIDÉ",IF(AND(Q549="DSP",S549="DSP"),"DSP",IF(Q549="DSP",S549*2,IF(S549="DSP",Q549*2,(Q549+S549)))))</f>
        <v>0</v>
      </c>
      <c r="U549" s="418" t="s">
        <v>329</v>
      </c>
      <c r="V549" s="420">
        <f>IF(U549="ABI",0,IF(U549="DSP","DSP",IF(U549="VAL","VAL",IF(A549="F",VLOOKUP(U549,coorfille,2),VLOOKUP(U549,coorgarçon,2)))))</f>
        <v>0</v>
      </c>
      <c r="W549" s="418" t="s">
        <v>329</v>
      </c>
      <c r="X549" s="420">
        <f>IF(W549="ABI",0,IF(W549="DSP","DSP",IF(W549="VAL","VAL",IF(A549="F",VLOOKUP(W549,SouplesseFille,2),VLOOKUP(W549,SouplesseGarçon,2)))))</f>
        <v>0</v>
      </c>
      <c r="Y549" s="418" t="s">
        <v>329</v>
      </c>
      <c r="Z549" s="420">
        <f>IF(Y549="ABI",0,IF(Y549="DSP","DSP",IF(Y549="VAL","VAL",IF(A549="F",VLOOKUP(Y549,eqfille,2),VLOOKUP(Y549,eqgarçon,2)))))</f>
        <v>0</v>
      </c>
      <c r="AA549" s="421">
        <f>IF(AND(V549="DSP",X549="DSP",Z549="DSP"),"DSP",IF(AND(V549="DSP",X549="DSP"),Z549*4,IF(AND(V549="DSP",Z549="DSP"),X549*4,IF(AND(X549="DSP",Z549="DSP"),V549*2,IF(V549="DSP",(X549+Z549)*2,IF(X549="DSP",V549+Z549*2,IF(Z549="DSP",V549+X549*2,IF(Z549="VAL","VALIDÉ",V549+X549+Z549))))))))</f>
        <v>0</v>
      </c>
      <c r="AB549" s="418" t="s">
        <v>329</v>
      </c>
      <c r="AC549" s="420">
        <f>IF(AB549="ABI",0,IF(AB549="DNF",0,IF(AB549="DSP","DSP",IF(AB549="VAL","VAL",(IF(A549="F",VLOOKUP(AB549,nagefille,2),VLOOKUP(AB549,nagegarçon,2)))))))</f>
        <v>0</v>
      </c>
      <c r="AD549" s="423">
        <f>IF(AC549="VAL","VALIDÉ",AC549)</f>
        <v>0</v>
      </c>
      <c r="AE549" s="424">
        <f>IF(AND(H549="DSP",M549="DSP",T549="DSP",AA549="DSP",AD549="DSP"),"DSP",IF(AND(H549="DSP",M549="DSP",T549="DSP",AA549="DSP"),AD549,IF(AND(H549="DSP",M549="DSP",T549="DSP",AD549="DSP"),AA549,IF(AND(H549="DSP",M549="DSP",AA549="DSP",AD549="DSP"),T549,IF(AND(H549="DSP",T549="DSP",AA549="DSP",AD549="DSP"),M549,IF(AND(M549="DSP",T549="DSP",AA549="DSP",AD549="DSP"),H549,IF(AND(T549="DSP",AA549="DSP",AD549="DSP"),(H549+M549)/2,IF(AND(M549="DSP",AA549="DSP",AD549="DSP"),(H549+T549)/2,IF(AND(H549="DSP",AA549="DSP",AD549="DSP"),(M549+T549)/2,IF(AND(M549="DSP",T549="DSP",AD549="DSP"),(H549+AA549)/2,IF(AND(H549="DSP",T549="DSP",AD549="DSP"),(M549+AA549)/2,IF(AND(H549="DSP",M549="DSP",AD549="DSP"),(T549+AA549)/2,IF(AND(M549="DSP",T549="DSP",AA549="DSP"),(H549+AD549)/2,IF(AND(H549="DSP",T549="DSP",AA549="DSP"),(M549+AD549)/2,IF(AND(H549="DSP",M549="DSP",AA549="DSP"),(T549+AD549)/2,IF(AND(H549="DSP",M549="DSP",T549="DSP"),(AA549+AD549)/2,IF(AND(H549="DSP",M549="DSP"),(T549+AA549+AD549)/3,IF(AND(H549="DSP",T549="DSP"),(M549+AA549+AD549)/3,IF(AND(M549="DSP",T549="DSP"),(H549+AA549+AD549)/3,IF(AND(H549="DSP",AA549="DSP"),(M549+T549+AD549)/3,IF(AND(M549="DSP",AA549="DSP"),(H549+T549+AD549)/3,IF(AND(T549="DSP",AA549="DSP"),(H549+M549+AD549)/3,IF(AND(H549="DSP",AD549="DSP"),(M549+T549+AA549)/3,IF(AND(M549="DSP",AD549="DSP"),(H549+T549+AA549)/3,IF(AND(T549="DSP",AD549="DSP"),(H549+M549+AA549)/3,IF(AND(AA549="DSP",AD549="DSP"),(H549+M549+T549)/3,IF(H549="DSP",(M549+T549+AA549+AD549)/4,IF(M549="DSP",(H549+T549+AA549+AD549)/4,IF(T549="DSP",(H549+M549+AA549+AD549)/4,IF(AA549="DSP",(H549+M549+T549+AD549)/4,IF(AD549="DSP",(H549+M549+T549+AA549)/4,SUM(H549+M549+T549+AA549+AD549)/5)))))))))))))))))))))))))))))))</f>
        <v>0</v>
      </c>
      <c r="AF549" s="425">
        <f>IF(AE549="DSP",0,AE549)</f>
        <v>0</v>
      </c>
      <c r="AG549" s="484">
        <f>RANK(AF549,$AF$3:$AF$651,0)</f>
        <v>584</v>
      </c>
      <c r="AH549" s="426" t="str">
        <f>IF(ISERROR(VLOOKUP(B549,'Notes Ecrit'!$A$2:$B$650,2,FALSE)),"ABI",(VLOOKUP(B549,'Notes Ecrit'!$A$2:$B$650,2,FALSE)))</f>
        <v>ABI</v>
      </c>
      <c r="AI549" s="425">
        <f>IF(OR(AH549="ABI",AH549="VALIDÉ"),0,AH549)</f>
        <v>0</v>
      </c>
      <c r="AJ549" s="488">
        <f>RANK(AI549,$AI$3:$AI$651,0)</f>
        <v>592</v>
      </c>
      <c r="AK549" s="427" t="str">
        <f>IF(AH549="ABI","DEF",IF(AE549="DSP",AH549,(AE549*0.5+AH549*0.5)))</f>
        <v>DEF</v>
      </c>
    </row>
    <row r="550" spans="1:37" ht="15.75" customHeight="1" thickBot="1" x14ac:dyDescent="0.35">
      <c r="A550" s="414" t="s">
        <v>1026</v>
      </c>
      <c r="B550" s="415">
        <v>21907614</v>
      </c>
      <c r="C550" s="440" t="s">
        <v>41</v>
      </c>
      <c r="D550" s="441" t="s">
        <v>798</v>
      </c>
      <c r="E550" s="418">
        <v>19</v>
      </c>
      <c r="F550" s="419">
        <f>IF(E550="ABI","ABI",IF(E550="DSP","DSP",IF(E550="VAL","VAL",(VLOOKUP(E550,tpstest,2)))))</f>
        <v>19</v>
      </c>
      <c r="G550" s="420">
        <f>IF(F550="ABI",0,IF(F550="DSP","DSP",IF(F550="VAL","VAL",(IF(A550="F",VLOOKUP(F550,endurfille,2),VLOOKUP(F550,endurgarçon,2))))))</f>
        <v>16</v>
      </c>
      <c r="H550" s="421">
        <f>IF(G550="VAL","VALIDÉ",G550)</f>
        <v>16</v>
      </c>
      <c r="I550" s="418">
        <v>3.12</v>
      </c>
      <c r="J550" s="420">
        <f>IF(I550="ABI",0,IF(I550="DSP","DSP",IF(I550="VAL","VAL",(IF(A550="F",VLOOKUP(I550,VIT20MF,2),VLOOKUP(I550,Vit20MG,2))))))</f>
        <v>18</v>
      </c>
      <c r="K550" s="418">
        <v>6.67</v>
      </c>
      <c r="L550" s="420">
        <f>IF(K550="ABI",0,IF(K550="DSP","DSP",IF(K550="VAL","VAL",(IF(A550="F",VLOOKUP(K550,vit50mf,2),VLOOKUP(K550,vit50mg,2))))))</f>
        <v>12</v>
      </c>
      <c r="M550" s="421">
        <f>IF(OR(J550="DSP",L550="DSP"),"DSP",IF(L550="VAL","VALIDÉ",(J550+L550)/2))</f>
        <v>15</v>
      </c>
      <c r="N550" s="418">
        <v>57</v>
      </c>
      <c r="O550" s="418">
        <v>78</v>
      </c>
      <c r="P550" s="422">
        <f>IF(OR(N550="DSP",N550="ABI",N550="VAL"),0,N550/O550)</f>
        <v>0.73076923076923073</v>
      </c>
      <c r="Q550" s="420">
        <f>IF(N550="ABI",0,IF(N550="DSP","DSP",IF(N550="VAL","VAL",IF(A550="F",VLOOKUP(P550,forcefille,2),VLOOKUP(P550,forcegarçon,2)))))</f>
        <v>4</v>
      </c>
      <c r="R550" s="418">
        <v>46.7</v>
      </c>
      <c r="S550" s="420">
        <f>IF(R550="ABI",0,IF(R550="DSP","DSP",IF(R550="VAL","VAL",IF(A550="F",VLOOKUP(R550,détfille,2),VLOOKUP(R550,détgarçon,2)))))</f>
        <v>4.5</v>
      </c>
      <c r="T550" s="421">
        <f>IF(OR(Q550="VAL",S550="VAL"),"VALIDÉ",IF(AND(Q550="DSP",S550="DSP"),"DSP",IF(Q550="DSP",S550*2,IF(S550="DSP",Q550*2,(Q550+S550)))))</f>
        <v>8.5</v>
      </c>
      <c r="U550" s="418">
        <v>26.78</v>
      </c>
      <c r="V550" s="420">
        <f>IF(U550="ABI",0,IF(U550="DSP","DSP",IF(U550="VAL","VAL",IF(A550="F",VLOOKUP(U550,coorfille,2),VLOOKUP(U550,coorgarçon,2)))))</f>
        <v>4.5</v>
      </c>
      <c r="W550" s="418">
        <v>0</v>
      </c>
      <c r="X550" s="420">
        <f>IF(W550="ABI",0,IF(W550="DSP","DSP",IF(W550="VAL","VAL",IF(A550="F",VLOOKUP(W550,SouplesseFille,2),VLOOKUP(W550,SouplesseGarçon,2)))))</f>
        <v>2.5</v>
      </c>
      <c r="Y550" s="418">
        <v>10</v>
      </c>
      <c r="Z550" s="420">
        <f>IF(Y550="ABI",0,IF(Y550="DSP","DSP",IF(Y550="VAL","VAL",IF(A550="F",VLOOKUP(Y550,eqfille,2),VLOOKUP(Y550,eqgarçon,2)))))</f>
        <v>0</v>
      </c>
      <c r="AA550" s="421">
        <f>IF(AND(V550="DSP",X550="DSP",Z550="DSP"),"DSP",IF(AND(V550="DSP",X550="DSP"),Z550*4,IF(AND(V550="DSP",Z550="DSP"),X550*4,IF(AND(X550="DSP",Z550="DSP"),V550*2,IF(V550="DSP",(X550+Z550)*2,IF(X550="DSP",V550+Z550*2,IF(Z550="DSP",V550+X550*2,IF(Z550="VAL","VALIDÉ",V550+X550+Z550))))))))</f>
        <v>7</v>
      </c>
      <c r="AB550" s="418">
        <v>46.86</v>
      </c>
      <c r="AC550" s="420">
        <f>IF(AB550="ABI",0,IF(AB550="DNF",0,IF(AB550="DSP","DSP",IF(AB550="VAL","VAL",(IF(A550="F",VLOOKUP(AB550,nagefille,2),VLOOKUP(AB550,nagegarçon,2)))))))</f>
        <v>7</v>
      </c>
      <c r="AD550" s="423">
        <f>IF(AC550="VAL","VALIDÉ",AC550)</f>
        <v>7</v>
      </c>
      <c r="AE550" s="424">
        <f>IF(AND(H550="DSP",M550="DSP",T550="DSP",AA550="DSP",AD550="DSP"),"DSP",IF(AND(H550="DSP",M550="DSP",T550="DSP",AA550="DSP"),AD550,IF(AND(H550="DSP",M550="DSP",T550="DSP",AD550="DSP"),AA550,IF(AND(H550="DSP",M550="DSP",AA550="DSP",AD550="DSP"),T550,IF(AND(H550="DSP",T550="DSP",AA550="DSP",AD550="DSP"),M550,IF(AND(M550="DSP",T550="DSP",AA550="DSP",AD550="DSP"),H550,IF(AND(T550="DSP",AA550="DSP",AD550="DSP"),(H550+M550)/2,IF(AND(M550="DSP",AA550="DSP",AD550="DSP"),(H550+T550)/2,IF(AND(H550="DSP",AA550="DSP",AD550="DSP"),(M550+T550)/2,IF(AND(M550="DSP",T550="DSP",AD550="DSP"),(H550+AA550)/2,IF(AND(H550="DSP",T550="DSP",AD550="DSP"),(M550+AA550)/2,IF(AND(H550="DSP",M550="DSP",AD550="DSP"),(T550+AA550)/2,IF(AND(M550="DSP",T550="DSP",AA550="DSP"),(H550+AD550)/2,IF(AND(H550="DSP",T550="DSP",AA550="DSP"),(M550+AD550)/2,IF(AND(H550="DSP",M550="DSP",AA550="DSP"),(T550+AD550)/2,IF(AND(H550="DSP",M550="DSP",T550="DSP"),(AA550+AD550)/2,IF(AND(H550="DSP",M550="DSP"),(T550+AA550+AD550)/3,IF(AND(H550="DSP",T550="DSP"),(M550+AA550+AD550)/3,IF(AND(M550="DSP",T550="DSP"),(H550+AA550+AD550)/3,IF(AND(H550="DSP",AA550="DSP"),(M550+T550+AD550)/3,IF(AND(M550="DSP",AA550="DSP"),(H550+T550+AD550)/3,IF(AND(T550="DSP",AA550="DSP"),(H550+M550+AD550)/3,IF(AND(H550="DSP",AD550="DSP"),(M550+T550+AA550)/3,IF(AND(M550="DSP",AD550="DSP"),(H550+T550+AA550)/3,IF(AND(T550="DSP",AD550="DSP"),(H550+M550+AA550)/3,IF(AND(AA550="DSP",AD550="DSP"),(H550+M550+T550)/3,IF(H550="DSP",(M550+T550+AA550+AD550)/4,IF(M550="DSP",(H550+T550+AA550+AD550)/4,IF(T550="DSP",(H550+M550+AA550+AD550)/4,IF(AA550="DSP",(H550+M550+T550+AD550)/4,IF(AD550="DSP",(H550+M550+T550+AA550)/4,SUM(H550+M550+T550+AA550+AD550)/5)))))))))))))))))))))))))))))))</f>
        <v>10.7</v>
      </c>
      <c r="AF550" s="425">
        <f>IF(AE550="DSP",0,AE550)</f>
        <v>10.7</v>
      </c>
      <c r="AG550" s="484">
        <f>RANK(AF550,$AF$3:$AF$651,0)</f>
        <v>363</v>
      </c>
      <c r="AH550" s="426">
        <f>IF(ISERROR(VLOOKUP(B550,'Notes Ecrit'!$A$2:$B$650,2,FALSE)),"ABI",(VLOOKUP(B550,'Notes Ecrit'!$A$2:$B$650,2,FALSE)))</f>
        <v>6.5</v>
      </c>
      <c r="AI550" s="425">
        <f>IF(OR(AH550="ABI",AH550="VALIDÉ"),0,AH550)</f>
        <v>6.5</v>
      </c>
      <c r="AJ550" s="488">
        <f>RANK(AI550,$AI$3:$AI$651,0)</f>
        <v>238</v>
      </c>
      <c r="AK550" s="427">
        <f>IF(AH550="ABI","DEF",IF(AE550="DSP",AH550,(AE550*0.5+AH550*0.5)))</f>
        <v>8.6</v>
      </c>
    </row>
    <row r="551" spans="1:37" ht="15.75" customHeight="1" thickBot="1" x14ac:dyDescent="0.35">
      <c r="A551" s="414" t="s">
        <v>1026</v>
      </c>
      <c r="B551" s="415">
        <v>21910338</v>
      </c>
      <c r="C551" s="440" t="s">
        <v>42</v>
      </c>
      <c r="D551" s="441" t="s">
        <v>98</v>
      </c>
      <c r="E551" s="418">
        <v>20</v>
      </c>
      <c r="F551" s="419">
        <f>IF(E551="ABI","ABI",IF(E551="DSP","DSP",IF(E551="VAL","VAL",(VLOOKUP(E551,tpstest,2)))))</f>
        <v>19.5</v>
      </c>
      <c r="G551" s="420">
        <f>IF(F551="ABI",0,IF(F551="DSP","DSP",IF(F551="VAL","VAL",(IF(A551="F",VLOOKUP(F551,endurfille,2),VLOOKUP(F551,endurgarçon,2))))))</f>
        <v>17</v>
      </c>
      <c r="H551" s="421">
        <f>IF(G551="VAL","VALIDÉ",G551)</f>
        <v>17</v>
      </c>
      <c r="I551" s="418">
        <v>3.18</v>
      </c>
      <c r="J551" s="420">
        <f>IF(I551="ABI",0,IF(I551="DSP","DSP",IF(I551="VAL","VAL",(IF(A551="F",VLOOKUP(I551,VIT20MF,2),VLOOKUP(I551,Vit20MG,2))))))</f>
        <v>17</v>
      </c>
      <c r="K551" s="418">
        <v>6.85</v>
      </c>
      <c r="L551" s="420">
        <f>IF(K551="ABI",0,IF(K551="DSP","DSP",IF(K551="VAL","VAL",(IF(A551="F",VLOOKUP(K551,vit50mf,2),VLOOKUP(K551,vit50mg,2))))))</f>
        <v>11</v>
      </c>
      <c r="M551" s="421">
        <f>IF(OR(J551="DSP",L551="DSP"),"DSP",IF(L551="VAL","VALIDÉ",(J551+L551)/2))</f>
        <v>14</v>
      </c>
      <c r="N551" s="418">
        <v>65</v>
      </c>
      <c r="O551" s="418">
        <v>56</v>
      </c>
      <c r="P551" s="422">
        <f>IF(OR(N551="DSP",N551="ABI",N551="VAL"),0,N551/O551)</f>
        <v>1.1607142857142858</v>
      </c>
      <c r="Q551" s="420">
        <f>IF(N551="ABI",0,IF(N551="DSP","DSP",IF(N551="VAL","VAL",IF(A551="F",VLOOKUP(P551,forcefille,2),VLOOKUP(P551,forcegarçon,2)))))</f>
        <v>6</v>
      </c>
      <c r="R551" s="418">
        <v>44.1</v>
      </c>
      <c r="S551" s="420">
        <f>IF(R551="ABI",0,IF(R551="DSP","DSP",IF(R551="VAL","VAL",IF(A551="F",VLOOKUP(R551,détfille,2),VLOOKUP(R551,détgarçon,2)))))</f>
        <v>4</v>
      </c>
      <c r="T551" s="421">
        <f>IF(OR(Q551="VAL",S551="VAL"),"VALIDÉ",IF(AND(Q551="DSP",S551="DSP"),"DSP",IF(Q551="DSP",S551*2,IF(S551="DSP",Q551*2,(Q551+S551)))))</f>
        <v>10</v>
      </c>
      <c r="U551" s="418">
        <v>24.86</v>
      </c>
      <c r="V551" s="420">
        <f>IF(U551="ABI",0,IF(U551="DSP","DSP",IF(U551="VAL","VAL",IF(A551="F",VLOOKUP(U551,coorfille,2),VLOOKUP(U551,coorgarçon,2)))))</f>
        <v>5.5</v>
      </c>
      <c r="W551" s="418">
        <v>3</v>
      </c>
      <c r="X551" s="420">
        <f>IF(W551="ABI",0,IF(W551="DSP","DSP",IF(W551="VAL","VAL",IF(A551="F",VLOOKUP(W551,SouplesseFille,2),VLOOKUP(W551,SouplesseGarçon,2)))))</f>
        <v>3.25</v>
      </c>
      <c r="Y551" s="418">
        <v>0</v>
      </c>
      <c r="Z551" s="420">
        <f>IF(Y551="ABI",0,IF(Y551="DSP","DSP",IF(Y551="VAL","VAL",IF(A551="F",VLOOKUP(Y551,eqfille,2),VLOOKUP(Y551,eqgarçon,2)))))</f>
        <v>5</v>
      </c>
      <c r="AA551" s="421">
        <f>IF(AND(V551="DSP",X551="DSP",Z551="DSP"),"DSP",IF(AND(V551="DSP",X551="DSP"),Z551*4,IF(AND(V551="DSP",Z551="DSP"),X551*4,IF(AND(X551="DSP",Z551="DSP"),V551*2,IF(V551="DSP",(X551+Z551)*2,IF(X551="DSP",V551+Z551*2,IF(Z551="DSP",V551+X551*2,IF(Z551="VAL","VALIDÉ",V551+X551+Z551))))))))</f>
        <v>13.75</v>
      </c>
      <c r="AB551" s="418">
        <v>32.94</v>
      </c>
      <c r="AC551" s="420">
        <f>IF(AB551="ABI",0,IF(AB551="DNF",0,IF(AB551="DSP","DSP",IF(AB551="VAL","VAL",(IF(A551="F",VLOOKUP(AB551,nagefille,2),VLOOKUP(AB551,nagegarçon,2)))))))</f>
        <v>15</v>
      </c>
      <c r="AD551" s="423">
        <f>IF(AC551="VAL","VALIDÉ",AC551)</f>
        <v>15</v>
      </c>
      <c r="AE551" s="424">
        <f>IF(AND(H551="DSP",M551="DSP",T551="DSP",AA551="DSP",AD551="DSP"),"DSP",IF(AND(H551="DSP",M551="DSP",T551="DSP",AA551="DSP"),AD551,IF(AND(H551="DSP",M551="DSP",T551="DSP",AD551="DSP"),AA551,IF(AND(H551="DSP",M551="DSP",AA551="DSP",AD551="DSP"),T551,IF(AND(H551="DSP",T551="DSP",AA551="DSP",AD551="DSP"),M551,IF(AND(M551="DSP",T551="DSP",AA551="DSP",AD551="DSP"),H551,IF(AND(T551="DSP",AA551="DSP",AD551="DSP"),(H551+M551)/2,IF(AND(M551="DSP",AA551="DSP",AD551="DSP"),(H551+T551)/2,IF(AND(H551="DSP",AA551="DSP",AD551="DSP"),(M551+T551)/2,IF(AND(M551="DSP",T551="DSP",AD551="DSP"),(H551+AA551)/2,IF(AND(H551="DSP",T551="DSP",AD551="DSP"),(M551+AA551)/2,IF(AND(H551="DSP",M551="DSP",AD551="DSP"),(T551+AA551)/2,IF(AND(M551="DSP",T551="DSP",AA551="DSP"),(H551+AD551)/2,IF(AND(H551="DSP",T551="DSP",AA551="DSP"),(M551+AD551)/2,IF(AND(H551="DSP",M551="DSP",AA551="DSP"),(T551+AD551)/2,IF(AND(H551="DSP",M551="DSP",T551="DSP"),(AA551+AD551)/2,IF(AND(H551="DSP",M551="DSP"),(T551+AA551+AD551)/3,IF(AND(H551="DSP",T551="DSP"),(M551+AA551+AD551)/3,IF(AND(M551="DSP",T551="DSP"),(H551+AA551+AD551)/3,IF(AND(H551="DSP",AA551="DSP"),(M551+T551+AD551)/3,IF(AND(M551="DSP",AA551="DSP"),(H551+T551+AD551)/3,IF(AND(T551="DSP",AA551="DSP"),(H551+M551+AD551)/3,IF(AND(H551="DSP",AD551="DSP"),(M551+T551+AA551)/3,IF(AND(M551="DSP",AD551="DSP"),(H551+T551+AA551)/3,IF(AND(T551="DSP",AD551="DSP"),(H551+M551+AA551)/3,IF(AND(AA551="DSP",AD551="DSP"),(H551+M551+T551)/3,IF(H551="DSP",(M551+T551+AA551+AD551)/4,IF(M551="DSP",(H551+T551+AA551+AD551)/4,IF(T551="DSP",(H551+M551+AA551+AD551)/4,IF(AA551="DSP",(H551+M551+T551+AD551)/4,IF(AD551="DSP",(H551+M551+T551+AA551)/4,SUM(H551+M551+T551+AA551+AD551)/5)))))))))))))))))))))))))))))))</f>
        <v>13.95</v>
      </c>
      <c r="AF551" s="425">
        <f>IF(AE551="DSP",0,AE551)</f>
        <v>13.95</v>
      </c>
      <c r="AG551" s="484">
        <f>RANK(AF551,$AF$3:$AF$651,0)</f>
        <v>20</v>
      </c>
      <c r="AH551" s="426">
        <f>IF(ISERROR(VLOOKUP(B551,'Notes Ecrit'!$A$2:$B$650,2,FALSE)),"ABI",(VLOOKUP(B551,'Notes Ecrit'!$A$2:$B$650,2,FALSE)))</f>
        <v>9.5</v>
      </c>
      <c r="AI551" s="425">
        <f>IF(OR(AH551="ABI",AH551="VALIDÉ"),0,AH551)</f>
        <v>9.5</v>
      </c>
      <c r="AJ551" s="488">
        <f>RANK(AI551,$AI$3:$AI$651,0)</f>
        <v>38</v>
      </c>
      <c r="AK551" s="427">
        <f>IF(AH551="ABI","DEF",IF(AE551="DSP",AH551,(AE551*0.5+AH551*0.5)))</f>
        <v>11.725</v>
      </c>
    </row>
    <row r="552" spans="1:37" ht="15.75" customHeight="1" thickBot="1" x14ac:dyDescent="0.35">
      <c r="A552" s="414" t="s">
        <v>1026</v>
      </c>
      <c r="B552" s="415">
        <v>21908838</v>
      </c>
      <c r="C552" s="440" t="s">
        <v>42</v>
      </c>
      <c r="D552" s="441" t="s">
        <v>92</v>
      </c>
      <c r="E552" s="418" t="s">
        <v>329</v>
      </c>
      <c r="F552" s="419" t="str">
        <f>IF(E552="ABI","ABI",IF(E552="DSP","DSP",IF(E552="VAL","VAL",(VLOOKUP(E552,tpstest,2)))))</f>
        <v>ABI</v>
      </c>
      <c r="G552" s="420">
        <f>IF(F552="ABI",0,IF(F552="DSP","DSP",IF(F552="VAL","VAL",(IF(A552="F",VLOOKUP(F552,endurfille,2),VLOOKUP(F552,endurgarçon,2))))))</f>
        <v>0</v>
      </c>
      <c r="H552" s="421">
        <f>IF(G552="VAL","VALIDÉ",G552)</f>
        <v>0</v>
      </c>
      <c r="I552" s="418" t="s">
        <v>329</v>
      </c>
      <c r="J552" s="420">
        <f>IF(I552="ABI",0,IF(I552="DSP","DSP",IF(I552="VAL","VAL",(IF(A552="F",VLOOKUP(I552,VIT20MF,2),VLOOKUP(I552,Vit20MG,2))))))</f>
        <v>0</v>
      </c>
      <c r="K552" s="418" t="s">
        <v>329</v>
      </c>
      <c r="L552" s="420">
        <f>IF(K552="ABI",0,IF(K552="DSP","DSP",IF(K552="VAL","VAL",(IF(A552="F",VLOOKUP(K552,vit50mf,2),VLOOKUP(K552,vit50mg,2))))))</f>
        <v>0</v>
      </c>
      <c r="M552" s="421">
        <f>IF(OR(J552="DSP",L552="DSP"),"DSP",IF(L552="VAL","VALIDÉ",(J552+L552)/2))</f>
        <v>0</v>
      </c>
      <c r="N552" s="418" t="s">
        <v>329</v>
      </c>
      <c r="O552" s="418"/>
      <c r="P552" s="422">
        <f>IF(OR(N552="DSP",N552="ABI",N552="VAL"),0,N552/O552)</f>
        <v>0</v>
      </c>
      <c r="Q552" s="420">
        <f>IF(N552="ABI",0,IF(N552="DSP","DSP",IF(N552="VAL","VAL",IF(A552="F",VLOOKUP(P552,forcefille,2),VLOOKUP(P552,forcegarçon,2)))))</f>
        <v>0</v>
      </c>
      <c r="R552" s="418" t="s">
        <v>329</v>
      </c>
      <c r="S552" s="420">
        <f>IF(R552="ABI",0,IF(R552="DSP","DSP",IF(R552="VAL","VAL",IF(A552="F",VLOOKUP(R552,détfille,2),VLOOKUP(R552,détgarçon,2)))))</f>
        <v>0</v>
      </c>
      <c r="T552" s="421">
        <f>IF(OR(Q552="VAL",S552="VAL"),"VALIDÉ",IF(AND(Q552="DSP",S552="DSP"),"DSP",IF(Q552="DSP",S552*2,IF(S552="DSP",Q552*2,(Q552+S552)))))</f>
        <v>0</v>
      </c>
      <c r="U552" s="418" t="s">
        <v>329</v>
      </c>
      <c r="V552" s="420">
        <f>IF(U552="ABI",0,IF(U552="DSP","DSP",IF(U552="VAL","VAL",IF(A552="F",VLOOKUP(U552,coorfille,2),VLOOKUP(U552,coorgarçon,2)))))</f>
        <v>0</v>
      </c>
      <c r="W552" s="418" t="s">
        <v>329</v>
      </c>
      <c r="X552" s="420">
        <f>IF(W552="ABI",0,IF(W552="DSP","DSP",IF(W552="VAL","VAL",IF(A552="F",VLOOKUP(W552,SouplesseFille,2),VLOOKUP(W552,SouplesseGarçon,2)))))</f>
        <v>0</v>
      </c>
      <c r="Y552" s="418" t="s">
        <v>329</v>
      </c>
      <c r="Z552" s="420">
        <f>IF(Y552="ABI",0,IF(Y552="DSP","DSP",IF(Y552="VAL","VAL",IF(A552="F",VLOOKUP(Y552,eqfille,2),VLOOKUP(Y552,eqgarçon,2)))))</f>
        <v>0</v>
      </c>
      <c r="AA552" s="421">
        <f>IF(AND(V552="DSP",X552="DSP",Z552="DSP"),"DSP",IF(AND(V552="DSP",X552="DSP"),Z552*4,IF(AND(V552="DSP",Z552="DSP"),X552*4,IF(AND(X552="DSP",Z552="DSP"),V552*2,IF(V552="DSP",(X552+Z552)*2,IF(X552="DSP",V552+Z552*2,IF(Z552="DSP",V552+X552*2,IF(Z552="VAL","VALIDÉ",V552+X552+Z552))))))))</f>
        <v>0</v>
      </c>
      <c r="AB552" s="418" t="s">
        <v>329</v>
      </c>
      <c r="AC552" s="420">
        <f>IF(AB552="ABI",0,IF(AB552="DNF",0,IF(AB552="DSP","DSP",IF(AB552="VAL","VAL",(IF(A552="F",VLOOKUP(AB552,nagefille,2),VLOOKUP(AB552,nagegarçon,2)))))))</f>
        <v>0</v>
      </c>
      <c r="AD552" s="423">
        <f>IF(AC552="VAL","VALIDÉ",AC552)</f>
        <v>0</v>
      </c>
      <c r="AE552" s="424">
        <f>IF(AND(H552="DSP",M552="DSP",T552="DSP",AA552="DSP",AD552="DSP"),"DSP",IF(AND(H552="DSP",M552="DSP",T552="DSP",AA552="DSP"),AD552,IF(AND(H552="DSP",M552="DSP",T552="DSP",AD552="DSP"),AA552,IF(AND(H552="DSP",M552="DSP",AA552="DSP",AD552="DSP"),T552,IF(AND(H552="DSP",T552="DSP",AA552="DSP",AD552="DSP"),M552,IF(AND(M552="DSP",T552="DSP",AA552="DSP",AD552="DSP"),H552,IF(AND(T552="DSP",AA552="DSP",AD552="DSP"),(H552+M552)/2,IF(AND(M552="DSP",AA552="DSP",AD552="DSP"),(H552+T552)/2,IF(AND(H552="DSP",AA552="DSP",AD552="DSP"),(M552+T552)/2,IF(AND(M552="DSP",T552="DSP",AD552="DSP"),(H552+AA552)/2,IF(AND(H552="DSP",T552="DSP",AD552="DSP"),(M552+AA552)/2,IF(AND(H552="DSP",M552="DSP",AD552="DSP"),(T552+AA552)/2,IF(AND(M552="DSP",T552="DSP",AA552="DSP"),(H552+AD552)/2,IF(AND(H552="DSP",T552="DSP",AA552="DSP"),(M552+AD552)/2,IF(AND(H552="DSP",M552="DSP",AA552="DSP"),(T552+AD552)/2,IF(AND(H552="DSP",M552="DSP",T552="DSP"),(AA552+AD552)/2,IF(AND(H552="DSP",M552="DSP"),(T552+AA552+AD552)/3,IF(AND(H552="DSP",T552="DSP"),(M552+AA552+AD552)/3,IF(AND(M552="DSP",T552="DSP"),(H552+AA552+AD552)/3,IF(AND(H552="DSP",AA552="DSP"),(M552+T552+AD552)/3,IF(AND(M552="DSP",AA552="DSP"),(H552+T552+AD552)/3,IF(AND(T552="DSP",AA552="DSP"),(H552+M552+AD552)/3,IF(AND(H552="DSP",AD552="DSP"),(M552+T552+AA552)/3,IF(AND(M552="DSP",AD552="DSP"),(H552+T552+AA552)/3,IF(AND(T552="DSP",AD552="DSP"),(H552+M552+AA552)/3,IF(AND(AA552="DSP",AD552="DSP"),(H552+M552+T552)/3,IF(H552="DSP",(M552+T552+AA552+AD552)/4,IF(M552="DSP",(H552+T552+AA552+AD552)/4,IF(T552="DSP",(H552+M552+AA552+AD552)/4,IF(AA552="DSP",(H552+M552+T552+AD552)/4,IF(AD552="DSP",(H552+M552+T552+AA552)/4,SUM(H552+M552+T552+AA552+AD552)/5)))))))))))))))))))))))))))))))</f>
        <v>0</v>
      </c>
      <c r="AF552" s="425">
        <f>IF(AE552="DSP",0,AE552)</f>
        <v>0</v>
      </c>
      <c r="AG552" s="484">
        <f>RANK(AF552,$AF$3:$AF$651,0)</f>
        <v>584</v>
      </c>
      <c r="AH552" s="426" t="str">
        <f>IF(ISERROR(VLOOKUP(B552,'Notes Ecrit'!$A$2:$B$650,2,FALSE)),"ABI",(VLOOKUP(B552,'Notes Ecrit'!$A$2:$B$650,2,FALSE)))</f>
        <v>ABI</v>
      </c>
      <c r="AI552" s="425">
        <f>IF(OR(AH552="ABI",AH552="VALIDÉ"),0,AH552)</f>
        <v>0</v>
      </c>
      <c r="AJ552" s="488">
        <f>RANK(AI552,$AI$3:$AI$651,0)</f>
        <v>592</v>
      </c>
      <c r="AK552" s="427" t="str">
        <f>IF(AH552="ABI","DEF",IF(AE552="DSP",AH552,(AE552*0.5+AH552*0.5)))</f>
        <v>DEF</v>
      </c>
    </row>
    <row r="553" spans="1:37" ht="15.75" customHeight="1" thickBot="1" x14ac:dyDescent="0.35">
      <c r="A553" s="414" t="s">
        <v>1026</v>
      </c>
      <c r="B553" s="415">
        <v>21908179</v>
      </c>
      <c r="C553" s="440" t="s">
        <v>941</v>
      </c>
      <c r="D553" s="441" t="s">
        <v>148</v>
      </c>
      <c r="E553" s="418">
        <v>15</v>
      </c>
      <c r="F553" s="419">
        <f>IF(E553="ABI","ABI",IF(E553="DSP","DSP",IF(E553="VAL","VAL",(VLOOKUP(E553,tpstest,2)))))</f>
        <v>17</v>
      </c>
      <c r="G553" s="420">
        <f>IF(F553="ABI",0,IF(F553="DSP","DSP",IF(F553="VAL","VAL",(IF(A553="F",VLOOKUP(F553,endurfille,2),VLOOKUP(F553,endurgarçon,2))))))</f>
        <v>12</v>
      </c>
      <c r="H553" s="421">
        <f>IF(G553="VAL","VALIDÉ",G553)</f>
        <v>12</v>
      </c>
      <c r="I553" s="418">
        <v>3.23</v>
      </c>
      <c r="J553" s="420">
        <f>IF(I553="ABI",0,IF(I553="DSP","DSP",IF(I553="VAL","VAL",(IF(A553="F",VLOOKUP(I553,VIT20MF,2),VLOOKUP(I553,Vit20MG,2))))))</f>
        <v>16</v>
      </c>
      <c r="K553" s="418">
        <v>6.7</v>
      </c>
      <c r="L553" s="420">
        <f>IF(K553="ABI",0,IF(K553="DSP","DSP",IF(K553="VAL","VAL",(IF(A553="F",VLOOKUP(K553,vit50mf,2),VLOOKUP(K553,vit50mg,2))))))</f>
        <v>12</v>
      </c>
      <c r="M553" s="421">
        <f>IF(OR(J553="DSP",L553="DSP"),"DSP",IF(L553="VAL","VALIDÉ",(J553+L553)/2))</f>
        <v>14</v>
      </c>
      <c r="N553" s="418">
        <v>87</v>
      </c>
      <c r="O553" s="418">
        <v>74</v>
      </c>
      <c r="P553" s="422">
        <f>IF(OR(N553="DSP",N553="ABI",N553="VAL"),0,N553/O553)</f>
        <v>1.1756756756756757</v>
      </c>
      <c r="Q553" s="420">
        <f>IF(N553="ABI",0,IF(N553="DSP","DSP",IF(N553="VAL","VAL",IF(A553="F",VLOOKUP(P553,forcefille,2),VLOOKUP(P553,forcegarçon,2)))))</f>
        <v>6</v>
      </c>
      <c r="R553" s="418">
        <v>48.5</v>
      </c>
      <c r="S553" s="420">
        <f>IF(R553="ABI",0,IF(R553="DSP","DSP",IF(R553="VAL","VAL",IF(A553="F",VLOOKUP(R553,détfille,2),VLOOKUP(R553,détgarçon,2)))))</f>
        <v>5</v>
      </c>
      <c r="T553" s="421">
        <f>IF(OR(Q553="VAL",S553="VAL"),"VALIDÉ",IF(AND(Q553="DSP",S553="DSP"),"DSP",IF(Q553="DSP",S553*2,IF(S553="DSP",Q553*2,(Q553+S553)))))</f>
        <v>11</v>
      </c>
      <c r="U553" s="418">
        <v>25.35</v>
      </c>
      <c r="V553" s="420">
        <f>IF(U553="ABI",0,IF(U553="DSP","DSP",IF(U553="VAL","VAL",IF(A553="F",VLOOKUP(U553,coorfille,2),VLOOKUP(U553,coorgarçon,2)))))</f>
        <v>5.25</v>
      </c>
      <c r="W553" s="418">
        <v>-15</v>
      </c>
      <c r="X553" s="420">
        <f>IF(W553="ABI",0,IF(W553="DSP","DSP",IF(W553="VAL","VAL",IF(A553="F",VLOOKUP(W553,SouplesseFille,2),VLOOKUP(W553,SouplesseGarçon,2)))))</f>
        <v>0.25</v>
      </c>
      <c r="Y553" s="418">
        <v>5</v>
      </c>
      <c r="Z553" s="420">
        <f>IF(Y553="ABI",0,IF(Y553="DSP","DSP",IF(Y553="VAL","VAL",IF(A553="F",VLOOKUP(Y553,eqfille,2),VLOOKUP(Y553,eqgarçon,2)))))</f>
        <v>2.5</v>
      </c>
      <c r="AA553" s="421">
        <f>IF(AND(V553="DSP",X553="DSP",Z553="DSP"),"DSP",IF(AND(V553="DSP",X553="DSP"),Z553*4,IF(AND(V553="DSP",Z553="DSP"),X553*4,IF(AND(X553="DSP",Z553="DSP"),V553*2,IF(V553="DSP",(X553+Z553)*2,IF(X553="DSP",V553+Z553*2,IF(Z553="DSP",V553+X553*2,IF(Z553="VAL","VALIDÉ",V553+X553+Z553))))))))</f>
        <v>8</v>
      </c>
      <c r="AB553" s="418">
        <v>35.4</v>
      </c>
      <c r="AC553" s="420">
        <f>IF(AB553="ABI",0,IF(AB553="DNF",0,IF(AB553="DSP","DSP",IF(AB553="VAL","VAL",(IF(A553="F",VLOOKUP(AB553,nagefille,2),VLOOKUP(AB553,nagegarçon,2)))))))</f>
        <v>13</v>
      </c>
      <c r="AD553" s="423">
        <f>IF(AC553="VAL","VALIDÉ",AC553)</f>
        <v>13</v>
      </c>
      <c r="AE553" s="424">
        <f>IF(AND(H553="DSP",M553="DSP",T553="DSP",AA553="DSP",AD553="DSP"),"DSP",IF(AND(H553="DSP",M553="DSP",T553="DSP",AA553="DSP"),AD553,IF(AND(H553="DSP",M553="DSP",T553="DSP",AD553="DSP"),AA553,IF(AND(H553="DSP",M553="DSP",AA553="DSP",AD553="DSP"),T553,IF(AND(H553="DSP",T553="DSP",AA553="DSP",AD553="DSP"),M553,IF(AND(M553="DSP",T553="DSP",AA553="DSP",AD553="DSP"),H553,IF(AND(T553="DSP",AA553="DSP",AD553="DSP"),(H553+M553)/2,IF(AND(M553="DSP",AA553="DSP",AD553="DSP"),(H553+T553)/2,IF(AND(H553="DSP",AA553="DSP",AD553="DSP"),(M553+T553)/2,IF(AND(M553="DSP",T553="DSP",AD553="DSP"),(H553+AA553)/2,IF(AND(H553="DSP",T553="DSP",AD553="DSP"),(M553+AA553)/2,IF(AND(H553="DSP",M553="DSP",AD553="DSP"),(T553+AA553)/2,IF(AND(M553="DSP",T553="DSP",AA553="DSP"),(H553+AD553)/2,IF(AND(H553="DSP",T553="DSP",AA553="DSP"),(M553+AD553)/2,IF(AND(H553="DSP",M553="DSP",AA553="DSP"),(T553+AD553)/2,IF(AND(H553="DSP",M553="DSP",T553="DSP"),(AA553+AD553)/2,IF(AND(H553="DSP",M553="DSP"),(T553+AA553+AD553)/3,IF(AND(H553="DSP",T553="DSP"),(M553+AA553+AD553)/3,IF(AND(M553="DSP",T553="DSP"),(H553+AA553+AD553)/3,IF(AND(H553="DSP",AA553="DSP"),(M553+T553+AD553)/3,IF(AND(M553="DSP",AA553="DSP"),(H553+T553+AD553)/3,IF(AND(T553="DSP",AA553="DSP"),(H553+M553+AD553)/3,IF(AND(H553="DSP",AD553="DSP"),(M553+T553+AA553)/3,IF(AND(M553="DSP",AD553="DSP"),(H553+T553+AA553)/3,IF(AND(T553="DSP",AD553="DSP"),(H553+M553+AA553)/3,IF(AND(AA553="DSP",AD553="DSP"),(H553+M553+T553)/3,IF(H553="DSP",(M553+T553+AA553+AD553)/4,IF(M553="DSP",(H553+T553+AA553+AD553)/4,IF(T553="DSP",(H553+M553+AA553+AD553)/4,IF(AA553="DSP",(H553+M553+T553+AD553)/4,IF(AD553="DSP",(H553+M553+T553+AA553)/4,SUM(H553+M553+T553+AA553+AD553)/5)))))))))))))))))))))))))))))))</f>
        <v>11.6</v>
      </c>
      <c r="AF553" s="425">
        <f>IF(AE553="DSP",0,AE553)</f>
        <v>11.6</v>
      </c>
      <c r="AG553" s="484">
        <f>RANK(AF553,$AF$3:$AF$651,0)</f>
        <v>245</v>
      </c>
      <c r="AH553" s="426">
        <f>IF(ISERROR(VLOOKUP(B553,'Notes Ecrit'!$A$2:$B$650,2,FALSE)),"ABI",(VLOOKUP(B553,'Notes Ecrit'!$A$2:$B$650,2,FALSE)))</f>
        <v>7</v>
      </c>
      <c r="AI553" s="425">
        <f>IF(OR(AH553="ABI",AH553="VALIDÉ"),0,AH553)</f>
        <v>7</v>
      </c>
      <c r="AJ553" s="488">
        <f>RANK(AI553,$AI$3:$AI$651,0)</f>
        <v>183</v>
      </c>
      <c r="AK553" s="427">
        <f>IF(AH553="ABI","DEF",IF(AE553="DSP",AH553,(AE553*0.5+AH553*0.5)))</f>
        <v>9.3000000000000007</v>
      </c>
    </row>
    <row r="554" spans="1:37" ht="15.75" customHeight="1" thickBot="1" x14ac:dyDescent="0.35">
      <c r="A554" s="414" t="s">
        <v>1026</v>
      </c>
      <c r="B554" s="415">
        <v>21909693</v>
      </c>
      <c r="C554" s="440" t="s">
        <v>53</v>
      </c>
      <c r="D554" s="441" t="s">
        <v>98</v>
      </c>
      <c r="E554" s="418">
        <v>16</v>
      </c>
      <c r="F554" s="419">
        <f>IF(E554="ABI","ABI",IF(E554="DSP","DSP",IF(E554="VAL","VAL",(VLOOKUP(E554,tpstest,2)))))</f>
        <v>17.5</v>
      </c>
      <c r="G554" s="420">
        <f>IF(F554="ABI",0,IF(F554="DSP","DSP",IF(F554="VAL","VAL",(IF(A554="F",VLOOKUP(F554,endurfille,2),VLOOKUP(F554,endurgarçon,2))))))</f>
        <v>13</v>
      </c>
      <c r="H554" s="421">
        <f>IF(G554="VAL","VALIDÉ",G554)</f>
        <v>13</v>
      </c>
      <c r="I554" s="418">
        <v>3.4</v>
      </c>
      <c r="J554" s="420">
        <f>IF(I554="ABI",0,IF(I554="DSP","DSP",IF(I554="VAL","VAL",(IF(A554="F",VLOOKUP(I554,VIT20MF,2),VLOOKUP(I554,Vit20MG,2))))))</f>
        <v>14</v>
      </c>
      <c r="K554" s="418">
        <v>6.88</v>
      </c>
      <c r="L554" s="420">
        <f>IF(K554="ABI",0,IF(K554="DSP","DSP",IF(K554="VAL","VAL",(IF(A554="F",VLOOKUP(K554,vit50mf,2),VLOOKUP(K554,vit50mg,2))))))</f>
        <v>11</v>
      </c>
      <c r="M554" s="421">
        <f>IF(OR(J554="DSP",L554="DSP"),"DSP",IF(L554="VAL","VALIDÉ",(J554+L554)/2))</f>
        <v>12.5</v>
      </c>
      <c r="N554" s="418">
        <v>0</v>
      </c>
      <c r="O554" s="418">
        <v>59</v>
      </c>
      <c r="P554" s="422">
        <f>IF(OR(N554="DSP",N554="ABI",N554="VAL"),0,N554/O554)</f>
        <v>0</v>
      </c>
      <c r="Q554" s="420">
        <f>IF(N554="ABI",0,IF(N554="DSP","DSP",IF(N554="VAL","VAL",IF(A554="F",VLOOKUP(P554,forcefille,2),VLOOKUP(P554,forcegarçon,2)))))</f>
        <v>0</v>
      </c>
      <c r="R554" s="418">
        <v>46.1</v>
      </c>
      <c r="S554" s="420">
        <f>IF(R554="ABI",0,IF(R554="DSP","DSP",IF(R554="VAL","VAL",IF(A554="F",VLOOKUP(R554,détfille,2),VLOOKUP(R554,détgarçon,2)))))</f>
        <v>4.5</v>
      </c>
      <c r="T554" s="421">
        <f>IF(OR(Q554="VAL",S554="VAL"),"VALIDÉ",IF(AND(Q554="DSP",S554="DSP"),"DSP",IF(Q554="DSP",S554*2,IF(S554="DSP",Q554*2,(Q554+S554)))))</f>
        <v>4.5</v>
      </c>
      <c r="U554" s="418">
        <v>25.88</v>
      </c>
      <c r="V554" s="420">
        <f>IF(U554="ABI",0,IF(U554="DSP","DSP",IF(U554="VAL","VAL",IF(A554="F",VLOOKUP(U554,coorfille,2),VLOOKUP(U554,coorgarçon,2)))))</f>
        <v>5</v>
      </c>
      <c r="W554" s="418">
        <v>0</v>
      </c>
      <c r="X554" s="420">
        <f>IF(W554="ABI",0,IF(W554="DSP","DSP",IF(W554="VAL","VAL",IF(A554="F",VLOOKUP(W554,SouplesseFille,2),VLOOKUP(W554,SouplesseGarçon,2)))))</f>
        <v>2.5</v>
      </c>
      <c r="Y554" s="418">
        <v>5</v>
      </c>
      <c r="Z554" s="420">
        <f>IF(Y554="ABI",0,IF(Y554="DSP","DSP",IF(Y554="VAL","VAL",IF(A554="F",VLOOKUP(Y554,eqfille,2),VLOOKUP(Y554,eqgarçon,2)))))</f>
        <v>2.5</v>
      </c>
      <c r="AA554" s="421">
        <f>IF(AND(V554="DSP",X554="DSP",Z554="DSP"),"DSP",IF(AND(V554="DSP",X554="DSP"),Z554*4,IF(AND(V554="DSP",Z554="DSP"),X554*4,IF(AND(X554="DSP",Z554="DSP"),V554*2,IF(V554="DSP",(X554+Z554)*2,IF(X554="DSP",V554+Z554*2,IF(Z554="DSP",V554+X554*2,IF(Z554="VAL","VALIDÉ",V554+X554+Z554))))))))</f>
        <v>10</v>
      </c>
      <c r="AB554" s="418">
        <v>56.26</v>
      </c>
      <c r="AC554" s="420">
        <f>IF(AB554="ABI",0,IF(AB554="DNF",0,IF(AB554="DSP","DSP",IF(AB554="VAL","VAL",(IF(A554="F",VLOOKUP(AB554,nagefille,2),VLOOKUP(AB554,nagegarçon,2)))))))</f>
        <v>3</v>
      </c>
      <c r="AD554" s="423">
        <f>IF(AC554="VAL","VALIDÉ",AC554)</f>
        <v>3</v>
      </c>
      <c r="AE554" s="424">
        <f>IF(AND(H554="DSP",M554="DSP",T554="DSP",AA554="DSP",AD554="DSP"),"DSP",IF(AND(H554="DSP",M554="DSP",T554="DSP",AA554="DSP"),AD554,IF(AND(H554="DSP",M554="DSP",T554="DSP",AD554="DSP"),AA554,IF(AND(H554="DSP",M554="DSP",AA554="DSP",AD554="DSP"),T554,IF(AND(H554="DSP",T554="DSP",AA554="DSP",AD554="DSP"),M554,IF(AND(M554="DSP",T554="DSP",AA554="DSP",AD554="DSP"),H554,IF(AND(T554="DSP",AA554="DSP",AD554="DSP"),(H554+M554)/2,IF(AND(M554="DSP",AA554="DSP",AD554="DSP"),(H554+T554)/2,IF(AND(H554="DSP",AA554="DSP",AD554="DSP"),(M554+T554)/2,IF(AND(M554="DSP",T554="DSP",AD554="DSP"),(H554+AA554)/2,IF(AND(H554="DSP",T554="DSP",AD554="DSP"),(M554+AA554)/2,IF(AND(H554="DSP",M554="DSP",AD554="DSP"),(T554+AA554)/2,IF(AND(M554="DSP",T554="DSP",AA554="DSP"),(H554+AD554)/2,IF(AND(H554="DSP",T554="DSP",AA554="DSP"),(M554+AD554)/2,IF(AND(H554="DSP",M554="DSP",AA554="DSP"),(T554+AD554)/2,IF(AND(H554="DSP",M554="DSP",T554="DSP"),(AA554+AD554)/2,IF(AND(H554="DSP",M554="DSP"),(T554+AA554+AD554)/3,IF(AND(H554="DSP",T554="DSP"),(M554+AA554+AD554)/3,IF(AND(M554="DSP",T554="DSP"),(H554+AA554+AD554)/3,IF(AND(H554="DSP",AA554="DSP"),(M554+T554+AD554)/3,IF(AND(M554="DSP",AA554="DSP"),(H554+T554+AD554)/3,IF(AND(T554="DSP",AA554="DSP"),(H554+M554+AD554)/3,IF(AND(H554="DSP",AD554="DSP"),(M554+T554+AA554)/3,IF(AND(M554="DSP",AD554="DSP"),(H554+T554+AA554)/3,IF(AND(T554="DSP",AD554="DSP"),(H554+M554+AA554)/3,IF(AND(AA554="DSP",AD554="DSP"),(H554+M554+T554)/3,IF(H554="DSP",(M554+T554+AA554+AD554)/4,IF(M554="DSP",(H554+T554+AA554+AD554)/4,IF(T554="DSP",(H554+M554+AA554+AD554)/4,IF(AA554="DSP",(H554+M554+T554+AD554)/4,IF(AD554="DSP",(H554+M554+T554+AA554)/4,SUM(H554+M554+T554+AA554+AD554)/5)))))))))))))))))))))))))))))))</f>
        <v>8.6</v>
      </c>
      <c r="AF554" s="425">
        <f>IF(AE554="DSP",0,AE554)</f>
        <v>8.6</v>
      </c>
      <c r="AG554" s="484">
        <f>RANK(AF554,$AF$3:$AF$651,0)</f>
        <v>530</v>
      </c>
      <c r="AH554" s="426">
        <f>IF(ISERROR(VLOOKUP(B554,'Notes Ecrit'!$A$2:$B$650,2,FALSE)),"ABI",(VLOOKUP(B554,'Notes Ecrit'!$A$2:$B$650,2,FALSE)))</f>
        <v>4.5</v>
      </c>
      <c r="AI554" s="425">
        <f>IF(OR(AH554="ABI",AH554="VALIDÉ"),0,AH554)</f>
        <v>4.5</v>
      </c>
      <c r="AJ554" s="488">
        <f>RANK(AI554,$AI$3:$AI$651,0)</f>
        <v>464</v>
      </c>
      <c r="AK554" s="427">
        <f>IF(AH554="ABI","DEF",IF(AE554="DSP",AH554,(AE554*0.5+AH554*0.5)))</f>
        <v>6.55</v>
      </c>
    </row>
    <row r="555" spans="1:37" ht="15.75" customHeight="1" thickBot="1" x14ac:dyDescent="0.35">
      <c r="A555" s="414" t="s">
        <v>1026</v>
      </c>
      <c r="B555" s="415">
        <v>21803522</v>
      </c>
      <c r="C555" s="432" t="s">
        <v>53</v>
      </c>
      <c r="D555" s="433" t="s">
        <v>208</v>
      </c>
      <c r="E555" s="418"/>
      <c r="F555" s="419"/>
      <c r="G555" s="420"/>
      <c r="H555" s="421"/>
      <c r="I555" s="418"/>
      <c r="J555" s="420"/>
      <c r="K555" s="418"/>
      <c r="L555" s="420"/>
      <c r="M555" s="421"/>
      <c r="N555" s="418"/>
      <c r="O555" s="418"/>
      <c r="P555" s="422"/>
      <c r="Q555" s="420"/>
      <c r="R555" s="418"/>
      <c r="S555" s="420"/>
      <c r="T555" s="421"/>
      <c r="U555" s="418"/>
      <c r="V555" s="420"/>
      <c r="W555" s="418"/>
      <c r="X555" s="420"/>
      <c r="Y555" s="418"/>
      <c r="Z555" s="420"/>
      <c r="AA555" s="421"/>
      <c r="AB555" s="418"/>
      <c r="AC555" s="420"/>
      <c r="AD555" s="423"/>
      <c r="AE555" s="424">
        <v>12.85</v>
      </c>
      <c r="AF555" s="425">
        <f>IF(AE555="DSP",0,AE555)</f>
        <v>12.85</v>
      </c>
      <c r="AG555" s="484">
        <f>RANK(AF555,$AF$3:$AF$651,0)</f>
        <v>103</v>
      </c>
      <c r="AH555" s="426">
        <f>IF(ISERROR(VLOOKUP(B555,'Notes Ecrit'!$A$2:$B$650,2,FALSE)),"ABI",(VLOOKUP(B555,'Notes Ecrit'!$A$2:$B$650,2,FALSE)))</f>
        <v>6</v>
      </c>
      <c r="AI555" s="425">
        <f>IF(OR(AH555="ABI",AH555="VALIDÉ"),0,AH555)</f>
        <v>6</v>
      </c>
      <c r="AJ555" s="488">
        <f>RANK(AI555,$AI$3:$AI$651,0)</f>
        <v>288</v>
      </c>
      <c r="AK555" s="427">
        <f>IF(AH555="ABI","DEF",IF(AE555="DSP",AH555,(AE555*0.5+AH555*0.5)))</f>
        <v>9.4250000000000007</v>
      </c>
    </row>
    <row r="556" spans="1:37" ht="15.75" customHeight="1" thickBot="1" x14ac:dyDescent="0.35">
      <c r="A556" s="414" t="s">
        <v>1026</v>
      </c>
      <c r="B556" s="415">
        <v>21912757</v>
      </c>
      <c r="C556" s="440" t="s">
        <v>942</v>
      </c>
      <c r="D556" s="441" t="s">
        <v>943</v>
      </c>
      <c r="E556" s="418" t="s">
        <v>329</v>
      </c>
      <c r="F556" s="419" t="str">
        <f>IF(E556="ABI","ABI",IF(E556="DSP","DSP",IF(E556="VAL","VAL",(VLOOKUP(E556,tpstest,2)))))</f>
        <v>ABI</v>
      </c>
      <c r="G556" s="420">
        <f>IF(F556="ABI",0,IF(F556="DSP","DSP",IF(F556="VAL","VAL",(IF(A556="F",VLOOKUP(F556,endurfille,2),VLOOKUP(F556,endurgarçon,2))))))</f>
        <v>0</v>
      </c>
      <c r="H556" s="421">
        <f>IF(G556="VAL","VALIDÉ",G556)</f>
        <v>0</v>
      </c>
      <c r="I556" s="418" t="s">
        <v>329</v>
      </c>
      <c r="J556" s="420">
        <f>IF(I556="ABI",0,IF(I556="DSP","DSP",IF(I556="VAL","VAL",(IF(A556="F",VLOOKUP(I556,VIT20MF,2),VLOOKUP(I556,Vit20MG,2))))))</f>
        <v>0</v>
      </c>
      <c r="K556" s="418" t="s">
        <v>329</v>
      </c>
      <c r="L556" s="420">
        <f>IF(K556="ABI",0,IF(K556="DSP","DSP",IF(K556="VAL","VAL",(IF(A556="F",VLOOKUP(K556,vit50mf,2),VLOOKUP(K556,vit50mg,2))))))</f>
        <v>0</v>
      </c>
      <c r="M556" s="421">
        <f>IF(OR(J556="DSP",L556="DSP"),"DSP",IF(L556="VAL","VALIDÉ",(J556+L556)/2))</f>
        <v>0</v>
      </c>
      <c r="N556" s="418" t="s">
        <v>329</v>
      </c>
      <c r="O556" s="418"/>
      <c r="P556" s="422">
        <f>IF(OR(N556="DSP",N556="ABI",N556="VAL"),0,N556/O556)</f>
        <v>0</v>
      </c>
      <c r="Q556" s="420">
        <f>IF(N556="ABI",0,IF(N556="DSP","DSP",IF(N556="VAL","VAL",IF(A556="F",VLOOKUP(P556,forcefille,2),VLOOKUP(P556,forcegarçon,2)))))</f>
        <v>0</v>
      </c>
      <c r="R556" s="418" t="s">
        <v>329</v>
      </c>
      <c r="S556" s="420">
        <f>IF(R556="ABI",0,IF(R556="DSP","DSP",IF(R556="VAL","VAL",IF(A556="F",VLOOKUP(R556,détfille,2),VLOOKUP(R556,détgarçon,2)))))</f>
        <v>0</v>
      </c>
      <c r="T556" s="421">
        <f>IF(OR(Q556="VAL",S556="VAL"),"VALIDÉ",IF(AND(Q556="DSP",S556="DSP"),"DSP",IF(Q556="DSP",S556*2,IF(S556="DSP",Q556*2,(Q556+S556)))))</f>
        <v>0</v>
      </c>
      <c r="U556" s="418" t="s">
        <v>329</v>
      </c>
      <c r="V556" s="420">
        <f>IF(U556="ABI",0,IF(U556="DSP","DSP",IF(U556="VAL","VAL",IF(A556="F",VLOOKUP(U556,coorfille,2),VLOOKUP(U556,coorgarçon,2)))))</f>
        <v>0</v>
      </c>
      <c r="W556" s="418" t="s">
        <v>329</v>
      </c>
      <c r="X556" s="420">
        <f>IF(W556="ABI",0,IF(W556="DSP","DSP",IF(W556="VAL","VAL",IF(A556="F",VLOOKUP(W556,SouplesseFille,2),VLOOKUP(W556,SouplesseGarçon,2)))))</f>
        <v>0</v>
      </c>
      <c r="Y556" s="418" t="s">
        <v>329</v>
      </c>
      <c r="Z556" s="420">
        <f>IF(Y556="ABI",0,IF(Y556="DSP","DSP",IF(Y556="VAL","VAL",IF(A556="F",VLOOKUP(Y556,eqfille,2),VLOOKUP(Y556,eqgarçon,2)))))</f>
        <v>0</v>
      </c>
      <c r="AA556" s="421">
        <f>IF(AND(V556="DSP",X556="DSP",Z556="DSP"),"DSP",IF(AND(V556="DSP",X556="DSP"),Z556*4,IF(AND(V556="DSP",Z556="DSP"),X556*4,IF(AND(X556="DSP",Z556="DSP"),V556*2,IF(V556="DSP",(X556+Z556)*2,IF(X556="DSP",V556+Z556*2,IF(Z556="DSP",V556+X556*2,IF(Z556="VAL","VALIDÉ",V556+X556+Z556))))))))</f>
        <v>0</v>
      </c>
      <c r="AB556" s="418" t="s">
        <v>329</v>
      </c>
      <c r="AC556" s="420">
        <f>IF(AB556="ABI",0,IF(AB556="DNF",0,IF(AB556="DSP","DSP",IF(AB556="VAL","VAL",(IF(A556="F",VLOOKUP(AB556,nagefille,2),VLOOKUP(AB556,nagegarçon,2)))))))</f>
        <v>0</v>
      </c>
      <c r="AD556" s="423">
        <f>IF(AC556="VAL","VALIDÉ",AC556)</f>
        <v>0</v>
      </c>
      <c r="AE556" s="424">
        <f>IF(AND(H556="DSP",M556="DSP",T556="DSP",AA556="DSP",AD556="DSP"),"DSP",IF(AND(H556="DSP",M556="DSP",T556="DSP",AA556="DSP"),AD556,IF(AND(H556="DSP",M556="DSP",T556="DSP",AD556="DSP"),AA556,IF(AND(H556="DSP",M556="DSP",AA556="DSP",AD556="DSP"),T556,IF(AND(H556="DSP",T556="DSP",AA556="DSP",AD556="DSP"),M556,IF(AND(M556="DSP",T556="DSP",AA556="DSP",AD556="DSP"),H556,IF(AND(T556="DSP",AA556="DSP",AD556="DSP"),(H556+M556)/2,IF(AND(M556="DSP",AA556="DSP",AD556="DSP"),(H556+T556)/2,IF(AND(H556="DSP",AA556="DSP",AD556="DSP"),(M556+T556)/2,IF(AND(M556="DSP",T556="DSP",AD556="DSP"),(H556+AA556)/2,IF(AND(H556="DSP",T556="DSP",AD556="DSP"),(M556+AA556)/2,IF(AND(H556="DSP",M556="DSP",AD556="DSP"),(T556+AA556)/2,IF(AND(M556="DSP",T556="DSP",AA556="DSP"),(H556+AD556)/2,IF(AND(H556="DSP",T556="DSP",AA556="DSP"),(M556+AD556)/2,IF(AND(H556="DSP",M556="DSP",AA556="DSP"),(T556+AD556)/2,IF(AND(H556="DSP",M556="DSP",T556="DSP"),(AA556+AD556)/2,IF(AND(H556="DSP",M556="DSP"),(T556+AA556+AD556)/3,IF(AND(H556="DSP",T556="DSP"),(M556+AA556+AD556)/3,IF(AND(M556="DSP",T556="DSP"),(H556+AA556+AD556)/3,IF(AND(H556="DSP",AA556="DSP"),(M556+T556+AD556)/3,IF(AND(M556="DSP",AA556="DSP"),(H556+T556+AD556)/3,IF(AND(T556="DSP",AA556="DSP"),(H556+M556+AD556)/3,IF(AND(H556="DSP",AD556="DSP"),(M556+T556+AA556)/3,IF(AND(M556="DSP",AD556="DSP"),(H556+T556+AA556)/3,IF(AND(T556="DSP",AD556="DSP"),(H556+M556+AA556)/3,IF(AND(AA556="DSP",AD556="DSP"),(H556+M556+T556)/3,IF(H556="DSP",(M556+T556+AA556+AD556)/4,IF(M556="DSP",(H556+T556+AA556+AD556)/4,IF(T556="DSP",(H556+M556+AA556+AD556)/4,IF(AA556="DSP",(H556+M556+T556+AD556)/4,IF(AD556="DSP",(H556+M556+T556+AA556)/4,SUM(H556+M556+T556+AA556+AD556)/5)))))))))))))))))))))))))))))))</f>
        <v>0</v>
      </c>
      <c r="AF556" s="425">
        <f>IF(AE556="DSP",0,AE556)</f>
        <v>0</v>
      </c>
      <c r="AG556" s="484">
        <f>RANK(AF556,$AF$3:$AF$651,0)</f>
        <v>584</v>
      </c>
      <c r="AH556" s="426" t="str">
        <f>IF(ISERROR(VLOOKUP(B556,'Notes Ecrit'!$A$2:$B$650,2,FALSE)),"ABI",(VLOOKUP(B556,'Notes Ecrit'!$A$2:$B$650,2,FALSE)))</f>
        <v>ABI</v>
      </c>
      <c r="AI556" s="425">
        <f>IF(OR(AH556="ABI",AH556="VALIDÉ"),0,AH556)</f>
        <v>0</v>
      </c>
      <c r="AJ556" s="488">
        <f>RANK(AI556,$AI$3:$AI$651,0)</f>
        <v>592</v>
      </c>
      <c r="AK556" s="427" t="str">
        <f>IF(AH556="ABI","DEF",IF(AE556="DSP",AH556,(AE556*0.5+AH556*0.5)))</f>
        <v>DEF</v>
      </c>
    </row>
    <row r="557" spans="1:37" ht="15.75" customHeight="1" thickBot="1" x14ac:dyDescent="0.35">
      <c r="A557" s="414" t="s">
        <v>1026</v>
      </c>
      <c r="B557" s="415">
        <v>21907511</v>
      </c>
      <c r="C557" s="440" t="s">
        <v>305</v>
      </c>
      <c r="D557" s="441" t="s">
        <v>364</v>
      </c>
      <c r="E557" s="418">
        <v>18</v>
      </c>
      <c r="F557" s="419">
        <f>IF(E557="ABI","ABI",IF(E557="DSP","DSP",IF(E557="VAL","VAL",(VLOOKUP(E557,tpstest,2)))))</f>
        <v>18.5</v>
      </c>
      <c r="G557" s="420">
        <f>IF(F557="ABI",0,IF(F557="DSP","DSP",IF(F557="VAL","VAL",(IF(A557="F",VLOOKUP(F557,endurfille,2),VLOOKUP(F557,endurgarçon,2))))))</f>
        <v>15</v>
      </c>
      <c r="H557" s="421">
        <f>IF(G557="VAL","VALIDÉ",G557)</f>
        <v>15</v>
      </c>
      <c r="I557" s="418">
        <v>3.03</v>
      </c>
      <c r="J557" s="420">
        <f>IF(I557="ABI",0,IF(I557="DSP","DSP",IF(I557="VAL","VAL",(IF(A557="F",VLOOKUP(I557,VIT20MF,2),VLOOKUP(I557,Vit20MG,2))))))</f>
        <v>20</v>
      </c>
      <c r="K557" s="418">
        <v>6.39</v>
      </c>
      <c r="L557" s="420">
        <f>IF(K557="ABI",0,IF(K557="DSP","DSP",IF(K557="VAL","VAL",(IF(A557="F",VLOOKUP(K557,vit50mf,2),VLOOKUP(K557,vit50mg,2))))))</f>
        <v>14</v>
      </c>
      <c r="M557" s="421">
        <f>IF(OR(J557="DSP",L557="DSP"),"DSP",IF(L557="VAL","VALIDÉ",(J557+L557)/2))</f>
        <v>17</v>
      </c>
      <c r="N557" s="418">
        <v>40</v>
      </c>
      <c r="O557" s="418">
        <v>76</v>
      </c>
      <c r="P557" s="422">
        <f>IF(OR(N557="DSP",N557="ABI",N557="VAL"),0,N557/O557)</f>
        <v>0.52631578947368418</v>
      </c>
      <c r="Q557" s="420">
        <f>IF(N557="ABI",0,IF(N557="DSP","DSP",IF(N557="VAL","VAL",IF(A557="F",VLOOKUP(P557,forcefille,2),VLOOKUP(P557,forcegarçon,2)))))</f>
        <v>3</v>
      </c>
      <c r="R557" s="418">
        <v>41.4</v>
      </c>
      <c r="S557" s="420">
        <f>IF(R557="ABI",0,IF(R557="DSP","DSP",IF(R557="VAL","VAL",IF(A557="F",VLOOKUP(R557,détfille,2),VLOOKUP(R557,détgarçon,2)))))</f>
        <v>3.5</v>
      </c>
      <c r="T557" s="421">
        <f>IF(OR(Q557="VAL",S557="VAL"),"VALIDÉ",IF(AND(Q557="DSP",S557="DSP"),"DSP",IF(Q557="DSP",S557*2,IF(S557="DSP",Q557*2,(Q557+S557)))))</f>
        <v>6.5</v>
      </c>
      <c r="U557" s="418">
        <v>25.65</v>
      </c>
      <c r="V557" s="420">
        <f>IF(U557="ABI",0,IF(U557="DSP","DSP",IF(U557="VAL","VAL",IF(A557="F",VLOOKUP(U557,coorfille,2),VLOOKUP(U557,coorgarçon,2)))))</f>
        <v>5</v>
      </c>
      <c r="W557" s="418">
        <v>-15</v>
      </c>
      <c r="X557" s="420">
        <f>IF(W557="ABI",0,IF(W557="DSP","DSP",IF(W557="VAL","VAL",IF(A557="F",VLOOKUP(W557,SouplesseFille,2),VLOOKUP(W557,SouplesseGarçon,2)))))</f>
        <v>0.25</v>
      </c>
      <c r="Y557" s="418">
        <v>6</v>
      </c>
      <c r="Z557" s="420">
        <f>IF(Y557="ABI",0,IF(Y557="DSP","DSP",IF(Y557="VAL","VAL",IF(A557="F",VLOOKUP(Y557,eqfille,2),VLOOKUP(Y557,eqgarçon,2)))))</f>
        <v>2</v>
      </c>
      <c r="AA557" s="421">
        <f>IF(AND(V557="DSP",X557="DSP",Z557="DSP"),"DSP",IF(AND(V557="DSP",X557="DSP"),Z557*4,IF(AND(V557="DSP",Z557="DSP"),X557*4,IF(AND(X557="DSP",Z557="DSP"),V557*2,IF(V557="DSP",(X557+Z557)*2,IF(X557="DSP",V557+Z557*2,IF(Z557="DSP",V557+X557*2,IF(Z557="VAL","VALIDÉ",V557+X557+Z557))))))))</f>
        <v>7.25</v>
      </c>
      <c r="AB557" s="418">
        <v>37.86</v>
      </c>
      <c r="AC557" s="420">
        <f>IF(AB557="ABI",0,IF(AB557="DNF",0,IF(AB557="DSP","DSP",IF(AB557="VAL","VAL",(IF(A557="F",VLOOKUP(AB557,nagefille,2),VLOOKUP(AB557,nagegarçon,2)))))))</f>
        <v>11</v>
      </c>
      <c r="AD557" s="423">
        <f>IF(AC557="VAL","VALIDÉ",AC557)</f>
        <v>11</v>
      </c>
      <c r="AE557" s="424">
        <f>IF(AND(H557="DSP",M557="DSP",T557="DSP",AA557="DSP",AD557="DSP"),"DSP",IF(AND(H557="DSP",M557="DSP",T557="DSP",AA557="DSP"),AD557,IF(AND(H557="DSP",M557="DSP",T557="DSP",AD557="DSP"),AA557,IF(AND(H557="DSP",M557="DSP",AA557="DSP",AD557="DSP"),T557,IF(AND(H557="DSP",T557="DSP",AA557="DSP",AD557="DSP"),M557,IF(AND(M557="DSP",T557="DSP",AA557="DSP",AD557="DSP"),H557,IF(AND(T557="DSP",AA557="DSP",AD557="DSP"),(H557+M557)/2,IF(AND(M557="DSP",AA557="DSP",AD557="DSP"),(H557+T557)/2,IF(AND(H557="DSP",AA557="DSP",AD557="DSP"),(M557+T557)/2,IF(AND(M557="DSP",T557="DSP",AD557="DSP"),(H557+AA557)/2,IF(AND(H557="DSP",T557="DSP",AD557="DSP"),(M557+AA557)/2,IF(AND(H557="DSP",M557="DSP",AD557="DSP"),(T557+AA557)/2,IF(AND(M557="DSP",T557="DSP",AA557="DSP"),(H557+AD557)/2,IF(AND(H557="DSP",T557="DSP",AA557="DSP"),(M557+AD557)/2,IF(AND(H557="DSP",M557="DSP",AA557="DSP"),(T557+AD557)/2,IF(AND(H557="DSP",M557="DSP",T557="DSP"),(AA557+AD557)/2,IF(AND(H557="DSP",M557="DSP"),(T557+AA557+AD557)/3,IF(AND(H557="DSP",T557="DSP"),(M557+AA557+AD557)/3,IF(AND(M557="DSP",T557="DSP"),(H557+AA557+AD557)/3,IF(AND(H557="DSP",AA557="DSP"),(M557+T557+AD557)/3,IF(AND(M557="DSP",AA557="DSP"),(H557+T557+AD557)/3,IF(AND(T557="DSP",AA557="DSP"),(H557+M557+AD557)/3,IF(AND(H557="DSP",AD557="DSP"),(M557+T557+AA557)/3,IF(AND(M557="DSP",AD557="DSP"),(H557+T557+AA557)/3,IF(AND(T557="DSP",AD557="DSP"),(H557+M557+AA557)/3,IF(AND(AA557="DSP",AD557="DSP"),(H557+M557+T557)/3,IF(H557="DSP",(M557+T557+AA557+AD557)/4,IF(M557="DSP",(H557+T557+AA557+AD557)/4,IF(T557="DSP",(H557+M557+AA557+AD557)/4,IF(AA557="DSP",(H557+M557+T557+AD557)/4,IF(AD557="DSP",(H557+M557+T557+AA557)/4,SUM(H557+M557+T557+AA557+AD557)/5)))))))))))))))))))))))))))))))</f>
        <v>11.35</v>
      </c>
      <c r="AF557" s="425">
        <f>IF(AE557="DSP",0,AE557)</f>
        <v>11.35</v>
      </c>
      <c r="AG557" s="484">
        <f>RANK(AF557,$AF$3:$AF$651,0)</f>
        <v>281</v>
      </c>
      <c r="AH557" s="426">
        <f>IF(ISERROR(VLOOKUP(B557,'Notes Ecrit'!$A$2:$B$650,2,FALSE)),"ABI",(VLOOKUP(B557,'Notes Ecrit'!$A$2:$B$650,2,FALSE)))</f>
        <v>3.5</v>
      </c>
      <c r="AI557" s="425">
        <f>IF(OR(AH557="ABI",AH557="VALIDÉ"),0,AH557)</f>
        <v>3.5</v>
      </c>
      <c r="AJ557" s="488">
        <f>RANK(AI557,$AI$3:$AI$651,0)</f>
        <v>531</v>
      </c>
      <c r="AK557" s="427">
        <f>IF(AH557="ABI","DEF",IF(AE557="DSP",AH557,(AE557*0.5+AH557*0.5)))</f>
        <v>7.4249999999999998</v>
      </c>
    </row>
    <row r="558" spans="1:37" ht="15.75" customHeight="1" thickBot="1" x14ac:dyDescent="0.35">
      <c r="A558" s="414" t="s">
        <v>1026</v>
      </c>
      <c r="B558" s="415">
        <v>21905248</v>
      </c>
      <c r="C558" s="440" t="s">
        <v>944</v>
      </c>
      <c r="D558" s="441" t="s">
        <v>153</v>
      </c>
      <c r="E558" s="418">
        <v>17</v>
      </c>
      <c r="F558" s="419">
        <f>IF(E558="ABI","ABI",IF(E558="DSP","DSP",IF(E558="VAL","VAL",(VLOOKUP(E558,tpstest,2)))))</f>
        <v>18</v>
      </c>
      <c r="G558" s="420">
        <f>IF(F558="ABI",0,IF(F558="DSP","DSP",IF(F558="VAL","VAL",(IF(A558="F",VLOOKUP(F558,endurfille,2),VLOOKUP(F558,endurgarçon,2))))))</f>
        <v>14</v>
      </c>
      <c r="H558" s="421">
        <f>IF(G558="VAL","VALIDÉ",G558)</f>
        <v>14</v>
      </c>
      <c r="I558" s="418">
        <v>3.11</v>
      </c>
      <c r="J558" s="420">
        <f>IF(I558="ABI",0,IF(I558="DSP","DSP",IF(I558="VAL","VAL",(IF(A558="F",VLOOKUP(I558,VIT20MF,2),VLOOKUP(I558,Vit20MG,2))))))</f>
        <v>18</v>
      </c>
      <c r="K558" s="418">
        <v>6.44</v>
      </c>
      <c r="L558" s="420">
        <f>IF(K558="ABI",0,IF(K558="DSP","DSP",IF(K558="VAL","VAL",(IF(A558="F",VLOOKUP(K558,vit50mf,2),VLOOKUP(K558,vit50mg,2))))))</f>
        <v>14</v>
      </c>
      <c r="M558" s="421">
        <f>IF(OR(J558="DSP",L558="DSP"),"DSP",IF(L558="VAL","VALIDÉ",(J558+L558)/2))</f>
        <v>16</v>
      </c>
      <c r="N558" s="418">
        <v>93</v>
      </c>
      <c r="O558" s="418">
        <v>67</v>
      </c>
      <c r="P558" s="422">
        <f>IF(OR(N558="DSP",N558="ABI",N558="VAL"),0,N558/O558)</f>
        <v>1.3880597014925373</v>
      </c>
      <c r="Q558" s="420">
        <f>IF(N558="ABI",0,IF(N558="DSP","DSP",IF(N558="VAL","VAL",IF(A558="F",VLOOKUP(P558,forcefille,2),VLOOKUP(P558,forcegarçon,2)))))</f>
        <v>7</v>
      </c>
      <c r="R558" s="418">
        <v>49.6</v>
      </c>
      <c r="S558" s="420">
        <f>IF(R558="ABI",0,IF(R558="DSP","DSP",IF(R558="VAL","VAL",IF(A558="F",VLOOKUP(R558,détfille,2),VLOOKUP(R558,détgarçon,2)))))</f>
        <v>5.5</v>
      </c>
      <c r="T558" s="421">
        <f>IF(OR(Q558="VAL",S558="VAL"),"VALIDÉ",IF(AND(Q558="DSP",S558="DSP"),"DSP",IF(Q558="DSP",S558*2,IF(S558="DSP",Q558*2,(Q558+S558)))))</f>
        <v>12.5</v>
      </c>
      <c r="U558" s="418">
        <v>24.54</v>
      </c>
      <c r="V558" s="420">
        <f>IF(U558="ABI",0,IF(U558="DSP","DSP",IF(U558="VAL","VAL",IF(A558="F",VLOOKUP(U558,coorfille,2),VLOOKUP(U558,coorgarçon,2)))))</f>
        <v>5.5</v>
      </c>
      <c r="W558" s="418">
        <v>6</v>
      </c>
      <c r="X558" s="420">
        <f>IF(W558="ABI",0,IF(W558="DSP","DSP",IF(W558="VAL","VAL",IF(A558="F",VLOOKUP(W558,SouplesseFille,2),VLOOKUP(W558,SouplesseGarçon,2)))))</f>
        <v>3.5</v>
      </c>
      <c r="Y558" s="418">
        <v>4</v>
      </c>
      <c r="Z558" s="420">
        <f>IF(Y558="ABI",0,IF(Y558="DSP","DSP",IF(Y558="VAL","VAL",IF(A558="F",VLOOKUP(Y558,eqfille,2),VLOOKUP(Y558,eqgarçon,2)))))</f>
        <v>3</v>
      </c>
      <c r="AA558" s="421">
        <f>IF(AND(V558="DSP",X558="DSP",Z558="DSP"),"DSP",IF(AND(V558="DSP",X558="DSP"),Z558*4,IF(AND(V558="DSP",Z558="DSP"),X558*4,IF(AND(X558="DSP",Z558="DSP"),V558*2,IF(V558="DSP",(X558+Z558)*2,IF(X558="DSP",V558+Z558*2,IF(Z558="DSP",V558+X558*2,IF(Z558="VAL","VALIDÉ",V558+X558+Z558))))))))</f>
        <v>12</v>
      </c>
      <c r="AB558" s="418">
        <v>32.42</v>
      </c>
      <c r="AC558" s="420">
        <f>IF(AB558="ABI",0,IF(AB558="DNF",0,IF(AB558="DSP","DSP",IF(AB558="VAL","VAL",(IF(A558="F",VLOOKUP(AB558,nagefille,2),VLOOKUP(AB558,nagegarçon,2)))))))</f>
        <v>15</v>
      </c>
      <c r="AD558" s="423">
        <f>IF(AC558="VAL","VALIDÉ",AC558)</f>
        <v>15</v>
      </c>
      <c r="AE558" s="424">
        <f>IF(AND(H558="DSP",M558="DSP",T558="DSP",AA558="DSP",AD558="DSP"),"DSP",IF(AND(H558="DSP",M558="DSP",T558="DSP",AA558="DSP"),AD558,IF(AND(H558="DSP",M558="DSP",T558="DSP",AD558="DSP"),AA558,IF(AND(H558="DSP",M558="DSP",AA558="DSP",AD558="DSP"),T558,IF(AND(H558="DSP",T558="DSP",AA558="DSP",AD558="DSP"),M558,IF(AND(M558="DSP",T558="DSP",AA558="DSP",AD558="DSP"),H558,IF(AND(T558="DSP",AA558="DSP",AD558="DSP"),(H558+M558)/2,IF(AND(M558="DSP",AA558="DSP",AD558="DSP"),(H558+T558)/2,IF(AND(H558="DSP",AA558="DSP",AD558="DSP"),(M558+T558)/2,IF(AND(M558="DSP",T558="DSP",AD558="DSP"),(H558+AA558)/2,IF(AND(H558="DSP",T558="DSP",AD558="DSP"),(M558+AA558)/2,IF(AND(H558="DSP",M558="DSP",AD558="DSP"),(T558+AA558)/2,IF(AND(M558="DSP",T558="DSP",AA558="DSP"),(H558+AD558)/2,IF(AND(H558="DSP",T558="DSP",AA558="DSP"),(M558+AD558)/2,IF(AND(H558="DSP",M558="DSP",AA558="DSP"),(T558+AD558)/2,IF(AND(H558="DSP",M558="DSP",T558="DSP"),(AA558+AD558)/2,IF(AND(H558="DSP",M558="DSP"),(T558+AA558+AD558)/3,IF(AND(H558="DSP",T558="DSP"),(M558+AA558+AD558)/3,IF(AND(M558="DSP",T558="DSP"),(H558+AA558+AD558)/3,IF(AND(H558="DSP",AA558="DSP"),(M558+T558+AD558)/3,IF(AND(M558="DSP",AA558="DSP"),(H558+T558+AD558)/3,IF(AND(T558="DSP",AA558="DSP"),(H558+M558+AD558)/3,IF(AND(H558="DSP",AD558="DSP"),(M558+T558+AA558)/3,IF(AND(M558="DSP",AD558="DSP"),(H558+T558+AA558)/3,IF(AND(T558="DSP",AD558="DSP"),(H558+M558+AA558)/3,IF(AND(AA558="DSP",AD558="DSP"),(H558+M558+T558)/3,IF(H558="DSP",(M558+T558+AA558+AD558)/4,IF(M558="DSP",(H558+T558+AA558+AD558)/4,IF(T558="DSP",(H558+M558+AA558+AD558)/4,IF(AA558="DSP",(H558+M558+T558+AD558)/4,IF(AD558="DSP",(H558+M558+T558+AA558)/4,SUM(H558+M558+T558+AA558+AD558)/5)))))))))))))))))))))))))))))))</f>
        <v>13.9</v>
      </c>
      <c r="AF558" s="425">
        <f>IF(AE558="DSP",0,AE558)</f>
        <v>13.9</v>
      </c>
      <c r="AG558" s="484">
        <f>RANK(AF558,$AF$3:$AF$651,0)</f>
        <v>24</v>
      </c>
      <c r="AH558" s="426">
        <f>IF(ISERROR(VLOOKUP(B558,'Notes Ecrit'!$A$2:$B$650,2,FALSE)),"ABI",(VLOOKUP(B558,'Notes Ecrit'!$A$2:$B$650,2,FALSE)))</f>
        <v>5</v>
      </c>
      <c r="AI558" s="425">
        <f>IF(OR(AH558="ABI",AH558="VALIDÉ"),0,AH558)</f>
        <v>5</v>
      </c>
      <c r="AJ558" s="488">
        <f>RANK(AI558,$AI$3:$AI$651,0)</f>
        <v>416</v>
      </c>
      <c r="AK558" s="427">
        <f>IF(AH558="ABI","DEF",IF(AE558="DSP",AH558,(AE558*0.5+AH558*0.5)))</f>
        <v>9.4499999999999993</v>
      </c>
    </row>
    <row r="559" spans="1:37" ht="15.75" customHeight="1" thickBot="1" x14ac:dyDescent="0.35">
      <c r="A559" s="414" t="s">
        <v>74</v>
      </c>
      <c r="B559" s="415">
        <v>21909323</v>
      </c>
      <c r="C559" s="440" t="s">
        <v>945</v>
      </c>
      <c r="D559" s="441" t="s">
        <v>30</v>
      </c>
      <c r="E559" s="418">
        <v>9</v>
      </c>
      <c r="F559" s="419">
        <f>IF(E559="ABI","ABI",IF(E559="DSP","DSP",IF(E559="VAL","VAL",(VLOOKUP(E559,tpstest,2)))))</f>
        <v>14</v>
      </c>
      <c r="G559" s="420">
        <f>IF(F559="ABI",0,IF(F559="DSP","DSP",IF(F559="VAL","VAL",(IF(A559="F",VLOOKUP(F559,endurfille,2),VLOOKUP(F559,endurgarçon,2))))))</f>
        <v>9</v>
      </c>
      <c r="H559" s="421">
        <f>IF(G559="VAL","VALIDÉ",G559)</f>
        <v>9</v>
      </c>
      <c r="I559" s="418">
        <v>3.37</v>
      </c>
      <c r="J559" s="420">
        <f>IF(I559="ABI",0,IF(I559="DSP","DSP",IF(I559="VAL","VAL",(IF(A559="F",VLOOKUP(I559,VIT20MF,2),VLOOKUP(I559,Vit20MG,2))))))</f>
        <v>19</v>
      </c>
      <c r="K559" s="418">
        <v>7.58</v>
      </c>
      <c r="L559" s="420">
        <f>IF(K559="ABI",0,IF(K559="DSP","DSP",IF(K559="VAL","VAL",(IF(A559="F",VLOOKUP(K559,vit50mf,2),VLOOKUP(K559,vit50mg,2))))))</f>
        <v>12</v>
      </c>
      <c r="M559" s="421">
        <f>IF(OR(J559="DSP",L559="DSP"),"DSP",IF(L559="VAL","VALIDÉ",(J559+L559)/2))</f>
        <v>15.5</v>
      </c>
      <c r="N559" s="418">
        <v>35</v>
      </c>
      <c r="O559" s="418">
        <v>54</v>
      </c>
      <c r="P559" s="422">
        <f>IF(OR(N559="DSP",N559="ABI",N559="VAL"),0,N559/O559)</f>
        <v>0.64814814814814814</v>
      </c>
      <c r="Q559" s="420">
        <f>IF(N559="ABI",0,IF(N559="DSP","DSP",IF(N559="VAL","VAL",IF(A559="F",VLOOKUP(P559,forcefille,2),VLOOKUP(P559,forcegarçon,2)))))</f>
        <v>6</v>
      </c>
      <c r="R559" s="418">
        <v>41.1</v>
      </c>
      <c r="S559" s="420">
        <f>IF(R559="ABI",0,IF(R559="DSP","DSP",IF(R559="VAL","VAL",IF(A559="F",VLOOKUP(R559,détfille,2),VLOOKUP(R559,détgarçon,2)))))</f>
        <v>7.5</v>
      </c>
      <c r="T559" s="421">
        <f>IF(OR(Q559="VAL",S559="VAL"),"VALIDÉ",IF(AND(Q559="DSP",S559="DSP"),"DSP",IF(Q559="DSP",S559*2,IF(S559="DSP",Q559*2,(Q559+S559)))))</f>
        <v>13.5</v>
      </c>
      <c r="U559" s="418">
        <v>26.94</v>
      </c>
      <c r="V559" s="420">
        <f>IF(U559="ABI",0,IF(U559="DSP","DSP",IF(U559="VAL","VAL",IF(A559="F",VLOOKUP(U559,coorfille,2),VLOOKUP(U559,coorgarçon,2)))))</f>
        <v>5.5</v>
      </c>
      <c r="W559" s="418">
        <v>-2</v>
      </c>
      <c r="X559" s="420">
        <f>IF(W559="ABI",0,IF(W559="DSP","DSP",IF(W559="VAL","VAL",IF(A559="F",VLOOKUP(W559,SouplesseFille,2),VLOOKUP(W559,SouplesseGarçon,2)))))</f>
        <v>2</v>
      </c>
      <c r="Y559" s="418">
        <v>2</v>
      </c>
      <c r="Z559" s="420">
        <f>IF(Y559="ABI",0,IF(Y559="DSP","DSP",IF(Y559="VAL","VAL",IF(A559="F",VLOOKUP(Y559,eqfille,2),VLOOKUP(Y559,eqgarçon,2)))))</f>
        <v>4</v>
      </c>
      <c r="AA559" s="421">
        <f>IF(AND(V559="DSP",X559="DSP",Z559="DSP"),"DSP",IF(AND(V559="DSP",X559="DSP"),Z559*4,IF(AND(V559="DSP",Z559="DSP"),X559*4,IF(AND(X559="DSP",Z559="DSP"),V559*2,IF(V559="DSP",(X559+Z559)*2,IF(X559="DSP",V559+Z559*2,IF(Z559="DSP",V559+X559*2,IF(Z559="VAL","VALIDÉ",V559+X559+Z559))))))))</f>
        <v>11.5</v>
      </c>
      <c r="AB559" s="418">
        <v>41.86</v>
      </c>
      <c r="AC559" s="420">
        <f>IF(AB559="ABI",0,IF(AB559="DNF",0,IF(AB559="DSP","DSP",IF(AB559="VAL","VAL",(IF(A559="F",VLOOKUP(AB559,nagefille,2),VLOOKUP(AB559,nagegarçon,2)))))))</f>
        <v>13</v>
      </c>
      <c r="AD559" s="423">
        <f>IF(AC559="VAL","VALIDÉ",AC559)</f>
        <v>13</v>
      </c>
      <c r="AE559" s="424">
        <f>IF(AND(H559="DSP",M559="DSP",T559="DSP",AA559="DSP",AD559="DSP"),"DSP",IF(AND(H559="DSP",M559="DSP",T559="DSP",AA559="DSP"),AD559,IF(AND(H559="DSP",M559="DSP",T559="DSP",AD559="DSP"),AA559,IF(AND(H559="DSP",M559="DSP",AA559="DSP",AD559="DSP"),T559,IF(AND(H559="DSP",T559="DSP",AA559="DSP",AD559="DSP"),M559,IF(AND(M559="DSP",T559="DSP",AA559="DSP",AD559="DSP"),H559,IF(AND(T559="DSP",AA559="DSP",AD559="DSP"),(H559+M559)/2,IF(AND(M559="DSP",AA559="DSP",AD559="DSP"),(H559+T559)/2,IF(AND(H559="DSP",AA559="DSP",AD559="DSP"),(M559+T559)/2,IF(AND(M559="DSP",T559="DSP",AD559="DSP"),(H559+AA559)/2,IF(AND(H559="DSP",T559="DSP",AD559="DSP"),(M559+AA559)/2,IF(AND(H559="DSP",M559="DSP",AD559="DSP"),(T559+AA559)/2,IF(AND(M559="DSP",T559="DSP",AA559="DSP"),(H559+AD559)/2,IF(AND(H559="DSP",T559="DSP",AA559="DSP"),(M559+AD559)/2,IF(AND(H559="DSP",M559="DSP",AA559="DSP"),(T559+AD559)/2,IF(AND(H559="DSP",M559="DSP",T559="DSP"),(AA559+AD559)/2,IF(AND(H559="DSP",M559="DSP"),(T559+AA559+AD559)/3,IF(AND(H559="DSP",T559="DSP"),(M559+AA559+AD559)/3,IF(AND(M559="DSP",T559="DSP"),(H559+AA559+AD559)/3,IF(AND(H559="DSP",AA559="DSP"),(M559+T559+AD559)/3,IF(AND(M559="DSP",AA559="DSP"),(H559+T559+AD559)/3,IF(AND(T559="DSP",AA559="DSP"),(H559+M559+AD559)/3,IF(AND(H559="DSP",AD559="DSP"),(M559+T559+AA559)/3,IF(AND(M559="DSP",AD559="DSP"),(H559+T559+AA559)/3,IF(AND(T559="DSP",AD559="DSP"),(H559+M559+AA559)/3,IF(AND(AA559="DSP",AD559="DSP"),(H559+M559+T559)/3,IF(H559="DSP",(M559+T559+AA559+AD559)/4,IF(M559="DSP",(H559+T559+AA559+AD559)/4,IF(T559="DSP",(H559+M559+AA559+AD559)/4,IF(AA559="DSP",(H559+M559+T559+AD559)/4,IF(AD559="DSP",(H559+M559+T559+AA559)/4,SUM(H559+M559+T559+AA559+AD559)/5)))))))))))))))))))))))))))))))</f>
        <v>12.5</v>
      </c>
      <c r="AF559" s="425">
        <f>IF(AE559="DSP",0,AE559)</f>
        <v>12.5</v>
      </c>
      <c r="AG559" s="484">
        <f>RANK(AF559,$AF$3:$AF$651,0)</f>
        <v>132</v>
      </c>
      <c r="AH559" s="426">
        <f>IF(ISERROR(VLOOKUP(B559,'Notes Ecrit'!$A$2:$B$650,2,FALSE)),"ABI",(VLOOKUP(B559,'Notes Ecrit'!$A$2:$B$650,2,FALSE)))</f>
        <v>7</v>
      </c>
      <c r="AI559" s="425">
        <f>IF(OR(AH559="ABI",AH559="VALIDÉ"),0,AH559)</f>
        <v>7</v>
      </c>
      <c r="AJ559" s="488">
        <f>RANK(AI559,$AI$3:$AI$651,0)</f>
        <v>183</v>
      </c>
      <c r="AK559" s="427">
        <f>IF(AH559="ABI","DEF",IF(AE559="DSP",AH559,(AE559*0.5+AH559*0.5)))</f>
        <v>9.75</v>
      </c>
    </row>
    <row r="560" spans="1:37" ht="15.75" customHeight="1" thickBot="1" x14ac:dyDescent="0.35">
      <c r="A560" s="414" t="s">
        <v>1026</v>
      </c>
      <c r="B560" s="415">
        <v>21903102</v>
      </c>
      <c r="C560" s="440" t="s">
        <v>946</v>
      </c>
      <c r="D560" s="441" t="s">
        <v>473</v>
      </c>
      <c r="E560" s="418">
        <v>22</v>
      </c>
      <c r="F560" s="419">
        <f>IF(E560="ABI","ABI",IF(E560="DSP","DSP",IF(E560="VAL","VAL",(VLOOKUP(E560,tpstest,2)))))</f>
        <v>20.5</v>
      </c>
      <c r="G560" s="420">
        <f>IF(F560="ABI",0,IF(F560="DSP","DSP",IF(F560="VAL","VAL",(IF(A560="F",VLOOKUP(F560,endurfille,2),VLOOKUP(F560,endurgarçon,2))))))</f>
        <v>19</v>
      </c>
      <c r="H560" s="421">
        <f>IF(G560="VAL","VALIDÉ",G560)</f>
        <v>19</v>
      </c>
      <c r="I560" s="418">
        <v>3.44</v>
      </c>
      <c r="J560" s="420">
        <f>IF(I560="ABI",0,IF(I560="DSP","DSP",IF(I560="VAL","VAL",(IF(A560="F",VLOOKUP(I560,VIT20MF,2),VLOOKUP(I560,Vit20MG,2))))))</f>
        <v>13</v>
      </c>
      <c r="K560" s="418">
        <v>7.26</v>
      </c>
      <c r="L560" s="420">
        <f>IF(K560="ABI",0,IF(K560="DSP","DSP",IF(K560="VAL","VAL",(IF(A560="F",VLOOKUP(K560,vit50mf,2),VLOOKUP(K560,vit50mg,2))))))</f>
        <v>8</v>
      </c>
      <c r="M560" s="421">
        <f>IF(OR(J560="DSP",L560="DSP"),"DSP",IF(L560="VAL","VALIDÉ",(J560+L560)/2))</f>
        <v>10.5</v>
      </c>
      <c r="N560" s="418">
        <v>38</v>
      </c>
      <c r="O560" s="418">
        <v>45</v>
      </c>
      <c r="P560" s="422">
        <f>IF(OR(N560="DSP",N560="ABI",N560="VAL"),0,N560/O560)</f>
        <v>0.84444444444444444</v>
      </c>
      <c r="Q560" s="420">
        <f>IF(N560="ABI",0,IF(N560="DSP","DSP",IF(N560="VAL","VAL",IF(A560="F",VLOOKUP(P560,forcefille,2),VLOOKUP(P560,forcegarçon,2)))))</f>
        <v>4.5</v>
      </c>
      <c r="R560" s="418">
        <v>34</v>
      </c>
      <c r="S560" s="420">
        <f>IF(R560="ABI",0,IF(R560="DSP","DSP",IF(R560="VAL","VAL",IF(A560="F",VLOOKUP(R560,détfille,2),VLOOKUP(R560,détgarçon,2)))))</f>
        <v>1.5</v>
      </c>
      <c r="T560" s="421">
        <f>IF(OR(Q560="VAL",S560="VAL"),"VALIDÉ",IF(AND(Q560="DSP",S560="DSP"),"DSP",IF(Q560="DSP",S560*2,IF(S560="DSP",Q560*2,(Q560+S560)))))</f>
        <v>6</v>
      </c>
      <c r="U560" s="418">
        <v>27.22</v>
      </c>
      <c r="V560" s="420">
        <f>IF(U560="ABI",0,IF(U560="DSP","DSP",IF(U560="VAL","VAL",IF(A560="F",VLOOKUP(U560,coorfille,2),VLOOKUP(U560,coorgarçon,2)))))</f>
        <v>4.25</v>
      </c>
      <c r="W560" s="418">
        <v>1</v>
      </c>
      <c r="X560" s="420">
        <f>IF(W560="ABI",0,IF(W560="DSP","DSP",IF(W560="VAL","VAL",IF(A560="F",VLOOKUP(W560,SouplesseFille,2),VLOOKUP(W560,SouplesseGarçon,2)))))</f>
        <v>2.75</v>
      </c>
      <c r="Y560" s="418">
        <v>3</v>
      </c>
      <c r="Z560" s="420">
        <f>IF(Y560="ABI",0,IF(Y560="DSP","DSP",IF(Y560="VAL","VAL",IF(A560="F",VLOOKUP(Y560,eqfille,2),VLOOKUP(Y560,eqgarçon,2)))))</f>
        <v>3.5</v>
      </c>
      <c r="AA560" s="421">
        <f>IF(AND(V560="DSP",X560="DSP",Z560="DSP"),"DSP",IF(AND(V560="DSP",X560="DSP"),Z560*4,IF(AND(V560="DSP",Z560="DSP"),X560*4,IF(AND(X560="DSP",Z560="DSP"),V560*2,IF(V560="DSP",(X560+Z560)*2,IF(X560="DSP",V560+Z560*2,IF(Z560="DSP",V560+X560*2,IF(Z560="VAL","VALIDÉ",V560+X560+Z560))))))))</f>
        <v>10.5</v>
      </c>
      <c r="AB560" s="418">
        <v>56.54</v>
      </c>
      <c r="AC560" s="420">
        <f>IF(AB560="ABI",0,IF(AB560="DNF",0,IF(AB560="DSP","DSP",IF(AB560="VAL","VAL",(IF(A560="F",VLOOKUP(AB560,nagefille,2),VLOOKUP(AB560,nagegarçon,2)))))))</f>
        <v>3</v>
      </c>
      <c r="AD560" s="423">
        <f>IF(AC560="VAL","VALIDÉ",AC560)</f>
        <v>3</v>
      </c>
      <c r="AE560" s="424">
        <f>IF(AND(H560="DSP",M560="DSP",T560="DSP",AA560="DSP",AD560="DSP"),"DSP",IF(AND(H560="DSP",M560="DSP",T560="DSP",AA560="DSP"),AD560,IF(AND(H560="DSP",M560="DSP",T560="DSP",AD560="DSP"),AA560,IF(AND(H560="DSP",M560="DSP",AA560="DSP",AD560="DSP"),T560,IF(AND(H560="DSP",T560="DSP",AA560="DSP",AD560="DSP"),M560,IF(AND(M560="DSP",T560="DSP",AA560="DSP",AD560="DSP"),H560,IF(AND(T560="DSP",AA560="DSP",AD560="DSP"),(H560+M560)/2,IF(AND(M560="DSP",AA560="DSP",AD560="DSP"),(H560+T560)/2,IF(AND(H560="DSP",AA560="DSP",AD560="DSP"),(M560+T560)/2,IF(AND(M560="DSP",T560="DSP",AD560="DSP"),(H560+AA560)/2,IF(AND(H560="DSP",T560="DSP",AD560="DSP"),(M560+AA560)/2,IF(AND(H560="DSP",M560="DSP",AD560="DSP"),(T560+AA560)/2,IF(AND(M560="DSP",T560="DSP",AA560="DSP"),(H560+AD560)/2,IF(AND(H560="DSP",T560="DSP",AA560="DSP"),(M560+AD560)/2,IF(AND(H560="DSP",M560="DSP",AA560="DSP"),(T560+AD560)/2,IF(AND(H560="DSP",M560="DSP",T560="DSP"),(AA560+AD560)/2,IF(AND(H560="DSP",M560="DSP"),(T560+AA560+AD560)/3,IF(AND(H560="DSP",T560="DSP"),(M560+AA560+AD560)/3,IF(AND(M560="DSP",T560="DSP"),(H560+AA560+AD560)/3,IF(AND(H560="DSP",AA560="DSP"),(M560+T560+AD560)/3,IF(AND(M560="DSP",AA560="DSP"),(H560+T560+AD560)/3,IF(AND(T560="DSP",AA560="DSP"),(H560+M560+AD560)/3,IF(AND(H560="DSP",AD560="DSP"),(M560+T560+AA560)/3,IF(AND(M560="DSP",AD560="DSP"),(H560+T560+AA560)/3,IF(AND(T560="DSP",AD560="DSP"),(H560+M560+AA560)/3,IF(AND(AA560="DSP",AD560="DSP"),(H560+M560+T560)/3,IF(H560="DSP",(M560+T560+AA560+AD560)/4,IF(M560="DSP",(H560+T560+AA560+AD560)/4,IF(T560="DSP",(H560+M560+AA560+AD560)/4,IF(AA560="DSP",(H560+M560+T560+AD560)/4,IF(AD560="DSP",(H560+M560+T560+AA560)/4,SUM(H560+M560+T560+AA560+AD560)/5)))))))))))))))))))))))))))))))</f>
        <v>9.8000000000000007</v>
      </c>
      <c r="AF560" s="425">
        <f>IF(AE560="DSP",0,AE560)</f>
        <v>9.8000000000000007</v>
      </c>
      <c r="AG560" s="484">
        <f>RANK(AF560,$AF$3:$AF$651,0)</f>
        <v>444</v>
      </c>
      <c r="AH560" s="426">
        <f>IF(ISERROR(VLOOKUP(B560,'Notes Ecrit'!$A$2:$B$650,2,FALSE)),"ABI",(VLOOKUP(B560,'Notes Ecrit'!$A$2:$B$650,2,FALSE)))</f>
        <v>9</v>
      </c>
      <c r="AI560" s="425">
        <f>IF(OR(AH560="ABI",AH560="VALIDÉ"),0,AH560)</f>
        <v>9</v>
      </c>
      <c r="AJ560" s="488">
        <f>RANK(AI560,$AI$3:$AI$651,0)</f>
        <v>58</v>
      </c>
      <c r="AK560" s="427">
        <f>IF(AH560="ABI","DEF",IF(AE560="DSP",AH560,(AE560*0.5+AH560*0.5)))</f>
        <v>9.4</v>
      </c>
    </row>
    <row r="561" spans="1:37" ht="15.75" customHeight="1" thickBot="1" x14ac:dyDescent="0.35">
      <c r="A561" s="414" t="s">
        <v>1026</v>
      </c>
      <c r="B561" s="415">
        <v>21902583</v>
      </c>
      <c r="C561" s="440" t="s">
        <v>947</v>
      </c>
      <c r="D561" s="441" t="s">
        <v>32</v>
      </c>
      <c r="E561" s="418">
        <v>19</v>
      </c>
      <c r="F561" s="419">
        <f>IF(E561="ABI","ABI",IF(E561="DSP","DSP",IF(E561="VAL","VAL",(VLOOKUP(E561,tpstest,2)))))</f>
        <v>19</v>
      </c>
      <c r="G561" s="420">
        <f>IF(F561="ABI",0,IF(F561="DSP","DSP",IF(F561="VAL","VAL",(IF(A561="F",VLOOKUP(F561,endurfille,2),VLOOKUP(F561,endurgarçon,2))))))</f>
        <v>16</v>
      </c>
      <c r="H561" s="421">
        <f>IF(G561="VAL","VALIDÉ",G561)</f>
        <v>16</v>
      </c>
      <c r="I561" s="418">
        <v>3.2</v>
      </c>
      <c r="J561" s="420">
        <f>IF(I561="ABI",0,IF(I561="DSP","DSP",IF(I561="VAL","VAL",(IF(A561="F",VLOOKUP(I561,VIT20MF,2),VLOOKUP(I561,Vit20MG,2))))))</f>
        <v>17</v>
      </c>
      <c r="K561" s="418">
        <v>6.9</v>
      </c>
      <c r="L561" s="420">
        <f>IF(K561="ABI",0,IF(K561="DSP","DSP",IF(K561="VAL","VAL",(IF(A561="F",VLOOKUP(K561,vit50mf,2),VLOOKUP(K561,vit50mg,2))))))</f>
        <v>10</v>
      </c>
      <c r="M561" s="421">
        <f>IF(OR(J561="DSP",L561="DSP"),"DSP",IF(L561="VAL","VALIDÉ",(J561+L561)/2))</f>
        <v>13.5</v>
      </c>
      <c r="N561" s="418">
        <v>62</v>
      </c>
      <c r="O561" s="418">
        <v>60</v>
      </c>
      <c r="P561" s="422">
        <f>IF(OR(N561="DSP",N561="ABI",N561="VAL"),0,N561/O561)</f>
        <v>1.0333333333333334</v>
      </c>
      <c r="Q561" s="420">
        <f>IF(N561="ABI",0,IF(N561="DSP","DSP",IF(N561="VAL","VAL",IF(A561="F",VLOOKUP(P561,forcefille,2),VLOOKUP(P561,forcegarçon,2)))))</f>
        <v>5.5</v>
      </c>
      <c r="R561" s="418">
        <v>41</v>
      </c>
      <c r="S561" s="420">
        <f>IF(R561="ABI",0,IF(R561="DSP","DSP",IF(R561="VAL","VAL",IF(A561="F",VLOOKUP(R561,détfille,2),VLOOKUP(R561,détgarçon,2)))))</f>
        <v>3.5</v>
      </c>
      <c r="T561" s="421">
        <f>IF(OR(Q561="VAL",S561="VAL"),"VALIDÉ",IF(AND(Q561="DSP",S561="DSP"),"DSP",IF(Q561="DSP",S561*2,IF(S561="DSP",Q561*2,(Q561+S561)))))</f>
        <v>9</v>
      </c>
      <c r="U561" s="418">
        <v>24.79</v>
      </c>
      <c r="V561" s="420">
        <f>IF(U561="ABI",0,IF(U561="DSP","DSP",IF(U561="VAL","VAL",IF(A561="F",VLOOKUP(U561,coorfille,2),VLOOKUP(U561,coorgarçon,2)))))</f>
        <v>5.5</v>
      </c>
      <c r="W561" s="418">
        <v>5</v>
      </c>
      <c r="X561" s="420">
        <f>IF(W561="ABI",0,IF(W561="DSP","DSP",IF(W561="VAL","VAL",IF(A561="F",VLOOKUP(W561,SouplesseFille,2),VLOOKUP(W561,SouplesseGarçon,2)))))</f>
        <v>3.5</v>
      </c>
      <c r="Y561" s="418">
        <v>3</v>
      </c>
      <c r="Z561" s="420">
        <f>IF(Y561="ABI",0,IF(Y561="DSP","DSP",IF(Y561="VAL","VAL",IF(A561="F",VLOOKUP(Y561,eqfille,2),VLOOKUP(Y561,eqgarçon,2)))))</f>
        <v>3.5</v>
      </c>
      <c r="AA561" s="421">
        <f>IF(AND(V561="DSP",X561="DSP",Z561="DSP"),"DSP",IF(AND(V561="DSP",X561="DSP"),Z561*4,IF(AND(V561="DSP",Z561="DSP"),X561*4,IF(AND(X561="DSP",Z561="DSP"),V561*2,IF(V561="DSP",(X561+Z561)*2,IF(X561="DSP",V561+Z561*2,IF(Z561="DSP",V561+X561*2,IF(Z561="VAL","VALIDÉ",V561+X561+Z561))))))))</f>
        <v>12.5</v>
      </c>
      <c r="AB561" s="418">
        <v>34.36</v>
      </c>
      <c r="AC561" s="420">
        <f>IF(AB561="ABI",0,IF(AB561="DNF",0,IF(AB561="DSP","DSP",IF(AB561="VAL","VAL",(IF(A561="F",VLOOKUP(AB561,nagefille,2),VLOOKUP(AB561,nagegarçon,2)))))))</f>
        <v>14</v>
      </c>
      <c r="AD561" s="423">
        <f>IF(AC561="VAL","VALIDÉ",AC561)</f>
        <v>14</v>
      </c>
      <c r="AE561" s="424">
        <f>IF(AND(H561="DSP",M561="DSP",T561="DSP",AA561="DSP",AD561="DSP"),"DSP",IF(AND(H561="DSP",M561="DSP",T561="DSP",AA561="DSP"),AD561,IF(AND(H561="DSP",M561="DSP",T561="DSP",AD561="DSP"),AA561,IF(AND(H561="DSP",M561="DSP",AA561="DSP",AD561="DSP"),T561,IF(AND(H561="DSP",T561="DSP",AA561="DSP",AD561="DSP"),M561,IF(AND(M561="DSP",T561="DSP",AA561="DSP",AD561="DSP"),H561,IF(AND(T561="DSP",AA561="DSP",AD561="DSP"),(H561+M561)/2,IF(AND(M561="DSP",AA561="DSP",AD561="DSP"),(H561+T561)/2,IF(AND(H561="DSP",AA561="DSP",AD561="DSP"),(M561+T561)/2,IF(AND(M561="DSP",T561="DSP",AD561="DSP"),(H561+AA561)/2,IF(AND(H561="DSP",T561="DSP",AD561="DSP"),(M561+AA561)/2,IF(AND(H561="DSP",M561="DSP",AD561="DSP"),(T561+AA561)/2,IF(AND(M561="DSP",T561="DSP",AA561="DSP"),(H561+AD561)/2,IF(AND(H561="DSP",T561="DSP",AA561="DSP"),(M561+AD561)/2,IF(AND(H561="DSP",M561="DSP",AA561="DSP"),(T561+AD561)/2,IF(AND(H561="DSP",M561="DSP",T561="DSP"),(AA561+AD561)/2,IF(AND(H561="DSP",M561="DSP"),(T561+AA561+AD561)/3,IF(AND(H561="DSP",T561="DSP"),(M561+AA561+AD561)/3,IF(AND(M561="DSP",T561="DSP"),(H561+AA561+AD561)/3,IF(AND(H561="DSP",AA561="DSP"),(M561+T561+AD561)/3,IF(AND(M561="DSP",AA561="DSP"),(H561+T561+AD561)/3,IF(AND(T561="DSP",AA561="DSP"),(H561+M561+AD561)/3,IF(AND(H561="DSP",AD561="DSP"),(M561+T561+AA561)/3,IF(AND(M561="DSP",AD561="DSP"),(H561+T561+AA561)/3,IF(AND(T561="DSP",AD561="DSP"),(H561+M561+AA561)/3,IF(AND(AA561="DSP",AD561="DSP"),(H561+M561+T561)/3,IF(H561="DSP",(M561+T561+AA561+AD561)/4,IF(M561="DSP",(H561+T561+AA561+AD561)/4,IF(T561="DSP",(H561+M561+AA561+AD561)/4,IF(AA561="DSP",(H561+M561+T561+AD561)/4,IF(AD561="DSP",(H561+M561+T561+AA561)/4,SUM(H561+M561+T561+AA561+AD561)/5)))))))))))))))))))))))))))))))</f>
        <v>13</v>
      </c>
      <c r="AF561" s="425">
        <f>IF(AE561="DSP",0,AE561)</f>
        <v>13</v>
      </c>
      <c r="AG561" s="484">
        <f>RANK(AF561,$AF$3:$AF$651,0)</f>
        <v>88</v>
      </c>
      <c r="AH561" s="426">
        <f>IF(ISERROR(VLOOKUP(B561,'Notes Ecrit'!$A$2:$B$650,2,FALSE)),"ABI",(VLOOKUP(B561,'Notes Ecrit'!$A$2:$B$650,2,FALSE)))</f>
        <v>5.5</v>
      </c>
      <c r="AI561" s="425">
        <f>IF(OR(AH561="ABI",AH561="VALIDÉ"),0,AH561)</f>
        <v>5.5</v>
      </c>
      <c r="AJ561" s="488">
        <f>RANK(AI561,$AI$3:$AI$651,0)</f>
        <v>353</v>
      </c>
      <c r="AK561" s="427">
        <f>IF(AH561="ABI","DEF",IF(AE561="DSP",AH561,(AE561*0.5+AH561*0.5)))</f>
        <v>9.25</v>
      </c>
    </row>
    <row r="562" spans="1:37" ht="15.75" customHeight="1" thickBot="1" x14ac:dyDescent="0.35">
      <c r="A562" s="414" t="s">
        <v>74</v>
      </c>
      <c r="B562" s="415">
        <v>21906369</v>
      </c>
      <c r="C562" s="440" t="s">
        <v>948</v>
      </c>
      <c r="D562" s="441" t="s">
        <v>949</v>
      </c>
      <c r="E562" s="418">
        <v>9</v>
      </c>
      <c r="F562" s="419">
        <f>IF(E562="ABI","ABI",IF(E562="DSP","DSP",IF(E562="VAL","VAL",(VLOOKUP(E562,tpstest,2)))))</f>
        <v>14</v>
      </c>
      <c r="G562" s="420">
        <f>IF(F562="ABI",0,IF(F562="DSP","DSP",IF(F562="VAL","VAL",(IF(A562="F",VLOOKUP(F562,endurfille,2),VLOOKUP(F562,endurgarçon,2))))))</f>
        <v>9</v>
      </c>
      <c r="H562" s="421">
        <f>IF(G562="VAL","VALIDÉ",G562)</f>
        <v>9</v>
      </c>
      <c r="I562" s="418">
        <v>3.67</v>
      </c>
      <c r="J562" s="420">
        <f>IF(I562="ABI",0,IF(I562="DSP","DSP",IF(I562="VAL","VAL",(IF(A562="F",VLOOKUP(I562,VIT20MF,2),VLOOKUP(I562,Vit20MG,2))))))</f>
        <v>14</v>
      </c>
      <c r="K562" s="418">
        <v>8.7899999999999991</v>
      </c>
      <c r="L562" s="420">
        <f>IF(K562="ABI",0,IF(K562="DSP","DSP",IF(K562="VAL","VAL",(IF(A562="F",VLOOKUP(K562,vit50mf,2),VLOOKUP(K562,vit50mg,2))))))</f>
        <v>3</v>
      </c>
      <c r="M562" s="421">
        <f>IF(OR(J562="DSP",L562="DSP"),"DSP",IF(L562="VAL","VALIDÉ",(J562+L562)/2))</f>
        <v>8.5</v>
      </c>
      <c r="N562" s="418">
        <v>35</v>
      </c>
      <c r="O562" s="418">
        <v>50</v>
      </c>
      <c r="P562" s="422">
        <f>IF(OR(N562="DSP",N562="ABI",N562="VAL"),0,N562/O562)</f>
        <v>0.7</v>
      </c>
      <c r="Q562" s="420">
        <f>IF(N562="ABI",0,IF(N562="DSP","DSP",IF(N562="VAL","VAL",IF(A562="F",VLOOKUP(P562,forcefille,2),VLOOKUP(P562,forcegarçon,2)))))</f>
        <v>6.5</v>
      </c>
      <c r="R562" s="418">
        <v>33.1</v>
      </c>
      <c r="S562" s="420">
        <f>IF(R562="ABI",0,IF(R562="DSP","DSP",IF(R562="VAL","VAL",IF(A562="F",VLOOKUP(R562,détfille,2),VLOOKUP(R562,détgarçon,2)))))</f>
        <v>5.5</v>
      </c>
      <c r="T562" s="421">
        <f>IF(OR(Q562="VAL",S562="VAL"),"VALIDÉ",IF(AND(Q562="DSP",S562="DSP"),"DSP",IF(Q562="DSP",S562*2,IF(S562="DSP",Q562*2,(Q562+S562)))))</f>
        <v>12</v>
      </c>
      <c r="U562" s="418">
        <v>28.11</v>
      </c>
      <c r="V562" s="420">
        <f>IF(U562="ABI",0,IF(U562="DSP","DSP",IF(U562="VAL","VAL",IF(A562="F",VLOOKUP(U562,coorfille,2),VLOOKUP(U562,coorgarçon,2)))))</f>
        <v>4.75</v>
      </c>
      <c r="W562" s="418">
        <v>12</v>
      </c>
      <c r="X562" s="420">
        <f>IF(W562="ABI",0,IF(W562="DSP","DSP",IF(W562="VAL","VAL",IF(A562="F",VLOOKUP(W562,SouplesseFille,2),VLOOKUP(W562,SouplesseGarçon,2)))))</f>
        <v>4.25</v>
      </c>
      <c r="Y562" s="418">
        <v>3</v>
      </c>
      <c r="Z562" s="420">
        <f>IF(Y562="ABI",0,IF(Y562="DSP","DSP",IF(Y562="VAL","VAL",IF(A562="F",VLOOKUP(Y562,eqfille,2),VLOOKUP(Y562,eqgarçon,2)))))</f>
        <v>3.5</v>
      </c>
      <c r="AA562" s="421">
        <f>IF(AND(V562="DSP",X562="DSP",Z562="DSP"),"DSP",IF(AND(V562="DSP",X562="DSP"),Z562*4,IF(AND(V562="DSP",Z562="DSP"),X562*4,IF(AND(X562="DSP",Z562="DSP"),V562*2,IF(V562="DSP",(X562+Z562)*2,IF(X562="DSP",V562+Z562*2,IF(Z562="DSP",V562+X562*2,IF(Z562="VAL","VALIDÉ",V562+X562+Z562))))))))</f>
        <v>12.5</v>
      </c>
      <c r="AB562" s="418">
        <v>66</v>
      </c>
      <c r="AC562" s="420">
        <f>IF(AB562="ABI",0,IF(AB562="DNF",0,IF(AB562="DSP","DSP",IF(AB562="VAL","VAL",(IF(A562="F",VLOOKUP(AB562,nagefille,2),VLOOKUP(AB562,nagegarçon,2)))))))</f>
        <v>2</v>
      </c>
      <c r="AD562" s="423">
        <f>IF(AC562="VAL","VALIDÉ",AC562)</f>
        <v>2</v>
      </c>
      <c r="AE562" s="424">
        <f>IF(AND(H562="DSP",M562="DSP",T562="DSP",AA562="DSP",AD562="DSP"),"DSP",IF(AND(H562="DSP",M562="DSP",T562="DSP",AA562="DSP"),AD562,IF(AND(H562="DSP",M562="DSP",T562="DSP",AD562="DSP"),AA562,IF(AND(H562="DSP",M562="DSP",AA562="DSP",AD562="DSP"),T562,IF(AND(H562="DSP",T562="DSP",AA562="DSP",AD562="DSP"),M562,IF(AND(M562="DSP",T562="DSP",AA562="DSP",AD562="DSP"),H562,IF(AND(T562="DSP",AA562="DSP",AD562="DSP"),(H562+M562)/2,IF(AND(M562="DSP",AA562="DSP",AD562="DSP"),(H562+T562)/2,IF(AND(H562="DSP",AA562="DSP",AD562="DSP"),(M562+T562)/2,IF(AND(M562="DSP",T562="DSP",AD562="DSP"),(H562+AA562)/2,IF(AND(H562="DSP",T562="DSP",AD562="DSP"),(M562+AA562)/2,IF(AND(H562="DSP",M562="DSP",AD562="DSP"),(T562+AA562)/2,IF(AND(M562="DSP",T562="DSP",AA562="DSP"),(H562+AD562)/2,IF(AND(H562="DSP",T562="DSP",AA562="DSP"),(M562+AD562)/2,IF(AND(H562="DSP",M562="DSP",AA562="DSP"),(T562+AD562)/2,IF(AND(H562="DSP",M562="DSP",T562="DSP"),(AA562+AD562)/2,IF(AND(H562="DSP",M562="DSP"),(T562+AA562+AD562)/3,IF(AND(H562="DSP",T562="DSP"),(M562+AA562+AD562)/3,IF(AND(M562="DSP",T562="DSP"),(H562+AA562+AD562)/3,IF(AND(H562="DSP",AA562="DSP"),(M562+T562+AD562)/3,IF(AND(M562="DSP",AA562="DSP"),(H562+T562+AD562)/3,IF(AND(T562="DSP",AA562="DSP"),(H562+M562+AD562)/3,IF(AND(H562="DSP",AD562="DSP"),(M562+T562+AA562)/3,IF(AND(M562="DSP",AD562="DSP"),(H562+T562+AA562)/3,IF(AND(T562="DSP",AD562="DSP"),(H562+M562+AA562)/3,IF(AND(AA562="DSP",AD562="DSP"),(H562+M562+T562)/3,IF(H562="DSP",(M562+T562+AA562+AD562)/4,IF(M562="DSP",(H562+T562+AA562+AD562)/4,IF(T562="DSP",(H562+M562+AA562+AD562)/4,IF(AA562="DSP",(H562+M562+T562+AD562)/4,IF(AD562="DSP",(H562+M562+T562+AA562)/4,SUM(H562+M562+T562+AA562+AD562)/5)))))))))))))))))))))))))))))))</f>
        <v>8.8000000000000007</v>
      </c>
      <c r="AF562" s="425">
        <f>IF(AE562="DSP",0,AE562)</f>
        <v>8.8000000000000007</v>
      </c>
      <c r="AG562" s="484">
        <f>RANK(AF562,$AF$3:$AF$651,0)</f>
        <v>514</v>
      </c>
      <c r="AH562" s="426">
        <f>IF(ISERROR(VLOOKUP(B562,'Notes Ecrit'!$A$2:$B$650,2,FALSE)),"ABI",(VLOOKUP(B562,'Notes Ecrit'!$A$2:$B$650,2,FALSE)))</f>
        <v>4.5</v>
      </c>
      <c r="AI562" s="425">
        <f>IF(OR(AH562="ABI",AH562="VALIDÉ"),0,AH562)</f>
        <v>4.5</v>
      </c>
      <c r="AJ562" s="488">
        <f>RANK(AI562,$AI$3:$AI$651,0)</f>
        <v>464</v>
      </c>
      <c r="AK562" s="427">
        <f>IF(AH562="ABI","DEF",IF(AE562="DSP",AH562,(AE562*0.5+AH562*0.5)))</f>
        <v>6.65</v>
      </c>
    </row>
    <row r="563" spans="1:37" ht="15.75" customHeight="1" thickBot="1" x14ac:dyDescent="0.35">
      <c r="A563" s="414" t="s">
        <v>1026</v>
      </c>
      <c r="B563" s="415">
        <v>21815464</v>
      </c>
      <c r="C563" s="432" t="s">
        <v>1621</v>
      </c>
      <c r="D563" s="433" t="s">
        <v>1622</v>
      </c>
      <c r="E563" s="418"/>
      <c r="F563" s="419"/>
      <c r="G563" s="420"/>
      <c r="H563" s="421"/>
      <c r="I563" s="418"/>
      <c r="J563" s="420"/>
      <c r="K563" s="418"/>
      <c r="L563" s="420"/>
      <c r="M563" s="421"/>
      <c r="N563" s="418"/>
      <c r="O563" s="418"/>
      <c r="P563" s="422"/>
      <c r="Q563" s="420"/>
      <c r="R563" s="418"/>
      <c r="S563" s="420"/>
      <c r="T563" s="421"/>
      <c r="U563" s="418"/>
      <c r="V563" s="420"/>
      <c r="W563" s="418"/>
      <c r="X563" s="420"/>
      <c r="Y563" s="418"/>
      <c r="Z563" s="420"/>
      <c r="AA563" s="421"/>
      <c r="AB563" s="418"/>
      <c r="AC563" s="420"/>
      <c r="AD563" s="423"/>
      <c r="AE563" s="424">
        <v>12.45</v>
      </c>
      <c r="AF563" s="425">
        <f>IF(AE563="DSP",0,AE563)</f>
        <v>12.45</v>
      </c>
      <c r="AG563" s="484">
        <f>RANK(AF563,$AF$3:$AF$651,0)</f>
        <v>140</v>
      </c>
      <c r="AH563" s="426">
        <f>IF(ISERROR(VLOOKUP(B563,'Notes Ecrit'!$A$2:$B$650,2,FALSE)),"ABI",(VLOOKUP(B563,'Notes Ecrit'!$A$2:$B$650,2,FALSE)))</f>
        <v>2.5</v>
      </c>
      <c r="AI563" s="425">
        <f>IF(OR(AH563="ABI",AH563="VALIDÉ"),0,AH563)</f>
        <v>2.5</v>
      </c>
      <c r="AJ563" s="488">
        <f>RANK(AI563,$AI$3:$AI$651,0)</f>
        <v>574</v>
      </c>
      <c r="AK563" s="427">
        <f>IF(AH563="ABI","DEF",IF(AE563="DSP",AH563,(AE563*0.5+AH563*0.5)))</f>
        <v>7.4749999999999996</v>
      </c>
    </row>
    <row r="564" spans="1:37" ht="15.75" customHeight="1" thickBot="1" x14ac:dyDescent="0.35">
      <c r="A564" s="414" t="s">
        <v>1026</v>
      </c>
      <c r="B564" s="415">
        <v>21915770</v>
      </c>
      <c r="C564" s="440" t="s">
        <v>950</v>
      </c>
      <c r="D564" s="441" t="s">
        <v>156</v>
      </c>
      <c r="E564" s="418">
        <v>13</v>
      </c>
      <c r="F564" s="419">
        <f>IF(E564="ABI","ABI",IF(E564="DSP","DSP",IF(E564="VAL","VAL",(VLOOKUP(E564,tpstest,2)))))</f>
        <v>16</v>
      </c>
      <c r="G564" s="420">
        <f>IF(F564="ABI",0,IF(F564="DSP","DSP",IF(F564="VAL","VAL",(IF(A564="F",VLOOKUP(F564,endurfille,2),VLOOKUP(F564,endurgarçon,2))))))</f>
        <v>10</v>
      </c>
      <c r="H564" s="421">
        <f>IF(G564="VAL","VALIDÉ",G564)</f>
        <v>10</v>
      </c>
      <c r="I564" s="418">
        <v>3.25</v>
      </c>
      <c r="J564" s="420">
        <f>IF(I564="ABI",0,IF(I564="DSP","DSP",IF(I564="VAL","VAL",(IF(A564="F",VLOOKUP(I564,VIT20MF,2),VLOOKUP(I564,Vit20MG,2))))))</f>
        <v>16</v>
      </c>
      <c r="K564" s="418">
        <v>7.07</v>
      </c>
      <c r="L564" s="420">
        <f>IF(K564="ABI",0,IF(K564="DSP","DSP",IF(K564="VAL","VAL",(IF(A564="F",VLOOKUP(K564,vit50mf,2),VLOOKUP(K564,vit50mg,2))))))</f>
        <v>9</v>
      </c>
      <c r="M564" s="421">
        <f>IF(OR(J564="DSP",L564="DSP"),"DSP",IF(L564="VAL","VALIDÉ",(J564+L564)/2))</f>
        <v>12.5</v>
      </c>
      <c r="N564" s="418">
        <v>90</v>
      </c>
      <c r="O564" s="418">
        <v>105</v>
      </c>
      <c r="P564" s="422">
        <f>IF(OR(N564="DSP",N564="ABI",N564="VAL"),0,N564/O564)</f>
        <v>0.8571428571428571</v>
      </c>
      <c r="Q564" s="420">
        <f>IF(N564="ABI",0,IF(N564="DSP","DSP",IF(N564="VAL","VAL",IF(A564="F",VLOOKUP(P564,forcefille,2),VLOOKUP(P564,forcegarçon,2)))))</f>
        <v>4.5</v>
      </c>
      <c r="R564" s="418">
        <v>38.6</v>
      </c>
      <c r="S564" s="420">
        <f>IF(R564="ABI",0,IF(R564="DSP","DSP",IF(R564="VAL","VAL",IF(A564="F",VLOOKUP(R564,détfille,2),VLOOKUP(R564,détgarçon,2)))))</f>
        <v>2.5</v>
      </c>
      <c r="T564" s="421">
        <f>IF(OR(Q564="VAL",S564="VAL"),"VALIDÉ",IF(AND(Q564="DSP",S564="DSP"),"DSP",IF(Q564="DSP",S564*2,IF(S564="DSP",Q564*2,(Q564+S564)))))</f>
        <v>7</v>
      </c>
      <c r="U564" s="418">
        <v>27.24</v>
      </c>
      <c r="V564" s="420">
        <f>IF(U564="ABI",0,IF(U564="DSP","DSP",IF(U564="VAL","VAL",IF(A564="F",VLOOKUP(U564,coorfille,2),VLOOKUP(U564,coorgarçon,2)))))</f>
        <v>4.25</v>
      </c>
      <c r="W564" s="418">
        <v>-3</v>
      </c>
      <c r="X564" s="420">
        <f>IF(W564="ABI",0,IF(W564="DSP","DSP",IF(W564="VAL","VAL",IF(A564="F",VLOOKUP(W564,SouplesseFille,2),VLOOKUP(W564,SouplesseGarçon,2)))))</f>
        <v>1.75</v>
      </c>
      <c r="Y564" s="418">
        <v>5</v>
      </c>
      <c r="Z564" s="420">
        <f>IF(Y564="ABI",0,IF(Y564="DSP","DSP",IF(Y564="VAL","VAL",IF(A564="F",VLOOKUP(Y564,eqfille,2),VLOOKUP(Y564,eqgarçon,2)))))</f>
        <v>2.5</v>
      </c>
      <c r="AA564" s="421">
        <f>IF(AND(V564="DSP",X564="DSP",Z564="DSP"),"DSP",IF(AND(V564="DSP",X564="DSP"),Z564*4,IF(AND(V564="DSP",Z564="DSP"),X564*4,IF(AND(X564="DSP",Z564="DSP"),V564*2,IF(V564="DSP",(X564+Z564)*2,IF(X564="DSP",V564+Z564*2,IF(Z564="DSP",V564+X564*2,IF(Z564="VAL","VALIDÉ",V564+X564+Z564))))))))</f>
        <v>8.5</v>
      </c>
      <c r="AB564" s="418">
        <v>48.48</v>
      </c>
      <c r="AC564" s="420">
        <f>IF(AB564="ABI",0,IF(AB564="DNF",0,IF(AB564="DSP","DSP",IF(AB564="VAL","VAL",(IF(A564="F",VLOOKUP(AB564,nagefille,2),VLOOKUP(AB564,nagegarçon,2)))))))</f>
        <v>6</v>
      </c>
      <c r="AD564" s="423">
        <f>IF(AC564="VAL","VALIDÉ",AC564)</f>
        <v>6</v>
      </c>
      <c r="AE564" s="424">
        <f>IF(AND(H564="DSP",M564="DSP",T564="DSP",AA564="DSP",AD564="DSP"),"DSP",IF(AND(H564="DSP",M564="DSP",T564="DSP",AA564="DSP"),AD564,IF(AND(H564="DSP",M564="DSP",T564="DSP",AD564="DSP"),AA564,IF(AND(H564="DSP",M564="DSP",AA564="DSP",AD564="DSP"),T564,IF(AND(H564="DSP",T564="DSP",AA564="DSP",AD564="DSP"),M564,IF(AND(M564="DSP",T564="DSP",AA564="DSP",AD564="DSP"),H564,IF(AND(T564="DSP",AA564="DSP",AD564="DSP"),(H564+M564)/2,IF(AND(M564="DSP",AA564="DSP",AD564="DSP"),(H564+T564)/2,IF(AND(H564="DSP",AA564="DSP",AD564="DSP"),(M564+T564)/2,IF(AND(M564="DSP",T564="DSP",AD564="DSP"),(H564+AA564)/2,IF(AND(H564="DSP",T564="DSP",AD564="DSP"),(M564+AA564)/2,IF(AND(H564="DSP",M564="DSP",AD564="DSP"),(T564+AA564)/2,IF(AND(M564="DSP",T564="DSP",AA564="DSP"),(H564+AD564)/2,IF(AND(H564="DSP",T564="DSP",AA564="DSP"),(M564+AD564)/2,IF(AND(H564="DSP",M564="DSP",AA564="DSP"),(T564+AD564)/2,IF(AND(H564="DSP",M564="DSP",T564="DSP"),(AA564+AD564)/2,IF(AND(H564="DSP",M564="DSP"),(T564+AA564+AD564)/3,IF(AND(H564="DSP",T564="DSP"),(M564+AA564+AD564)/3,IF(AND(M564="DSP",T564="DSP"),(H564+AA564+AD564)/3,IF(AND(H564="DSP",AA564="DSP"),(M564+T564+AD564)/3,IF(AND(M564="DSP",AA564="DSP"),(H564+T564+AD564)/3,IF(AND(T564="DSP",AA564="DSP"),(H564+M564+AD564)/3,IF(AND(H564="DSP",AD564="DSP"),(M564+T564+AA564)/3,IF(AND(M564="DSP",AD564="DSP"),(H564+T564+AA564)/3,IF(AND(T564="DSP",AD564="DSP"),(H564+M564+AA564)/3,IF(AND(AA564="DSP",AD564="DSP"),(H564+M564+T564)/3,IF(H564="DSP",(M564+T564+AA564+AD564)/4,IF(M564="DSP",(H564+T564+AA564+AD564)/4,IF(T564="DSP",(H564+M564+AA564+AD564)/4,IF(AA564="DSP",(H564+M564+T564+AD564)/4,IF(AD564="DSP",(H564+M564+T564+AA564)/4,SUM(H564+M564+T564+AA564+AD564)/5)))))))))))))))))))))))))))))))</f>
        <v>8.8000000000000007</v>
      </c>
      <c r="AF564" s="425">
        <f>IF(AE564="DSP",0,AE564)</f>
        <v>8.8000000000000007</v>
      </c>
      <c r="AG564" s="484">
        <f>RANK(AF564,$AF$3:$AF$651,0)</f>
        <v>514</v>
      </c>
      <c r="AH564" s="426">
        <f>IF(ISERROR(VLOOKUP(B564,'Notes Ecrit'!$A$2:$B$650,2,FALSE)),"ABI",(VLOOKUP(B564,'Notes Ecrit'!$A$2:$B$650,2,FALSE)))</f>
        <v>6</v>
      </c>
      <c r="AI564" s="425">
        <f>IF(OR(AH564="ABI",AH564="VALIDÉ"),0,AH564)</f>
        <v>6</v>
      </c>
      <c r="AJ564" s="488">
        <f>RANK(AI564,$AI$3:$AI$651,0)</f>
        <v>288</v>
      </c>
      <c r="AK564" s="427">
        <f>IF(AH564="ABI","DEF",IF(AE564="DSP",AH564,(AE564*0.5+AH564*0.5)))</f>
        <v>7.4</v>
      </c>
    </row>
    <row r="565" spans="1:37" ht="15.75" customHeight="1" thickBot="1" x14ac:dyDescent="0.35">
      <c r="A565" s="414" t="s">
        <v>74</v>
      </c>
      <c r="B565" s="415">
        <v>21910710</v>
      </c>
      <c r="C565" s="440" t="s">
        <v>951</v>
      </c>
      <c r="D565" s="441" t="s">
        <v>163</v>
      </c>
      <c r="E565" s="418">
        <v>10</v>
      </c>
      <c r="F565" s="419">
        <f>IF(E565="ABI","ABI",IF(E565="DSP","DSP",IF(E565="VAL","VAL",(VLOOKUP(E565,tpstest,2)))))</f>
        <v>14.5</v>
      </c>
      <c r="G565" s="420">
        <f>IF(F565="ABI",0,IF(F565="DSP","DSP",IF(F565="VAL","VAL",(IF(A565="F",VLOOKUP(F565,endurfille,2),VLOOKUP(F565,endurgarçon,2))))))</f>
        <v>10</v>
      </c>
      <c r="H565" s="421">
        <f>IF(G565="VAL","VALIDÉ",G565)</f>
        <v>10</v>
      </c>
      <c r="I565" s="418">
        <v>3.73</v>
      </c>
      <c r="J565" s="420">
        <f>IF(I565="ABI",0,IF(I565="DSP","DSP",IF(I565="VAL","VAL",(IF(A565="F",VLOOKUP(I565,VIT20MF,2),VLOOKUP(I565,Vit20MG,2))))))</f>
        <v>13</v>
      </c>
      <c r="K565" s="418">
        <v>8.09</v>
      </c>
      <c r="L565" s="420">
        <f>IF(K565="ABI",0,IF(K565="DSP","DSP",IF(K565="VAL","VAL",(IF(A565="F",VLOOKUP(K565,vit50mf,2),VLOOKUP(K565,vit50mg,2))))))</f>
        <v>8</v>
      </c>
      <c r="M565" s="421">
        <f>IF(OR(J565="DSP",L565="DSP"),"DSP",IF(L565="VAL","VALIDÉ",(J565+L565)/2))</f>
        <v>10.5</v>
      </c>
      <c r="N565" s="418">
        <v>28</v>
      </c>
      <c r="O565" s="418">
        <v>58</v>
      </c>
      <c r="P565" s="422">
        <f>IF(OR(N565="DSP",N565="ABI",N565="VAL"),0,N565/O565)</f>
        <v>0.48275862068965519</v>
      </c>
      <c r="Q565" s="420">
        <f>IF(N565="ABI",0,IF(N565="DSP","DSP",IF(N565="VAL","VAL",IF(A565="F",VLOOKUP(P565,forcefille,2),VLOOKUP(P565,forcegarçon,2)))))</f>
        <v>4.5</v>
      </c>
      <c r="R565" s="418">
        <v>30.8</v>
      </c>
      <c r="S565" s="420">
        <f>IF(R565="ABI",0,IF(R565="DSP","DSP",IF(R565="VAL","VAL",IF(A565="F",VLOOKUP(R565,détfille,2),VLOOKUP(R565,détgarçon,2)))))</f>
        <v>5</v>
      </c>
      <c r="T565" s="421">
        <f>IF(OR(Q565="VAL",S565="VAL"),"VALIDÉ",IF(AND(Q565="DSP",S565="DSP"),"DSP",IF(Q565="DSP",S565*2,IF(S565="DSP",Q565*2,(Q565+S565)))))</f>
        <v>9.5</v>
      </c>
      <c r="U565" s="418">
        <v>31.71</v>
      </c>
      <c r="V565" s="420">
        <f>IF(U565="ABI",0,IF(U565="DSP","DSP",IF(U565="VAL","VAL",IF(A565="F",VLOOKUP(U565,coorfille,2),VLOOKUP(U565,coorgarçon,2)))))</f>
        <v>3</v>
      </c>
      <c r="W565" s="418">
        <v>3</v>
      </c>
      <c r="X565" s="420">
        <f>IF(W565="ABI",0,IF(W565="DSP","DSP",IF(W565="VAL","VAL",IF(A565="F",VLOOKUP(W565,SouplesseFille,2),VLOOKUP(W565,SouplesseGarçon,2)))))</f>
        <v>3.25</v>
      </c>
      <c r="Y565" s="418">
        <v>4</v>
      </c>
      <c r="Z565" s="420">
        <f>IF(Y565="ABI",0,IF(Y565="DSP","DSP",IF(Y565="VAL","VAL",IF(A565="F",VLOOKUP(Y565,eqfille,2),VLOOKUP(Y565,eqgarçon,2)))))</f>
        <v>3</v>
      </c>
      <c r="AA565" s="421">
        <f>IF(AND(V565="DSP",X565="DSP",Z565="DSP"),"DSP",IF(AND(V565="DSP",X565="DSP"),Z565*4,IF(AND(V565="DSP",Z565="DSP"),X565*4,IF(AND(X565="DSP",Z565="DSP"),V565*2,IF(V565="DSP",(X565+Z565)*2,IF(X565="DSP",V565+Z565*2,IF(Z565="DSP",V565+X565*2,IF(Z565="VAL","VALIDÉ",V565+X565+Z565))))))))</f>
        <v>9.25</v>
      </c>
      <c r="AB565" s="418">
        <v>51.29</v>
      </c>
      <c r="AC565" s="420">
        <f>IF(AB565="ABI",0,IF(AB565="DNF",0,IF(AB565="DSP","DSP",IF(AB565="VAL","VAL",(IF(A565="F",VLOOKUP(AB565,nagefille,2),VLOOKUP(AB565,nagegarçon,2)))))))</f>
        <v>8</v>
      </c>
      <c r="AD565" s="423">
        <f>IF(AC565="VAL","VALIDÉ",AC565)</f>
        <v>8</v>
      </c>
      <c r="AE565" s="424">
        <f>IF(AND(H565="DSP",M565="DSP",T565="DSP",AA565="DSP",AD565="DSP"),"DSP",IF(AND(H565="DSP",M565="DSP",T565="DSP",AA565="DSP"),AD565,IF(AND(H565="DSP",M565="DSP",T565="DSP",AD565="DSP"),AA565,IF(AND(H565="DSP",M565="DSP",AA565="DSP",AD565="DSP"),T565,IF(AND(H565="DSP",T565="DSP",AA565="DSP",AD565="DSP"),M565,IF(AND(M565="DSP",T565="DSP",AA565="DSP",AD565="DSP"),H565,IF(AND(T565="DSP",AA565="DSP",AD565="DSP"),(H565+M565)/2,IF(AND(M565="DSP",AA565="DSP",AD565="DSP"),(H565+T565)/2,IF(AND(H565="DSP",AA565="DSP",AD565="DSP"),(M565+T565)/2,IF(AND(M565="DSP",T565="DSP",AD565="DSP"),(H565+AA565)/2,IF(AND(H565="DSP",T565="DSP",AD565="DSP"),(M565+AA565)/2,IF(AND(H565="DSP",M565="DSP",AD565="DSP"),(T565+AA565)/2,IF(AND(M565="DSP",T565="DSP",AA565="DSP"),(H565+AD565)/2,IF(AND(H565="DSP",T565="DSP",AA565="DSP"),(M565+AD565)/2,IF(AND(H565="DSP",M565="DSP",AA565="DSP"),(T565+AD565)/2,IF(AND(H565="DSP",M565="DSP",T565="DSP"),(AA565+AD565)/2,IF(AND(H565="DSP",M565="DSP"),(T565+AA565+AD565)/3,IF(AND(H565="DSP",T565="DSP"),(M565+AA565+AD565)/3,IF(AND(M565="DSP",T565="DSP"),(H565+AA565+AD565)/3,IF(AND(H565="DSP",AA565="DSP"),(M565+T565+AD565)/3,IF(AND(M565="DSP",AA565="DSP"),(H565+T565+AD565)/3,IF(AND(T565="DSP",AA565="DSP"),(H565+M565+AD565)/3,IF(AND(H565="DSP",AD565="DSP"),(M565+T565+AA565)/3,IF(AND(M565="DSP",AD565="DSP"),(H565+T565+AA565)/3,IF(AND(T565="DSP",AD565="DSP"),(H565+M565+AA565)/3,IF(AND(AA565="DSP",AD565="DSP"),(H565+M565+T565)/3,IF(H565="DSP",(M565+T565+AA565+AD565)/4,IF(M565="DSP",(H565+T565+AA565+AD565)/4,IF(T565="DSP",(H565+M565+AA565+AD565)/4,IF(AA565="DSP",(H565+M565+T565+AD565)/4,IF(AD565="DSP",(H565+M565+T565+AA565)/4,SUM(H565+M565+T565+AA565+AD565)/5)))))))))))))))))))))))))))))))</f>
        <v>9.4499999999999993</v>
      </c>
      <c r="AF565" s="425">
        <f>IF(AE565="DSP",0,AE565)</f>
        <v>9.4499999999999993</v>
      </c>
      <c r="AG565" s="484">
        <f>RANK(AF565,$AF$3:$AF$651,0)</f>
        <v>468</v>
      </c>
      <c r="AH565" s="426">
        <f>IF(ISERROR(VLOOKUP(B565,'Notes Ecrit'!$A$2:$B$650,2,FALSE)),"ABI",(VLOOKUP(B565,'Notes Ecrit'!$A$2:$B$650,2,FALSE)))</f>
        <v>7.5</v>
      </c>
      <c r="AI565" s="425">
        <f>IF(OR(AH565="ABI",AH565="VALIDÉ"),0,AH565)</f>
        <v>7.5</v>
      </c>
      <c r="AJ565" s="488">
        <f>RANK(AI565,$AI$3:$AI$651,0)</f>
        <v>137</v>
      </c>
      <c r="AK565" s="427">
        <f>IF(AH565="ABI","DEF",IF(AE565="DSP",AH565,(AE565*0.5+AH565*0.5)))</f>
        <v>8.4749999999999996</v>
      </c>
    </row>
    <row r="566" spans="1:37" ht="15.75" customHeight="1" thickBot="1" x14ac:dyDescent="0.35">
      <c r="A566" s="414" t="s">
        <v>1026</v>
      </c>
      <c r="B566" s="415">
        <v>21905890</v>
      </c>
      <c r="C566" s="440" t="s">
        <v>952</v>
      </c>
      <c r="D566" s="441" t="s">
        <v>156</v>
      </c>
      <c r="E566" s="418">
        <v>19</v>
      </c>
      <c r="F566" s="419">
        <f>IF(E566="ABI","ABI",IF(E566="DSP","DSP",IF(E566="VAL","VAL",(VLOOKUP(E566,tpstest,2)))))</f>
        <v>19</v>
      </c>
      <c r="G566" s="420">
        <f>IF(F566="ABI",0,IF(F566="DSP","DSP",IF(F566="VAL","VAL",(IF(A566="F",VLOOKUP(F566,endurfille,2),VLOOKUP(F566,endurgarçon,2))))))</f>
        <v>16</v>
      </c>
      <c r="H566" s="421">
        <f>IF(G566="VAL","VALIDÉ",G566)</f>
        <v>16</v>
      </c>
      <c r="I566" s="418">
        <v>3.3</v>
      </c>
      <c r="J566" s="420">
        <f>IF(I566="ABI",0,IF(I566="DSP","DSP",IF(I566="VAL","VAL",(IF(A566="F",VLOOKUP(I566,VIT20MF,2),VLOOKUP(I566,Vit20MG,2))))))</f>
        <v>15</v>
      </c>
      <c r="K566" s="418">
        <v>6.8</v>
      </c>
      <c r="L566" s="420">
        <f>IF(K566="ABI",0,IF(K566="DSP","DSP",IF(K566="VAL","VAL",(IF(A566="F",VLOOKUP(K566,vit50mf,2),VLOOKUP(K566,vit50mg,2))))))</f>
        <v>11</v>
      </c>
      <c r="M566" s="421">
        <f>IF(OR(J566="DSP",L566="DSP"),"DSP",IF(L566="VAL","VALIDÉ",(J566+L566)/2))</f>
        <v>13</v>
      </c>
      <c r="N566" s="418">
        <v>35</v>
      </c>
      <c r="O566" s="418">
        <v>51</v>
      </c>
      <c r="P566" s="422">
        <f>IF(OR(N566="DSP",N566="ABI",N566="VAL"),0,N566/O566)</f>
        <v>0.68627450980392157</v>
      </c>
      <c r="Q566" s="420">
        <f>IF(N566="ABI",0,IF(N566="DSP","DSP",IF(N566="VAL","VAL",IF(A566="F",VLOOKUP(P566,forcefille,2),VLOOKUP(P566,forcegarçon,2)))))</f>
        <v>3.5</v>
      </c>
      <c r="R566" s="418">
        <v>37.1</v>
      </c>
      <c r="S566" s="420">
        <f>IF(R566="ABI",0,IF(R566="DSP","DSP",IF(R566="VAL","VAL",IF(A566="F",VLOOKUP(R566,détfille,2),VLOOKUP(R566,détgarçon,2)))))</f>
        <v>2.5</v>
      </c>
      <c r="T566" s="421">
        <f>IF(OR(Q566="VAL",S566="VAL"),"VALIDÉ",IF(AND(Q566="DSP",S566="DSP"),"DSP",IF(Q566="DSP",S566*2,IF(S566="DSP",Q566*2,(Q566+S566)))))</f>
        <v>6</v>
      </c>
      <c r="U566" s="418">
        <v>24.97</v>
      </c>
      <c r="V566" s="420">
        <f>IF(U566="ABI",0,IF(U566="DSP","DSP",IF(U566="VAL","VAL",IF(A566="F",VLOOKUP(U566,coorfille,2),VLOOKUP(U566,coorgarçon,2)))))</f>
        <v>5.5</v>
      </c>
      <c r="W566" s="418">
        <v>-11</v>
      </c>
      <c r="X566" s="420">
        <f>IF(W566="ABI",0,IF(W566="DSP","DSP",IF(W566="VAL","VAL",IF(A566="F",VLOOKUP(W566,SouplesseFille,2),VLOOKUP(W566,SouplesseGarçon,2)))))</f>
        <v>0.75</v>
      </c>
      <c r="Y566" s="418">
        <v>5</v>
      </c>
      <c r="Z566" s="420">
        <f>IF(Y566="ABI",0,IF(Y566="DSP","DSP",IF(Y566="VAL","VAL",IF(A566="F",VLOOKUP(Y566,eqfille,2),VLOOKUP(Y566,eqgarçon,2)))))</f>
        <v>2.5</v>
      </c>
      <c r="AA566" s="421">
        <f>IF(AND(V566="DSP",X566="DSP",Z566="DSP"),"DSP",IF(AND(V566="DSP",X566="DSP"),Z566*4,IF(AND(V566="DSP",Z566="DSP"),X566*4,IF(AND(X566="DSP",Z566="DSP"),V566*2,IF(V566="DSP",(X566+Z566)*2,IF(X566="DSP",V566+Z566*2,IF(Z566="DSP",V566+X566*2,IF(Z566="VAL","VALIDÉ",V566+X566+Z566))))))))</f>
        <v>8.75</v>
      </c>
      <c r="AB566" s="418">
        <v>39.08</v>
      </c>
      <c r="AC566" s="420">
        <f>IF(AB566="ABI",0,IF(AB566="DNF",0,IF(AB566="DSP","DSP",IF(AB566="VAL","VAL",(IF(A566="F",VLOOKUP(AB566,nagefille,2),VLOOKUP(AB566,nagegarçon,2)))))))</f>
        <v>11</v>
      </c>
      <c r="AD566" s="423">
        <f>IF(AC566="VAL","VALIDÉ",AC566)</f>
        <v>11</v>
      </c>
      <c r="AE566" s="424">
        <f>IF(AND(H566="DSP",M566="DSP",T566="DSP",AA566="DSP",AD566="DSP"),"DSP",IF(AND(H566="DSP",M566="DSP",T566="DSP",AA566="DSP"),AD566,IF(AND(H566="DSP",M566="DSP",T566="DSP",AD566="DSP"),AA566,IF(AND(H566="DSP",M566="DSP",AA566="DSP",AD566="DSP"),T566,IF(AND(H566="DSP",T566="DSP",AA566="DSP",AD566="DSP"),M566,IF(AND(M566="DSP",T566="DSP",AA566="DSP",AD566="DSP"),H566,IF(AND(T566="DSP",AA566="DSP",AD566="DSP"),(H566+M566)/2,IF(AND(M566="DSP",AA566="DSP",AD566="DSP"),(H566+T566)/2,IF(AND(H566="DSP",AA566="DSP",AD566="DSP"),(M566+T566)/2,IF(AND(M566="DSP",T566="DSP",AD566="DSP"),(H566+AA566)/2,IF(AND(H566="DSP",T566="DSP",AD566="DSP"),(M566+AA566)/2,IF(AND(H566="DSP",M566="DSP",AD566="DSP"),(T566+AA566)/2,IF(AND(M566="DSP",T566="DSP",AA566="DSP"),(H566+AD566)/2,IF(AND(H566="DSP",T566="DSP",AA566="DSP"),(M566+AD566)/2,IF(AND(H566="DSP",M566="DSP",AA566="DSP"),(T566+AD566)/2,IF(AND(H566="DSP",M566="DSP",T566="DSP"),(AA566+AD566)/2,IF(AND(H566="DSP",M566="DSP"),(T566+AA566+AD566)/3,IF(AND(H566="DSP",T566="DSP"),(M566+AA566+AD566)/3,IF(AND(M566="DSP",T566="DSP"),(H566+AA566+AD566)/3,IF(AND(H566="DSP",AA566="DSP"),(M566+T566+AD566)/3,IF(AND(M566="DSP",AA566="DSP"),(H566+T566+AD566)/3,IF(AND(T566="DSP",AA566="DSP"),(H566+M566+AD566)/3,IF(AND(H566="DSP",AD566="DSP"),(M566+T566+AA566)/3,IF(AND(M566="DSP",AD566="DSP"),(H566+T566+AA566)/3,IF(AND(T566="DSP",AD566="DSP"),(H566+M566+AA566)/3,IF(AND(AA566="DSP",AD566="DSP"),(H566+M566+T566)/3,IF(H566="DSP",(M566+T566+AA566+AD566)/4,IF(M566="DSP",(H566+T566+AA566+AD566)/4,IF(T566="DSP",(H566+M566+AA566+AD566)/4,IF(AA566="DSP",(H566+M566+T566+AD566)/4,IF(AD566="DSP",(H566+M566+T566+AA566)/4,SUM(H566+M566+T566+AA566+AD566)/5)))))))))))))))))))))))))))))))</f>
        <v>10.95</v>
      </c>
      <c r="AF566" s="425">
        <f>IF(AE566="DSP",0,AE566)</f>
        <v>10.95</v>
      </c>
      <c r="AG566" s="484">
        <f>RANK(AF566,$AF$3:$AF$651,0)</f>
        <v>329</v>
      </c>
      <c r="AH566" s="426">
        <f>IF(ISERROR(VLOOKUP(B566,'Notes Ecrit'!$A$2:$B$650,2,FALSE)),"ABI",(VLOOKUP(B566,'Notes Ecrit'!$A$2:$B$650,2,FALSE)))</f>
        <v>3.5</v>
      </c>
      <c r="AI566" s="425">
        <f>IF(OR(AH566="ABI",AH566="VALIDÉ"),0,AH566)</f>
        <v>3.5</v>
      </c>
      <c r="AJ566" s="488">
        <f>RANK(AI566,$AI$3:$AI$651,0)</f>
        <v>531</v>
      </c>
      <c r="AK566" s="427">
        <f>IF(AH566="ABI","DEF",IF(AE566="DSP",AH566,(AE566*0.5+AH566*0.5)))</f>
        <v>7.2249999999999996</v>
      </c>
    </row>
    <row r="567" spans="1:37" ht="15.75" customHeight="1" thickBot="1" x14ac:dyDescent="0.35">
      <c r="A567" s="414" t="s">
        <v>1026</v>
      </c>
      <c r="B567" s="415">
        <v>21916700</v>
      </c>
      <c r="C567" s="440" t="s">
        <v>306</v>
      </c>
      <c r="D567" s="441" t="s">
        <v>953</v>
      </c>
      <c r="E567" s="418">
        <v>17</v>
      </c>
      <c r="F567" s="419">
        <f>IF(E567="ABI","ABI",IF(E567="DSP","DSP",IF(E567="VAL","VAL",(VLOOKUP(E567,tpstest,2)))))</f>
        <v>18</v>
      </c>
      <c r="G567" s="420">
        <f>IF(F567="ABI",0,IF(F567="DSP","DSP",IF(F567="VAL","VAL",(IF(A567="F",VLOOKUP(F567,endurfille,2),VLOOKUP(F567,endurgarçon,2))))))</f>
        <v>14</v>
      </c>
      <c r="H567" s="421">
        <f>IF(G567="VAL","VALIDÉ",G567)</f>
        <v>14</v>
      </c>
      <c r="I567" s="418">
        <v>3.09</v>
      </c>
      <c r="J567" s="420">
        <f>IF(I567="ABI",0,IF(I567="DSP","DSP",IF(I567="VAL","VAL",(IF(A567="F",VLOOKUP(I567,VIT20MF,2),VLOOKUP(I567,Vit20MG,2))))))</f>
        <v>19</v>
      </c>
      <c r="K567" s="418">
        <v>6.79</v>
      </c>
      <c r="L567" s="420">
        <f>IF(K567="ABI",0,IF(K567="DSP","DSP",IF(K567="VAL","VAL",(IF(A567="F",VLOOKUP(K567,vit50mf,2),VLOOKUP(K567,vit50mg,2))))))</f>
        <v>11</v>
      </c>
      <c r="M567" s="421">
        <f>IF(OR(J567="DSP",L567="DSP"),"DSP",IF(L567="VAL","VALIDÉ",(J567+L567)/2))</f>
        <v>15</v>
      </c>
      <c r="N567" s="418">
        <v>45</v>
      </c>
      <c r="O567" s="418">
        <v>62</v>
      </c>
      <c r="P567" s="422">
        <f>IF(OR(N567="DSP",N567="ABI",N567="VAL"),0,N567/O567)</f>
        <v>0.72580645161290325</v>
      </c>
      <c r="Q567" s="420">
        <f>IF(N567="ABI",0,IF(N567="DSP","DSP",IF(N567="VAL","VAL",IF(A567="F",VLOOKUP(P567,forcefille,2),VLOOKUP(P567,forcegarçon,2)))))</f>
        <v>4</v>
      </c>
      <c r="R567" s="418">
        <v>31.9</v>
      </c>
      <c r="S567" s="420">
        <f>IF(R567="ABI",0,IF(R567="DSP","DSP",IF(R567="VAL","VAL",IF(A567="F",VLOOKUP(R567,détfille,2),VLOOKUP(R567,détgarçon,2)))))</f>
        <v>1</v>
      </c>
      <c r="T567" s="421">
        <f>IF(OR(Q567="VAL",S567="VAL"),"VALIDÉ",IF(AND(Q567="DSP",S567="DSP"),"DSP",IF(Q567="DSP",S567*2,IF(S567="DSP",Q567*2,(Q567+S567)))))</f>
        <v>5</v>
      </c>
      <c r="U567" s="418">
        <v>25</v>
      </c>
      <c r="V567" s="420">
        <f>IF(U567="ABI",0,IF(U567="DSP","DSP",IF(U567="VAL","VAL",IF(A567="F",VLOOKUP(U567,coorfille,2),VLOOKUP(U567,coorgarçon,2)))))</f>
        <v>5.25</v>
      </c>
      <c r="W567" s="418">
        <v>-10</v>
      </c>
      <c r="X567" s="420">
        <f>IF(W567="ABI",0,IF(W567="DSP","DSP",IF(W567="VAL","VAL",IF(A567="F",VLOOKUP(W567,SouplesseFille,2),VLOOKUP(W567,SouplesseGarçon,2)))))</f>
        <v>0.75</v>
      </c>
      <c r="Y567" s="418">
        <v>5</v>
      </c>
      <c r="Z567" s="420">
        <f>IF(Y567="ABI",0,IF(Y567="DSP","DSP",IF(Y567="VAL","VAL",IF(A567="F",VLOOKUP(Y567,eqfille,2),VLOOKUP(Y567,eqgarçon,2)))))</f>
        <v>2.5</v>
      </c>
      <c r="AA567" s="421">
        <f>IF(AND(V567="DSP",X567="DSP",Z567="DSP"),"DSP",IF(AND(V567="DSP",X567="DSP"),Z567*4,IF(AND(V567="DSP",Z567="DSP"),X567*4,IF(AND(X567="DSP",Z567="DSP"),V567*2,IF(V567="DSP",(X567+Z567)*2,IF(X567="DSP",V567+Z567*2,IF(Z567="DSP",V567+X567*2,IF(Z567="VAL","VALIDÉ",V567+X567+Z567))))))))</f>
        <v>8.5</v>
      </c>
      <c r="AB567" s="418">
        <v>41.73</v>
      </c>
      <c r="AC567" s="420">
        <f>IF(AB567="ABI",0,IF(AB567="DNF",0,IF(AB567="DSP","DSP",IF(AB567="VAL","VAL",(IF(A567="F",VLOOKUP(AB567,nagefille,2),VLOOKUP(AB567,nagegarçon,2)))))))</f>
        <v>9</v>
      </c>
      <c r="AD567" s="423">
        <f>IF(AC567="VAL","VALIDÉ",AC567)</f>
        <v>9</v>
      </c>
      <c r="AE567" s="424">
        <f>IF(AND(H567="DSP",M567="DSP",T567="DSP",AA567="DSP",AD567="DSP"),"DSP",IF(AND(H567="DSP",M567="DSP",T567="DSP",AA567="DSP"),AD567,IF(AND(H567="DSP",M567="DSP",T567="DSP",AD567="DSP"),AA567,IF(AND(H567="DSP",M567="DSP",AA567="DSP",AD567="DSP"),T567,IF(AND(H567="DSP",T567="DSP",AA567="DSP",AD567="DSP"),M567,IF(AND(M567="DSP",T567="DSP",AA567="DSP",AD567="DSP"),H567,IF(AND(T567="DSP",AA567="DSP",AD567="DSP"),(H567+M567)/2,IF(AND(M567="DSP",AA567="DSP",AD567="DSP"),(H567+T567)/2,IF(AND(H567="DSP",AA567="DSP",AD567="DSP"),(M567+T567)/2,IF(AND(M567="DSP",T567="DSP",AD567="DSP"),(H567+AA567)/2,IF(AND(H567="DSP",T567="DSP",AD567="DSP"),(M567+AA567)/2,IF(AND(H567="DSP",M567="DSP",AD567="DSP"),(T567+AA567)/2,IF(AND(M567="DSP",T567="DSP",AA567="DSP"),(H567+AD567)/2,IF(AND(H567="DSP",T567="DSP",AA567="DSP"),(M567+AD567)/2,IF(AND(H567="DSP",M567="DSP",AA567="DSP"),(T567+AD567)/2,IF(AND(H567="DSP",M567="DSP",T567="DSP"),(AA567+AD567)/2,IF(AND(H567="DSP",M567="DSP"),(T567+AA567+AD567)/3,IF(AND(H567="DSP",T567="DSP"),(M567+AA567+AD567)/3,IF(AND(M567="DSP",T567="DSP"),(H567+AA567+AD567)/3,IF(AND(H567="DSP",AA567="DSP"),(M567+T567+AD567)/3,IF(AND(M567="DSP",AA567="DSP"),(H567+T567+AD567)/3,IF(AND(T567="DSP",AA567="DSP"),(H567+M567+AD567)/3,IF(AND(H567="DSP",AD567="DSP"),(M567+T567+AA567)/3,IF(AND(M567="DSP",AD567="DSP"),(H567+T567+AA567)/3,IF(AND(T567="DSP",AD567="DSP"),(H567+M567+AA567)/3,IF(AND(AA567="DSP",AD567="DSP"),(H567+M567+T567)/3,IF(H567="DSP",(M567+T567+AA567+AD567)/4,IF(M567="DSP",(H567+T567+AA567+AD567)/4,IF(T567="DSP",(H567+M567+AA567+AD567)/4,IF(AA567="DSP",(H567+M567+T567+AD567)/4,IF(AD567="DSP",(H567+M567+T567+AA567)/4,SUM(H567+M567+T567+AA567+AD567)/5)))))))))))))))))))))))))))))))</f>
        <v>10.3</v>
      </c>
      <c r="AF567" s="425">
        <f>IF(AE567="DSP",0,AE567)</f>
        <v>10.3</v>
      </c>
      <c r="AG567" s="484">
        <f>RANK(AF567,$AF$3:$AF$651,0)</f>
        <v>406</v>
      </c>
      <c r="AH567" s="426">
        <f>IF(ISERROR(VLOOKUP(B567,'Notes Ecrit'!$A$2:$B$650,2,FALSE)),"ABI",(VLOOKUP(B567,'Notes Ecrit'!$A$2:$B$650,2,FALSE)))</f>
        <v>3</v>
      </c>
      <c r="AI567" s="425">
        <f>IF(OR(AH567="ABI",AH567="VALIDÉ"),0,AH567)</f>
        <v>3</v>
      </c>
      <c r="AJ567" s="488">
        <f>RANK(AI567,$AI$3:$AI$651,0)</f>
        <v>556</v>
      </c>
      <c r="AK567" s="427">
        <f>IF(AH567="ABI","DEF",IF(AE567="DSP",AH567,(AE567*0.5+AH567*0.5)))</f>
        <v>6.65</v>
      </c>
    </row>
    <row r="568" spans="1:37" ht="15.75" customHeight="1" thickBot="1" x14ac:dyDescent="0.35">
      <c r="A568" s="414" t="s">
        <v>74</v>
      </c>
      <c r="B568" s="415">
        <v>21700564</v>
      </c>
      <c r="C568" s="440" t="s">
        <v>54</v>
      </c>
      <c r="D568" s="441" t="s">
        <v>103</v>
      </c>
      <c r="E568" s="418" t="s">
        <v>1025</v>
      </c>
      <c r="F568" s="419" t="str">
        <f>IF(E568="ABI","ABI",IF(E568="DSP","DSP",IF(E568="VAL","VAL",(VLOOKUP(E568,tpstest,2)))))</f>
        <v>DSP</v>
      </c>
      <c r="G568" s="420" t="str">
        <f>IF(F568="ABI",0,IF(F568="DSP","DSP",IF(F568="VAL","VAL",(IF(A568="F",VLOOKUP(F568,endurfille,2),VLOOKUP(F568,endurgarçon,2))))))</f>
        <v>DSP</v>
      </c>
      <c r="H568" s="421" t="str">
        <f>IF(G568="VAL","VALIDÉ",G568)</f>
        <v>DSP</v>
      </c>
      <c r="I568" s="418" t="s">
        <v>1025</v>
      </c>
      <c r="J568" s="420" t="str">
        <f>IF(I568="ABI",0,IF(I568="DSP","DSP",IF(I568="VAL","VAL",(IF(A568="F",VLOOKUP(I568,VIT20MF,2),VLOOKUP(I568,Vit20MG,2))))))</f>
        <v>DSP</v>
      </c>
      <c r="K568" s="418" t="s">
        <v>1025</v>
      </c>
      <c r="L568" s="420" t="str">
        <f>IF(K568="ABI",0,IF(K568="DSP","DSP",IF(K568="VAL","VAL",(IF(A568="F",VLOOKUP(K568,vit50mf,2),VLOOKUP(K568,vit50mg,2))))))</f>
        <v>DSP</v>
      </c>
      <c r="M568" s="421" t="str">
        <f>IF(OR(J568="DSP",L568="DSP"),"DSP",IF(L568="VAL","VALIDÉ",(J568+L568)/2))</f>
        <v>DSP</v>
      </c>
      <c r="N568" s="418" t="s">
        <v>1025</v>
      </c>
      <c r="O568" s="418"/>
      <c r="P568" s="422">
        <f>IF(OR(N568="DSP",N568="ABI",N568="VAL"),0,N568/O568)</f>
        <v>0</v>
      </c>
      <c r="Q568" s="420" t="str">
        <f>IF(N568="ABI",0,IF(N568="DSP","DSP",IF(N568="VAL","VAL",IF(A568="F",VLOOKUP(P568,forcefille,2),VLOOKUP(P568,forcegarçon,2)))))</f>
        <v>DSP</v>
      </c>
      <c r="R568" s="418" t="s">
        <v>1025</v>
      </c>
      <c r="S568" s="420" t="str">
        <f>IF(R568="ABI",0,IF(R568="DSP","DSP",IF(R568="VAL","VAL",IF(A568="F",VLOOKUP(R568,détfille,2),VLOOKUP(R568,détgarçon,2)))))</f>
        <v>DSP</v>
      </c>
      <c r="T568" s="421" t="str">
        <f>IF(OR(Q568="VAL",S568="VAL"),"VALIDÉ",IF(AND(Q568="DSP",S568="DSP"),"DSP",IF(Q568="DSP",S568*2,IF(S568="DSP",Q568*2,(Q568+S568)))))</f>
        <v>DSP</v>
      </c>
      <c r="U568" s="418" t="s">
        <v>1025</v>
      </c>
      <c r="V568" s="420" t="str">
        <f>IF(U568="ABI",0,IF(U568="DSP","DSP",IF(U568="VAL","VAL",IF(A568="F",VLOOKUP(U568,coorfille,2),VLOOKUP(U568,coorgarçon,2)))))</f>
        <v>DSP</v>
      </c>
      <c r="W568" s="418" t="s">
        <v>1025</v>
      </c>
      <c r="X568" s="420" t="str">
        <f>IF(W568="ABI",0,IF(W568="DSP","DSP",IF(W568="VAL","VAL",IF(A568="F",VLOOKUP(W568,SouplesseFille,2),VLOOKUP(W568,SouplesseGarçon,2)))))</f>
        <v>DSP</v>
      </c>
      <c r="Y568" s="418" t="s">
        <v>1025</v>
      </c>
      <c r="Z568" s="420" t="str">
        <f>IF(Y568="ABI",0,IF(Y568="DSP","DSP",IF(Y568="VAL","VAL",IF(A568="F",VLOOKUP(Y568,eqfille,2),VLOOKUP(Y568,eqgarçon,2)))))</f>
        <v>DSP</v>
      </c>
      <c r="AA568" s="421" t="str">
        <f>IF(AND(V568="DSP",X568="DSP",Z568="DSP"),"DSP",IF(AND(V568="DSP",X568="DSP"),Z568*4,IF(AND(V568="DSP",Z568="DSP"),X568*4,IF(AND(X568="DSP",Z568="DSP"),V568*2,IF(V568="DSP",(X568+Z568)*2,IF(X568="DSP",V568+Z568*2,IF(Z568="DSP",V568+X568*2,IF(Z568="VAL","VALIDÉ",V568+X568+Z568))))))))</f>
        <v>DSP</v>
      </c>
      <c r="AB568" s="418" t="s">
        <v>1025</v>
      </c>
      <c r="AC568" s="420" t="str">
        <f>IF(AB568="ABI",0,IF(AB568="DNF",0,IF(AB568="DSP","DSP",IF(AB568="VAL","VAL",(IF(A568="F",VLOOKUP(AB568,nagefille,2),VLOOKUP(AB568,nagegarçon,2)))))))</f>
        <v>DSP</v>
      </c>
      <c r="AD568" s="423" t="str">
        <f>IF(AC568="VAL","VALIDÉ",AC568)</f>
        <v>DSP</v>
      </c>
      <c r="AE568" s="424" t="str">
        <f>IF(AND(H568="DSP",M568="DSP",T568="DSP",AA568="DSP",AD568="DSP"),"DSP",IF(AND(H568="DSP",M568="DSP",T568="DSP",AA568="DSP"),AD568,IF(AND(H568="DSP",M568="DSP",T568="DSP",AD568="DSP"),AA568,IF(AND(H568="DSP",M568="DSP",AA568="DSP",AD568="DSP"),T568,IF(AND(H568="DSP",T568="DSP",AA568="DSP",AD568="DSP"),M568,IF(AND(M568="DSP",T568="DSP",AA568="DSP",AD568="DSP"),H568,IF(AND(T568="DSP",AA568="DSP",AD568="DSP"),(H568+M568)/2,IF(AND(M568="DSP",AA568="DSP",AD568="DSP"),(H568+T568)/2,IF(AND(H568="DSP",AA568="DSP",AD568="DSP"),(M568+T568)/2,IF(AND(M568="DSP",T568="DSP",AD568="DSP"),(H568+AA568)/2,IF(AND(H568="DSP",T568="DSP",AD568="DSP"),(M568+AA568)/2,IF(AND(H568="DSP",M568="DSP",AD568="DSP"),(T568+AA568)/2,IF(AND(M568="DSP",T568="DSP",AA568="DSP"),(H568+AD568)/2,IF(AND(H568="DSP",T568="DSP",AA568="DSP"),(M568+AD568)/2,IF(AND(H568="DSP",M568="DSP",AA568="DSP"),(T568+AD568)/2,IF(AND(H568="DSP",M568="DSP",T568="DSP"),(AA568+AD568)/2,IF(AND(H568="DSP",M568="DSP"),(T568+AA568+AD568)/3,IF(AND(H568="DSP",T568="DSP"),(M568+AA568+AD568)/3,IF(AND(M568="DSP",T568="DSP"),(H568+AA568+AD568)/3,IF(AND(H568="DSP",AA568="DSP"),(M568+T568+AD568)/3,IF(AND(M568="DSP",AA568="DSP"),(H568+T568+AD568)/3,IF(AND(T568="DSP",AA568="DSP"),(H568+M568+AD568)/3,IF(AND(H568="DSP",AD568="DSP"),(M568+T568+AA568)/3,IF(AND(M568="DSP",AD568="DSP"),(H568+T568+AA568)/3,IF(AND(T568="DSP",AD568="DSP"),(H568+M568+AA568)/3,IF(AND(AA568="DSP",AD568="DSP"),(H568+M568+T568)/3,IF(H568="DSP",(M568+T568+AA568+AD568)/4,IF(M568="DSP",(H568+T568+AA568+AD568)/4,IF(T568="DSP",(H568+M568+AA568+AD568)/4,IF(AA568="DSP",(H568+M568+T568+AD568)/4,IF(AD568="DSP",(H568+M568+T568+AA568)/4,SUM(H568+M568+T568+AA568+AD568)/5)))))))))))))))))))))))))))))))</f>
        <v>DSP</v>
      </c>
      <c r="AF568" s="425">
        <f>IF(AE568="DSP",0,AE568)</f>
        <v>0</v>
      </c>
      <c r="AG568" s="484">
        <f>RANK(AF568,$AF$3:$AF$651,0)</f>
        <v>584</v>
      </c>
      <c r="AH568" s="426">
        <f>IF(ISERROR(VLOOKUP(B568,'Notes Ecrit'!$A$2:$B$650,2,FALSE)),"ABI",(VLOOKUP(B568,'Notes Ecrit'!$A$2:$B$650,2,FALSE)))</f>
        <v>4.5</v>
      </c>
      <c r="AI568" s="425">
        <f>IF(OR(AH568="ABI",AH568="VALIDÉ"),0,AH568)</f>
        <v>4.5</v>
      </c>
      <c r="AJ568" s="488">
        <f>RANK(AI568,$AI$3:$AI$651,0)</f>
        <v>464</v>
      </c>
      <c r="AK568" s="427">
        <f>IF(AH568="ABI","DEF",IF(AE568="DSP",AH568,(AE568*0.5+AH568*0.5)))</f>
        <v>4.5</v>
      </c>
    </row>
    <row r="569" spans="1:37" ht="15.75" customHeight="1" thickBot="1" x14ac:dyDescent="0.35">
      <c r="A569" s="414" t="s">
        <v>74</v>
      </c>
      <c r="B569" s="455">
        <v>21916286</v>
      </c>
      <c r="C569" s="464" t="s">
        <v>954</v>
      </c>
      <c r="D569" s="465" t="s">
        <v>955</v>
      </c>
      <c r="E569" s="418" t="s">
        <v>329</v>
      </c>
      <c r="F569" s="419" t="str">
        <f>IF(E569="ABI","ABI",IF(E569="DSP","DSP",IF(E569="VAL","VAL",(VLOOKUP(E569,tpstest,2)))))</f>
        <v>ABI</v>
      </c>
      <c r="G569" s="420">
        <f>IF(F569="ABI",0,IF(F569="DSP","DSP",IF(F569="VAL","VAL",(IF(A569="F",VLOOKUP(F569,endurfille,2),VLOOKUP(F569,endurgarçon,2))))))</f>
        <v>0</v>
      </c>
      <c r="H569" s="421">
        <f>IF(G569="VAL","VALIDÉ",G569)</f>
        <v>0</v>
      </c>
      <c r="I569" s="418" t="s">
        <v>329</v>
      </c>
      <c r="J569" s="420">
        <f>IF(I569="ABI",0,IF(I569="DSP","DSP",IF(I569="VAL","VAL",(IF(A569="F",VLOOKUP(I569,VIT20MF,2),VLOOKUP(I569,Vit20MG,2))))))</f>
        <v>0</v>
      </c>
      <c r="K569" s="418" t="s">
        <v>329</v>
      </c>
      <c r="L569" s="420">
        <f>IF(K569="ABI",0,IF(K569="DSP","DSP",IF(K569="VAL","VAL",(IF(A569="F",VLOOKUP(K569,vit50mf,2),VLOOKUP(K569,vit50mg,2))))))</f>
        <v>0</v>
      </c>
      <c r="M569" s="421">
        <f>IF(OR(J569="DSP",L569="DSP"),"DSP",IF(L569="VAL","VALIDÉ",(J569+L569)/2))</f>
        <v>0</v>
      </c>
      <c r="N569" s="418" t="s">
        <v>329</v>
      </c>
      <c r="O569" s="418"/>
      <c r="P569" s="422">
        <f>IF(OR(N569="DSP",N569="ABI",N569="VAL"),0,N569/O569)</f>
        <v>0</v>
      </c>
      <c r="Q569" s="420">
        <f>IF(N569="ABI",0,IF(N569="DSP","DSP",IF(N569="VAL","VAL",IF(A569="F",VLOOKUP(P569,forcefille,2),VLOOKUP(P569,forcegarçon,2)))))</f>
        <v>0</v>
      </c>
      <c r="R569" s="418" t="s">
        <v>329</v>
      </c>
      <c r="S569" s="420">
        <f>IF(R569="ABI",0,IF(R569="DSP","DSP",IF(R569="VAL","VAL",IF(A569="F",VLOOKUP(R569,détfille,2),VLOOKUP(R569,détgarçon,2)))))</f>
        <v>0</v>
      </c>
      <c r="T569" s="421">
        <f>IF(OR(Q569="VAL",S569="VAL"),"VALIDÉ",IF(AND(Q569="DSP",S569="DSP"),"DSP",IF(Q569="DSP",S569*2,IF(S569="DSP",Q569*2,(Q569+S569)))))</f>
        <v>0</v>
      </c>
      <c r="U569" s="418" t="s">
        <v>329</v>
      </c>
      <c r="V569" s="420">
        <f>IF(U569="ABI",0,IF(U569="DSP","DSP",IF(U569="VAL","VAL",IF(A569="F",VLOOKUP(U569,coorfille,2),VLOOKUP(U569,coorgarçon,2)))))</f>
        <v>0</v>
      </c>
      <c r="W569" s="418" t="s">
        <v>329</v>
      </c>
      <c r="X569" s="420">
        <f>IF(W569="ABI",0,IF(W569="DSP","DSP",IF(W569="VAL","VAL",IF(A569="F",VLOOKUP(W569,SouplesseFille,2),VLOOKUP(W569,SouplesseGarçon,2)))))</f>
        <v>0</v>
      </c>
      <c r="Y569" s="418" t="s">
        <v>329</v>
      </c>
      <c r="Z569" s="420">
        <f>IF(Y569="ABI",0,IF(Y569="DSP","DSP",IF(Y569="VAL","VAL",IF(A569="F",VLOOKUP(Y569,eqfille,2),VLOOKUP(Y569,eqgarçon,2)))))</f>
        <v>0</v>
      </c>
      <c r="AA569" s="421">
        <f>IF(AND(V569="DSP",X569="DSP",Z569="DSP"),"DSP",IF(AND(V569="DSP",X569="DSP"),Z569*4,IF(AND(V569="DSP",Z569="DSP"),X569*4,IF(AND(X569="DSP",Z569="DSP"),V569*2,IF(V569="DSP",(X569+Z569)*2,IF(X569="DSP",V569+Z569*2,IF(Z569="DSP",V569+X569*2,IF(Z569="VAL","VALIDÉ",V569+X569+Z569))))))))</f>
        <v>0</v>
      </c>
      <c r="AB569" s="418" t="s">
        <v>329</v>
      </c>
      <c r="AC569" s="420">
        <f>IF(AB569="ABI",0,IF(AB569="DNF",0,IF(AB569="DSP","DSP",IF(AB569="VAL","VAL",(IF(A569="F",VLOOKUP(AB569,nagefille,2),VLOOKUP(AB569,nagegarçon,2)))))))</f>
        <v>0</v>
      </c>
      <c r="AD569" s="423">
        <f>IF(AC569="VAL","VALIDÉ",AC569)</f>
        <v>0</v>
      </c>
      <c r="AE569" s="424">
        <f>IF(AND(H569="DSP",M569="DSP",T569="DSP",AA569="DSP",AD569="DSP"),"DSP",IF(AND(H569="DSP",M569="DSP",T569="DSP",AA569="DSP"),AD569,IF(AND(H569="DSP",M569="DSP",T569="DSP",AD569="DSP"),AA569,IF(AND(H569="DSP",M569="DSP",AA569="DSP",AD569="DSP"),T569,IF(AND(H569="DSP",T569="DSP",AA569="DSP",AD569="DSP"),M569,IF(AND(M569="DSP",T569="DSP",AA569="DSP",AD569="DSP"),H569,IF(AND(T569="DSP",AA569="DSP",AD569="DSP"),(H569+M569)/2,IF(AND(M569="DSP",AA569="DSP",AD569="DSP"),(H569+T569)/2,IF(AND(H569="DSP",AA569="DSP",AD569="DSP"),(M569+T569)/2,IF(AND(M569="DSP",T569="DSP",AD569="DSP"),(H569+AA569)/2,IF(AND(H569="DSP",T569="DSP",AD569="DSP"),(M569+AA569)/2,IF(AND(H569="DSP",M569="DSP",AD569="DSP"),(T569+AA569)/2,IF(AND(M569="DSP",T569="DSP",AA569="DSP"),(H569+AD569)/2,IF(AND(H569="DSP",T569="DSP",AA569="DSP"),(M569+AD569)/2,IF(AND(H569="DSP",M569="DSP",AA569="DSP"),(T569+AD569)/2,IF(AND(H569="DSP",M569="DSP",T569="DSP"),(AA569+AD569)/2,IF(AND(H569="DSP",M569="DSP"),(T569+AA569+AD569)/3,IF(AND(H569="DSP",T569="DSP"),(M569+AA569+AD569)/3,IF(AND(M569="DSP",T569="DSP"),(H569+AA569+AD569)/3,IF(AND(H569="DSP",AA569="DSP"),(M569+T569+AD569)/3,IF(AND(M569="DSP",AA569="DSP"),(H569+T569+AD569)/3,IF(AND(T569="DSP",AA569="DSP"),(H569+M569+AD569)/3,IF(AND(H569="DSP",AD569="DSP"),(M569+T569+AA569)/3,IF(AND(M569="DSP",AD569="DSP"),(H569+T569+AA569)/3,IF(AND(T569="DSP",AD569="DSP"),(H569+M569+AA569)/3,IF(AND(AA569="DSP",AD569="DSP"),(H569+M569+T569)/3,IF(H569="DSP",(M569+T569+AA569+AD569)/4,IF(M569="DSP",(H569+T569+AA569+AD569)/4,IF(T569="DSP",(H569+M569+AA569+AD569)/4,IF(AA569="DSP",(H569+M569+T569+AD569)/4,IF(AD569="DSP",(H569+M569+T569+AA569)/4,SUM(H569+M569+T569+AA569+AD569)/5)))))))))))))))))))))))))))))))</f>
        <v>0</v>
      </c>
      <c r="AF569" s="425">
        <f>IF(AE569="DSP",0,AE569)</f>
        <v>0</v>
      </c>
      <c r="AG569" s="484">
        <f>RANK(AF569,$AF$3:$AF$651,0)</f>
        <v>584</v>
      </c>
      <c r="AH569" s="426" t="str">
        <f>IF(ISERROR(VLOOKUP(B569,'Notes Ecrit'!$A$2:$B$650,2,FALSE)),"ABI",(VLOOKUP(B569,'Notes Ecrit'!$A$2:$B$650,2,FALSE)))</f>
        <v>ABI</v>
      </c>
      <c r="AI569" s="425">
        <f>IF(OR(AH569="ABI",AH569="VALIDÉ"),0,AH569)</f>
        <v>0</v>
      </c>
      <c r="AJ569" s="488">
        <f>RANK(AI569,$AI$3:$AI$651,0)</f>
        <v>592</v>
      </c>
      <c r="AK569" s="427" t="str">
        <f>IF(AH569="ABI","DEF",IF(AE569="DSP",AH569,(AE569*0.5+AH569*0.5)))</f>
        <v>DEF</v>
      </c>
    </row>
    <row r="570" spans="1:37" ht="15.75" customHeight="1" thickBot="1" x14ac:dyDescent="0.35">
      <c r="A570" s="414" t="s">
        <v>1026</v>
      </c>
      <c r="B570" s="415">
        <v>21813516</v>
      </c>
      <c r="C570" s="440" t="s">
        <v>308</v>
      </c>
      <c r="D570" s="441" t="s">
        <v>309</v>
      </c>
      <c r="E570" s="418">
        <v>8</v>
      </c>
      <c r="F570" s="419">
        <f>IF(E570="ABI","ABI",IF(E570="DSP","DSP",IF(E570="VAL","VAL",(VLOOKUP(E570,tpstest,2)))))</f>
        <v>13.5</v>
      </c>
      <c r="G570" s="420">
        <f>IF(F570="ABI",0,IF(F570="DSP","DSP",IF(F570="VAL","VAL",(IF(A570="F",VLOOKUP(F570,endurfille,2),VLOOKUP(F570,endurgarçon,2))))))</f>
        <v>5</v>
      </c>
      <c r="H570" s="421">
        <f>IF(G570="VAL","VALIDÉ",G570)</f>
        <v>5</v>
      </c>
      <c r="I570" s="418">
        <v>3.35</v>
      </c>
      <c r="J570" s="420">
        <f>IF(I570="ABI",0,IF(I570="DSP","DSP",IF(I570="VAL","VAL",(IF(A570="F",VLOOKUP(I570,VIT20MF,2),VLOOKUP(I570,Vit20MG,2))))))</f>
        <v>14</v>
      </c>
      <c r="K570" s="418">
        <v>7.39</v>
      </c>
      <c r="L570" s="420">
        <f>IF(K570="ABI",0,IF(K570="DSP","DSP",IF(K570="VAL","VAL",(IF(A570="F",VLOOKUP(K570,vit50mf,2),VLOOKUP(K570,vit50mg,2))))))</f>
        <v>7</v>
      </c>
      <c r="M570" s="421">
        <f>IF(OR(J570="DSP",L570="DSP"),"DSP",IF(L570="VAL","VALIDÉ",(J570+L570)/2))</f>
        <v>10.5</v>
      </c>
      <c r="N570" s="418">
        <v>64</v>
      </c>
      <c r="O570" s="418">
        <v>89</v>
      </c>
      <c r="P570" s="422">
        <f>IF(OR(N570="DSP",N570="ABI",N570="VAL"),0,N570/O570)</f>
        <v>0.7191011235955056</v>
      </c>
      <c r="Q570" s="420">
        <f>IF(N570="ABI",0,IF(N570="DSP","DSP",IF(N570="VAL","VAL",IF(A570="F",VLOOKUP(P570,forcefille,2),VLOOKUP(P570,forcegarçon,2)))))</f>
        <v>4</v>
      </c>
      <c r="R570" s="418">
        <v>34.700000000000003</v>
      </c>
      <c r="S570" s="420">
        <f>IF(R570="ABI",0,IF(R570="DSP","DSP",IF(R570="VAL","VAL",IF(A570="F",VLOOKUP(R570,détfille,2),VLOOKUP(R570,détgarçon,2)))))</f>
        <v>1.5</v>
      </c>
      <c r="T570" s="421">
        <f>IF(OR(Q570="VAL",S570="VAL"),"VALIDÉ",IF(AND(Q570="DSP",S570="DSP"),"DSP",IF(Q570="DSP",S570*2,IF(S570="DSP",Q570*2,(Q570+S570)))))</f>
        <v>5.5</v>
      </c>
      <c r="U570" s="418">
        <v>30.45</v>
      </c>
      <c r="V570" s="420">
        <f>IF(U570="ABI",0,IF(U570="DSP","DSP",IF(U570="VAL","VAL",IF(A570="F",VLOOKUP(U570,coorfille,2),VLOOKUP(U570,coorgarçon,2)))))</f>
        <v>2.75</v>
      </c>
      <c r="W570" s="418">
        <v>-20</v>
      </c>
      <c r="X570" s="420">
        <f>IF(W570="ABI",0,IF(W570="DSP","DSP",IF(W570="VAL","VAL",IF(A570="F",VLOOKUP(W570,SouplesseFille,2),VLOOKUP(W570,SouplesseGarçon,2)))))</f>
        <v>0</v>
      </c>
      <c r="Y570" s="418">
        <v>10</v>
      </c>
      <c r="Z570" s="420">
        <f>IF(Y570="ABI",0,IF(Y570="DSP","DSP",IF(Y570="VAL","VAL",IF(A570="F",VLOOKUP(Y570,eqfille,2),VLOOKUP(Y570,eqgarçon,2)))))</f>
        <v>0</v>
      </c>
      <c r="AA570" s="421">
        <f>IF(AND(V570="DSP",X570="DSP",Z570="DSP"),"DSP",IF(AND(V570="DSP",X570="DSP"),Z570*4,IF(AND(V570="DSP",Z570="DSP"),X570*4,IF(AND(X570="DSP",Z570="DSP"),V570*2,IF(V570="DSP",(X570+Z570)*2,IF(X570="DSP",V570+Z570*2,IF(Z570="DSP",V570+X570*2,IF(Z570="VAL","VALIDÉ",V570+X570+Z570))))))))</f>
        <v>2.75</v>
      </c>
      <c r="AB570" s="418">
        <v>59.8</v>
      </c>
      <c r="AC570" s="420">
        <f>IF(AB570="ABI",0,IF(AB570="DNF",0,IF(AB570="DSP","DSP",IF(AB570="VAL","VAL",(IF(A570="F",VLOOKUP(AB570,nagefille,2),VLOOKUP(AB570,nagegarçon,2)))))))</f>
        <v>1</v>
      </c>
      <c r="AD570" s="423">
        <f>IF(AC570="VAL","VALIDÉ",AC570)</f>
        <v>1</v>
      </c>
      <c r="AE570" s="424">
        <f>IF(AND(H570="DSP",M570="DSP",T570="DSP",AA570="DSP",AD570="DSP"),"DSP",IF(AND(H570="DSP",M570="DSP",T570="DSP",AA570="DSP"),AD570,IF(AND(H570="DSP",M570="DSP",T570="DSP",AD570="DSP"),AA570,IF(AND(H570="DSP",M570="DSP",AA570="DSP",AD570="DSP"),T570,IF(AND(H570="DSP",T570="DSP",AA570="DSP",AD570="DSP"),M570,IF(AND(M570="DSP",T570="DSP",AA570="DSP",AD570="DSP"),H570,IF(AND(T570="DSP",AA570="DSP",AD570="DSP"),(H570+M570)/2,IF(AND(M570="DSP",AA570="DSP",AD570="DSP"),(H570+T570)/2,IF(AND(H570="DSP",AA570="DSP",AD570="DSP"),(M570+T570)/2,IF(AND(M570="DSP",T570="DSP",AD570="DSP"),(H570+AA570)/2,IF(AND(H570="DSP",T570="DSP",AD570="DSP"),(M570+AA570)/2,IF(AND(H570="DSP",M570="DSP",AD570="DSP"),(T570+AA570)/2,IF(AND(M570="DSP",T570="DSP",AA570="DSP"),(H570+AD570)/2,IF(AND(H570="DSP",T570="DSP",AA570="DSP"),(M570+AD570)/2,IF(AND(H570="DSP",M570="DSP",AA570="DSP"),(T570+AD570)/2,IF(AND(H570="DSP",M570="DSP",T570="DSP"),(AA570+AD570)/2,IF(AND(H570="DSP",M570="DSP"),(T570+AA570+AD570)/3,IF(AND(H570="DSP",T570="DSP"),(M570+AA570+AD570)/3,IF(AND(M570="DSP",T570="DSP"),(H570+AA570+AD570)/3,IF(AND(H570="DSP",AA570="DSP"),(M570+T570+AD570)/3,IF(AND(M570="DSP",AA570="DSP"),(H570+T570+AD570)/3,IF(AND(T570="DSP",AA570="DSP"),(H570+M570+AD570)/3,IF(AND(H570="DSP",AD570="DSP"),(M570+T570+AA570)/3,IF(AND(M570="DSP",AD570="DSP"),(H570+T570+AA570)/3,IF(AND(T570="DSP",AD570="DSP"),(H570+M570+AA570)/3,IF(AND(AA570="DSP",AD570="DSP"),(H570+M570+T570)/3,IF(H570="DSP",(M570+T570+AA570+AD570)/4,IF(M570="DSP",(H570+T570+AA570+AD570)/4,IF(T570="DSP",(H570+M570+AA570+AD570)/4,IF(AA570="DSP",(H570+M570+T570+AD570)/4,IF(AD570="DSP",(H570+M570+T570+AA570)/4,SUM(H570+M570+T570+AA570+AD570)/5)))))))))))))))))))))))))))))))</f>
        <v>4.95</v>
      </c>
      <c r="AF570" s="425">
        <f>IF(AE570="DSP",0,AE570)</f>
        <v>4.95</v>
      </c>
      <c r="AG570" s="484">
        <f>RANK(AF570,$AF$3:$AF$651,0)</f>
        <v>576</v>
      </c>
      <c r="AH570" s="426">
        <f>IF(ISERROR(VLOOKUP(B570,'Notes Ecrit'!$A$2:$B$650,2,FALSE)),"ABI",(VLOOKUP(B570,'Notes Ecrit'!$A$2:$B$650,2,FALSE)))</f>
        <v>7</v>
      </c>
      <c r="AI570" s="425">
        <f>IF(OR(AH570="ABI",AH570="VALIDÉ"),0,AH570)</f>
        <v>7</v>
      </c>
      <c r="AJ570" s="488">
        <f>RANK(AI570,$AI$3:$AI$651,0)</f>
        <v>183</v>
      </c>
      <c r="AK570" s="427">
        <f>IF(AH570="ABI","DEF",IF(AE570="DSP",AH570,(AE570*0.5+AH570*0.5)))</f>
        <v>5.9749999999999996</v>
      </c>
    </row>
    <row r="571" spans="1:37" ht="15.75" customHeight="1" thickBot="1" x14ac:dyDescent="0.35">
      <c r="A571" s="414" t="s">
        <v>74</v>
      </c>
      <c r="B571" s="415">
        <v>21909345</v>
      </c>
      <c r="C571" s="440" t="s">
        <v>956</v>
      </c>
      <c r="D571" s="441" t="s">
        <v>957</v>
      </c>
      <c r="E571" s="418">
        <v>16</v>
      </c>
      <c r="F571" s="419">
        <f>IF(E571="ABI","ABI",IF(E571="DSP","DSP",IF(E571="VAL","VAL",(VLOOKUP(E571,tpstest,2)))))</f>
        <v>17.5</v>
      </c>
      <c r="G571" s="420">
        <f>IF(F571="ABI",0,IF(F571="DSP","DSP",IF(F571="VAL","VAL",(IF(A571="F",VLOOKUP(F571,endurfille,2),VLOOKUP(F571,endurgarçon,2))))))</f>
        <v>16</v>
      </c>
      <c r="H571" s="421">
        <f>IF(G571="VAL","VALIDÉ",G571)</f>
        <v>16</v>
      </c>
      <c r="I571" s="418">
        <v>3.23</v>
      </c>
      <c r="J571" s="420">
        <f>IF(I571="ABI",0,IF(I571="DSP","DSP",IF(I571="VAL","VAL",(IF(A571="F",VLOOKUP(I571,VIT20MF,2),VLOOKUP(I571,Vit20MG,2))))))</f>
        <v>20</v>
      </c>
      <c r="K571" s="418">
        <v>7.11</v>
      </c>
      <c r="L571" s="420">
        <f>IF(K571="ABI",0,IF(K571="DSP","DSP",IF(K571="VAL","VAL",(IF(A571="F",VLOOKUP(K571,vit50mf,2),VLOOKUP(K571,vit50mg,2))))))</f>
        <v>15</v>
      </c>
      <c r="M571" s="421">
        <f>IF(OR(J571="DSP",L571="DSP"),"DSP",IF(L571="VAL","VALIDÉ",(J571+L571)/2))</f>
        <v>17.5</v>
      </c>
      <c r="N571" s="418">
        <v>35</v>
      </c>
      <c r="O571" s="418">
        <v>49</v>
      </c>
      <c r="P571" s="422">
        <f>IF(OR(N571="DSP",N571="ABI",N571="VAL"),0,N571/O571)</f>
        <v>0.7142857142857143</v>
      </c>
      <c r="Q571" s="420">
        <f>IF(N571="ABI",0,IF(N571="DSP","DSP",IF(N571="VAL","VAL",IF(A571="F",VLOOKUP(P571,forcefille,2),VLOOKUP(P571,forcegarçon,2)))))</f>
        <v>6.5</v>
      </c>
      <c r="R571" s="418">
        <v>39</v>
      </c>
      <c r="S571" s="420">
        <f>IF(R571="ABI",0,IF(R571="DSP","DSP",IF(R571="VAL","VAL",IF(A571="F",VLOOKUP(R571,détfille,2),VLOOKUP(R571,détgarçon,2)))))</f>
        <v>7</v>
      </c>
      <c r="T571" s="421">
        <f>IF(OR(Q571="VAL",S571="VAL"),"VALIDÉ",IF(AND(Q571="DSP",S571="DSP"),"DSP",IF(Q571="DSP",S571*2,IF(S571="DSP",Q571*2,(Q571+S571)))))</f>
        <v>13.5</v>
      </c>
      <c r="U571" s="418">
        <v>23.46</v>
      </c>
      <c r="V571" s="420">
        <f>IF(U571="ABI",0,IF(U571="DSP","DSP",IF(U571="VAL","VAL",IF(A571="F",VLOOKUP(U571,coorfille,2),VLOOKUP(U571,coorgarçon,2)))))</f>
        <v>7.25</v>
      </c>
      <c r="W571" s="418">
        <v>0</v>
      </c>
      <c r="X571" s="420">
        <f>IF(W571="ABI",0,IF(W571="DSP","DSP",IF(W571="VAL","VAL",IF(A571="F",VLOOKUP(W571,SouplesseFille,2),VLOOKUP(W571,SouplesseGarçon,2)))))</f>
        <v>2.5</v>
      </c>
      <c r="Y571" s="418">
        <v>4</v>
      </c>
      <c r="Z571" s="420">
        <f>IF(Y571="ABI",0,IF(Y571="DSP","DSP",IF(Y571="VAL","VAL",IF(A571="F",VLOOKUP(Y571,eqfille,2),VLOOKUP(Y571,eqgarçon,2)))))</f>
        <v>3</v>
      </c>
      <c r="AA571" s="421">
        <f>IF(AND(V571="DSP",X571="DSP",Z571="DSP"),"DSP",IF(AND(V571="DSP",X571="DSP"),Z571*4,IF(AND(V571="DSP",Z571="DSP"),X571*4,IF(AND(X571="DSP",Z571="DSP"),V571*2,IF(V571="DSP",(X571+Z571)*2,IF(X571="DSP",V571+Z571*2,IF(Z571="DSP",V571+X571*2,IF(Z571="VAL","VALIDÉ",V571+X571+Z571))))))))</f>
        <v>12.75</v>
      </c>
      <c r="AB571" s="418">
        <v>45.9</v>
      </c>
      <c r="AC571" s="420">
        <f>IF(AB571="ABI",0,IF(AB571="DNF",0,IF(AB571="DSP","DSP",IF(AB571="VAL","VAL",(IF(A571="F",VLOOKUP(AB571,nagefille,2),VLOOKUP(AB571,nagegarçon,2)))))))</f>
        <v>11</v>
      </c>
      <c r="AD571" s="423">
        <f>IF(AC571="VAL","VALIDÉ",AC571)</f>
        <v>11</v>
      </c>
      <c r="AE571" s="424">
        <f>IF(AND(H571="DSP",M571="DSP",T571="DSP",AA571="DSP",AD571="DSP"),"DSP",IF(AND(H571="DSP",M571="DSP",T571="DSP",AA571="DSP"),AD571,IF(AND(H571="DSP",M571="DSP",T571="DSP",AD571="DSP"),AA571,IF(AND(H571="DSP",M571="DSP",AA571="DSP",AD571="DSP"),T571,IF(AND(H571="DSP",T571="DSP",AA571="DSP",AD571="DSP"),M571,IF(AND(M571="DSP",T571="DSP",AA571="DSP",AD571="DSP"),H571,IF(AND(T571="DSP",AA571="DSP",AD571="DSP"),(H571+M571)/2,IF(AND(M571="DSP",AA571="DSP",AD571="DSP"),(H571+T571)/2,IF(AND(H571="DSP",AA571="DSP",AD571="DSP"),(M571+T571)/2,IF(AND(M571="DSP",T571="DSP",AD571="DSP"),(H571+AA571)/2,IF(AND(H571="DSP",T571="DSP",AD571="DSP"),(M571+AA571)/2,IF(AND(H571="DSP",M571="DSP",AD571="DSP"),(T571+AA571)/2,IF(AND(M571="DSP",T571="DSP",AA571="DSP"),(H571+AD571)/2,IF(AND(H571="DSP",T571="DSP",AA571="DSP"),(M571+AD571)/2,IF(AND(H571="DSP",M571="DSP",AA571="DSP"),(T571+AD571)/2,IF(AND(H571="DSP",M571="DSP",T571="DSP"),(AA571+AD571)/2,IF(AND(H571="DSP",M571="DSP"),(T571+AA571+AD571)/3,IF(AND(H571="DSP",T571="DSP"),(M571+AA571+AD571)/3,IF(AND(M571="DSP",T571="DSP"),(H571+AA571+AD571)/3,IF(AND(H571="DSP",AA571="DSP"),(M571+T571+AD571)/3,IF(AND(M571="DSP",AA571="DSP"),(H571+T571+AD571)/3,IF(AND(T571="DSP",AA571="DSP"),(H571+M571+AD571)/3,IF(AND(H571="DSP",AD571="DSP"),(M571+T571+AA571)/3,IF(AND(M571="DSP",AD571="DSP"),(H571+T571+AA571)/3,IF(AND(T571="DSP",AD571="DSP"),(H571+M571+AA571)/3,IF(AND(AA571="DSP",AD571="DSP"),(H571+M571+T571)/3,IF(H571="DSP",(M571+T571+AA571+AD571)/4,IF(M571="DSP",(H571+T571+AA571+AD571)/4,IF(T571="DSP",(H571+M571+AA571+AD571)/4,IF(AA571="DSP",(H571+M571+T571+AD571)/4,IF(AD571="DSP",(H571+M571+T571+AA571)/4,SUM(H571+M571+T571+AA571+AD571)/5)))))))))))))))))))))))))))))))</f>
        <v>14.15</v>
      </c>
      <c r="AF571" s="425">
        <f>IF(AE571="DSP",0,AE571)</f>
        <v>14.15</v>
      </c>
      <c r="AG571" s="484">
        <f>RANK(AF571,$AF$3:$AF$651,0)</f>
        <v>14</v>
      </c>
      <c r="AH571" s="426">
        <f>IF(ISERROR(VLOOKUP(B571,'Notes Ecrit'!$A$2:$B$650,2,FALSE)),"ABI",(VLOOKUP(B571,'Notes Ecrit'!$A$2:$B$650,2,FALSE)))</f>
        <v>4.5</v>
      </c>
      <c r="AI571" s="425">
        <f>IF(OR(AH571="ABI",AH571="VALIDÉ"),0,AH571)</f>
        <v>4.5</v>
      </c>
      <c r="AJ571" s="488">
        <f>RANK(AI571,$AI$3:$AI$651,0)</f>
        <v>464</v>
      </c>
      <c r="AK571" s="427">
        <f>IF(AH571="ABI","DEF",IF(AE571="DSP",AH571,(AE571*0.5+AH571*0.5)))</f>
        <v>9.3249999999999993</v>
      </c>
    </row>
    <row r="572" spans="1:37" ht="15.75" customHeight="1" thickBot="1" x14ac:dyDescent="0.35">
      <c r="A572" s="414" t="s">
        <v>1026</v>
      </c>
      <c r="B572" s="415">
        <v>21908948</v>
      </c>
      <c r="C572" s="440" t="s">
        <v>958</v>
      </c>
      <c r="D572" s="441" t="s">
        <v>697</v>
      </c>
      <c r="E572" s="561" t="s">
        <v>1025</v>
      </c>
      <c r="F572" s="419" t="str">
        <f>IF(E572="ABI","ABI",IF(E572="DSP","DSP",IF(E572="VAL","VAL",(VLOOKUP(E572,tpstest,2)))))</f>
        <v>DSP</v>
      </c>
      <c r="G572" s="420" t="str">
        <f>IF(F572="ABI",0,IF(F572="DSP","DSP",IF(F572="VAL","VAL",(IF(A572="F",VLOOKUP(F572,endurfille,2),VLOOKUP(F572,endurgarçon,2))))))</f>
        <v>DSP</v>
      </c>
      <c r="H572" s="421" t="str">
        <f>IF(G572="VAL","VALIDÉ",G572)</f>
        <v>DSP</v>
      </c>
      <c r="I572" s="418">
        <v>3.4</v>
      </c>
      <c r="J572" s="420">
        <f>IF(I572="ABI",0,IF(I572="DSP","DSP",IF(I572="VAL","VAL",(IF(A572="F",VLOOKUP(I572,VIT20MF,2),VLOOKUP(I572,Vit20MG,2))))))</f>
        <v>14</v>
      </c>
      <c r="K572" s="418">
        <v>7.4</v>
      </c>
      <c r="L572" s="420">
        <f>IF(K572="ABI",0,IF(K572="DSP","DSP",IF(K572="VAL","VAL",(IF(A572="F",VLOOKUP(K572,vit50mf,2),VLOOKUP(K572,vit50mg,2))))))</f>
        <v>7</v>
      </c>
      <c r="M572" s="421">
        <f>IF(OR(J572="DSP",L572="DSP"),"DSP",IF(L572="VAL","VALIDÉ",(J572+L572)/2))</f>
        <v>10.5</v>
      </c>
      <c r="N572" s="418">
        <v>44</v>
      </c>
      <c r="O572" s="418">
        <v>74</v>
      </c>
      <c r="P572" s="422">
        <f>IF(OR(N572="DSP",N572="ABI",N572="VAL"),0,N572/O572)</f>
        <v>0.59459459459459463</v>
      </c>
      <c r="Q572" s="420">
        <f>IF(N572="ABI",0,IF(N572="DSP","DSP",IF(N572="VAL","VAL",IF(A572="F",VLOOKUP(P572,forcefille,2),VLOOKUP(P572,forcegarçon,2)))))</f>
        <v>3</v>
      </c>
      <c r="R572" s="418">
        <v>36.799999999999997</v>
      </c>
      <c r="S572" s="420">
        <f>IF(R572="ABI",0,IF(R572="DSP","DSP",IF(R572="VAL","VAL",IF(A572="F",VLOOKUP(R572,détfille,2),VLOOKUP(R572,détgarçon,2)))))</f>
        <v>2</v>
      </c>
      <c r="T572" s="421">
        <f>IF(OR(Q572="VAL",S572="VAL"),"VALIDÉ",IF(AND(Q572="DSP",S572="DSP"),"DSP",IF(Q572="DSP",S572*2,IF(S572="DSP",Q572*2,(Q572+S572)))))</f>
        <v>5</v>
      </c>
      <c r="U572" s="418">
        <v>29.62</v>
      </c>
      <c r="V572" s="420">
        <f>IF(U572="ABI",0,IF(U572="DSP","DSP",IF(U572="VAL","VAL",IF(A572="F",VLOOKUP(U572,coorfille,2),VLOOKUP(U572,coorgarçon,2)))))</f>
        <v>3</v>
      </c>
      <c r="W572" s="418">
        <v>0</v>
      </c>
      <c r="X572" s="420">
        <f>IF(W572="ABI",0,IF(W572="DSP","DSP",IF(W572="VAL","VAL",IF(A572="F",VLOOKUP(W572,SouplesseFille,2),VLOOKUP(W572,SouplesseGarçon,2)))))</f>
        <v>2.5</v>
      </c>
      <c r="Y572" s="418">
        <v>5</v>
      </c>
      <c r="Z572" s="420">
        <f>IF(Y572="ABI",0,IF(Y572="DSP","DSP",IF(Y572="VAL","VAL",IF(A572="F",VLOOKUP(Y572,eqfille,2),VLOOKUP(Y572,eqgarçon,2)))))</f>
        <v>2.5</v>
      </c>
      <c r="AA572" s="421">
        <f>IF(AND(V572="DSP",X572="DSP",Z572="DSP"),"DSP",IF(AND(V572="DSP",X572="DSP"),Z572*4,IF(AND(V572="DSP",Z572="DSP"),X572*4,IF(AND(X572="DSP",Z572="DSP"),V572*2,IF(V572="DSP",(X572+Z572)*2,IF(X572="DSP",V572+Z572*2,IF(Z572="DSP",V572+X572*2,IF(Z572="VAL","VALIDÉ",V572+X572+Z572))))))))</f>
        <v>8</v>
      </c>
      <c r="AB572" s="418">
        <v>39.07</v>
      </c>
      <c r="AC572" s="420">
        <f>IF(AB572="ABI",0,IF(AB572="DNF",0,IF(AB572="DSP","DSP",IF(AB572="VAL","VAL",(IF(A572="F",VLOOKUP(AB572,nagefille,2),VLOOKUP(AB572,nagegarçon,2)))))))</f>
        <v>11</v>
      </c>
      <c r="AD572" s="423">
        <f>IF(AC572="VAL","VALIDÉ",AC572)</f>
        <v>11</v>
      </c>
      <c r="AE572" s="424">
        <f>IF(AND(H572="DSP",M572="DSP",T572="DSP",AA572="DSP",AD572="DSP"),"DSP",IF(AND(H572="DSP",M572="DSP",T572="DSP",AA572="DSP"),AD572,IF(AND(H572="DSP",M572="DSP",T572="DSP",AD572="DSP"),AA572,IF(AND(H572="DSP",M572="DSP",AA572="DSP",AD572="DSP"),T572,IF(AND(H572="DSP",T572="DSP",AA572="DSP",AD572="DSP"),M572,IF(AND(M572="DSP",T572="DSP",AA572="DSP",AD572="DSP"),H572,IF(AND(T572="DSP",AA572="DSP",AD572="DSP"),(H572+M572)/2,IF(AND(M572="DSP",AA572="DSP",AD572="DSP"),(H572+T572)/2,IF(AND(H572="DSP",AA572="DSP",AD572="DSP"),(M572+T572)/2,IF(AND(M572="DSP",T572="DSP",AD572="DSP"),(H572+AA572)/2,IF(AND(H572="DSP",T572="DSP",AD572="DSP"),(M572+AA572)/2,IF(AND(H572="DSP",M572="DSP",AD572="DSP"),(T572+AA572)/2,IF(AND(M572="DSP",T572="DSP",AA572="DSP"),(H572+AD572)/2,IF(AND(H572="DSP",T572="DSP",AA572="DSP"),(M572+AD572)/2,IF(AND(H572="DSP",M572="DSP",AA572="DSP"),(T572+AD572)/2,IF(AND(H572="DSP",M572="DSP",T572="DSP"),(AA572+AD572)/2,IF(AND(H572="DSP",M572="DSP"),(T572+AA572+AD572)/3,IF(AND(H572="DSP",T572="DSP"),(M572+AA572+AD572)/3,IF(AND(M572="DSP",T572="DSP"),(H572+AA572+AD572)/3,IF(AND(H572="DSP",AA572="DSP"),(M572+T572+AD572)/3,IF(AND(M572="DSP",AA572="DSP"),(H572+T572+AD572)/3,IF(AND(T572="DSP",AA572="DSP"),(H572+M572+AD572)/3,IF(AND(H572="DSP",AD572="DSP"),(M572+T572+AA572)/3,IF(AND(M572="DSP",AD572="DSP"),(H572+T572+AA572)/3,IF(AND(T572="DSP",AD572="DSP"),(H572+M572+AA572)/3,IF(AND(AA572="DSP",AD572="DSP"),(H572+M572+T572)/3,IF(H572="DSP",(M572+T572+AA572+AD572)/4,IF(M572="DSP",(H572+T572+AA572+AD572)/4,IF(T572="DSP",(H572+M572+AA572+AD572)/4,IF(AA572="DSP",(H572+M572+T572+AD572)/4,IF(AD572="DSP",(H572+M572+T572+AA572)/4,SUM(H572+M572+T572+AA572+AD572)/5)))))))))))))))))))))))))))))))</f>
        <v>8.625</v>
      </c>
      <c r="AF572" s="425">
        <f>IF(AE572="DSP",0,AE572)</f>
        <v>8.625</v>
      </c>
      <c r="AG572" s="484">
        <f>RANK(AF572,$AF$3:$AF$651,0)</f>
        <v>529</v>
      </c>
      <c r="AH572" s="426">
        <f>IF(ISERROR(VLOOKUP(B572,'Notes Ecrit'!$A$2:$B$650,2,FALSE)),"ABI",(VLOOKUP(B572,'Notes Ecrit'!$A$2:$B$650,2,FALSE)))</f>
        <v>5.5</v>
      </c>
      <c r="AI572" s="425">
        <f>IF(OR(AH572="ABI",AH572="VALIDÉ"),0,AH572)</f>
        <v>5.5</v>
      </c>
      <c r="AJ572" s="488">
        <f>RANK(AI572,$AI$3:$AI$651,0)</f>
        <v>353</v>
      </c>
      <c r="AK572" s="427">
        <f>IF(AH572="ABI","DEF",IF(AE572="DSP",AH572,(AE572*0.5+AH572*0.5)))</f>
        <v>7.0625</v>
      </c>
    </row>
    <row r="573" spans="1:37" ht="15.75" customHeight="1" thickBot="1" x14ac:dyDescent="0.35">
      <c r="A573" s="414" t="s">
        <v>74</v>
      </c>
      <c r="B573" s="415">
        <v>21604034</v>
      </c>
      <c r="C573" s="440" t="s">
        <v>959</v>
      </c>
      <c r="D573" s="441" t="s">
        <v>142</v>
      </c>
      <c r="E573" s="418" t="s">
        <v>1025</v>
      </c>
      <c r="F573" s="419" t="str">
        <f>IF(E573="ABI","ABI",IF(E573="DSP","DSP",IF(E573="VAL","VAL",(VLOOKUP(E573,tpstest,2)))))</f>
        <v>DSP</v>
      </c>
      <c r="G573" s="420" t="str">
        <f>IF(F573="ABI",0,IF(F573="DSP","DSP",IF(F573="VAL","VAL",(IF(A573="F",VLOOKUP(F573,endurfille,2),VLOOKUP(F573,endurgarçon,2))))))</f>
        <v>DSP</v>
      </c>
      <c r="H573" s="421" t="str">
        <f>IF(G573="VAL","VALIDÉ",G573)</f>
        <v>DSP</v>
      </c>
      <c r="I573" s="418" t="s">
        <v>1025</v>
      </c>
      <c r="J573" s="420" t="str">
        <f>IF(I573="ABI",0,IF(I573="DSP","DSP",IF(I573="VAL","VAL",(IF(A573="F",VLOOKUP(I573,VIT20MF,2),VLOOKUP(I573,Vit20MG,2))))))</f>
        <v>DSP</v>
      </c>
      <c r="K573" s="418" t="s">
        <v>1025</v>
      </c>
      <c r="L573" s="420" t="str">
        <f>IF(K573="ABI",0,IF(K573="DSP","DSP",IF(K573="VAL","VAL",(IF(A573="F",VLOOKUP(K573,vit50mf,2),VLOOKUP(K573,vit50mg,2))))))</f>
        <v>DSP</v>
      </c>
      <c r="M573" s="421" t="str">
        <f>IF(OR(J573="DSP",L573="DSP"),"DSP",IF(L573="VAL","VALIDÉ",(J573+L573)/2))</f>
        <v>DSP</v>
      </c>
      <c r="N573" s="418" t="s">
        <v>1025</v>
      </c>
      <c r="O573" s="418"/>
      <c r="P573" s="422">
        <f>IF(OR(N573="DSP",N573="ABI",N573="VAL"),0,N573/O573)</f>
        <v>0</v>
      </c>
      <c r="Q573" s="420" t="str">
        <f>IF(N573="ABI",0,IF(N573="DSP","DSP",IF(N573="VAL","VAL",IF(A573="F",VLOOKUP(P573,forcefille,2),VLOOKUP(P573,forcegarçon,2)))))</f>
        <v>DSP</v>
      </c>
      <c r="R573" s="418" t="s">
        <v>1025</v>
      </c>
      <c r="S573" s="420" t="str">
        <f>IF(R573="ABI",0,IF(R573="DSP","DSP",IF(R573="VAL","VAL",IF(A573="F",VLOOKUP(R573,détfille,2),VLOOKUP(R573,détgarçon,2)))))</f>
        <v>DSP</v>
      </c>
      <c r="T573" s="421" t="str">
        <f>IF(OR(Q573="VAL",S573="VAL"),"VALIDÉ",IF(AND(Q573="DSP",S573="DSP"),"DSP",IF(Q573="DSP",S573*2,IF(S573="DSP",Q573*2,(Q573+S573)))))</f>
        <v>DSP</v>
      </c>
      <c r="U573" s="418" t="s">
        <v>1025</v>
      </c>
      <c r="V573" s="420" t="str">
        <f>IF(U573="ABI",0,IF(U573="DSP","DSP",IF(U573="VAL","VAL",IF(A573="F",VLOOKUP(U573,coorfille,2),VLOOKUP(U573,coorgarçon,2)))))</f>
        <v>DSP</v>
      </c>
      <c r="W573" s="418" t="s">
        <v>1025</v>
      </c>
      <c r="X573" s="420" t="str">
        <f>IF(W573="ABI",0,IF(W573="DSP","DSP",IF(W573="VAL","VAL",IF(A573="F",VLOOKUP(W573,SouplesseFille,2),VLOOKUP(W573,SouplesseGarçon,2)))))</f>
        <v>DSP</v>
      </c>
      <c r="Y573" s="418" t="s">
        <v>1025</v>
      </c>
      <c r="Z573" s="420" t="str">
        <f>IF(Y573="ABI",0,IF(Y573="DSP","DSP",IF(Y573="VAL","VAL",IF(A573="F",VLOOKUP(Y573,eqfille,2),VLOOKUP(Y573,eqgarçon,2)))))</f>
        <v>DSP</v>
      </c>
      <c r="AA573" s="421" t="str">
        <f>IF(AND(V573="DSP",X573="DSP",Z573="DSP"),"DSP",IF(AND(V573="DSP",X573="DSP"),Z573*4,IF(AND(V573="DSP",Z573="DSP"),X573*4,IF(AND(X573="DSP",Z573="DSP"),V573*2,IF(V573="DSP",(X573+Z573)*2,IF(X573="DSP",V573+Z573*2,IF(Z573="DSP",V573+X573*2,IF(Z573="VAL","VALIDÉ",V573+X573+Z573))))))))</f>
        <v>DSP</v>
      </c>
      <c r="AB573" s="418" t="s">
        <v>1025</v>
      </c>
      <c r="AC573" s="420" t="str">
        <f>IF(AB573="ABI",0,IF(AB573="DNF",0,IF(AB573="DSP","DSP",IF(AB573="VAL","VAL",(IF(A573="F",VLOOKUP(AB573,nagefille,2),VLOOKUP(AB573,nagegarçon,2)))))))</f>
        <v>DSP</v>
      </c>
      <c r="AD573" s="423" t="str">
        <f>IF(AC573="VAL","VALIDÉ",AC573)</f>
        <v>DSP</v>
      </c>
      <c r="AE573" s="424" t="str">
        <f>IF(AND(H573="DSP",M573="DSP",T573="DSP",AA573="DSP",AD573="DSP"),"DSP",IF(AND(H573="DSP",M573="DSP",T573="DSP",AA573="DSP"),AD573,IF(AND(H573="DSP",M573="DSP",T573="DSP",AD573="DSP"),AA573,IF(AND(H573="DSP",M573="DSP",AA573="DSP",AD573="DSP"),T573,IF(AND(H573="DSP",T573="DSP",AA573="DSP",AD573="DSP"),M573,IF(AND(M573="DSP",T573="DSP",AA573="DSP",AD573="DSP"),H573,IF(AND(T573="DSP",AA573="DSP",AD573="DSP"),(H573+M573)/2,IF(AND(M573="DSP",AA573="DSP",AD573="DSP"),(H573+T573)/2,IF(AND(H573="DSP",AA573="DSP",AD573="DSP"),(M573+T573)/2,IF(AND(M573="DSP",T573="DSP",AD573="DSP"),(H573+AA573)/2,IF(AND(H573="DSP",T573="DSP",AD573="DSP"),(M573+AA573)/2,IF(AND(H573="DSP",M573="DSP",AD573="DSP"),(T573+AA573)/2,IF(AND(M573="DSP",T573="DSP",AA573="DSP"),(H573+AD573)/2,IF(AND(H573="DSP",T573="DSP",AA573="DSP"),(M573+AD573)/2,IF(AND(H573="DSP",M573="DSP",AA573="DSP"),(T573+AD573)/2,IF(AND(H573="DSP",M573="DSP",T573="DSP"),(AA573+AD573)/2,IF(AND(H573="DSP",M573="DSP"),(T573+AA573+AD573)/3,IF(AND(H573="DSP",T573="DSP"),(M573+AA573+AD573)/3,IF(AND(M573="DSP",T573="DSP"),(H573+AA573+AD573)/3,IF(AND(H573="DSP",AA573="DSP"),(M573+T573+AD573)/3,IF(AND(M573="DSP",AA573="DSP"),(H573+T573+AD573)/3,IF(AND(T573="DSP",AA573="DSP"),(H573+M573+AD573)/3,IF(AND(H573="DSP",AD573="DSP"),(M573+T573+AA573)/3,IF(AND(M573="DSP",AD573="DSP"),(H573+T573+AA573)/3,IF(AND(T573="DSP",AD573="DSP"),(H573+M573+AA573)/3,IF(AND(AA573="DSP",AD573="DSP"),(H573+M573+T573)/3,IF(H573="DSP",(M573+T573+AA573+AD573)/4,IF(M573="DSP",(H573+T573+AA573+AD573)/4,IF(T573="DSP",(H573+M573+AA573+AD573)/4,IF(AA573="DSP",(H573+M573+T573+AD573)/4,IF(AD573="DSP",(H573+M573+T573+AA573)/4,SUM(H573+M573+T573+AA573+AD573)/5)))))))))))))))))))))))))))))))</f>
        <v>DSP</v>
      </c>
      <c r="AF573" s="425">
        <f>IF(AE573="DSP",0,AE573)</f>
        <v>0</v>
      </c>
      <c r="AG573" s="484">
        <f>RANK(AF573,$AF$3:$AF$651,0)</f>
        <v>584</v>
      </c>
      <c r="AH573" s="426">
        <f>IF(ISERROR(VLOOKUP(B573,'Notes Ecrit'!$A$2:$B$650,2,FALSE)),"ABI",(VLOOKUP(B573,'Notes Ecrit'!$A$2:$B$650,2,FALSE)))</f>
        <v>5.5</v>
      </c>
      <c r="AI573" s="425">
        <f>IF(OR(AH573="ABI",AH573="VALIDÉ"),0,AH573)</f>
        <v>5.5</v>
      </c>
      <c r="AJ573" s="488">
        <f>RANK(AI573,$AI$3:$AI$651,0)</f>
        <v>353</v>
      </c>
      <c r="AK573" s="427">
        <f>IF(AH573="ABI","DEF",IF(AE573="DSP",AH573,(AE573*0.5+AH573*0.5)))</f>
        <v>5.5</v>
      </c>
    </row>
    <row r="574" spans="1:37" ht="15.75" customHeight="1" thickBot="1" x14ac:dyDescent="0.35">
      <c r="A574" s="414" t="s">
        <v>1026</v>
      </c>
      <c r="B574" s="415">
        <v>21912440</v>
      </c>
      <c r="C574" s="440" t="s">
        <v>960</v>
      </c>
      <c r="D574" s="441" t="s">
        <v>961</v>
      </c>
      <c r="E574" s="418">
        <v>18</v>
      </c>
      <c r="F574" s="419">
        <f>IF(E574="ABI","ABI",IF(E574="DSP","DSP",IF(E574="VAL","VAL",(VLOOKUP(E574,tpstest,2)))))</f>
        <v>18.5</v>
      </c>
      <c r="G574" s="420">
        <f>IF(F574="ABI",0,IF(F574="DSP","DSP",IF(F574="VAL","VAL",(IF(A574="F",VLOOKUP(F574,endurfille,2),VLOOKUP(F574,endurgarçon,2))))))</f>
        <v>15</v>
      </c>
      <c r="H574" s="421">
        <f>IF(G574="VAL","VALIDÉ",G574)</f>
        <v>15</v>
      </c>
      <c r="I574" s="418">
        <v>3.24</v>
      </c>
      <c r="J574" s="420">
        <f>IF(I574="ABI",0,IF(I574="DSP","DSP",IF(I574="VAL","VAL",(IF(A574="F",VLOOKUP(I574,VIT20MF,2),VLOOKUP(I574,Vit20MG,2))))))</f>
        <v>16</v>
      </c>
      <c r="K574" s="418">
        <v>6.97</v>
      </c>
      <c r="L574" s="420">
        <f>IF(K574="ABI",0,IF(K574="DSP","DSP",IF(K574="VAL","VAL",(IF(A574="F",VLOOKUP(K574,vit50mf,2),VLOOKUP(K574,vit50mg,2))))))</f>
        <v>10</v>
      </c>
      <c r="M574" s="421">
        <f>IF(OR(J574="DSP",L574="DSP"),"DSP",IF(L574="VAL","VALIDÉ",(J574+L574)/2))</f>
        <v>13</v>
      </c>
      <c r="N574" s="418">
        <v>79</v>
      </c>
      <c r="O574" s="418">
        <v>65</v>
      </c>
      <c r="P574" s="422">
        <f>IF(OR(N574="DSP",N574="ABI",N574="VAL"),0,N574/O574)</f>
        <v>1.2153846153846153</v>
      </c>
      <c r="Q574" s="420">
        <f>IF(N574="ABI",0,IF(N574="DSP","DSP",IF(N574="VAL","VAL",IF(A574="F",VLOOKUP(P574,forcefille,2),VLOOKUP(P574,forcegarçon,2)))))</f>
        <v>6.5</v>
      </c>
      <c r="R574" s="418">
        <v>41.1</v>
      </c>
      <c r="S574" s="420">
        <f>IF(R574="ABI",0,IF(R574="DSP","DSP",IF(R574="VAL","VAL",IF(A574="F",VLOOKUP(R574,détfille,2),VLOOKUP(R574,détgarçon,2)))))</f>
        <v>3.5</v>
      </c>
      <c r="T574" s="421">
        <f>IF(OR(Q574="VAL",S574="VAL"),"VALIDÉ",IF(AND(Q574="DSP",S574="DSP"),"DSP",IF(Q574="DSP",S574*2,IF(S574="DSP",Q574*2,(Q574+S574)))))</f>
        <v>10</v>
      </c>
      <c r="U574" s="418">
        <v>27.3</v>
      </c>
      <c r="V574" s="420">
        <f>IF(U574="ABI",0,IF(U574="DSP","DSP",IF(U574="VAL","VAL",IF(A574="F",VLOOKUP(U574,coorfille,2),VLOOKUP(U574,coorgarçon,2)))))</f>
        <v>4.25</v>
      </c>
      <c r="W574" s="418">
        <v>10</v>
      </c>
      <c r="X574" s="420">
        <f>IF(W574="ABI",0,IF(W574="DSP","DSP",IF(W574="VAL","VAL",IF(A574="F",VLOOKUP(W574,SouplesseFille,2),VLOOKUP(W574,SouplesseGarçon,2)))))</f>
        <v>4</v>
      </c>
      <c r="Y574" s="418">
        <v>0</v>
      </c>
      <c r="Z574" s="420">
        <f>IF(Y574="ABI",0,IF(Y574="DSP","DSP",IF(Y574="VAL","VAL",IF(A574="F",VLOOKUP(Y574,eqfille,2),VLOOKUP(Y574,eqgarçon,2)))))</f>
        <v>5</v>
      </c>
      <c r="AA574" s="421">
        <f>IF(AND(V574="DSP",X574="DSP",Z574="DSP"),"DSP",IF(AND(V574="DSP",X574="DSP"),Z574*4,IF(AND(V574="DSP",Z574="DSP"),X574*4,IF(AND(X574="DSP",Z574="DSP"),V574*2,IF(V574="DSP",(X574+Z574)*2,IF(X574="DSP",V574+Z574*2,IF(Z574="DSP",V574+X574*2,IF(Z574="VAL","VALIDÉ",V574+X574+Z574))))))))</f>
        <v>13.25</v>
      </c>
      <c r="AB574" s="418">
        <v>32.979999999999997</v>
      </c>
      <c r="AC574" s="420">
        <f>IF(AB574="ABI",0,IF(AB574="DNF",0,IF(AB574="DSP","DSP",IF(AB574="VAL","VAL",(IF(A574="F",VLOOKUP(AB574,nagefille,2),VLOOKUP(AB574,nagegarçon,2)))))))</f>
        <v>15</v>
      </c>
      <c r="AD574" s="423">
        <f>IF(AC574="VAL","VALIDÉ",AC574)</f>
        <v>15</v>
      </c>
      <c r="AE574" s="424">
        <f>IF(AND(H574="DSP",M574="DSP",T574="DSP",AA574="DSP",AD574="DSP"),"DSP",IF(AND(H574="DSP",M574="DSP",T574="DSP",AA574="DSP"),AD574,IF(AND(H574="DSP",M574="DSP",T574="DSP",AD574="DSP"),AA574,IF(AND(H574="DSP",M574="DSP",AA574="DSP",AD574="DSP"),T574,IF(AND(H574="DSP",T574="DSP",AA574="DSP",AD574="DSP"),M574,IF(AND(M574="DSP",T574="DSP",AA574="DSP",AD574="DSP"),H574,IF(AND(T574="DSP",AA574="DSP",AD574="DSP"),(H574+M574)/2,IF(AND(M574="DSP",AA574="DSP",AD574="DSP"),(H574+T574)/2,IF(AND(H574="DSP",AA574="DSP",AD574="DSP"),(M574+T574)/2,IF(AND(M574="DSP",T574="DSP",AD574="DSP"),(H574+AA574)/2,IF(AND(H574="DSP",T574="DSP",AD574="DSP"),(M574+AA574)/2,IF(AND(H574="DSP",M574="DSP",AD574="DSP"),(T574+AA574)/2,IF(AND(M574="DSP",T574="DSP",AA574="DSP"),(H574+AD574)/2,IF(AND(H574="DSP",T574="DSP",AA574="DSP"),(M574+AD574)/2,IF(AND(H574="DSP",M574="DSP",AA574="DSP"),(T574+AD574)/2,IF(AND(H574="DSP",M574="DSP",T574="DSP"),(AA574+AD574)/2,IF(AND(H574="DSP",M574="DSP"),(T574+AA574+AD574)/3,IF(AND(H574="DSP",T574="DSP"),(M574+AA574+AD574)/3,IF(AND(M574="DSP",T574="DSP"),(H574+AA574+AD574)/3,IF(AND(H574="DSP",AA574="DSP"),(M574+T574+AD574)/3,IF(AND(M574="DSP",AA574="DSP"),(H574+T574+AD574)/3,IF(AND(T574="DSP",AA574="DSP"),(H574+M574+AD574)/3,IF(AND(H574="DSP",AD574="DSP"),(M574+T574+AA574)/3,IF(AND(M574="DSP",AD574="DSP"),(H574+T574+AA574)/3,IF(AND(T574="DSP",AD574="DSP"),(H574+M574+AA574)/3,IF(AND(AA574="DSP",AD574="DSP"),(H574+M574+T574)/3,IF(H574="DSP",(M574+T574+AA574+AD574)/4,IF(M574="DSP",(H574+T574+AA574+AD574)/4,IF(T574="DSP",(H574+M574+AA574+AD574)/4,IF(AA574="DSP",(H574+M574+T574+AD574)/4,IF(AD574="DSP",(H574+M574+T574+AA574)/4,SUM(H574+M574+T574+AA574+AD574)/5)))))))))))))))))))))))))))))))</f>
        <v>13.25</v>
      </c>
      <c r="AF574" s="425">
        <f>IF(AE574="DSP",0,AE574)</f>
        <v>13.25</v>
      </c>
      <c r="AG574" s="484">
        <f>RANK(AF574,$AF$3:$AF$651,0)</f>
        <v>61</v>
      </c>
      <c r="AH574" s="426">
        <f>IF(ISERROR(VLOOKUP(B574,'Notes Ecrit'!$A$2:$B$650,2,FALSE)),"ABI",(VLOOKUP(B574,'Notes Ecrit'!$A$2:$B$650,2,FALSE)))</f>
        <v>11.5</v>
      </c>
      <c r="AI574" s="425">
        <f>IF(OR(AH574="ABI",AH574="VALIDÉ"),0,AH574)</f>
        <v>11.5</v>
      </c>
      <c r="AJ574" s="488">
        <f>RANK(AI574,$AI$3:$AI$651,0)</f>
        <v>9</v>
      </c>
      <c r="AK574" s="427">
        <f>IF(AH574="ABI","DEF",IF(AE574="DSP",AH574,(AE574*0.5+AH574*0.5)))</f>
        <v>12.375</v>
      </c>
    </row>
    <row r="575" spans="1:37" ht="15.75" customHeight="1" thickBot="1" x14ac:dyDescent="0.35">
      <c r="A575" s="414" t="s">
        <v>1026</v>
      </c>
      <c r="B575" s="415">
        <v>21901789</v>
      </c>
      <c r="C575" s="440" t="s">
        <v>962</v>
      </c>
      <c r="D575" s="441" t="s">
        <v>120</v>
      </c>
      <c r="E575" s="418">
        <v>18</v>
      </c>
      <c r="F575" s="419">
        <f>IF(E575="ABI","ABI",IF(E575="DSP","DSP",IF(E575="VAL","VAL",(VLOOKUP(E575,tpstest,2)))))</f>
        <v>18.5</v>
      </c>
      <c r="G575" s="420">
        <f>IF(F575="ABI",0,IF(F575="DSP","DSP",IF(F575="VAL","VAL",(IF(A575="F",VLOOKUP(F575,endurfille,2),VLOOKUP(F575,endurgarçon,2))))))</f>
        <v>15</v>
      </c>
      <c r="H575" s="421">
        <f>IF(G575="VAL","VALIDÉ",G575)</f>
        <v>15</v>
      </c>
      <c r="I575" s="418">
        <v>3.27</v>
      </c>
      <c r="J575" s="420">
        <f>IF(I575="ABI",0,IF(I575="DSP","DSP",IF(I575="VAL","VAL",(IF(A575="F",VLOOKUP(I575,VIT20MF,2),VLOOKUP(I575,Vit20MG,2))))))</f>
        <v>16</v>
      </c>
      <c r="K575" s="418">
        <v>6.67</v>
      </c>
      <c r="L575" s="420">
        <f>IF(K575="ABI",0,IF(K575="DSP","DSP",IF(K575="VAL","VAL",(IF(A575="F",VLOOKUP(K575,vit50mf,2),VLOOKUP(K575,vit50mg,2))))))</f>
        <v>12</v>
      </c>
      <c r="M575" s="421">
        <f>IF(OR(J575="DSP",L575="DSP"),"DSP",IF(L575="VAL","VALIDÉ",(J575+L575)/2))</f>
        <v>14</v>
      </c>
      <c r="N575" s="418">
        <v>75</v>
      </c>
      <c r="O575" s="418">
        <v>74</v>
      </c>
      <c r="P575" s="422">
        <f>IF(OR(N575="DSP",N575="ABI",N575="VAL"),0,N575/O575)</f>
        <v>1.0135135135135136</v>
      </c>
      <c r="Q575" s="420">
        <f>IF(N575="ABI",0,IF(N575="DSP","DSP",IF(N575="VAL","VAL",IF(A575="F",VLOOKUP(P575,forcefille,2),VLOOKUP(P575,forcegarçon,2)))))</f>
        <v>5.5</v>
      </c>
      <c r="R575" s="418">
        <v>41.2</v>
      </c>
      <c r="S575" s="420">
        <f>IF(R575="ABI",0,IF(R575="DSP","DSP",IF(R575="VAL","VAL",IF(A575="F",VLOOKUP(R575,détfille,2),VLOOKUP(R575,détgarçon,2)))))</f>
        <v>3.5</v>
      </c>
      <c r="T575" s="421">
        <f>IF(OR(Q575="VAL",S575="VAL"),"VALIDÉ",IF(AND(Q575="DSP",S575="DSP"),"DSP",IF(Q575="DSP",S575*2,IF(S575="DSP",Q575*2,(Q575+S575)))))</f>
        <v>9</v>
      </c>
      <c r="U575" s="418">
        <v>27.11</v>
      </c>
      <c r="V575" s="420">
        <f>IF(U575="ABI",0,IF(U575="DSP","DSP",IF(U575="VAL","VAL",IF(A575="F",VLOOKUP(U575,coorfille,2),VLOOKUP(U575,coorgarçon,2)))))</f>
        <v>4.25</v>
      </c>
      <c r="W575" s="418">
        <v>-15</v>
      </c>
      <c r="X575" s="420">
        <f>IF(W575="ABI",0,IF(W575="DSP","DSP",IF(W575="VAL","VAL",IF(A575="F",VLOOKUP(W575,SouplesseFille,2),VLOOKUP(W575,SouplesseGarçon,2)))))</f>
        <v>0.25</v>
      </c>
      <c r="Y575" s="418">
        <v>4</v>
      </c>
      <c r="Z575" s="420">
        <f>IF(Y575="ABI",0,IF(Y575="DSP","DSP",IF(Y575="VAL","VAL",IF(A575="F",VLOOKUP(Y575,eqfille,2),VLOOKUP(Y575,eqgarçon,2)))))</f>
        <v>3</v>
      </c>
      <c r="AA575" s="421">
        <f>IF(AND(V575="DSP",X575="DSP",Z575="DSP"),"DSP",IF(AND(V575="DSP",X575="DSP"),Z575*4,IF(AND(V575="DSP",Z575="DSP"),X575*4,IF(AND(X575="DSP",Z575="DSP"),V575*2,IF(V575="DSP",(X575+Z575)*2,IF(X575="DSP",V575+Z575*2,IF(Z575="DSP",V575+X575*2,IF(Z575="VAL","VALIDÉ",V575+X575+Z575))))))))</f>
        <v>7.5</v>
      </c>
      <c r="AB575" s="418">
        <v>42.2</v>
      </c>
      <c r="AC575" s="420">
        <f>IF(AB575="ABI",0,IF(AB575="DNF",0,IF(AB575="DSP","DSP",IF(AB575="VAL","VAL",(IF(A575="F",VLOOKUP(AB575,nagefille,2),VLOOKUP(AB575,nagegarçon,2)))))))</f>
        <v>9</v>
      </c>
      <c r="AD575" s="423">
        <f>IF(AC575="VAL","VALIDÉ",AC575)</f>
        <v>9</v>
      </c>
      <c r="AE575" s="424">
        <f>IF(AND(H575="DSP",M575="DSP",T575="DSP",AA575="DSP",AD575="DSP"),"DSP",IF(AND(H575="DSP",M575="DSP",T575="DSP",AA575="DSP"),AD575,IF(AND(H575="DSP",M575="DSP",T575="DSP",AD575="DSP"),AA575,IF(AND(H575="DSP",M575="DSP",AA575="DSP",AD575="DSP"),T575,IF(AND(H575="DSP",T575="DSP",AA575="DSP",AD575="DSP"),M575,IF(AND(M575="DSP",T575="DSP",AA575="DSP",AD575="DSP"),H575,IF(AND(T575="DSP",AA575="DSP",AD575="DSP"),(H575+M575)/2,IF(AND(M575="DSP",AA575="DSP",AD575="DSP"),(H575+T575)/2,IF(AND(H575="DSP",AA575="DSP",AD575="DSP"),(M575+T575)/2,IF(AND(M575="DSP",T575="DSP",AD575="DSP"),(H575+AA575)/2,IF(AND(H575="DSP",T575="DSP",AD575="DSP"),(M575+AA575)/2,IF(AND(H575="DSP",M575="DSP",AD575="DSP"),(T575+AA575)/2,IF(AND(M575="DSP",T575="DSP",AA575="DSP"),(H575+AD575)/2,IF(AND(H575="DSP",T575="DSP",AA575="DSP"),(M575+AD575)/2,IF(AND(H575="DSP",M575="DSP",AA575="DSP"),(T575+AD575)/2,IF(AND(H575="DSP",M575="DSP",T575="DSP"),(AA575+AD575)/2,IF(AND(H575="DSP",M575="DSP"),(T575+AA575+AD575)/3,IF(AND(H575="DSP",T575="DSP"),(M575+AA575+AD575)/3,IF(AND(M575="DSP",T575="DSP"),(H575+AA575+AD575)/3,IF(AND(H575="DSP",AA575="DSP"),(M575+T575+AD575)/3,IF(AND(M575="DSP",AA575="DSP"),(H575+T575+AD575)/3,IF(AND(T575="DSP",AA575="DSP"),(H575+M575+AD575)/3,IF(AND(H575="DSP",AD575="DSP"),(M575+T575+AA575)/3,IF(AND(M575="DSP",AD575="DSP"),(H575+T575+AA575)/3,IF(AND(T575="DSP",AD575="DSP"),(H575+M575+AA575)/3,IF(AND(AA575="DSP",AD575="DSP"),(H575+M575+T575)/3,IF(H575="DSP",(M575+T575+AA575+AD575)/4,IF(M575="DSP",(H575+T575+AA575+AD575)/4,IF(T575="DSP",(H575+M575+AA575+AD575)/4,IF(AA575="DSP",(H575+M575+T575+AD575)/4,IF(AD575="DSP",(H575+M575+T575+AA575)/4,SUM(H575+M575+T575+AA575+AD575)/5)))))))))))))))))))))))))))))))</f>
        <v>10.9</v>
      </c>
      <c r="AF575" s="425">
        <f>IF(AE575="DSP",0,AE575)</f>
        <v>10.9</v>
      </c>
      <c r="AG575" s="484">
        <f>RANK(AF575,$AF$3:$AF$651,0)</f>
        <v>336</v>
      </c>
      <c r="AH575" s="426">
        <f>IF(ISERROR(VLOOKUP(B575,'Notes Ecrit'!$A$2:$B$650,2,FALSE)),"ABI",(VLOOKUP(B575,'Notes Ecrit'!$A$2:$B$650,2,FALSE)))</f>
        <v>6.5</v>
      </c>
      <c r="AI575" s="425">
        <f>IF(OR(AH575="ABI",AH575="VALIDÉ"),0,AH575)</f>
        <v>6.5</v>
      </c>
      <c r="AJ575" s="488">
        <f>RANK(AI575,$AI$3:$AI$651,0)</f>
        <v>238</v>
      </c>
      <c r="AK575" s="427">
        <f>IF(AH575="ABI","DEF",IF(AE575="DSP",AH575,(AE575*0.5+AH575*0.5)))</f>
        <v>8.6999999999999993</v>
      </c>
    </row>
    <row r="576" spans="1:37" ht="15.75" customHeight="1" thickBot="1" x14ac:dyDescent="0.35">
      <c r="A576" s="414" t="s">
        <v>1026</v>
      </c>
      <c r="B576" s="415">
        <v>21904002</v>
      </c>
      <c r="C576" s="440" t="s">
        <v>963</v>
      </c>
      <c r="D576" s="441" t="s">
        <v>180</v>
      </c>
      <c r="E576" s="418">
        <v>16</v>
      </c>
      <c r="F576" s="419">
        <f>IF(E576="ABI","ABI",IF(E576="DSP","DSP",IF(E576="VAL","VAL",(VLOOKUP(E576,tpstest,2)))))</f>
        <v>17.5</v>
      </c>
      <c r="G576" s="420">
        <f>IF(F576="ABI",0,IF(F576="DSP","DSP",IF(F576="VAL","VAL",(IF(A576="F",VLOOKUP(F576,endurfille,2),VLOOKUP(F576,endurgarçon,2))))))</f>
        <v>13</v>
      </c>
      <c r="H576" s="421">
        <f>IF(G576="VAL","VALIDÉ",G576)</f>
        <v>13</v>
      </c>
      <c r="I576" s="418">
        <v>3.06</v>
      </c>
      <c r="J576" s="420">
        <f>IF(I576="ABI",0,IF(I576="DSP","DSP",IF(I576="VAL","VAL",(IF(A576="F",VLOOKUP(I576,VIT20MF,2),VLOOKUP(I576,Vit20MG,2))))))</f>
        <v>19</v>
      </c>
      <c r="K576" s="418">
        <v>6.73</v>
      </c>
      <c r="L576" s="420">
        <f>IF(K576="ABI",0,IF(K576="DSP","DSP",IF(K576="VAL","VAL",(IF(A576="F",VLOOKUP(K576,vit50mf,2),VLOOKUP(K576,vit50mg,2))))))</f>
        <v>12</v>
      </c>
      <c r="M576" s="421">
        <f>IF(OR(J576="DSP",L576="DSP"),"DSP",IF(L576="VAL","VALIDÉ",(J576+L576)/2))</f>
        <v>15.5</v>
      </c>
      <c r="N576" s="418">
        <v>58</v>
      </c>
      <c r="O576" s="418">
        <v>64</v>
      </c>
      <c r="P576" s="422">
        <f>IF(OR(N576="DSP",N576="ABI",N576="VAL"),0,N576/O576)</f>
        <v>0.90625</v>
      </c>
      <c r="Q576" s="420">
        <f>IF(N576="ABI",0,IF(N576="DSP","DSP",IF(N576="VAL","VAL",IF(A576="F",VLOOKUP(P576,forcefille,2),VLOOKUP(P576,forcegarçon,2)))))</f>
        <v>5</v>
      </c>
      <c r="R576" s="418">
        <v>45</v>
      </c>
      <c r="S576" s="420">
        <f>IF(R576="ABI",0,IF(R576="DSP","DSP",IF(R576="VAL","VAL",IF(A576="F",VLOOKUP(R576,détfille,2),VLOOKUP(R576,détgarçon,2)))))</f>
        <v>4.5</v>
      </c>
      <c r="T576" s="421">
        <f>IF(OR(Q576="VAL",S576="VAL"),"VALIDÉ",IF(AND(Q576="DSP",S576="DSP"),"DSP",IF(Q576="DSP",S576*2,IF(S576="DSP",Q576*2,(Q576+S576)))))</f>
        <v>9.5</v>
      </c>
      <c r="U576" s="418">
        <v>26.88</v>
      </c>
      <c r="V576" s="420">
        <f>IF(U576="ABI",0,IF(U576="DSP","DSP",IF(U576="VAL","VAL",IF(A576="F",VLOOKUP(U576,coorfille,2),VLOOKUP(U576,coorgarçon,2)))))</f>
        <v>4.5</v>
      </c>
      <c r="W576" s="418">
        <v>0</v>
      </c>
      <c r="X576" s="420">
        <f>IF(W576="ABI",0,IF(W576="DSP","DSP",IF(W576="VAL","VAL",IF(A576="F",VLOOKUP(W576,SouplesseFille,2),VLOOKUP(W576,SouplesseGarçon,2)))))</f>
        <v>2.5</v>
      </c>
      <c r="Y576" s="418">
        <v>5</v>
      </c>
      <c r="Z576" s="420">
        <f>IF(Y576="ABI",0,IF(Y576="DSP","DSP",IF(Y576="VAL","VAL",IF(A576="F",VLOOKUP(Y576,eqfille,2),VLOOKUP(Y576,eqgarçon,2)))))</f>
        <v>2.5</v>
      </c>
      <c r="AA576" s="421">
        <f>IF(AND(V576="DSP",X576="DSP",Z576="DSP"),"DSP",IF(AND(V576="DSP",X576="DSP"),Z576*4,IF(AND(V576="DSP",Z576="DSP"),X576*4,IF(AND(X576="DSP",Z576="DSP"),V576*2,IF(V576="DSP",(X576+Z576)*2,IF(X576="DSP",V576+Z576*2,IF(Z576="DSP",V576+X576*2,IF(Z576="VAL","VALIDÉ",V576+X576+Z576))))))))</f>
        <v>9.5</v>
      </c>
      <c r="AB576" s="418">
        <v>43.42</v>
      </c>
      <c r="AC576" s="420">
        <f>IF(AB576="ABI",0,IF(AB576="DNF",0,IF(AB576="DSP","DSP",IF(AB576="VAL","VAL",(IF(A576="F",VLOOKUP(AB576,nagefille,2),VLOOKUP(AB576,nagegarçon,2)))))))</f>
        <v>8</v>
      </c>
      <c r="AD576" s="423">
        <f>IF(AC576="VAL","VALIDÉ",AC576)</f>
        <v>8</v>
      </c>
      <c r="AE576" s="424">
        <f>IF(AND(H576="DSP",M576="DSP",T576="DSP",AA576="DSP",AD576="DSP"),"DSP",IF(AND(H576="DSP",M576="DSP",T576="DSP",AA576="DSP"),AD576,IF(AND(H576="DSP",M576="DSP",T576="DSP",AD576="DSP"),AA576,IF(AND(H576="DSP",M576="DSP",AA576="DSP",AD576="DSP"),T576,IF(AND(H576="DSP",T576="DSP",AA576="DSP",AD576="DSP"),M576,IF(AND(M576="DSP",T576="DSP",AA576="DSP",AD576="DSP"),H576,IF(AND(T576="DSP",AA576="DSP",AD576="DSP"),(H576+M576)/2,IF(AND(M576="DSP",AA576="DSP",AD576="DSP"),(H576+T576)/2,IF(AND(H576="DSP",AA576="DSP",AD576="DSP"),(M576+T576)/2,IF(AND(M576="DSP",T576="DSP",AD576="DSP"),(H576+AA576)/2,IF(AND(H576="DSP",T576="DSP",AD576="DSP"),(M576+AA576)/2,IF(AND(H576="DSP",M576="DSP",AD576="DSP"),(T576+AA576)/2,IF(AND(M576="DSP",T576="DSP",AA576="DSP"),(H576+AD576)/2,IF(AND(H576="DSP",T576="DSP",AA576="DSP"),(M576+AD576)/2,IF(AND(H576="DSP",M576="DSP",AA576="DSP"),(T576+AD576)/2,IF(AND(H576="DSP",M576="DSP",T576="DSP"),(AA576+AD576)/2,IF(AND(H576="DSP",M576="DSP"),(T576+AA576+AD576)/3,IF(AND(H576="DSP",T576="DSP"),(M576+AA576+AD576)/3,IF(AND(M576="DSP",T576="DSP"),(H576+AA576+AD576)/3,IF(AND(H576="DSP",AA576="DSP"),(M576+T576+AD576)/3,IF(AND(M576="DSP",AA576="DSP"),(H576+T576+AD576)/3,IF(AND(T576="DSP",AA576="DSP"),(H576+M576+AD576)/3,IF(AND(H576="DSP",AD576="DSP"),(M576+T576+AA576)/3,IF(AND(M576="DSP",AD576="DSP"),(H576+T576+AA576)/3,IF(AND(T576="DSP",AD576="DSP"),(H576+M576+AA576)/3,IF(AND(AA576="DSP",AD576="DSP"),(H576+M576+T576)/3,IF(H576="DSP",(M576+T576+AA576+AD576)/4,IF(M576="DSP",(H576+T576+AA576+AD576)/4,IF(T576="DSP",(H576+M576+AA576+AD576)/4,IF(AA576="DSP",(H576+M576+T576+AD576)/4,IF(AD576="DSP",(H576+M576+T576+AA576)/4,SUM(H576+M576+T576+AA576+AD576)/5)))))))))))))))))))))))))))))))</f>
        <v>11.1</v>
      </c>
      <c r="AF576" s="425">
        <f>IF(AE576="DSP",0,AE576)</f>
        <v>11.1</v>
      </c>
      <c r="AG576" s="484">
        <f>RANK(AF576,$AF$3:$AF$651,0)</f>
        <v>314</v>
      </c>
      <c r="AH576" s="426">
        <f>IF(ISERROR(VLOOKUP(B576,'Notes Ecrit'!$A$2:$B$650,2,FALSE)),"ABI",(VLOOKUP(B576,'Notes Ecrit'!$A$2:$B$650,2,FALSE)))</f>
        <v>5</v>
      </c>
      <c r="AI576" s="425">
        <f>IF(OR(AH576="ABI",AH576="VALIDÉ"),0,AH576)</f>
        <v>5</v>
      </c>
      <c r="AJ576" s="488">
        <f>RANK(AI576,$AI$3:$AI$651,0)</f>
        <v>416</v>
      </c>
      <c r="AK576" s="427">
        <f>IF(AH576="ABI","DEF",IF(AE576="DSP",AH576,(AE576*0.5+AH576*0.5)))</f>
        <v>8.0500000000000007</v>
      </c>
    </row>
    <row r="577" spans="1:37" ht="15.75" customHeight="1" thickBot="1" x14ac:dyDescent="0.35">
      <c r="A577" s="414" t="s">
        <v>74</v>
      </c>
      <c r="B577" s="415">
        <v>21912971</v>
      </c>
      <c r="C577" s="440" t="s">
        <v>964</v>
      </c>
      <c r="D577" s="441" t="s">
        <v>163</v>
      </c>
      <c r="E577" s="418" t="s">
        <v>329</v>
      </c>
      <c r="F577" s="419" t="str">
        <f>IF(E577="ABI","ABI",IF(E577="DSP","DSP",IF(E577="VAL","VAL",(VLOOKUP(E577,tpstest,2)))))</f>
        <v>ABI</v>
      </c>
      <c r="G577" s="420">
        <f>IF(F577="ABI",0,IF(F577="DSP","DSP",IF(F577="VAL","VAL",(IF(A577="F",VLOOKUP(F577,endurfille,2),VLOOKUP(F577,endurgarçon,2))))))</f>
        <v>0</v>
      </c>
      <c r="H577" s="421">
        <f>IF(G577="VAL","VALIDÉ",G577)</f>
        <v>0</v>
      </c>
      <c r="I577" s="418" t="s">
        <v>329</v>
      </c>
      <c r="J577" s="420">
        <f>IF(I577="ABI",0,IF(I577="DSP","DSP",IF(I577="VAL","VAL",(IF(A577="F",VLOOKUP(I577,VIT20MF,2),VLOOKUP(I577,Vit20MG,2))))))</f>
        <v>0</v>
      </c>
      <c r="K577" s="418" t="s">
        <v>329</v>
      </c>
      <c r="L577" s="420">
        <f>IF(K577="ABI",0,IF(K577="DSP","DSP",IF(K577="VAL","VAL",(IF(A577="F",VLOOKUP(K577,vit50mf,2),VLOOKUP(K577,vit50mg,2))))))</f>
        <v>0</v>
      </c>
      <c r="M577" s="421">
        <f>IF(OR(J577="DSP",L577="DSP"),"DSP",IF(L577="VAL","VALIDÉ",(J577+L577)/2))</f>
        <v>0</v>
      </c>
      <c r="N577" s="418" t="s">
        <v>329</v>
      </c>
      <c r="O577" s="418"/>
      <c r="P577" s="422">
        <f>IF(OR(N577="DSP",N577="ABI",N577="VAL"),0,N577/O577)</f>
        <v>0</v>
      </c>
      <c r="Q577" s="420">
        <f>IF(N577="ABI",0,IF(N577="DSP","DSP",IF(N577="VAL","VAL",IF(A577="F",VLOOKUP(P577,forcefille,2),VLOOKUP(P577,forcegarçon,2)))))</f>
        <v>0</v>
      </c>
      <c r="R577" s="418" t="s">
        <v>329</v>
      </c>
      <c r="S577" s="420">
        <f>IF(R577="ABI",0,IF(R577="DSP","DSP",IF(R577="VAL","VAL",IF(A577="F",VLOOKUP(R577,détfille,2),VLOOKUP(R577,détgarçon,2)))))</f>
        <v>0</v>
      </c>
      <c r="T577" s="421">
        <f>IF(OR(Q577="VAL",S577="VAL"),"VALIDÉ",IF(AND(Q577="DSP",S577="DSP"),"DSP",IF(Q577="DSP",S577*2,IF(S577="DSP",Q577*2,(Q577+S577)))))</f>
        <v>0</v>
      </c>
      <c r="U577" s="418" t="s">
        <v>329</v>
      </c>
      <c r="V577" s="420">
        <f>IF(U577="ABI",0,IF(U577="DSP","DSP",IF(U577="VAL","VAL",IF(A577="F",VLOOKUP(U577,coorfille,2),VLOOKUP(U577,coorgarçon,2)))))</f>
        <v>0</v>
      </c>
      <c r="W577" s="418" t="s">
        <v>329</v>
      </c>
      <c r="X577" s="420">
        <f>IF(W577="ABI",0,IF(W577="DSP","DSP",IF(W577="VAL","VAL",IF(A577="F",VLOOKUP(W577,SouplesseFille,2),VLOOKUP(W577,SouplesseGarçon,2)))))</f>
        <v>0</v>
      </c>
      <c r="Y577" s="418" t="s">
        <v>329</v>
      </c>
      <c r="Z577" s="420">
        <f>IF(Y577="ABI",0,IF(Y577="DSP","DSP",IF(Y577="VAL","VAL",IF(A577="F",VLOOKUP(Y577,eqfille,2),VLOOKUP(Y577,eqgarçon,2)))))</f>
        <v>0</v>
      </c>
      <c r="AA577" s="421">
        <f>IF(AND(V577="DSP",X577="DSP",Z577="DSP"),"DSP",IF(AND(V577="DSP",X577="DSP"),Z577*4,IF(AND(V577="DSP",Z577="DSP"),X577*4,IF(AND(X577="DSP",Z577="DSP"),V577*2,IF(V577="DSP",(X577+Z577)*2,IF(X577="DSP",V577+Z577*2,IF(Z577="DSP",V577+X577*2,IF(Z577="VAL","VALIDÉ",V577+X577+Z577))))))))</f>
        <v>0</v>
      </c>
      <c r="AB577" s="418" t="s">
        <v>329</v>
      </c>
      <c r="AC577" s="420">
        <f>IF(AB577="ABI",0,IF(AB577="DNF",0,IF(AB577="DSP","DSP",IF(AB577="VAL","VAL",(IF(A577="F",VLOOKUP(AB577,nagefille,2),VLOOKUP(AB577,nagegarçon,2)))))))</f>
        <v>0</v>
      </c>
      <c r="AD577" s="423">
        <f>IF(AC577="VAL","VALIDÉ",AC577)</f>
        <v>0</v>
      </c>
      <c r="AE577" s="424">
        <f>IF(AND(H577="DSP",M577="DSP",T577="DSP",AA577="DSP",AD577="DSP"),"DSP",IF(AND(H577="DSP",M577="DSP",T577="DSP",AA577="DSP"),AD577,IF(AND(H577="DSP",M577="DSP",T577="DSP",AD577="DSP"),AA577,IF(AND(H577="DSP",M577="DSP",AA577="DSP",AD577="DSP"),T577,IF(AND(H577="DSP",T577="DSP",AA577="DSP",AD577="DSP"),M577,IF(AND(M577="DSP",T577="DSP",AA577="DSP",AD577="DSP"),H577,IF(AND(T577="DSP",AA577="DSP",AD577="DSP"),(H577+M577)/2,IF(AND(M577="DSP",AA577="DSP",AD577="DSP"),(H577+T577)/2,IF(AND(H577="DSP",AA577="DSP",AD577="DSP"),(M577+T577)/2,IF(AND(M577="DSP",T577="DSP",AD577="DSP"),(H577+AA577)/2,IF(AND(H577="DSP",T577="DSP",AD577="DSP"),(M577+AA577)/2,IF(AND(H577="DSP",M577="DSP",AD577="DSP"),(T577+AA577)/2,IF(AND(M577="DSP",T577="DSP",AA577="DSP"),(H577+AD577)/2,IF(AND(H577="DSP",T577="DSP",AA577="DSP"),(M577+AD577)/2,IF(AND(H577="DSP",M577="DSP",AA577="DSP"),(T577+AD577)/2,IF(AND(H577="DSP",M577="DSP",T577="DSP"),(AA577+AD577)/2,IF(AND(H577="DSP",M577="DSP"),(T577+AA577+AD577)/3,IF(AND(H577="DSP",T577="DSP"),(M577+AA577+AD577)/3,IF(AND(M577="DSP",T577="DSP"),(H577+AA577+AD577)/3,IF(AND(H577="DSP",AA577="DSP"),(M577+T577+AD577)/3,IF(AND(M577="DSP",AA577="DSP"),(H577+T577+AD577)/3,IF(AND(T577="DSP",AA577="DSP"),(H577+M577+AD577)/3,IF(AND(H577="DSP",AD577="DSP"),(M577+T577+AA577)/3,IF(AND(M577="DSP",AD577="DSP"),(H577+T577+AA577)/3,IF(AND(T577="DSP",AD577="DSP"),(H577+M577+AA577)/3,IF(AND(AA577="DSP",AD577="DSP"),(H577+M577+T577)/3,IF(H577="DSP",(M577+T577+AA577+AD577)/4,IF(M577="DSP",(H577+T577+AA577+AD577)/4,IF(T577="DSP",(H577+M577+AA577+AD577)/4,IF(AA577="DSP",(H577+M577+T577+AD577)/4,IF(AD577="DSP",(H577+M577+T577+AA577)/4,SUM(H577+M577+T577+AA577+AD577)/5)))))))))))))))))))))))))))))))</f>
        <v>0</v>
      </c>
      <c r="AF577" s="425">
        <f>IF(AE577="DSP",0,AE577)</f>
        <v>0</v>
      </c>
      <c r="AG577" s="484">
        <f>RANK(AF577,$AF$3:$AF$651,0)</f>
        <v>584</v>
      </c>
      <c r="AH577" s="426" t="str">
        <f>IF(ISERROR(VLOOKUP(B577,'Notes Ecrit'!$A$2:$B$650,2,FALSE)),"ABI",(VLOOKUP(B577,'Notes Ecrit'!$A$2:$B$650,2,FALSE)))</f>
        <v>ABI</v>
      </c>
      <c r="AI577" s="425">
        <f>IF(OR(AH577="ABI",AH577="VALIDÉ"),0,AH577)</f>
        <v>0</v>
      </c>
      <c r="AJ577" s="488">
        <f>RANK(AI577,$AI$3:$AI$651,0)</f>
        <v>592</v>
      </c>
      <c r="AK577" s="427" t="str">
        <f>IF(AH577="ABI","DEF",IF(AE577="DSP",AH577,(AE577*0.5+AH577*0.5)))</f>
        <v>DEF</v>
      </c>
    </row>
    <row r="578" spans="1:37" ht="15.75" customHeight="1" thickBot="1" x14ac:dyDescent="0.35">
      <c r="A578" s="414" t="s">
        <v>1026</v>
      </c>
      <c r="B578" s="415">
        <v>21907847</v>
      </c>
      <c r="C578" s="440" t="s">
        <v>965</v>
      </c>
      <c r="D578" s="441" t="s">
        <v>232</v>
      </c>
      <c r="E578" s="418">
        <v>16</v>
      </c>
      <c r="F578" s="419">
        <f>IF(E578="ABI","ABI",IF(E578="DSP","DSP",IF(E578="VAL","VAL",(VLOOKUP(E578,tpstest,2)))))</f>
        <v>17.5</v>
      </c>
      <c r="G578" s="420">
        <f>IF(F578="ABI",0,IF(F578="DSP","DSP",IF(F578="VAL","VAL",(IF(A578="F",VLOOKUP(F578,endurfille,2),VLOOKUP(F578,endurgarçon,2))))))</f>
        <v>13</v>
      </c>
      <c r="H578" s="421">
        <f>IF(G578="VAL","VALIDÉ",G578)</f>
        <v>13</v>
      </c>
      <c r="I578" s="418">
        <v>3.12</v>
      </c>
      <c r="J578" s="420">
        <f>IF(I578="ABI",0,IF(I578="DSP","DSP",IF(I578="VAL","VAL",(IF(A578="F",VLOOKUP(I578,VIT20MF,2),VLOOKUP(I578,Vit20MG,2))))))</f>
        <v>18</v>
      </c>
      <c r="K578" s="418">
        <v>6.83</v>
      </c>
      <c r="L578" s="420">
        <f>IF(K578="ABI",0,IF(K578="DSP","DSP",IF(K578="VAL","VAL",(IF(A578="F",VLOOKUP(K578,vit50mf,2),VLOOKUP(K578,vit50mg,2))))))</f>
        <v>11</v>
      </c>
      <c r="M578" s="421">
        <f>IF(OR(J578="DSP",L578="DSP"),"DSP",IF(L578="VAL","VALIDÉ",(J578+L578)/2))</f>
        <v>14.5</v>
      </c>
      <c r="N578" s="418">
        <v>62</v>
      </c>
      <c r="O578" s="418">
        <v>77</v>
      </c>
      <c r="P578" s="422">
        <f>IF(OR(N578="DSP",N578="ABI",N578="VAL"),0,N578/O578)</f>
        <v>0.80519480519480524</v>
      </c>
      <c r="Q578" s="420">
        <f>IF(N578="ABI",0,IF(N578="DSP","DSP",IF(N578="VAL","VAL",IF(A578="F",VLOOKUP(P578,forcefille,2),VLOOKUP(P578,forcegarçon,2)))))</f>
        <v>4.5</v>
      </c>
      <c r="R578" s="418">
        <v>40.200000000000003</v>
      </c>
      <c r="S578" s="420">
        <f>IF(R578="ABI",0,IF(R578="DSP","DSP",IF(R578="VAL","VAL",IF(A578="F",VLOOKUP(R578,détfille,2),VLOOKUP(R578,détgarçon,2)))))</f>
        <v>3</v>
      </c>
      <c r="T578" s="421">
        <f>IF(OR(Q578="VAL",S578="VAL"),"VALIDÉ",IF(AND(Q578="DSP",S578="DSP"),"DSP",IF(Q578="DSP",S578*2,IF(S578="DSP",Q578*2,(Q578+S578)))))</f>
        <v>7.5</v>
      </c>
      <c r="U578" s="418">
        <v>24.52</v>
      </c>
      <c r="V578" s="420">
        <f>IF(U578="ABI",0,IF(U578="DSP","DSP",IF(U578="VAL","VAL",IF(A578="F",VLOOKUP(U578,coorfille,2),VLOOKUP(U578,coorgarçon,2)))))</f>
        <v>5.5</v>
      </c>
      <c r="W578" s="418">
        <v>2</v>
      </c>
      <c r="X578" s="420">
        <f>IF(W578="ABI",0,IF(W578="DSP","DSP",IF(W578="VAL","VAL",IF(A578="F",VLOOKUP(W578,SouplesseFille,2),VLOOKUP(W578,SouplesseGarçon,2)))))</f>
        <v>3</v>
      </c>
      <c r="Y578" s="418">
        <v>3</v>
      </c>
      <c r="Z578" s="420">
        <f>IF(Y578="ABI",0,IF(Y578="DSP","DSP",IF(Y578="VAL","VAL",IF(A578="F",VLOOKUP(Y578,eqfille,2),VLOOKUP(Y578,eqgarçon,2)))))</f>
        <v>3.5</v>
      </c>
      <c r="AA578" s="421">
        <f>IF(AND(V578="DSP",X578="DSP",Z578="DSP"),"DSP",IF(AND(V578="DSP",X578="DSP"),Z578*4,IF(AND(V578="DSP",Z578="DSP"),X578*4,IF(AND(X578="DSP",Z578="DSP"),V578*2,IF(V578="DSP",(X578+Z578)*2,IF(X578="DSP",V578+Z578*2,IF(Z578="DSP",V578+X578*2,IF(Z578="VAL","VALIDÉ",V578+X578+Z578))))))))</f>
        <v>12</v>
      </c>
      <c r="AB578" s="418">
        <v>35.979999999999997</v>
      </c>
      <c r="AC578" s="420">
        <f>IF(AB578="ABI",0,IF(AB578="DNF",0,IF(AB578="DSP","DSP",IF(AB578="VAL","VAL",(IF(A578="F",VLOOKUP(AB578,nagefille,2),VLOOKUP(AB578,nagegarçon,2)))))))</f>
        <v>13</v>
      </c>
      <c r="AD578" s="423">
        <f>IF(AC578="VAL","VALIDÉ",AC578)</f>
        <v>13</v>
      </c>
      <c r="AE578" s="424">
        <f>IF(AND(H578="DSP",M578="DSP",T578="DSP",AA578="DSP",AD578="DSP"),"DSP",IF(AND(H578="DSP",M578="DSP",T578="DSP",AA578="DSP"),AD578,IF(AND(H578="DSP",M578="DSP",T578="DSP",AD578="DSP"),AA578,IF(AND(H578="DSP",M578="DSP",AA578="DSP",AD578="DSP"),T578,IF(AND(H578="DSP",T578="DSP",AA578="DSP",AD578="DSP"),M578,IF(AND(M578="DSP",T578="DSP",AA578="DSP",AD578="DSP"),H578,IF(AND(T578="DSP",AA578="DSP",AD578="DSP"),(H578+M578)/2,IF(AND(M578="DSP",AA578="DSP",AD578="DSP"),(H578+T578)/2,IF(AND(H578="DSP",AA578="DSP",AD578="DSP"),(M578+T578)/2,IF(AND(M578="DSP",T578="DSP",AD578="DSP"),(H578+AA578)/2,IF(AND(H578="DSP",T578="DSP",AD578="DSP"),(M578+AA578)/2,IF(AND(H578="DSP",M578="DSP",AD578="DSP"),(T578+AA578)/2,IF(AND(M578="DSP",T578="DSP",AA578="DSP"),(H578+AD578)/2,IF(AND(H578="DSP",T578="DSP",AA578="DSP"),(M578+AD578)/2,IF(AND(H578="DSP",M578="DSP",AA578="DSP"),(T578+AD578)/2,IF(AND(H578="DSP",M578="DSP",T578="DSP"),(AA578+AD578)/2,IF(AND(H578="DSP",M578="DSP"),(T578+AA578+AD578)/3,IF(AND(H578="DSP",T578="DSP"),(M578+AA578+AD578)/3,IF(AND(M578="DSP",T578="DSP"),(H578+AA578+AD578)/3,IF(AND(H578="DSP",AA578="DSP"),(M578+T578+AD578)/3,IF(AND(M578="DSP",AA578="DSP"),(H578+T578+AD578)/3,IF(AND(T578="DSP",AA578="DSP"),(H578+M578+AD578)/3,IF(AND(H578="DSP",AD578="DSP"),(M578+T578+AA578)/3,IF(AND(M578="DSP",AD578="DSP"),(H578+T578+AA578)/3,IF(AND(T578="DSP",AD578="DSP"),(H578+M578+AA578)/3,IF(AND(AA578="DSP",AD578="DSP"),(H578+M578+T578)/3,IF(H578="DSP",(M578+T578+AA578+AD578)/4,IF(M578="DSP",(H578+T578+AA578+AD578)/4,IF(T578="DSP",(H578+M578+AA578+AD578)/4,IF(AA578="DSP",(H578+M578+T578+AD578)/4,IF(AD578="DSP",(H578+M578+T578+AA578)/4,SUM(H578+M578+T578+AA578+AD578)/5)))))))))))))))))))))))))))))))</f>
        <v>12</v>
      </c>
      <c r="AF578" s="425">
        <f>IF(AE578="DSP",0,AE578)</f>
        <v>12</v>
      </c>
      <c r="AG578" s="484">
        <f>RANK(AF578,$AF$3:$AF$651,0)</f>
        <v>194</v>
      </c>
      <c r="AH578" s="426">
        <f>IF(ISERROR(VLOOKUP(B578,'Notes Ecrit'!$A$2:$B$650,2,FALSE)),"ABI",(VLOOKUP(B578,'Notes Ecrit'!$A$2:$B$650,2,FALSE)))</f>
        <v>6.5</v>
      </c>
      <c r="AI578" s="425">
        <f>IF(OR(AH578="ABI",AH578="VALIDÉ"),0,AH578)</f>
        <v>6.5</v>
      </c>
      <c r="AJ578" s="488">
        <f>RANK(AI578,$AI$3:$AI$651,0)</f>
        <v>238</v>
      </c>
      <c r="AK578" s="427">
        <f>IF(AH578="ABI","DEF",IF(AE578="DSP",AH578,(AE578*0.5+AH578*0.5)))</f>
        <v>9.25</v>
      </c>
    </row>
    <row r="579" spans="1:37" ht="15.75" customHeight="1" thickBot="1" x14ac:dyDescent="0.35">
      <c r="A579" s="414" t="s">
        <v>1026</v>
      </c>
      <c r="B579" s="415">
        <v>21900628</v>
      </c>
      <c r="C579" s="440" t="s">
        <v>965</v>
      </c>
      <c r="D579" s="441" t="s">
        <v>168</v>
      </c>
      <c r="E579" s="418" t="s">
        <v>1025</v>
      </c>
      <c r="F579" s="419" t="str">
        <f>IF(E579="ABI","ABI",IF(E579="DSP","DSP",IF(E579="VAL","VAL",(VLOOKUP(E579,tpstest,2)))))</f>
        <v>DSP</v>
      </c>
      <c r="G579" s="420" t="str">
        <f>IF(F579="ABI",0,IF(F579="DSP","DSP",IF(F579="VAL","VAL",(IF(A579="F",VLOOKUP(F579,endurfille,2),VLOOKUP(F579,endurgarçon,2))))))</f>
        <v>DSP</v>
      </c>
      <c r="H579" s="421" t="str">
        <f>IF(G579="VAL","VALIDÉ",G579)</f>
        <v>DSP</v>
      </c>
      <c r="I579" s="418" t="s">
        <v>1025</v>
      </c>
      <c r="J579" s="420" t="str">
        <f>IF(I579="ABI",0,IF(I579="DSP","DSP",IF(I579="VAL","VAL",(IF(A579="F",VLOOKUP(I579,VIT20MF,2),VLOOKUP(I579,Vit20MG,2))))))</f>
        <v>DSP</v>
      </c>
      <c r="K579" s="418" t="s">
        <v>1025</v>
      </c>
      <c r="L579" s="420" t="str">
        <f>IF(K579="ABI",0,IF(K579="DSP","DSP",IF(K579="VAL","VAL",(IF(A579="F",VLOOKUP(K579,vit50mf,2),VLOOKUP(K579,vit50mg,2))))))</f>
        <v>DSP</v>
      </c>
      <c r="M579" s="421" t="str">
        <f>IF(OR(J579="DSP",L579="DSP"),"DSP",IF(L579="VAL","VALIDÉ",(J579+L579)/2))</f>
        <v>DSP</v>
      </c>
      <c r="N579" s="418">
        <v>70</v>
      </c>
      <c r="O579" s="418">
        <v>60</v>
      </c>
      <c r="P579" s="422">
        <f>IF(OR(N579="DSP",N579="ABI",N579="VAL"),0,N579/O579)</f>
        <v>1.1666666666666667</v>
      </c>
      <c r="Q579" s="420">
        <f>IF(N579="ABI",0,IF(N579="DSP","DSP",IF(N579="VAL","VAL",IF(A579="F",VLOOKUP(P579,forcefille,2),VLOOKUP(P579,forcegarçon,2)))))</f>
        <v>6</v>
      </c>
      <c r="R579" s="418" t="s">
        <v>1025</v>
      </c>
      <c r="S579" s="420" t="str">
        <f>IF(R579="ABI",0,IF(R579="DSP","DSP",IF(R579="VAL","VAL",IF(A579="F",VLOOKUP(R579,détfille,2),VLOOKUP(R579,détgarçon,2)))))</f>
        <v>DSP</v>
      </c>
      <c r="T579" s="421">
        <f>IF(OR(Q579="VAL",S579="VAL"),"VALIDÉ",IF(AND(Q579="DSP",S579="DSP"),"DSP",IF(Q579="DSP",S579*2,IF(S579="DSP",Q579*2,(Q579+S579)))))</f>
        <v>12</v>
      </c>
      <c r="U579" s="418" t="s">
        <v>1025</v>
      </c>
      <c r="V579" s="420" t="str">
        <f>IF(U579="ABI",0,IF(U579="DSP","DSP",IF(U579="VAL","VAL",IF(A579="F",VLOOKUP(U579,coorfille,2),VLOOKUP(U579,coorgarçon,2)))))</f>
        <v>DSP</v>
      </c>
      <c r="W579" s="418" t="s">
        <v>329</v>
      </c>
      <c r="X579" s="420">
        <f>IF(W579="ABI",0,IF(W579="DSP","DSP",IF(W579="VAL","VAL",IF(A579="F",VLOOKUP(W579,SouplesseFille,2),VLOOKUP(W579,SouplesseGarçon,2)))))</f>
        <v>0</v>
      </c>
      <c r="Y579" s="418">
        <v>5</v>
      </c>
      <c r="Z579" s="420">
        <f>IF(Y579="ABI",0,IF(Y579="DSP","DSP",IF(Y579="VAL","VAL",IF(A579="F",VLOOKUP(Y579,eqfille,2),VLOOKUP(Y579,eqgarçon,2)))))</f>
        <v>2.5</v>
      </c>
      <c r="AA579" s="421">
        <f>IF(AND(V579="DSP",X579="DSP",Z579="DSP"),"DSP",IF(AND(V579="DSP",X579="DSP"),Z579*4,IF(AND(V579="DSP",Z579="DSP"),X579*4,IF(AND(X579="DSP",Z579="DSP"),V579*2,IF(V579="DSP",(X579+Z579)*2,IF(X579="DSP",V579+Z579*2,IF(Z579="DSP",V579+X579*2,IF(Z579="VAL","VALIDÉ",V579+X579+Z579))))))))</f>
        <v>5</v>
      </c>
      <c r="AB579" s="418" t="s">
        <v>1025</v>
      </c>
      <c r="AC579" s="420" t="str">
        <f>IF(AB579="ABI",0,IF(AB579="DNF",0,IF(AB579="DSP","DSP",IF(AB579="VAL","VAL",(IF(A579="F",VLOOKUP(AB579,nagefille,2),VLOOKUP(AB579,nagegarçon,2)))))))</f>
        <v>DSP</v>
      </c>
      <c r="AD579" s="423" t="str">
        <f>IF(AC579="VAL","VALIDÉ",AC579)</f>
        <v>DSP</v>
      </c>
      <c r="AE579" s="424">
        <f>IF(AND(H579="DSP",M579="DSP",T579="DSP",AA579="DSP",AD579="DSP"),"DSP",IF(AND(H579="DSP",M579="DSP",T579="DSP",AA579="DSP"),AD579,IF(AND(H579="DSP",M579="DSP",T579="DSP",AD579="DSP"),AA579,IF(AND(H579="DSP",M579="DSP",AA579="DSP",AD579="DSP"),T579,IF(AND(H579="DSP",T579="DSP",AA579="DSP",AD579="DSP"),M579,IF(AND(M579="DSP",T579="DSP",AA579="DSP",AD579="DSP"),H579,IF(AND(T579="DSP",AA579="DSP",AD579="DSP"),(H579+M579)/2,IF(AND(M579="DSP",AA579="DSP",AD579="DSP"),(H579+T579)/2,IF(AND(H579="DSP",AA579="DSP",AD579="DSP"),(M579+T579)/2,IF(AND(M579="DSP",T579="DSP",AD579="DSP"),(H579+AA579)/2,IF(AND(H579="DSP",T579="DSP",AD579="DSP"),(M579+AA579)/2,IF(AND(H579="DSP",M579="DSP",AD579="DSP"),(T579+AA579)/2,IF(AND(M579="DSP",T579="DSP",AA579="DSP"),(H579+AD579)/2,IF(AND(H579="DSP",T579="DSP",AA579="DSP"),(M579+AD579)/2,IF(AND(H579="DSP",M579="DSP",AA579="DSP"),(T579+AD579)/2,IF(AND(H579="DSP",M579="DSP",T579="DSP"),(AA579+AD579)/2,IF(AND(H579="DSP",M579="DSP"),(T579+AA579+AD579)/3,IF(AND(H579="DSP",T579="DSP"),(M579+AA579+AD579)/3,IF(AND(M579="DSP",T579="DSP"),(H579+AA579+AD579)/3,IF(AND(H579="DSP",AA579="DSP"),(M579+T579+AD579)/3,IF(AND(M579="DSP",AA579="DSP"),(H579+T579+AD579)/3,IF(AND(T579="DSP",AA579="DSP"),(H579+M579+AD579)/3,IF(AND(H579="DSP",AD579="DSP"),(M579+T579+AA579)/3,IF(AND(M579="DSP",AD579="DSP"),(H579+T579+AA579)/3,IF(AND(T579="DSP",AD579="DSP"),(H579+M579+AA579)/3,IF(AND(AA579="DSP",AD579="DSP"),(H579+M579+T579)/3,IF(H579="DSP",(M579+T579+AA579+AD579)/4,IF(M579="DSP",(H579+T579+AA579+AD579)/4,IF(T579="DSP",(H579+M579+AA579+AD579)/4,IF(AA579="DSP",(H579+M579+T579+AD579)/4,IF(AD579="DSP",(H579+M579+T579+AA579)/4,SUM(H579+M579+T579+AA579+AD579)/5)))))))))))))))))))))))))))))))</f>
        <v>8.5</v>
      </c>
      <c r="AF579" s="425">
        <f>IF(AE579="DSP",0,AE579)</f>
        <v>8.5</v>
      </c>
      <c r="AG579" s="484">
        <f>RANK(AF579,$AF$3:$AF$651,0)</f>
        <v>534</v>
      </c>
      <c r="AH579" s="426">
        <f>IF(ISERROR(VLOOKUP(B579,'Notes Ecrit'!$A$2:$B$650,2,FALSE)),"ABI",(VLOOKUP(B579,'Notes Ecrit'!$A$2:$B$650,2,FALSE)))</f>
        <v>11</v>
      </c>
      <c r="AI579" s="425">
        <f>IF(OR(AH579="ABI",AH579="VALIDÉ"),0,AH579)</f>
        <v>11</v>
      </c>
      <c r="AJ579" s="488">
        <f>RANK(AI579,$AI$3:$AI$651,0)</f>
        <v>15</v>
      </c>
      <c r="AK579" s="427">
        <f>IF(AH579="ABI","DEF",IF(AE579="DSP",AH579,(AE579*0.5+AH579*0.5)))</f>
        <v>9.75</v>
      </c>
    </row>
    <row r="580" spans="1:37" ht="15.75" customHeight="1" thickBot="1" x14ac:dyDescent="0.35">
      <c r="A580" s="414" t="s">
        <v>1026</v>
      </c>
      <c r="B580" s="415">
        <v>21812029</v>
      </c>
      <c r="C580" s="440" t="s">
        <v>313</v>
      </c>
      <c r="D580" s="441" t="s">
        <v>201</v>
      </c>
      <c r="E580" s="418">
        <v>17</v>
      </c>
      <c r="F580" s="419">
        <f>IF(E580="ABI","ABI",IF(E580="DSP","DSP",IF(E580="VAL","VAL",(VLOOKUP(E580,tpstest,2)))))</f>
        <v>18</v>
      </c>
      <c r="G580" s="420">
        <f>IF(F580="ABI",0,IF(F580="DSP","DSP",IF(F580="VAL","VAL",(IF(A580="F",VLOOKUP(F580,endurfille,2),VLOOKUP(F580,endurgarçon,2))))))</f>
        <v>14</v>
      </c>
      <c r="H580" s="421">
        <f>IF(G580="VAL","VALIDÉ",G580)</f>
        <v>14</v>
      </c>
      <c r="I580" s="418">
        <v>3.25</v>
      </c>
      <c r="J580" s="420">
        <f>IF(I580="ABI",0,IF(I580="DSP","DSP",IF(I580="VAL","VAL",(IF(A580="F",VLOOKUP(I580,VIT20MF,2),VLOOKUP(I580,Vit20MG,2))))))</f>
        <v>16</v>
      </c>
      <c r="K580" s="418">
        <v>6.77</v>
      </c>
      <c r="L580" s="420">
        <f>IF(K580="ABI",0,IF(K580="DSP","DSP",IF(K580="VAL","VAL",(IF(A580="F",VLOOKUP(K580,vit50mf,2),VLOOKUP(K580,vit50mg,2))))))</f>
        <v>11</v>
      </c>
      <c r="M580" s="421">
        <f>IF(OR(J580="DSP",L580="DSP"),"DSP",IF(L580="VAL","VALIDÉ",(J580+L580)/2))</f>
        <v>13.5</v>
      </c>
      <c r="N580" s="418">
        <v>67</v>
      </c>
      <c r="O580" s="418">
        <v>73</v>
      </c>
      <c r="P580" s="422">
        <f>IF(OR(N580="DSP",N580="ABI",N580="VAL"),0,N580/O580)</f>
        <v>0.9178082191780822</v>
      </c>
      <c r="Q580" s="420">
        <f>IF(N580="ABI",0,IF(N580="DSP","DSP",IF(N580="VAL","VAL",IF(A580="F",VLOOKUP(P580,forcefille,2),VLOOKUP(P580,forcegarçon,2)))))</f>
        <v>5</v>
      </c>
      <c r="R580" s="418">
        <v>36.5</v>
      </c>
      <c r="S580" s="420">
        <f>IF(R580="ABI",0,IF(R580="DSP","DSP",IF(R580="VAL","VAL",IF(A580="F",VLOOKUP(R580,détfille,2),VLOOKUP(R580,détgarçon,2)))))</f>
        <v>2</v>
      </c>
      <c r="T580" s="421">
        <f>IF(OR(Q580="VAL",S580="VAL"),"VALIDÉ",IF(AND(Q580="DSP",S580="DSP"),"DSP",IF(Q580="DSP",S580*2,IF(S580="DSP",Q580*2,(Q580+S580)))))</f>
        <v>7</v>
      </c>
      <c r="U580" s="418">
        <v>24.47</v>
      </c>
      <c r="V580" s="420">
        <f>IF(U580="ABI",0,IF(U580="DSP","DSP",IF(U580="VAL","VAL",IF(A580="F",VLOOKUP(U580,coorfille,2),VLOOKUP(U580,coorgarçon,2)))))</f>
        <v>5.75</v>
      </c>
      <c r="W580" s="418">
        <v>-15</v>
      </c>
      <c r="X580" s="420">
        <f>IF(W580="ABI",0,IF(W580="DSP","DSP",IF(W580="VAL","VAL",IF(A580="F",VLOOKUP(W580,SouplesseFille,2),VLOOKUP(W580,SouplesseGarçon,2)))))</f>
        <v>0.25</v>
      </c>
      <c r="Y580" s="418">
        <v>5</v>
      </c>
      <c r="Z580" s="420">
        <f>IF(Y580="ABI",0,IF(Y580="DSP","DSP",IF(Y580="VAL","VAL",IF(A580="F",VLOOKUP(Y580,eqfille,2),VLOOKUP(Y580,eqgarçon,2)))))</f>
        <v>2.5</v>
      </c>
      <c r="AA580" s="421">
        <f>IF(AND(V580="DSP",X580="DSP",Z580="DSP"),"DSP",IF(AND(V580="DSP",X580="DSP"),Z580*4,IF(AND(V580="DSP",Z580="DSP"),X580*4,IF(AND(X580="DSP",Z580="DSP"),V580*2,IF(V580="DSP",(X580+Z580)*2,IF(X580="DSP",V580+Z580*2,IF(Z580="DSP",V580+X580*2,IF(Z580="VAL","VALIDÉ",V580+X580+Z580))))))))</f>
        <v>8.5</v>
      </c>
      <c r="AB580" s="418">
        <v>43.86</v>
      </c>
      <c r="AC580" s="420">
        <f>IF(AB580="ABI",0,IF(AB580="DNF",0,IF(AB580="DSP","DSP",IF(AB580="VAL","VAL",(IF(A580="F",VLOOKUP(AB580,nagefille,2),VLOOKUP(AB580,nagegarçon,2)))))))</f>
        <v>8</v>
      </c>
      <c r="AD580" s="423">
        <f>IF(AC580="VAL","VALIDÉ",AC580)</f>
        <v>8</v>
      </c>
      <c r="AE580" s="424">
        <f>IF(AND(H580="DSP",M580="DSP",T580="DSP",AA580="DSP",AD580="DSP"),"DSP",IF(AND(H580="DSP",M580="DSP",T580="DSP",AA580="DSP"),AD580,IF(AND(H580="DSP",M580="DSP",T580="DSP",AD580="DSP"),AA580,IF(AND(H580="DSP",M580="DSP",AA580="DSP",AD580="DSP"),T580,IF(AND(H580="DSP",T580="DSP",AA580="DSP",AD580="DSP"),M580,IF(AND(M580="DSP",T580="DSP",AA580="DSP",AD580="DSP"),H580,IF(AND(T580="DSP",AA580="DSP",AD580="DSP"),(H580+M580)/2,IF(AND(M580="DSP",AA580="DSP",AD580="DSP"),(H580+T580)/2,IF(AND(H580="DSP",AA580="DSP",AD580="DSP"),(M580+T580)/2,IF(AND(M580="DSP",T580="DSP",AD580="DSP"),(H580+AA580)/2,IF(AND(H580="DSP",T580="DSP",AD580="DSP"),(M580+AA580)/2,IF(AND(H580="DSP",M580="DSP",AD580="DSP"),(T580+AA580)/2,IF(AND(M580="DSP",T580="DSP",AA580="DSP"),(H580+AD580)/2,IF(AND(H580="DSP",T580="DSP",AA580="DSP"),(M580+AD580)/2,IF(AND(H580="DSP",M580="DSP",AA580="DSP"),(T580+AD580)/2,IF(AND(H580="DSP",M580="DSP",T580="DSP"),(AA580+AD580)/2,IF(AND(H580="DSP",M580="DSP"),(T580+AA580+AD580)/3,IF(AND(H580="DSP",T580="DSP"),(M580+AA580+AD580)/3,IF(AND(M580="DSP",T580="DSP"),(H580+AA580+AD580)/3,IF(AND(H580="DSP",AA580="DSP"),(M580+T580+AD580)/3,IF(AND(M580="DSP",AA580="DSP"),(H580+T580+AD580)/3,IF(AND(T580="DSP",AA580="DSP"),(H580+M580+AD580)/3,IF(AND(H580="DSP",AD580="DSP"),(M580+T580+AA580)/3,IF(AND(M580="DSP",AD580="DSP"),(H580+T580+AA580)/3,IF(AND(T580="DSP",AD580="DSP"),(H580+M580+AA580)/3,IF(AND(AA580="DSP",AD580="DSP"),(H580+M580+T580)/3,IF(H580="DSP",(M580+T580+AA580+AD580)/4,IF(M580="DSP",(H580+T580+AA580+AD580)/4,IF(T580="DSP",(H580+M580+AA580+AD580)/4,IF(AA580="DSP",(H580+M580+T580+AD580)/4,IF(AD580="DSP",(H580+M580+T580+AA580)/4,SUM(H580+M580+T580+AA580+AD580)/5)))))))))))))))))))))))))))))))</f>
        <v>10.199999999999999</v>
      </c>
      <c r="AF580" s="425">
        <f>IF(AE580="DSP",0,AE580)</f>
        <v>10.199999999999999</v>
      </c>
      <c r="AG580" s="484">
        <f>RANK(AF580,$AF$3:$AF$651,0)</f>
        <v>413</v>
      </c>
      <c r="AH580" s="426">
        <f>IF(ISERROR(VLOOKUP(B580,'Notes Ecrit'!$A$2:$B$650,2,FALSE)),"ABI",(VLOOKUP(B580,'Notes Ecrit'!$A$2:$B$650,2,FALSE)))</f>
        <v>5.5</v>
      </c>
      <c r="AI580" s="425">
        <f>IF(OR(AH580="ABI",AH580="VALIDÉ"),0,AH580)</f>
        <v>5.5</v>
      </c>
      <c r="AJ580" s="488">
        <f>RANK(AI580,$AI$3:$AI$651,0)</f>
        <v>353</v>
      </c>
      <c r="AK580" s="427">
        <f>IF(AH580="ABI","DEF",IF(AE580="DSP",AH580,(AE580*0.5+AH580*0.5)))</f>
        <v>7.85</v>
      </c>
    </row>
    <row r="581" spans="1:37" ht="15.75" customHeight="1" thickBot="1" x14ac:dyDescent="0.35">
      <c r="A581" s="414" t="s">
        <v>1026</v>
      </c>
      <c r="B581" s="415">
        <v>21803419</v>
      </c>
      <c r="C581" s="440" t="s">
        <v>314</v>
      </c>
      <c r="D581" s="441" t="s">
        <v>315</v>
      </c>
      <c r="E581" s="418">
        <v>16</v>
      </c>
      <c r="F581" s="419">
        <f>IF(E581="ABI","ABI",IF(E581="DSP","DSP",IF(E581="VAL","VAL",(VLOOKUP(E581,tpstest,2)))))</f>
        <v>17.5</v>
      </c>
      <c r="G581" s="420">
        <f>IF(F581="ABI",0,IF(F581="DSP","DSP",IF(F581="VAL","VAL",(IF(A581="F",VLOOKUP(F581,endurfille,2),VLOOKUP(F581,endurgarçon,2))))))</f>
        <v>13</v>
      </c>
      <c r="H581" s="421">
        <f>IF(G581="VAL","VALIDÉ",G581)</f>
        <v>13</v>
      </c>
      <c r="I581" s="418">
        <v>3.32</v>
      </c>
      <c r="J581" s="420">
        <f>IF(I581="ABI",0,IF(I581="DSP","DSP",IF(I581="VAL","VAL",(IF(A581="F",VLOOKUP(I581,VIT20MF,2),VLOOKUP(I581,Vit20MG,2))))))</f>
        <v>15</v>
      </c>
      <c r="K581" s="418">
        <v>7.23</v>
      </c>
      <c r="L581" s="420">
        <f>IF(K581="ABI",0,IF(K581="DSP","DSP",IF(K581="VAL","VAL",(IF(A581="F",VLOOKUP(K581,vit50mf,2),VLOOKUP(K581,vit50mg,2))))))</f>
        <v>8</v>
      </c>
      <c r="M581" s="421">
        <f>IF(OR(J581="DSP",L581="DSP"),"DSP",IF(L581="VAL","VALIDÉ",(J581+L581)/2))</f>
        <v>11.5</v>
      </c>
      <c r="N581" s="418">
        <v>70</v>
      </c>
      <c r="O581" s="418">
        <v>76</v>
      </c>
      <c r="P581" s="422">
        <f>IF(OR(N581="DSP",N581="ABI",N581="VAL"),0,N581/O581)</f>
        <v>0.92105263157894735</v>
      </c>
      <c r="Q581" s="420">
        <f>IF(N581="ABI",0,IF(N581="DSP","DSP",IF(N581="VAL","VAL",IF(A581="F",VLOOKUP(P581,forcefille,2),VLOOKUP(P581,forcegarçon,2)))))</f>
        <v>5</v>
      </c>
      <c r="R581" s="418">
        <v>37.4</v>
      </c>
      <c r="S581" s="420">
        <f>IF(R581="ABI",0,IF(R581="DSP","DSP",IF(R581="VAL","VAL",IF(A581="F",VLOOKUP(R581,détfille,2),VLOOKUP(R581,détgarçon,2)))))</f>
        <v>2.5</v>
      </c>
      <c r="T581" s="421">
        <f>IF(OR(Q581="VAL",S581="VAL"),"VALIDÉ",IF(AND(Q581="DSP",S581="DSP"),"DSP",IF(Q581="DSP",S581*2,IF(S581="DSP",Q581*2,(Q581+S581)))))</f>
        <v>7.5</v>
      </c>
      <c r="U581" s="418">
        <v>24.73</v>
      </c>
      <c r="V581" s="420">
        <f>IF(U581="ABI",0,IF(U581="DSP","DSP",IF(U581="VAL","VAL",IF(A581="F",VLOOKUP(U581,coorfille,2),VLOOKUP(U581,coorgarçon,2)))))</f>
        <v>5.5</v>
      </c>
      <c r="W581" s="418">
        <v>-15</v>
      </c>
      <c r="X581" s="420">
        <f>IF(W581="ABI",0,IF(W581="DSP","DSP",IF(W581="VAL","VAL",IF(A581="F",VLOOKUP(W581,SouplesseFille,2),VLOOKUP(W581,SouplesseGarçon,2)))))</f>
        <v>0.25</v>
      </c>
      <c r="Y581" s="418">
        <v>4</v>
      </c>
      <c r="Z581" s="420">
        <f>IF(Y581="ABI",0,IF(Y581="DSP","DSP",IF(Y581="VAL","VAL",IF(A581="F",VLOOKUP(Y581,eqfille,2),VLOOKUP(Y581,eqgarçon,2)))))</f>
        <v>3</v>
      </c>
      <c r="AA581" s="421">
        <f>IF(AND(V581="DSP",X581="DSP",Z581="DSP"),"DSP",IF(AND(V581="DSP",X581="DSP"),Z581*4,IF(AND(V581="DSP",Z581="DSP"),X581*4,IF(AND(X581="DSP",Z581="DSP"),V581*2,IF(V581="DSP",(X581+Z581)*2,IF(X581="DSP",V581+Z581*2,IF(Z581="DSP",V581+X581*2,IF(Z581="VAL","VALIDÉ",V581+X581+Z581))))))))</f>
        <v>8.75</v>
      </c>
      <c r="AB581" s="418">
        <v>38.42</v>
      </c>
      <c r="AC581" s="420">
        <f>IF(AB581="ABI",0,IF(AB581="DNF",0,IF(AB581="DSP","DSP",IF(AB581="VAL","VAL",(IF(A581="F",VLOOKUP(AB581,nagefille,2),VLOOKUP(AB581,nagegarçon,2)))))))</f>
        <v>11</v>
      </c>
      <c r="AD581" s="423">
        <f>IF(AC581="VAL","VALIDÉ",AC581)</f>
        <v>11</v>
      </c>
      <c r="AE581" s="424">
        <f>IF(AND(H581="DSP",M581="DSP",T581="DSP",AA581="DSP",AD581="DSP"),"DSP",IF(AND(H581="DSP",M581="DSP",T581="DSP",AA581="DSP"),AD581,IF(AND(H581="DSP",M581="DSP",T581="DSP",AD581="DSP"),AA581,IF(AND(H581="DSP",M581="DSP",AA581="DSP",AD581="DSP"),T581,IF(AND(H581="DSP",T581="DSP",AA581="DSP",AD581="DSP"),M581,IF(AND(M581="DSP",T581="DSP",AA581="DSP",AD581="DSP"),H581,IF(AND(T581="DSP",AA581="DSP",AD581="DSP"),(H581+M581)/2,IF(AND(M581="DSP",AA581="DSP",AD581="DSP"),(H581+T581)/2,IF(AND(H581="DSP",AA581="DSP",AD581="DSP"),(M581+T581)/2,IF(AND(M581="DSP",T581="DSP",AD581="DSP"),(H581+AA581)/2,IF(AND(H581="DSP",T581="DSP",AD581="DSP"),(M581+AA581)/2,IF(AND(H581="DSP",M581="DSP",AD581="DSP"),(T581+AA581)/2,IF(AND(M581="DSP",T581="DSP",AA581="DSP"),(H581+AD581)/2,IF(AND(H581="DSP",T581="DSP",AA581="DSP"),(M581+AD581)/2,IF(AND(H581="DSP",M581="DSP",AA581="DSP"),(T581+AD581)/2,IF(AND(H581="DSP",M581="DSP",T581="DSP"),(AA581+AD581)/2,IF(AND(H581="DSP",M581="DSP"),(T581+AA581+AD581)/3,IF(AND(H581="DSP",T581="DSP"),(M581+AA581+AD581)/3,IF(AND(M581="DSP",T581="DSP"),(H581+AA581+AD581)/3,IF(AND(H581="DSP",AA581="DSP"),(M581+T581+AD581)/3,IF(AND(M581="DSP",AA581="DSP"),(H581+T581+AD581)/3,IF(AND(T581="DSP",AA581="DSP"),(H581+M581+AD581)/3,IF(AND(H581="DSP",AD581="DSP"),(M581+T581+AA581)/3,IF(AND(M581="DSP",AD581="DSP"),(H581+T581+AA581)/3,IF(AND(T581="DSP",AD581="DSP"),(H581+M581+AA581)/3,IF(AND(AA581="DSP",AD581="DSP"),(H581+M581+T581)/3,IF(H581="DSP",(M581+T581+AA581+AD581)/4,IF(M581="DSP",(H581+T581+AA581+AD581)/4,IF(T581="DSP",(H581+M581+AA581+AD581)/4,IF(AA581="DSP",(H581+M581+T581+AD581)/4,IF(AD581="DSP",(H581+M581+T581+AA581)/4,SUM(H581+M581+T581+AA581+AD581)/5)))))))))))))))))))))))))))))))</f>
        <v>10.35</v>
      </c>
      <c r="AF581" s="425">
        <f>IF(AE581="DSP",0,AE581)</f>
        <v>10.35</v>
      </c>
      <c r="AG581" s="484">
        <f>RANK(AF581,$AF$3:$AF$651,0)</f>
        <v>400</v>
      </c>
      <c r="AH581" s="426">
        <f>IF(ISERROR(VLOOKUP(B581,'Notes Ecrit'!$A$2:$B$650,2,FALSE)),"ABI",(VLOOKUP(B581,'Notes Ecrit'!$A$2:$B$650,2,FALSE)))</f>
        <v>7.5</v>
      </c>
      <c r="AI581" s="425">
        <f>IF(OR(AH581="ABI",AH581="VALIDÉ"),0,AH581)</f>
        <v>7.5</v>
      </c>
      <c r="AJ581" s="488">
        <f>RANK(AI581,$AI$3:$AI$651,0)</f>
        <v>137</v>
      </c>
      <c r="AK581" s="427">
        <f>IF(AH581="ABI","DEF",IF(AE581="DSP",AH581,(AE581*0.5+AH581*0.5)))</f>
        <v>8.9250000000000007</v>
      </c>
    </row>
    <row r="582" spans="1:37" ht="15.75" customHeight="1" thickBot="1" x14ac:dyDescent="0.35">
      <c r="A582" s="414" t="s">
        <v>1026</v>
      </c>
      <c r="B582" s="415">
        <v>21813637</v>
      </c>
      <c r="C582" s="440" t="s">
        <v>966</v>
      </c>
      <c r="D582" s="441" t="s">
        <v>200</v>
      </c>
      <c r="E582" s="418">
        <v>19</v>
      </c>
      <c r="F582" s="419">
        <f>IF(E582="ABI","ABI",IF(E582="DSP","DSP",IF(E582="VAL","VAL",(VLOOKUP(E582,tpstest,2)))))</f>
        <v>19</v>
      </c>
      <c r="G582" s="420">
        <f>IF(F582="ABI",0,IF(F582="DSP","DSP",IF(F582="VAL","VAL",(IF(A582="F",VLOOKUP(F582,endurfille,2),VLOOKUP(F582,endurgarçon,2))))))</f>
        <v>16</v>
      </c>
      <c r="H582" s="421">
        <f>IF(G582="VAL","VALIDÉ",G582)</f>
        <v>16</v>
      </c>
      <c r="I582" s="418">
        <v>3.07</v>
      </c>
      <c r="J582" s="420">
        <f>IF(I582="ABI",0,IF(I582="DSP","DSP",IF(I582="VAL","VAL",(IF(A582="F",VLOOKUP(I582,VIT20MF,2),VLOOKUP(I582,Vit20MG,2))))))</f>
        <v>19</v>
      </c>
      <c r="K582" s="418">
        <v>6.58</v>
      </c>
      <c r="L582" s="420">
        <f>IF(K582="ABI",0,IF(K582="DSP","DSP",IF(K582="VAL","VAL",(IF(A582="F",VLOOKUP(K582,vit50mf,2),VLOOKUP(K582,vit50mg,2))))))</f>
        <v>13</v>
      </c>
      <c r="M582" s="421">
        <f>IF(OR(J582="DSP",L582="DSP"),"DSP",IF(L582="VAL","VALIDÉ",(J582+L582)/2))</f>
        <v>16</v>
      </c>
      <c r="N582" s="418">
        <v>58</v>
      </c>
      <c r="O582" s="418">
        <v>75</v>
      </c>
      <c r="P582" s="422">
        <f>IF(OR(N582="DSP",N582="ABI",N582="VAL"),0,N582/O582)</f>
        <v>0.77333333333333332</v>
      </c>
      <c r="Q582" s="420">
        <f>IF(N582="ABI",0,IF(N582="DSP","DSP",IF(N582="VAL","VAL",IF(A582="F",VLOOKUP(P582,forcefille,2),VLOOKUP(P582,forcegarçon,2)))))</f>
        <v>4</v>
      </c>
      <c r="R582" s="418">
        <v>54</v>
      </c>
      <c r="S582" s="420">
        <f>IF(R582="ABI",0,IF(R582="DSP","DSP",IF(R582="VAL","VAL",IF(A582="F",VLOOKUP(R582,détfille,2),VLOOKUP(R582,détgarçon,2)))))</f>
        <v>6.5</v>
      </c>
      <c r="T582" s="421">
        <f>IF(OR(Q582="VAL",S582="VAL"),"VALIDÉ",IF(AND(Q582="DSP",S582="DSP"),"DSP",IF(Q582="DSP",S582*2,IF(S582="DSP",Q582*2,(Q582+S582)))))</f>
        <v>10.5</v>
      </c>
      <c r="U582" s="418">
        <v>24.08</v>
      </c>
      <c r="V582" s="420">
        <f>IF(U582="ABI",0,IF(U582="DSP","DSP",IF(U582="VAL","VAL",IF(A582="F",VLOOKUP(U582,coorfille,2),VLOOKUP(U582,coorgarçon,2)))))</f>
        <v>5.75</v>
      </c>
      <c r="W582" s="418">
        <v>0</v>
      </c>
      <c r="X582" s="420">
        <f>IF(W582="ABI",0,IF(W582="DSP","DSP",IF(W582="VAL","VAL",IF(A582="F",VLOOKUP(W582,SouplesseFille,2),VLOOKUP(W582,SouplesseGarçon,2)))))</f>
        <v>2.5</v>
      </c>
      <c r="Y582" s="418">
        <v>0</v>
      </c>
      <c r="Z582" s="420">
        <f>IF(Y582="ABI",0,IF(Y582="DSP","DSP",IF(Y582="VAL","VAL",IF(A582="F",VLOOKUP(Y582,eqfille,2),VLOOKUP(Y582,eqgarçon,2)))))</f>
        <v>5</v>
      </c>
      <c r="AA582" s="421">
        <f>IF(AND(V582="DSP",X582="DSP",Z582="DSP"),"DSP",IF(AND(V582="DSP",X582="DSP"),Z582*4,IF(AND(V582="DSP",Z582="DSP"),X582*4,IF(AND(X582="DSP",Z582="DSP"),V582*2,IF(V582="DSP",(X582+Z582)*2,IF(X582="DSP",V582+Z582*2,IF(Z582="DSP",V582+X582*2,IF(Z582="VAL","VALIDÉ",V582+X582+Z582))))))))</f>
        <v>13.25</v>
      </c>
      <c r="AB582" s="418">
        <v>34.46</v>
      </c>
      <c r="AC582" s="420">
        <f>IF(AB582="ABI",0,IF(AB582="DNF",0,IF(AB582="DSP","DSP",IF(AB582="VAL","VAL",(IF(A582="F",VLOOKUP(AB582,nagefille,2),VLOOKUP(AB582,nagegarçon,2)))))))</f>
        <v>14</v>
      </c>
      <c r="AD582" s="423">
        <f>IF(AC582="VAL","VALIDÉ",AC582)</f>
        <v>14</v>
      </c>
      <c r="AE582" s="424">
        <f>IF(AND(H582="DSP",M582="DSP",T582="DSP",AA582="DSP",AD582="DSP"),"DSP",IF(AND(H582="DSP",M582="DSP",T582="DSP",AA582="DSP"),AD582,IF(AND(H582="DSP",M582="DSP",T582="DSP",AD582="DSP"),AA582,IF(AND(H582="DSP",M582="DSP",AA582="DSP",AD582="DSP"),T582,IF(AND(H582="DSP",T582="DSP",AA582="DSP",AD582="DSP"),M582,IF(AND(M582="DSP",T582="DSP",AA582="DSP",AD582="DSP"),H582,IF(AND(T582="DSP",AA582="DSP",AD582="DSP"),(H582+M582)/2,IF(AND(M582="DSP",AA582="DSP",AD582="DSP"),(H582+T582)/2,IF(AND(H582="DSP",AA582="DSP",AD582="DSP"),(M582+T582)/2,IF(AND(M582="DSP",T582="DSP",AD582="DSP"),(H582+AA582)/2,IF(AND(H582="DSP",T582="DSP",AD582="DSP"),(M582+AA582)/2,IF(AND(H582="DSP",M582="DSP",AD582="DSP"),(T582+AA582)/2,IF(AND(M582="DSP",T582="DSP",AA582="DSP"),(H582+AD582)/2,IF(AND(H582="DSP",T582="DSP",AA582="DSP"),(M582+AD582)/2,IF(AND(H582="DSP",M582="DSP",AA582="DSP"),(T582+AD582)/2,IF(AND(H582="DSP",M582="DSP",T582="DSP"),(AA582+AD582)/2,IF(AND(H582="DSP",M582="DSP"),(T582+AA582+AD582)/3,IF(AND(H582="DSP",T582="DSP"),(M582+AA582+AD582)/3,IF(AND(M582="DSP",T582="DSP"),(H582+AA582+AD582)/3,IF(AND(H582="DSP",AA582="DSP"),(M582+T582+AD582)/3,IF(AND(M582="DSP",AA582="DSP"),(H582+T582+AD582)/3,IF(AND(T582="DSP",AA582="DSP"),(H582+M582+AD582)/3,IF(AND(H582="DSP",AD582="DSP"),(M582+T582+AA582)/3,IF(AND(M582="DSP",AD582="DSP"),(H582+T582+AA582)/3,IF(AND(T582="DSP",AD582="DSP"),(H582+M582+AA582)/3,IF(AND(AA582="DSP",AD582="DSP"),(H582+M582+T582)/3,IF(H582="DSP",(M582+T582+AA582+AD582)/4,IF(M582="DSP",(H582+T582+AA582+AD582)/4,IF(T582="DSP",(H582+M582+AA582+AD582)/4,IF(AA582="DSP",(H582+M582+T582+AD582)/4,IF(AD582="DSP",(H582+M582+T582+AA582)/4,SUM(H582+M582+T582+AA582+AD582)/5)))))))))))))))))))))))))))))))</f>
        <v>13.95</v>
      </c>
      <c r="AF582" s="425">
        <f>IF(AE582="DSP",0,AE582)</f>
        <v>13.95</v>
      </c>
      <c r="AG582" s="484">
        <f>RANK(AF582,$AF$3:$AF$651,0)</f>
        <v>20</v>
      </c>
      <c r="AH582" s="426">
        <f>IF(ISERROR(VLOOKUP(B582,'Notes Ecrit'!$A$2:$B$650,2,FALSE)),"ABI",(VLOOKUP(B582,'Notes Ecrit'!$A$2:$B$650,2,FALSE)))</f>
        <v>7</v>
      </c>
      <c r="AI582" s="425">
        <f>IF(OR(AH582="ABI",AH582="VALIDÉ"),0,AH582)</f>
        <v>7</v>
      </c>
      <c r="AJ582" s="488">
        <f>RANK(AI582,$AI$3:$AI$651,0)</f>
        <v>183</v>
      </c>
      <c r="AK582" s="427">
        <f>IF(AH582="ABI","DEF",IF(AE582="DSP",AH582,(AE582*0.5+AH582*0.5)))</f>
        <v>10.475</v>
      </c>
    </row>
    <row r="583" spans="1:37" ht="15.75" customHeight="1" thickBot="1" x14ac:dyDescent="0.35">
      <c r="A583" s="414" t="s">
        <v>74</v>
      </c>
      <c r="B583" s="415">
        <v>21911480</v>
      </c>
      <c r="C583" s="440" t="s">
        <v>967</v>
      </c>
      <c r="D583" s="441" t="s">
        <v>968</v>
      </c>
      <c r="E583" s="418">
        <v>9</v>
      </c>
      <c r="F583" s="419">
        <f>IF(E583="ABI","ABI",IF(E583="DSP","DSP",IF(E583="VAL","VAL",(VLOOKUP(E583,tpstest,2)))))</f>
        <v>14</v>
      </c>
      <c r="G583" s="420">
        <f>IF(F583="ABI",0,IF(F583="DSP","DSP",IF(F583="VAL","VAL",(IF(A583="F",VLOOKUP(F583,endurfille,2),VLOOKUP(F583,endurgarçon,2))))))</f>
        <v>9</v>
      </c>
      <c r="H583" s="421">
        <f>IF(G583="VAL","VALIDÉ",G583)</f>
        <v>9</v>
      </c>
      <c r="I583" s="418">
        <v>3.78</v>
      </c>
      <c r="J583" s="420">
        <f>IF(I583="ABI",0,IF(I583="DSP","DSP",IF(I583="VAL","VAL",(IF(A583="F",VLOOKUP(I583,VIT20MF,2),VLOOKUP(I583,Vit20MG,2))))))</f>
        <v>12</v>
      </c>
      <c r="K583" s="418">
        <v>8.4600000000000009</v>
      </c>
      <c r="L583" s="420">
        <f>IF(K583="ABI",0,IF(K583="DSP","DSP",IF(K583="VAL","VAL",(IF(A583="F",VLOOKUP(K583,vit50mf,2),VLOOKUP(K583,vit50mg,2))))))</f>
        <v>6</v>
      </c>
      <c r="M583" s="421">
        <f>IF(OR(J583="DSP",L583="DSP"),"DSP",IF(L583="VAL","VALIDÉ",(J583+L583)/2))</f>
        <v>9</v>
      </c>
      <c r="N583" s="418">
        <v>32</v>
      </c>
      <c r="O583" s="418">
        <v>67</v>
      </c>
      <c r="P583" s="422">
        <f>IF(OR(N583="DSP",N583="ABI",N583="VAL"),0,N583/O583)</f>
        <v>0.47761194029850745</v>
      </c>
      <c r="Q583" s="420">
        <f>IF(N583="ABI",0,IF(N583="DSP","DSP",IF(N583="VAL","VAL",IF(A583="F",VLOOKUP(P583,forcefille,2),VLOOKUP(P583,forcegarçon,2)))))</f>
        <v>4.5</v>
      </c>
      <c r="R583" s="418">
        <v>25.3</v>
      </c>
      <c r="S583" s="420">
        <f>IF(R583="ABI",0,IF(R583="DSP","DSP",IF(R583="VAL","VAL",IF(A583="F",VLOOKUP(R583,détfille,2),VLOOKUP(R583,détgarçon,2)))))</f>
        <v>3.5</v>
      </c>
      <c r="T583" s="421">
        <f>IF(OR(Q583="VAL",S583="VAL"),"VALIDÉ",IF(AND(Q583="DSP",S583="DSP"),"DSP",IF(Q583="DSP",S583*2,IF(S583="DSP",Q583*2,(Q583+S583)))))</f>
        <v>8</v>
      </c>
      <c r="U583" s="418">
        <v>33.44</v>
      </c>
      <c r="V583" s="420">
        <f>IF(U583="ABI",0,IF(U583="DSP","DSP",IF(U583="VAL","VAL",IF(A583="F",VLOOKUP(U583,coorfille,2),VLOOKUP(U583,coorgarçon,2)))))</f>
        <v>2.25</v>
      </c>
      <c r="W583" s="418">
        <v>0</v>
      </c>
      <c r="X583" s="420">
        <f>IF(W583="ABI",0,IF(W583="DSP","DSP",IF(W583="VAL","VAL",IF(A583="F",VLOOKUP(W583,SouplesseFille,2),VLOOKUP(W583,SouplesseGarçon,2)))))</f>
        <v>2.5</v>
      </c>
      <c r="Y583" s="418">
        <v>3</v>
      </c>
      <c r="Z583" s="420">
        <f>IF(Y583="ABI",0,IF(Y583="DSP","DSP",IF(Y583="VAL","VAL",IF(A583="F",VLOOKUP(Y583,eqfille,2),VLOOKUP(Y583,eqgarçon,2)))))</f>
        <v>3.5</v>
      </c>
      <c r="AA583" s="421">
        <f>IF(AND(V583="DSP",X583="DSP",Z583="DSP"),"DSP",IF(AND(V583="DSP",X583="DSP"),Z583*4,IF(AND(V583="DSP",Z583="DSP"),X583*4,IF(AND(X583="DSP",Z583="DSP"),V583*2,IF(V583="DSP",(X583+Z583)*2,IF(X583="DSP",V583+Z583*2,IF(Z583="DSP",V583+X583*2,IF(Z583="VAL","VALIDÉ",V583+X583+Z583))))))))</f>
        <v>8.25</v>
      </c>
      <c r="AB583" s="418">
        <v>35.200000000000003</v>
      </c>
      <c r="AC583" s="420">
        <f>IF(AB583="ABI",0,IF(AB583="DNF",0,IF(AB583="DSP","DSP",IF(AB583="VAL","VAL",(IF(A583="F",VLOOKUP(AB583,nagefille,2),VLOOKUP(AB583,nagegarçon,2)))))))</f>
        <v>16</v>
      </c>
      <c r="AD583" s="423">
        <f>IF(AC583="VAL","VALIDÉ",AC583)</f>
        <v>16</v>
      </c>
      <c r="AE583" s="424">
        <f>IF(AND(H583="DSP",M583="DSP",T583="DSP",AA583="DSP",AD583="DSP"),"DSP",IF(AND(H583="DSP",M583="DSP",T583="DSP",AA583="DSP"),AD583,IF(AND(H583="DSP",M583="DSP",T583="DSP",AD583="DSP"),AA583,IF(AND(H583="DSP",M583="DSP",AA583="DSP",AD583="DSP"),T583,IF(AND(H583="DSP",T583="DSP",AA583="DSP",AD583="DSP"),M583,IF(AND(M583="DSP",T583="DSP",AA583="DSP",AD583="DSP"),H583,IF(AND(T583="DSP",AA583="DSP",AD583="DSP"),(H583+M583)/2,IF(AND(M583="DSP",AA583="DSP",AD583="DSP"),(H583+T583)/2,IF(AND(H583="DSP",AA583="DSP",AD583="DSP"),(M583+T583)/2,IF(AND(M583="DSP",T583="DSP",AD583="DSP"),(H583+AA583)/2,IF(AND(H583="DSP",T583="DSP",AD583="DSP"),(M583+AA583)/2,IF(AND(H583="DSP",M583="DSP",AD583="DSP"),(T583+AA583)/2,IF(AND(M583="DSP",T583="DSP",AA583="DSP"),(H583+AD583)/2,IF(AND(H583="DSP",T583="DSP",AA583="DSP"),(M583+AD583)/2,IF(AND(H583="DSP",M583="DSP",AA583="DSP"),(T583+AD583)/2,IF(AND(H583="DSP",M583="DSP",T583="DSP"),(AA583+AD583)/2,IF(AND(H583="DSP",M583="DSP"),(T583+AA583+AD583)/3,IF(AND(H583="DSP",T583="DSP"),(M583+AA583+AD583)/3,IF(AND(M583="DSP",T583="DSP"),(H583+AA583+AD583)/3,IF(AND(H583="DSP",AA583="DSP"),(M583+T583+AD583)/3,IF(AND(M583="DSP",AA583="DSP"),(H583+T583+AD583)/3,IF(AND(T583="DSP",AA583="DSP"),(H583+M583+AD583)/3,IF(AND(H583="DSP",AD583="DSP"),(M583+T583+AA583)/3,IF(AND(M583="DSP",AD583="DSP"),(H583+T583+AA583)/3,IF(AND(T583="DSP",AD583="DSP"),(H583+M583+AA583)/3,IF(AND(AA583="DSP",AD583="DSP"),(H583+M583+T583)/3,IF(H583="DSP",(M583+T583+AA583+AD583)/4,IF(M583="DSP",(H583+T583+AA583+AD583)/4,IF(T583="DSP",(H583+M583+AA583+AD583)/4,IF(AA583="DSP",(H583+M583+T583+AD583)/4,IF(AD583="DSP",(H583+M583+T583+AA583)/4,SUM(H583+M583+T583+AA583+AD583)/5)))))))))))))))))))))))))))))))</f>
        <v>10.050000000000001</v>
      </c>
      <c r="AF583" s="425">
        <f>IF(AE583="DSP",0,AE583)</f>
        <v>10.050000000000001</v>
      </c>
      <c r="AG583" s="484">
        <f>RANK(AF583,$AF$3:$AF$651,0)</f>
        <v>421</v>
      </c>
      <c r="AH583" s="426">
        <f>IF(ISERROR(VLOOKUP(B583,'Notes Ecrit'!$A$2:$B$650,2,FALSE)),"ABI",(VLOOKUP(B583,'Notes Ecrit'!$A$2:$B$650,2,FALSE)))</f>
        <v>7</v>
      </c>
      <c r="AI583" s="425">
        <f>IF(OR(AH583="ABI",AH583="VALIDÉ"),0,AH583)</f>
        <v>7</v>
      </c>
      <c r="AJ583" s="488">
        <f>RANK(AI583,$AI$3:$AI$651,0)</f>
        <v>183</v>
      </c>
      <c r="AK583" s="427">
        <f>IF(AH583="ABI","DEF",IF(AE583="DSP",AH583,(AE583*0.5+AH583*0.5)))</f>
        <v>8.5250000000000004</v>
      </c>
    </row>
    <row r="584" spans="1:37" ht="15.75" customHeight="1" thickBot="1" x14ac:dyDescent="0.35">
      <c r="A584" s="414" t="s">
        <v>1026</v>
      </c>
      <c r="B584" s="415">
        <v>21805506</v>
      </c>
      <c r="C584" s="440" t="s">
        <v>316</v>
      </c>
      <c r="D584" s="441" t="s">
        <v>183</v>
      </c>
      <c r="E584" s="418">
        <v>21</v>
      </c>
      <c r="F584" s="419">
        <f>IF(E584="ABI","ABI",IF(E584="DSP","DSP",IF(E584="VAL","VAL",(VLOOKUP(E584,tpstest,2)))))</f>
        <v>20</v>
      </c>
      <c r="G584" s="420">
        <f>IF(F584="ABI",0,IF(F584="DSP","DSP",IF(F584="VAL","VAL",(IF(A584="F",VLOOKUP(F584,endurfille,2),VLOOKUP(F584,endurgarçon,2))))))</f>
        <v>18</v>
      </c>
      <c r="H584" s="421">
        <f>IF(G584="VAL","VALIDÉ",G584)</f>
        <v>18</v>
      </c>
      <c r="I584" s="418">
        <v>3.08</v>
      </c>
      <c r="J584" s="420">
        <f>IF(I584="ABI",0,IF(I584="DSP","DSP",IF(I584="VAL","VAL",(IF(A584="F",VLOOKUP(I584,VIT20MF,2),VLOOKUP(I584,Vit20MG,2))))))</f>
        <v>19</v>
      </c>
      <c r="K584" s="418">
        <v>6.76</v>
      </c>
      <c r="L584" s="420">
        <f>IF(K584="ABI",0,IF(K584="DSP","DSP",IF(K584="VAL","VAL",(IF(A584="F",VLOOKUP(K584,vit50mf,2),VLOOKUP(K584,vit50mg,2))))))</f>
        <v>11</v>
      </c>
      <c r="M584" s="421">
        <f>IF(OR(J584="DSP",L584="DSP"),"DSP",IF(L584="VAL","VALIDÉ",(J584+L584)/2))</f>
        <v>15</v>
      </c>
      <c r="N584" s="418">
        <v>76</v>
      </c>
      <c r="O584" s="418">
        <v>68</v>
      </c>
      <c r="P584" s="422">
        <f>IF(OR(N584="DSP",N584="ABI",N584="VAL"),0,N584/O584)</f>
        <v>1.1176470588235294</v>
      </c>
      <c r="Q584" s="420">
        <f>IF(N584="ABI",0,IF(N584="DSP","DSP",IF(N584="VAL","VAL",IF(A584="F",VLOOKUP(P584,forcefille,2),VLOOKUP(P584,forcegarçon,2)))))</f>
        <v>6</v>
      </c>
      <c r="R584" s="418">
        <v>36.9</v>
      </c>
      <c r="S584" s="420">
        <f>IF(R584="ABI",0,IF(R584="DSP","DSP",IF(R584="VAL","VAL",IF(A584="F",VLOOKUP(R584,détfille,2),VLOOKUP(R584,détgarçon,2)))))</f>
        <v>2</v>
      </c>
      <c r="T584" s="421">
        <f>IF(OR(Q584="VAL",S584="VAL"),"VALIDÉ",IF(AND(Q584="DSP",S584="DSP"),"DSP",IF(Q584="DSP",S584*2,IF(S584="DSP",Q584*2,(Q584+S584)))))</f>
        <v>8</v>
      </c>
      <c r="U584" s="418">
        <v>27.89</v>
      </c>
      <c r="V584" s="420">
        <f>IF(U584="ABI",0,IF(U584="DSP","DSP",IF(U584="VAL","VAL",IF(A584="F",VLOOKUP(U584,coorfille,2),VLOOKUP(U584,coorgarçon,2)))))</f>
        <v>4</v>
      </c>
      <c r="W584" s="418">
        <v>-2</v>
      </c>
      <c r="X584" s="420">
        <f>IF(W584="ABI",0,IF(W584="DSP","DSP",IF(W584="VAL","VAL",IF(A584="F",VLOOKUP(W584,SouplesseFille,2),VLOOKUP(W584,SouplesseGarçon,2)))))</f>
        <v>2</v>
      </c>
      <c r="Y584" s="418">
        <v>5</v>
      </c>
      <c r="Z584" s="420">
        <f>IF(Y584="ABI",0,IF(Y584="DSP","DSP",IF(Y584="VAL","VAL",IF(A584="F",VLOOKUP(Y584,eqfille,2),VLOOKUP(Y584,eqgarçon,2)))))</f>
        <v>2.5</v>
      </c>
      <c r="AA584" s="421">
        <f>IF(AND(V584="DSP",X584="DSP",Z584="DSP"),"DSP",IF(AND(V584="DSP",X584="DSP"),Z584*4,IF(AND(V584="DSP",Z584="DSP"),X584*4,IF(AND(X584="DSP",Z584="DSP"),V584*2,IF(V584="DSP",(X584+Z584)*2,IF(X584="DSP",V584+Z584*2,IF(Z584="DSP",V584+X584*2,IF(Z584="VAL","VALIDÉ",V584+X584+Z584))))))))</f>
        <v>8.5</v>
      </c>
      <c r="AB584" s="418">
        <v>50.09</v>
      </c>
      <c r="AC584" s="420">
        <f>IF(AB584="ABI",0,IF(AB584="DNF",0,IF(AB584="DSP","DSP",IF(AB584="VAL","VAL",(IF(A584="F",VLOOKUP(AB584,nagefille,2),VLOOKUP(AB584,nagegarçon,2)))))))</f>
        <v>5</v>
      </c>
      <c r="AD584" s="423">
        <f>IF(AC584="VAL","VALIDÉ",AC584)</f>
        <v>5</v>
      </c>
      <c r="AE584" s="424">
        <f>IF(AND(H584="DSP",M584="DSP",T584="DSP",AA584="DSP",AD584="DSP"),"DSP",IF(AND(H584="DSP",M584="DSP",T584="DSP",AA584="DSP"),AD584,IF(AND(H584="DSP",M584="DSP",T584="DSP",AD584="DSP"),AA584,IF(AND(H584="DSP",M584="DSP",AA584="DSP",AD584="DSP"),T584,IF(AND(H584="DSP",T584="DSP",AA584="DSP",AD584="DSP"),M584,IF(AND(M584="DSP",T584="DSP",AA584="DSP",AD584="DSP"),H584,IF(AND(T584="DSP",AA584="DSP",AD584="DSP"),(H584+M584)/2,IF(AND(M584="DSP",AA584="DSP",AD584="DSP"),(H584+T584)/2,IF(AND(H584="DSP",AA584="DSP",AD584="DSP"),(M584+T584)/2,IF(AND(M584="DSP",T584="DSP",AD584="DSP"),(H584+AA584)/2,IF(AND(H584="DSP",T584="DSP",AD584="DSP"),(M584+AA584)/2,IF(AND(H584="DSP",M584="DSP",AD584="DSP"),(T584+AA584)/2,IF(AND(M584="DSP",T584="DSP",AA584="DSP"),(H584+AD584)/2,IF(AND(H584="DSP",T584="DSP",AA584="DSP"),(M584+AD584)/2,IF(AND(H584="DSP",M584="DSP",AA584="DSP"),(T584+AD584)/2,IF(AND(H584="DSP",M584="DSP",T584="DSP"),(AA584+AD584)/2,IF(AND(H584="DSP",M584="DSP"),(T584+AA584+AD584)/3,IF(AND(H584="DSP",T584="DSP"),(M584+AA584+AD584)/3,IF(AND(M584="DSP",T584="DSP"),(H584+AA584+AD584)/3,IF(AND(H584="DSP",AA584="DSP"),(M584+T584+AD584)/3,IF(AND(M584="DSP",AA584="DSP"),(H584+T584+AD584)/3,IF(AND(T584="DSP",AA584="DSP"),(H584+M584+AD584)/3,IF(AND(H584="DSP",AD584="DSP"),(M584+T584+AA584)/3,IF(AND(M584="DSP",AD584="DSP"),(H584+T584+AA584)/3,IF(AND(T584="DSP",AD584="DSP"),(H584+M584+AA584)/3,IF(AND(AA584="DSP",AD584="DSP"),(H584+M584+T584)/3,IF(H584="DSP",(M584+T584+AA584+AD584)/4,IF(M584="DSP",(H584+T584+AA584+AD584)/4,IF(T584="DSP",(H584+M584+AA584+AD584)/4,IF(AA584="DSP",(H584+M584+T584+AD584)/4,IF(AD584="DSP",(H584+M584+T584+AA584)/4,SUM(H584+M584+T584+AA584+AD584)/5)))))))))))))))))))))))))))))))</f>
        <v>10.9</v>
      </c>
      <c r="AF584" s="425">
        <f>IF(AE584="DSP",0,AE584)</f>
        <v>10.9</v>
      </c>
      <c r="AG584" s="484">
        <f>RANK(AF584,$AF$3:$AF$651,0)</f>
        <v>336</v>
      </c>
      <c r="AH584" s="426">
        <f>IF(ISERROR(VLOOKUP(B584,'Notes Ecrit'!$A$2:$B$650,2,FALSE)),"ABI",(VLOOKUP(B584,'Notes Ecrit'!$A$2:$B$650,2,FALSE)))</f>
        <v>8</v>
      </c>
      <c r="AI584" s="425">
        <f>IF(OR(AH584="ABI",AH584="VALIDÉ"),0,AH584)</f>
        <v>8</v>
      </c>
      <c r="AJ584" s="488">
        <f>RANK(AI584,$AI$3:$AI$651,0)</f>
        <v>109</v>
      </c>
      <c r="AK584" s="427">
        <f>IF(AH584="ABI","DEF",IF(AE584="DSP",AH584,(AE584*0.5+AH584*0.5)))</f>
        <v>9.4499999999999993</v>
      </c>
    </row>
    <row r="585" spans="1:37" ht="15.75" customHeight="1" thickBot="1" x14ac:dyDescent="0.35">
      <c r="A585" s="414" t="s">
        <v>74</v>
      </c>
      <c r="B585" s="415">
        <v>21917714</v>
      </c>
      <c r="C585" s="440" t="s">
        <v>969</v>
      </c>
      <c r="D585" s="441" t="s">
        <v>152</v>
      </c>
      <c r="E585" s="418" t="s">
        <v>1025</v>
      </c>
      <c r="F585" s="419" t="str">
        <f>IF(E585="ABI","ABI",IF(E585="DSP","DSP",IF(E585="VAL","VAL",(VLOOKUP(E585,tpstest,2)))))</f>
        <v>DSP</v>
      </c>
      <c r="G585" s="420" t="str">
        <f>IF(F585="ABI",0,IF(F585="DSP","DSP",IF(F585="VAL","VAL",(IF(A585="F",VLOOKUP(F585,endurfille,2),VLOOKUP(F585,endurgarçon,2))))))</f>
        <v>DSP</v>
      </c>
      <c r="H585" s="421" t="str">
        <f>IF(G585="VAL","VALIDÉ",G585)</f>
        <v>DSP</v>
      </c>
      <c r="I585" s="418" t="s">
        <v>1025</v>
      </c>
      <c r="J585" s="420" t="str">
        <f>IF(I585="ABI",0,IF(I585="DSP","DSP",IF(I585="VAL","VAL",(IF(A585="F",VLOOKUP(I585,VIT20MF,2),VLOOKUP(I585,Vit20MG,2))))))</f>
        <v>DSP</v>
      </c>
      <c r="K585" s="418" t="s">
        <v>1025</v>
      </c>
      <c r="L585" s="420" t="str">
        <f>IF(K585="ABI",0,IF(K585="DSP","DSP",IF(K585="VAL","VAL",(IF(A585="F",VLOOKUP(K585,vit50mf,2),VLOOKUP(K585,vit50mg,2))))))</f>
        <v>DSP</v>
      </c>
      <c r="M585" s="421" t="str">
        <f>IF(OR(J585="DSP",L585="DSP"),"DSP",IF(L585="VAL","VALIDÉ",(J585+L585)/2))</f>
        <v>DSP</v>
      </c>
      <c r="N585" s="418" t="s">
        <v>1025</v>
      </c>
      <c r="O585" s="418"/>
      <c r="P585" s="422">
        <f>IF(OR(N585="DSP",N585="ABI",N585="VAL"),0,N585/O585)</f>
        <v>0</v>
      </c>
      <c r="Q585" s="420" t="str">
        <f>IF(N585="ABI",0,IF(N585="DSP","DSP",IF(N585="VAL","VAL",IF(A585="F",VLOOKUP(P585,forcefille,2),VLOOKUP(P585,forcegarçon,2)))))</f>
        <v>DSP</v>
      </c>
      <c r="R585" s="418" t="s">
        <v>1025</v>
      </c>
      <c r="S585" s="420" t="str">
        <f>IF(R585="ABI",0,IF(R585="DSP","DSP",IF(R585="VAL","VAL",IF(A585="F",VLOOKUP(R585,détfille,2),VLOOKUP(R585,détgarçon,2)))))</f>
        <v>DSP</v>
      </c>
      <c r="T585" s="421" t="str">
        <f>IF(OR(Q585="VAL",S585="VAL"),"VALIDÉ",IF(AND(Q585="DSP",S585="DSP"),"DSP",IF(Q585="DSP",S585*2,IF(S585="DSP",Q585*2,(Q585+S585)))))</f>
        <v>DSP</v>
      </c>
      <c r="U585" s="418" t="s">
        <v>1025</v>
      </c>
      <c r="V585" s="420" t="str">
        <f>IF(U585="ABI",0,IF(U585="DSP","DSP",IF(U585="VAL","VAL",IF(A585="F",VLOOKUP(U585,coorfille,2),VLOOKUP(U585,coorgarçon,2)))))</f>
        <v>DSP</v>
      </c>
      <c r="W585" s="418" t="s">
        <v>1025</v>
      </c>
      <c r="X585" s="420" t="str">
        <f>IF(W585="ABI",0,IF(W585="DSP","DSP",IF(W585="VAL","VAL",IF(A585="F",VLOOKUP(W585,SouplesseFille,2),VLOOKUP(W585,SouplesseGarçon,2)))))</f>
        <v>DSP</v>
      </c>
      <c r="Y585" s="418" t="s">
        <v>1025</v>
      </c>
      <c r="Z585" s="420" t="str">
        <f>IF(Y585="ABI",0,IF(Y585="DSP","DSP",IF(Y585="VAL","VAL",IF(A585="F",VLOOKUP(Y585,eqfille,2),VLOOKUP(Y585,eqgarçon,2)))))</f>
        <v>DSP</v>
      </c>
      <c r="AA585" s="421" t="str">
        <f>IF(AND(V585="DSP",X585="DSP",Z585="DSP"),"DSP",IF(AND(V585="DSP",X585="DSP"),Z585*4,IF(AND(V585="DSP",Z585="DSP"),X585*4,IF(AND(X585="DSP",Z585="DSP"),V585*2,IF(V585="DSP",(X585+Z585)*2,IF(X585="DSP",V585+Z585*2,IF(Z585="DSP",V585+X585*2,IF(Z585="VAL","VALIDÉ",V585+X585+Z585))))))))</f>
        <v>DSP</v>
      </c>
      <c r="AB585" s="418" t="s">
        <v>1025</v>
      </c>
      <c r="AC585" s="420" t="str">
        <f>IF(AB585="ABI",0,IF(AB585="DNF",0,IF(AB585="DSP","DSP",IF(AB585="VAL","VAL",(IF(A585="F",VLOOKUP(AB585,nagefille,2),VLOOKUP(AB585,nagegarçon,2)))))))</f>
        <v>DSP</v>
      </c>
      <c r="AD585" s="423" t="str">
        <f>IF(AC585="VAL","VALIDÉ",AC585)</f>
        <v>DSP</v>
      </c>
      <c r="AE585" s="424" t="str">
        <f>IF(AND(H585="DSP",M585="DSP",T585="DSP",AA585="DSP",AD585="DSP"),"DSP",IF(AND(H585="DSP",M585="DSP",T585="DSP",AA585="DSP"),AD585,IF(AND(H585="DSP",M585="DSP",T585="DSP",AD585="DSP"),AA585,IF(AND(H585="DSP",M585="DSP",AA585="DSP",AD585="DSP"),T585,IF(AND(H585="DSP",T585="DSP",AA585="DSP",AD585="DSP"),M585,IF(AND(M585="DSP",T585="DSP",AA585="DSP",AD585="DSP"),H585,IF(AND(T585="DSP",AA585="DSP",AD585="DSP"),(H585+M585)/2,IF(AND(M585="DSP",AA585="DSP",AD585="DSP"),(H585+T585)/2,IF(AND(H585="DSP",AA585="DSP",AD585="DSP"),(M585+T585)/2,IF(AND(M585="DSP",T585="DSP",AD585="DSP"),(H585+AA585)/2,IF(AND(H585="DSP",T585="DSP",AD585="DSP"),(M585+AA585)/2,IF(AND(H585="DSP",M585="DSP",AD585="DSP"),(T585+AA585)/2,IF(AND(M585="DSP",T585="DSP",AA585="DSP"),(H585+AD585)/2,IF(AND(H585="DSP",T585="DSP",AA585="DSP"),(M585+AD585)/2,IF(AND(H585="DSP",M585="DSP",AA585="DSP"),(T585+AD585)/2,IF(AND(H585="DSP",M585="DSP",T585="DSP"),(AA585+AD585)/2,IF(AND(H585="DSP",M585="DSP"),(T585+AA585+AD585)/3,IF(AND(H585="DSP",T585="DSP"),(M585+AA585+AD585)/3,IF(AND(M585="DSP",T585="DSP"),(H585+AA585+AD585)/3,IF(AND(H585="DSP",AA585="DSP"),(M585+T585+AD585)/3,IF(AND(M585="DSP",AA585="DSP"),(H585+T585+AD585)/3,IF(AND(T585="DSP",AA585="DSP"),(H585+M585+AD585)/3,IF(AND(H585="DSP",AD585="DSP"),(M585+T585+AA585)/3,IF(AND(M585="DSP",AD585="DSP"),(H585+T585+AA585)/3,IF(AND(T585="DSP",AD585="DSP"),(H585+M585+AA585)/3,IF(AND(AA585="DSP",AD585="DSP"),(H585+M585+T585)/3,IF(H585="DSP",(M585+T585+AA585+AD585)/4,IF(M585="DSP",(H585+T585+AA585+AD585)/4,IF(T585="DSP",(H585+M585+AA585+AD585)/4,IF(AA585="DSP",(H585+M585+T585+AD585)/4,IF(AD585="DSP",(H585+M585+T585+AA585)/4,SUM(H585+M585+T585+AA585+AD585)/5)))))))))))))))))))))))))))))))</f>
        <v>DSP</v>
      </c>
      <c r="AF585" s="425">
        <f>IF(AE585="DSP",0,AE585)</f>
        <v>0</v>
      </c>
      <c r="AG585" s="484">
        <f>RANK(AF585,$AF$3:$AF$651,0)</f>
        <v>584</v>
      </c>
      <c r="AH585" s="426">
        <f>IF(ISERROR(VLOOKUP(B585,'Notes Ecrit'!$A$2:$B$650,2,FALSE)),"ABI",(VLOOKUP(B585,'Notes Ecrit'!$A$2:$B$650,2,FALSE)))</f>
        <v>5</v>
      </c>
      <c r="AI585" s="425">
        <f>IF(OR(AH585="ABI",AH585="VALIDÉ"),0,AH585)</f>
        <v>5</v>
      </c>
      <c r="AJ585" s="488">
        <f>RANK(AI585,$AI$3:$AI$651,0)</f>
        <v>416</v>
      </c>
      <c r="AK585" s="427">
        <f>IF(AH585="ABI","DEF",IF(AE585="DSP",AH585,(AE585*0.5+AH585*0.5)))</f>
        <v>5</v>
      </c>
    </row>
    <row r="586" spans="1:37" ht="15.75" customHeight="1" thickBot="1" x14ac:dyDescent="0.35">
      <c r="A586" s="414" t="s">
        <v>1026</v>
      </c>
      <c r="B586" s="415">
        <v>21913934</v>
      </c>
      <c r="C586" s="440" t="s">
        <v>970</v>
      </c>
      <c r="D586" s="441" t="s">
        <v>136</v>
      </c>
      <c r="E586" s="418">
        <v>18</v>
      </c>
      <c r="F586" s="419">
        <f>IF(E586="ABI","ABI",IF(E586="DSP","DSP",IF(E586="VAL","VAL",(VLOOKUP(E586,tpstest,2)))))</f>
        <v>18.5</v>
      </c>
      <c r="G586" s="420">
        <f>IF(F586="ABI",0,IF(F586="DSP","DSP",IF(F586="VAL","VAL",(IF(A586="F",VLOOKUP(F586,endurfille,2),VLOOKUP(F586,endurgarçon,2))))))</f>
        <v>15</v>
      </c>
      <c r="H586" s="421">
        <f>IF(G586="VAL","VALIDÉ",G586)</f>
        <v>15</v>
      </c>
      <c r="I586" s="418">
        <v>3.08</v>
      </c>
      <c r="J586" s="420">
        <f>IF(I586="ABI",0,IF(I586="DSP","DSP",IF(I586="VAL","VAL",(IF(A586="F",VLOOKUP(I586,VIT20MF,2),VLOOKUP(I586,Vit20MG,2))))))</f>
        <v>19</v>
      </c>
      <c r="K586" s="418">
        <v>6.48</v>
      </c>
      <c r="L586" s="420">
        <f>IF(K586="ABI",0,IF(K586="DSP","DSP",IF(K586="VAL","VAL",(IF(A586="F",VLOOKUP(K586,vit50mf,2),VLOOKUP(K586,vit50mg,2))))))</f>
        <v>13</v>
      </c>
      <c r="M586" s="421">
        <f>IF(OR(J586="DSP",L586="DSP"),"DSP",IF(L586="VAL","VALIDÉ",(J586+L586)/2))</f>
        <v>16</v>
      </c>
      <c r="N586" s="418">
        <v>51</v>
      </c>
      <c r="O586" s="418">
        <v>67</v>
      </c>
      <c r="P586" s="422">
        <f>IF(OR(N586="DSP",N586="ABI",N586="VAL"),0,N586/O586)</f>
        <v>0.76119402985074625</v>
      </c>
      <c r="Q586" s="420">
        <f>IF(N586="ABI",0,IF(N586="DSP","DSP",IF(N586="VAL","VAL",IF(A586="F",VLOOKUP(P586,forcefille,2),VLOOKUP(P586,forcegarçon,2)))))</f>
        <v>4</v>
      </c>
      <c r="R586" s="418">
        <v>43.7</v>
      </c>
      <c r="S586" s="420">
        <f>IF(R586="ABI",0,IF(R586="DSP","DSP",IF(R586="VAL","VAL",IF(A586="F",VLOOKUP(R586,détfille,2),VLOOKUP(R586,détgarçon,2)))))</f>
        <v>4</v>
      </c>
      <c r="T586" s="421">
        <f>IF(OR(Q586="VAL",S586="VAL"),"VALIDÉ",IF(AND(Q586="DSP",S586="DSP"),"DSP",IF(Q586="DSP",S586*2,IF(S586="DSP",Q586*2,(Q586+S586)))))</f>
        <v>8</v>
      </c>
      <c r="U586" s="418">
        <v>27.5</v>
      </c>
      <c r="V586" s="420">
        <f>IF(U586="ABI",0,IF(U586="DSP","DSP",IF(U586="VAL","VAL",IF(A586="F",VLOOKUP(U586,coorfille,2),VLOOKUP(U586,coorgarçon,2)))))</f>
        <v>4</v>
      </c>
      <c r="W586" s="418">
        <v>-3</v>
      </c>
      <c r="X586" s="420">
        <f>IF(W586="ABI",0,IF(W586="DSP","DSP",IF(W586="VAL","VAL",IF(A586="F",VLOOKUP(W586,SouplesseFille,2),VLOOKUP(W586,SouplesseGarçon,2)))))</f>
        <v>1.75</v>
      </c>
      <c r="Y586" s="418">
        <v>7</v>
      </c>
      <c r="Z586" s="420">
        <f>IF(Y586="ABI",0,IF(Y586="DSP","DSP",IF(Y586="VAL","VAL",IF(A586="F",VLOOKUP(Y586,eqfille,2),VLOOKUP(Y586,eqgarçon,2)))))</f>
        <v>1.5</v>
      </c>
      <c r="AA586" s="421">
        <f>IF(AND(V586="DSP",X586="DSP",Z586="DSP"),"DSP",IF(AND(V586="DSP",X586="DSP"),Z586*4,IF(AND(V586="DSP",Z586="DSP"),X586*4,IF(AND(X586="DSP",Z586="DSP"),V586*2,IF(V586="DSP",(X586+Z586)*2,IF(X586="DSP",V586+Z586*2,IF(Z586="DSP",V586+X586*2,IF(Z586="VAL","VALIDÉ",V586+X586+Z586))))))))</f>
        <v>7.25</v>
      </c>
      <c r="AB586" s="418">
        <v>38.6</v>
      </c>
      <c r="AC586" s="420">
        <f>IF(AB586="ABI",0,IF(AB586="DNF",0,IF(AB586="DSP","DSP",IF(AB586="VAL","VAL",(IF(A586="F",VLOOKUP(AB586,nagefille,2),VLOOKUP(AB586,nagegarçon,2)))))))</f>
        <v>11</v>
      </c>
      <c r="AD586" s="423">
        <f>IF(AC586="VAL","VALIDÉ",AC586)</f>
        <v>11</v>
      </c>
      <c r="AE586" s="424">
        <f>IF(AND(H586="DSP",M586="DSP",T586="DSP",AA586="DSP",AD586="DSP"),"DSP",IF(AND(H586="DSP",M586="DSP",T586="DSP",AA586="DSP"),AD586,IF(AND(H586="DSP",M586="DSP",T586="DSP",AD586="DSP"),AA586,IF(AND(H586="DSP",M586="DSP",AA586="DSP",AD586="DSP"),T586,IF(AND(H586="DSP",T586="DSP",AA586="DSP",AD586="DSP"),M586,IF(AND(M586="DSP",T586="DSP",AA586="DSP",AD586="DSP"),H586,IF(AND(T586="DSP",AA586="DSP",AD586="DSP"),(H586+M586)/2,IF(AND(M586="DSP",AA586="DSP",AD586="DSP"),(H586+T586)/2,IF(AND(H586="DSP",AA586="DSP",AD586="DSP"),(M586+T586)/2,IF(AND(M586="DSP",T586="DSP",AD586="DSP"),(H586+AA586)/2,IF(AND(H586="DSP",T586="DSP",AD586="DSP"),(M586+AA586)/2,IF(AND(H586="DSP",M586="DSP",AD586="DSP"),(T586+AA586)/2,IF(AND(M586="DSP",T586="DSP",AA586="DSP"),(H586+AD586)/2,IF(AND(H586="DSP",T586="DSP",AA586="DSP"),(M586+AD586)/2,IF(AND(H586="DSP",M586="DSP",AA586="DSP"),(T586+AD586)/2,IF(AND(H586="DSP",M586="DSP",T586="DSP"),(AA586+AD586)/2,IF(AND(H586="DSP",M586="DSP"),(T586+AA586+AD586)/3,IF(AND(H586="DSP",T586="DSP"),(M586+AA586+AD586)/3,IF(AND(M586="DSP",T586="DSP"),(H586+AA586+AD586)/3,IF(AND(H586="DSP",AA586="DSP"),(M586+T586+AD586)/3,IF(AND(M586="DSP",AA586="DSP"),(H586+T586+AD586)/3,IF(AND(T586="DSP",AA586="DSP"),(H586+M586+AD586)/3,IF(AND(H586="DSP",AD586="DSP"),(M586+T586+AA586)/3,IF(AND(M586="DSP",AD586="DSP"),(H586+T586+AA586)/3,IF(AND(T586="DSP",AD586="DSP"),(H586+M586+AA586)/3,IF(AND(AA586="DSP",AD586="DSP"),(H586+M586+T586)/3,IF(H586="DSP",(M586+T586+AA586+AD586)/4,IF(M586="DSP",(H586+T586+AA586+AD586)/4,IF(T586="DSP",(H586+M586+AA586+AD586)/4,IF(AA586="DSP",(H586+M586+T586+AD586)/4,IF(AD586="DSP",(H586+M586+T586+AA586)/4,SUM(H586+M586+T586+AA586+AD586)/5)))))))))))))))))))))))))))))))</f>
        <v>11.45</v>
      </c>
      <c r="AF586" s="425">
        <f>IF(AE586="DSP",0,AE586)</f>
        <v>11.45</v>
      </c>
      <c r="AG586" s="484">
        <f>RANK(AF586,$AF$3:$AF$651,0)</f>
        <v>262</v>
      </c>
      <c r="AH586" s="426">
        <f>IF(ISERROR(VLOOKUP(B586,'Notes Ecrit'!$A$2:$B$650,2,FALSE)),"ABI",(VLOOKUP(B586,'Notes Ecrit'!$A$2:$B$650,2,FALSE)))</f>
        <v>2.5</v>
      </c>
      <c r="AI586" s="425">
        <f>IF(OR(AH586="ABI",AH586="VALIDÉ"),0,AH586)</f>
        <v>2.5</v>
      </c>
      <c r="AJ586" s="488">
        <f>RANK(AI586,$AI$3:$AI$651,0)</f>
        <v>574</v>
      </c>
      <c r="AK586" s="427">
        <f>IF(AH586="ABI","DEF",IF(AE586="DSP",AH586,(AE586*0.5+AH586*0.5)))</f>
        <v>6.9749999999999996</v>
      </c>
    </row>
    <row r="587" spans="1:37" ht="15.75" customHeight="1" thickBot="1" x14ac:dyDescent="0.35">
      <c r="A587" s="414" t="s">
        <v>74</v>
      </c>
      <c r="B587" s="415">
        <v>21904070</v>
      </c>
      <c r="C587" s="440" t="s">
        <v>971</v>
      </c>
      <c r="D587" s="441" t="s">
        <v>30</v>
      </c>
      <c r="E587" s="418">
        <v>9</v>
      </c>
      <c r="F587" s="419">
        <f>IF(E587="ABI","ABI",IF(E587="DSP","DSP",IF(E587="VAL","VAL",(VLOOKUP(E587,tpstest,2)))))</f>
        <v>14</v>
      </c>
      <c r="G587" s="420">
        <f>IF(F587="ABI",0,IF(F587="DSP","DSP",IF(F587="VAL","VAL",(IF(A587="F",VLOOKUP(F587,endurfille,2),VLOOKUP(F587,endurgarçon,2))))))</f>
        <v>9</v>
      </c>
      <c r="H587" s="421">
        <f>IF(G587="VAL","VALIDÉ",G587)</f>
        <v>9</v>
      </c>
      <c r="I587" s="418">
        <v>3.76</v>
      </c>
      <c r="J587" s="420">
        <f>IF(I587="ABI",0,IF(I587="DSP","DSP",IF(I587="VAL","VAL",(IF(A587="F",VLOOKUP(I587,VIT20MF,2),VLOOKUP(I587,Vit20MG,2))))))</f>
        <v>12</v>
      </c>
      <c r="K587" s="418">
        <v>8.68</v>
      </c>
      <c r="L587" s="420">
        <f>IF(K587="ABI",0,IF(K587="DSP","DSP",IF(K587="VAL","VAL",(IF(A587="F",VLOOKUP(K587,vit50mf,2),VLOOKUP(K587,vit50mg,2))))))</f>
        <v>4</v>
      </c>
      <c r="M587" s="421">
        <f>IF(OR(J587="DSP",L587="DSP"),"DSP",IF(L587="VAL","VALIDÉ",(J587+L587)/2))</f>
        <v>8</v>
      </c>
      <c r="N587" s="418">
        <v>38</v>
      </c>
      <c r="O587" s="418">
        <v>85</v>
      </c>
      <c r="P587" s="422">
        <f>IF(OR(N587="DSP",N587="ABI",N587="VAL"),0,N587/O587)</f>
        <v>0.44705882352941179</v>
      </c>
      <c r="Q587" s="420">
        <f>IF(N587="ABI",0,IF(N587="DSP","DSP",IF(N587="VAL","VAL",IF(A587="F",VLOOKUP(P587,forcefille,2),VLOOKUP(P587,forcegarçon,2)))))</f>
        <v>4</v>
      </c>
      <c r="R587" s="418">
        <v>27.5</v>
      </c>
      <c r="S587" s="420">
        <f>IF(R587="ABI",0,IF(R587="DSP","DSP",IF(R587="VAL","VAL",IF(A587="F",VLOOKUP(R587,détfille,2),VLOOKUP(R587,détgarçon,2)))))</f>
        <v>4</v>
      </c>
      <c r="T587" s="421">
        <f>IF(OR(Q587="VAL",S587="VAL"),"VALIDÉ",IF(AND(Q587="DSP",S587="DSP"),"DSP",IF(Q587="DSP",S587*2,IF(S587="DSP",Q587*2,(Q587+S587)))))</f>
        <v>8</v>
      </c>
      <c r="U587" s="418">
        <v>32.25</v>
      </c>
      <c r="V587" s="420">
        <f>IF(U587="ABI",0,IF(U587="DSP","DSP",IF(U587="VAL","VAL",IF(A587="F",VLOOKUP(U587,coorfille,2),VLOOKUP(U587,coorgarçon,2)))))</f>
        <v>2.75</v>
      </c>
      <c r="W587" s="418">
        <v>3</v>
      </c>
      <c r="X587" s="420">
        <f>IF(W587="ABI",0,IF(W587="DSP","DSP",IF(W587="VAL","VAL",IF(A587="F",VLOOKUP(W587,SouplesseFille,2),VLOOKUP(W587,SouplesseGarçon,2)))))</f>
        <v>3.25</v>
      </c>
      <c r="Y587" s="418">
        <v>3</v>
      </c>
      <c r="Z587" s="420">
        <f>IF(Y587="ABI",0,IF(Y587="DSP","DSP",IF(Y587="VAL","VAL",IF(A587="F",VLOOKUP(Y587,eqfille,2),VLOOKUP(Y587,eqgarçon,2)))))</f>
        <v>3.5</v>
      </c>
      <c r="AA587" s="421">
        <f>IF(AND(V587="DSP",X587="DSP",Z587="DSP"),"DSP",IF(AND(V587="DSP",X587="DSP"),Z587*4,IF(AND(V587="DSP",Z587="DSP"),X587*4,IF(AND(X587="DSP",Z587="DSP"),V587*2,IF(V587="DSP",(X587+Z587)*2,IF(X587="DSP",V587+Z587*2,IF(Z587="DSP",V587+X587*2,IF(Z587="VAL","VALIDÉ",V587+X587+Z587))))))))</f>
        <v>9.5</v>
      </c>
      <c r="AB587" s="418">
        <v>49.7</v>
      </c>
      <c r="AC587" s="420">
        <f>IF(AB587="ABI",0,IF(AB587="DNF",0,IF(AB587="DSP","DSP",IF(AB587="VAL","VAL",(IF(A587="F",VLOOKUP(AB587,nagefille,2),VLOOKUP(AB587,nagegarçon,2)))))))</f>
        <v>9</v>
      </c>
      <c r="AD587" s="423">
        <f>IF(AC587="VAL","VALIDÉ",AC587)</f>
        <v>9</v>
      </c>
      <c r="AE587" s="424">
        <f>IF(AND(H587="DSP",M587="DSP",T587="DSP",AA587="DSP",AD587="DSP"),"DSP",IF(AND(H587="DSP",M587="DSP",T587="DSP",AA587="DSP"),AD587,IF(AND(H587="DSP",M587="DSP",T587="DSP",AD587="DSP"),AA587,IF(AND(H587="DSP",M587="DSP",AA587="DSP",AD587="DSP"),T587,IF(AND(H587="DSP",T587="DSP",AA587="DSP",AD587="DSP"),M587,IF(AND(M587="DSP",T587="DSP",AA587="DSP",AD587="DSP"),H587,IF(AND(T587="DSP",AA587="DSP",AD587="DSP"),(H587+M587)/2,IF(AND(M587="DSP",AA587="DSP",AD587="DSP"),(H587+T587)/2,IF(AND(H587="DSP",AA587="DSP",AD587="DSP"),(M587+T587)/2,IF(AND(M587="DSP",T587="DSP",AD587="DSP"),(H587+AA587)/2,IF(AND(H587="DSP",T587="DSP",AD587="DSP"),(M587+AA587)/2,IF(AND(H587="DSP",M587="DSP",AD587="DSP"),(T587+AA587)/2,IF(AND(M587="DSP",T587="DSP",AA587="DSP"),(H587+AD587)/2,IF(AND(H587="DSP",T587="DSP",AA587="DSP"),(M587+AD587)/2,IF(AND(H587="DSP",M587="DSP",AA587="DSP"),(T587+AD587)/2,IF(AND(H587="DSP",M587="DSP",T587="DSP"),(AA587+AD587)/2,IF(AND(H587="DSP",M587="DSP"),(T587+AA587+AD587)/3,IF(AND(H587="DSP",T587="DSP"),(M587+AA587+AD587)/3,IF(AND(M587="DSP",T587="DSP"),(H587+AA587+AD587)/3,IF(AND(H587="DSP",AA587="DSP"),(M587+T587+AD587)/3,IF(AND(M587="DSP",AA587="DSP"),(H587+T587+AD587)/3,IF(AND(T587="DSP",AA587="DSP"),(H587+M587+AD587)/3,IF(AND(H587="DSP",AD587="DSP"),(M587+T587+AA587)/3,IF(AND(M587="DSP",AD587="DSP"),(H587+T587+AA587)/3,IF(AND(T587="DSP",AD587="DSP"),(H587+M587+AA587)/3,IF(AND(AA587="DSP",AD587="DSP"),(H587+M587+T587)/3,IF(H587="DSP",(M587+T587+AA587+AD587)/4,IF(M587="DSP",(H587+T587+AA587+AD587)/4,IF(T587="DSP",(H587+M587+AA587+AD587)/4,IF(AA587="DSP",(H587+M587+T587+AD587)/4,IF(AD587="DSP",(H587+M587+T587+AA587)/4,SUM(H587+M587+T587+AA587+AD587)/5)))))))))))))))))))))))))))))))</f>
        <v>8.6999999999999993</v>
      </c>
      <c r="AF587" s="425">
        <f>IF(AE587="DSP",0,AE587)</f>
        <v>8.6999999999999993</v>
      </c>
      <c r="AG587" s="484">
        <f>RANK(AF587,$AF$3:$AF$651,0)</f>
        <v>524</v>
      </c>
      <c r="AH587" s="426">
        <f>IF(ISERROR(VLOOKUP(B587,'Notes Ecrit'!$A$2:$B$650,2,FALSE)),"ABI",(VLOOKUP(B587,'Notes Ecrit'!$A$2:$B$650,2,FALSE)))</f>
        <v>6.5</v>
      </c>
      <c r="AI587" s="425">
        <f>IF(OR(AH587="ABI",AH587="VALIDÉ"),0,AH587)</f>
        <v>6.5</v>
      </c>
      <c r="AJ587" s="488">
        <f>RANK(AI587,$AI$3:$AI$651,0)</f>
        <v>238</v>
      </c>
      <c r="AK587" s="427">
        <f>IF(AH587="ABI","DEF",IF(AE587="DSP",AH587,(AE587*0.5+AH587*0.5)))</f>
        <v>7.6</v>
      </c>
    </row>
    <row r="588" spans="1:37" ht="15.75" customHeight="1" thickBot="1" x14ac:dyDescent="0.35">
      <c r="A588" s="414" t="s">
        <v>1026</v>
      </c>
      <c r="B588" s="415">
        <v>21915551</v>
      </c>
      <c r="C588" s="440" t="s">
        <v>972</v>
      </c>
      <c r="D588" s="441" t="s">
        <v>189</v>
      </c>
      <c r="E588" s="418" t="s">
        <v>329</v>
      </c>
      <c r="F588" s="419" t="str">
        <f>IF(E588="ABI","ABI",IF(E588="DSP","DSP",IF(E588="VAL","VAL",(VLOOKUP(E588,tpstest,2)))))</f>
        <v>ABI</v>
      </c>
      <c r="G588" s="420">
        <f>IF(F588="ABI",0,IF(F588="DSP","DSP",IF(F588="VAL","VAL",(IF(A588="F",VLOOKUP(F588,endurfille,2),VLOOKUP(F588,endurgarçon,2))))))</f>
        <v>0</v>
      </c>
      <c r="H588" s="421">
        <f>IF(G588="VAL","VALIDÉ",G588)</f>
        <v>0</v>
      </c>
      <c r="I588" s="418" t="s">
        <v>329</v>
      </c>
      <c r="J588" s="420">
        <f>IF(I588="ABI",0,IF(I588="DSP","DSP",IF(I588="VAL","VAL",(IF(A588="F",VLOOKUP(I588,VIT20MF,2),VLOOKUP(I588,Vit20MG,2))))))</f>
        <v>0</v>
      </c>
      <c r="K588" s="418" t="s">
        <v>329</v>
      </c>
      <c r="L588" s="420">
        <f>IF(K588="ABI",0,IF(K588="DSP","DSP",IF(K588="VAL","VAL",(IF(A588="F",VLOOKUP(K588,vit50mf,2),VLOOKUP(K588,vit50mg,2))))))</f>
        <v>0</v>
      </c>
      <c r="M588" s="421">
        <f>IF(OR(J588="DSP",L588="DSP"),"DSP",IF(L588="VAL","VALIDÉ",(J588+L588)/2))</f>
        <v>0</v>
      </c>
      <c r="N588" s="418" t="s">
        <v>329</v>
      </c>
      <c r="O588" s="418"/>
      <c r="P588" s="422">
        <f>IF(OR(N588="DSP",N588="ABI",N588="VAL"),0,N588/O588)</f>
        <v>0</v>
      </c>
      <c r="Q588" s="420">
        <f>IF(N588="ABI",0,IF(N588="DSP","DSP",IF(N588="VAL","VAL",IF(A588="F",VLOOKUP(P588,forcefille,2),VLOOKUP(P588,forcegarçon,2)))))</f>
        <v>0</v>
      </c>
      <c r="R588" s="418" t="s">
        <v>329</v>
      </c>
      <c r="S588" s="420">
        <f>IF(R588="ABI",0,IF(R588="DSP","DSP",IF(R588="VAL","VAL",IF(A588="F",VLOOKUP(R588,détfille,2),VLOOKUP(R588,détgarçon,2)))))</f>
        <v>0</v>
      </c>
      <c r="T588" s="421">
        <f>IF(OR(Q588="VAL",S588="VAL"),"VALIDÉ",IF(AND(Q588="DSP",S588="DSP"),"DSP",IF(Q588="DSP",S588*2,IF(S588="DSP",Q588*2,(Q588+S588)))))</f>
        <v>0</v>
      </c>
      <c r="U588" s="418" t="s">
        <v>329</v>
      </c>
      <c r="V588" s="420">
        <f>IF(U588="ABI",0,IF(U588="DSP","DSP",IF(U588="VAL","VAL",IF(A588="F",VLOOKUP(U588,coorfille,2),VLOOKUP(U588,coorgarçon,2)))))</f>
        <v>0</v>
      </c>
      <c r="W588" s="418" t="s">
        <v>329</v>
      </c>
      <c r="X588" s="420">
        <f>IF(W588="ABI",0,IF(W588="DSP","DSP",IF(W588="VAL","VAL",IF(A588="F",VLOOKUP(W588,SouplesseFille,2),VLOOKUP(W588,SouplesseGarçon,2)))))</f>
        <v>0</v>
      </c>
      <c r="Y588" s="418" t="s">
        <v>329</v>
      </c>
      <c r="Z588" s="420">
        <f>IF(Y588="ABI",0,IF(Y588="DSP","DSP",IF(Y588="VAL","VAL",IF(A588="F",VLOOKUP(Y588,eqfille,2),VLOOKUP(Y588,eqgarçon,2)))))</f>
        <v>0</v>
      </c>
      <c r="AA588" s="421">
        <f>IF(AND(V588="DSP",X588="DSP",Z588="DSP"),"DSP",IF(AND(V588="DSP",X588="DSP"),Z588*4,IF(AND(V588="DSP",Z588="DSP"),X588*4,IF(AND(X588="DSP",Z588="DSP"),V588*2,IF(V588="DSP",(X588+Z588)*2,IF(X588="DSP",V588+Z588*2,IF(Z588="DSP",V588+X588*2,IF(Z588="VAL","VALIDÉ",V588+X588+Z588))))))))</f>
        <v>0</v>
      </c>
      <c r="AB588" s="418" t="s">
        <v>329</v>
      </c>
      <c r="AC588" s="420">
        <f>IF(AB588="ABI",0,IF(AB588="DNF",0,IF(AB588="DSP","DSP",IF(AB588="VAL","VAL",(IF(A588="F",VLOOKUP(AB588,nagefille,2),VLOOKUP(AB588,nagegarçon,2)))))))</f>
        <v>0</v>
      </c>
      <c r="AD588" s="423">
        <f>IF(AC588="VAL","VALIDÉ",AC588)</f>
        <v>0</v>
      </c>
      <c r="AE588" s="424">
        <f>IF(AND(H588="DSP",M588="DSP",T588="DSP",AA588="DSP",AD588="DSP"),"DSP",IF(AND(H588="DSP",M588="DSP",T588="DSP",AA588="DSP"),AD588,IF(AND(H588="DSP",M588="DSP",T588="DSP",AD588="DSP"),AA588,IF(AND(H588="DSP",M588="DSP",AA588="DSP",AD588="DSP"),T588,IF(AND(H588="DSP",T588="DSP",AA588="DSP",AD588="DSP"),M588,IF(AND(M588="DSP",T588="DSP",AA588="DSP",AD588="DSP"),H588,IF(AND(T588="DSP",AA588="DSP",AD588="DSP"),(H588+M588)/2,IF(AND(M588="DSP",AA588="DSP",AD588="DSP"),(H588+T588)/2,IF(AND(H588="DSP",AA588="DSP",AD588="DSP"),(M588+T588)/2,IF(AND(M588="DSP",T588="DSP",AD588="DSP"),(H588+AA588)/2,IF(AND(H588="DSP",T588="DSP",AD588="DSP"),(M588+AA588)/2,IF(AND(H588="DSP",M588="DSP",AD588="DSP"),(T588+AA588)/2,IF(AND(M588="DSP",T588="DSP",AA588="DSP"),(H588+AD588)/2,IF(AND(H588="DSP",T588="DSP",AA588="DSP"),(M588+AD588)/2,IF(AND(H588="DSP",M588="DSP",AA588="DSP"),(T588+AD588)/2,IF(AND(H588="DSP",M588="DSP",T588="DSP"),(AA588+AD588)/2,IF(AND(H588="DSP",M588="DSP"),(T588+AA588+AD588)/3,IF(AND(H588="DSP",T588="DSP"),(M588+AA588+AD588)/3,IF(AND(M588="DSP",T588="DSP"),(H588+AA588+AD588)/3,IF(AND(H588="DSP",AA588="DSP"),(M588+T588+AD588)/3,IF(AND(M588="DSP",AA588="DSP"),(H588+T588+AD588)/3,IF(AND(T588="DSP",AA588="DSP"),(H588+M588+AD588)/3,IF(AND(H588="DSP",AD588="DSP"),(M588+T588+AA588)/3,IF(AND(M588="DSP",AD588="DSP"),(H588+T588+AA588)/3,IF(AND(T588="DSP",AD588="DSP"),(H588+M588+AA588)/3,IF(AND(AA588="DSP",AD588="DSP"),(H588+M588+T588)/3,IF(H588="DSP",(M588+T588+AA588+AD588)/4,IF(M588="DSP",(H588+T588+AA588+AD588)/4,IF(T588="DSP",(H588+M588+AA588+AD588)/4,IF(AA588="DSP",(H588+M588+T588+AD588)/4,IF(AD588="DSP",(H588+M588+T588+AA588)/4,SUM(H588+M588+T588+AA588+AD588)/5)))))))))))))))))))))))))))))))</f>
        <v>0</v>
      </c>
      <c r="AF588" s="425">
        <f>IF(AE588="DSP",0,AE588)</f>
        <v>0</v>
      </c>
      <c r="AG588" s="484">
        <f>RANK(AF588,$AF$3:$AF$651,0)</f>
        <v>584</v>
      </c>
      <c r="AH588" s="426" t="str">
        <f>IF(ISERROR(VLOOKUP(B588,'Notes Ecrit'!$A$2:$B$650,2,FALSE)),"ABI",(VLOOKUP(B588,'Notes Ecrit'!$A$2:$B$650,2,FALSE)))</f>
        <v>ABI</v>
      </c>
      <c r="AI588" s="425">
        <f>IF(OR(AH588="ABI",AH588="VALIDÉ"),0,AH588)</f>
        <v>0</v>
      </c>
      <c r="AJ588" s="488">
        <f>RANK(AI588,$AI$3:$AI$651,0)</f>
        <v>592</v>
      </c>
      <c r="AK588" s="427" t="str">
        <f>IF(AH588="ABI","DEF",IF(AE588="DSP",AH588,(AE588*0.5+AH588*0.5)))</f>
        <v>DEF</v>
      </c>
    </row>
    <row r="589" spans="1:37" ht="15.75" customHeight="1" thickBot="1" x14ac:dyDescent="0.35">
      <c r="A589" s="414" t="s">
        <v>74</v>
      </c>
      <c r="B589" s="415">
        <v>21910806</v>
      </c>
      <c r="C589" s="440" t="s">
        <v>973</v>
      </c>
      <c r="D589" s="441" t="s">
        <v>974</v>
      </c>
      <c r="E589" s="418">
        <v>9</v>
      </c>
      <c r="F589" s="419">
        <f>IF(E589="ABI","ABI",IF(E589="DSP","DSP",IF(E589="VAL","VAL",(VLOOKUP(E589,tpstest,2)))))</f>
        <v>14</v>
      </c>
      <c r="G589" s="420">
        <f>IF(F589="ABI",0,IF(F589="DSP","DSP",IF(F589="VAL","VAL",(IF(A589="F",VLOOKUP(F589,endurfille,2),VLOOKUP(F589,endurgarçon,2))))))</f>
        <v>9</v>
      </c>
      <c r="H589" s="421">
        <f>IF(G589="VAL","VALIDÉ",G589)</f>
        <v>9</v>
      </c>
      <c r="I589" s="418">
        <v>3.68</v>
      </c>
      <c r="J589" s="420">
        <f>IF(I589="ABI",0,IF(I589="DSP","DSP",IF(I589="VAL","VAL",(IF(A589="F",VLOOKUP(I589,VIT20MF,2),VLOOKUP(I589,Vit20MG,2))))))</f>
        <v>13</v>
      </c>
      <c r="K589" s="418">
        <v>8.17</v>
      </c>
      <c r="L589" s="420">
        <f>IF(K589="ABI",0,IF(K589="DSP","DSP",IF(K589="VAL","VAL",(IF(A589="F",VLOOKUP(K589,vit50mf,2),VLOOKUP(K589,vit50mg,2))))))</f>
        <v>8</v>
      </c>
      <c r="M589" s="421">
        <f>IF(OR(J589="DSP",L589="DSP"),"DSP",IF(L589="VAL","VALIDÉ",(J589+L589)/2))</f>
        <v>10.5</v>
      </c>
      <c r="N589" s="418">
        <v>27.5</v>
      </c>
      <c r="O589" s="418">
        <v>50</v>
      </c>
      <c r="P589" s="422">
        <f>IF(OR(N589="DSP",N589="ABI",N589="VAL"),0,N589/O589)</f>
        <v>0.55000000000000004</v>
      </c>
      <c r="Q589" s="420">
        <f>IF(N589="ABI",0,IF(N589="DSP","DSP",IF(N589="VAL","VAL",IF(A589="F",VLOOKUP(P589,forcefille,2),VLOOKUP(P589,forcegarçon,2)))))</f>
        <v>5.5</v>
      </c>
      <c r="R589" s="418">
        <v>27.5</v>
      </c>
      <c r="S589" s="420">
        <f>IF(R589="ABI",0,IF(R589="DSP","DSP",IF(R589="VAL","VAL",IF(A589="F",VLOOKUP(R589,détfille,2),VLOOKUP(R589,détgarçon,2)))))</f>
        <v>4</v>
      </c>
      <c r="T589" s="421">
        <f>IF(OR(Q589="VAL",S589="VAL"),"VALIDÉ",IF(AND(Q589="DSP",S589="DSP"),"DSP",IF(Q589="DSP",S589*2,IF(S589="DSP",Q589*2,(Q589+S589)))))</f>
        <v>9.5</v>
      </c>
      <c r="U589" s="418">
        <v>27.71</v>
      </c>
      <c r="V589" s="420">
        <f>IF(U589="ABI",0,IF(U589="DSP","DSP",IF(U589="VAL","VAL",IF(A589="F",VLOOKUP(U589,coorfille,2),VLOOKUP(U589,coorgarçon,2)))))</f>
        <v>5</v>
      </c>
      <c r="W589" s="418">
        <v>-8</v>
      </c>
      <c r="X589" s="420">
        <f>IF(W589="ABI",0,IF(W589="DSP","DSP",IF(W589="VAL","VAL",IF(A589="F",VLOOKUP(W589,SouplesseFille,2),VLOOKUP(W589,SouplesseGarçon,2)))))</f>
        <v>1</v>
      </c>
      <c r="Y589" s="418">
        <v>2</v>
      </c>
      <c r="Z589" s="420">
        <f>IF(Y589="ABI",0,IF(Y589="DSP","DSP",IF(Y589="VAL","VAL",IF(A589="F",VLOOKUP(Y589,eqfille,2),VLOOKUP(Y589,eqgarçon,2)))))</f>
        <v>4</v>
      </c>
      <c r="AA589" s="421">
        <f>IF(AND(V589="DSP",X589="DSP",Z589="DSP"),"DSP",IF(AND(V589="DSP",X589="DSP"),Z589*4,IF(AND(V589="DSP",Z589="DSP"),X589*4,IF(AND(X589="DSP",Z589="DSP"),V589*2,IF(V589="DSP",(X589+Z589)*2,IF(X589="DSP",V589+Z589*2,IF(Z589="DSP",V589+X589*2,IF(Z589="VAL","VALIDÉ",V589+X589+Z589))))))))</f>
        <v>10</v>
      </c>
      <c r="AB589" s="418">
        <v>53.23</v>
      </c>
      <c r="AC589" s="420">
        <f>IF(AB589="ABI",0,IF(AB589="DNF",0,IF(AB589="DSP","DSP",IF(AB589="VAL","VAL",(IF(A589="F",VLOOKUP(AB589,nagefille,2),VLOOKUP(AB589,nagegarçon,2)))))))</f>
        <v>7</v>
      </c>
      <c r="AD589" s="423">
        <f>IF(AC589="VAL","VALIDÉ",AC589)</f>
        <v>7</v>
      </c>
      <c r="AE589" s="424">
        <f>IF(AND(H589="DSP",M589="DSP",T589="DSP",AA589="DSP",AD589="DSP"),"DSP",IF(AND(H589="DSP",M589="DSP",T589="DSP",AA589="DSP"),AD589,IF(AND(H589="DSP",M589="DSP",T589="DSP",AD589="DSP"),AA589,IF(AND(H589="DSP",M589="DSP",AA589="DSP",AD589="DSP"),T589,IF(AND(H589="DSP",T589="DSP",AA589="DSP",AD589="DSP"),M589,IF(AND(M589="DSP",T589="DSP",AA589="DSP",AD589="DSP"),H589,IF(AND(T589="DSP",AA589="DSP",AD589="DSP"),(H589+M589)/2,IF(AND(M589="DSP",AA589="DSP",AD589="DSP"),(H589+T589)/2,IF(AND(H589="DSP",AA589="DSP",AD589="DSP"),(M589+T589)/2,IF(AND(M589="DSP",T589="DSP",AD589="DSP"),(H589+AA589)/2,IF(AND(H589="DSP",T589="DSP",AD589="DSP"),(M589+AA589)/2,IF(AND(H589="DSP",M589="DSP",AD589="DSP"),(T589+AA589)/2,IF(AND(M589="DSP",T589="DSP",AA589="DSP"),(H589+AD589)/2,IF(AND(H589="DSP",T589="DSP",AA589="DSP"),(M589+AD589)/2,IF(AND(H589="DSP",M589="DSP",AA589="DSP"),(T589+AD589)/2,IF(AND(H589="DSP",M589="DSP",T589="DSP"),(AA589+AD589)/2,IF(AND(H589="DSP",M589="DSP"),(T589+AA589+AD589)/3,IF(AND(H589="DSP",T589="DSP"),(M589+AA589+AD589)/3,IF(AND(M589="DSP",T589="DSP"),(H589+AA589+AD589)/3,IF(AND(H589="DSP",AA589="DSP"),(M589+T589+AD589)/3,IF(AND(M589="DSP",AA589="DSP"),(H589+T589+AD589)/3,IF(AND(T589="DSP",AA589="DSP"),(H589+M589+AD589)/3,IF(AND(H589="DSP",AD589="DSP"),(M589+T589+AA589)/3,IF(AND(M589="DSP",AD589="DSP"),(H589+T589+AA589)/3,IF(AND(T589="DSP",AD589="DSP"),(H589+M589+AA589)/3,IF(AND(AA589="DSP",AD589="DSP"),(H589+M589+T589)/3,IF(H589="DSP",(M589+T589+AA589+AD589)/4,IF(M589="DSP",(H589+T589+AA589+AD589)/4,IF(T589="DSP",(H589+M589+AA589+AD589)/4,IF(AA589="DSP",(H589+M589+T589+AD589)/4,IF(AD589="DSP",(H589+M589+T589+AA589)/4,SUM(H589+M589+T589+AA589+AD589)/5)))))))))))))))))))))))))))))))</f>
        <v>9.1999999999999993</v>
      </c>
      <c r="AF589" s="425">
        <f>IF(AE589="DSP",0,AE589)</f>
        <v>9.1999999999999993</v>
      </c>
      <c r="AG589" s="484">
        <f>RANK(AF589,$AF$3:$AF$651,0)</f>
        <v>491</v>
      </c>
      <c r="AH589" s="426">
        <f>IF(ISERROR(VLOOKUP(B589,'Notes Ecrit'!$A$2:$B$650,2,FALSE)),"ABI",(VLOOKUP(B589,'Notes Ecrit'!$A$2:$B$650,2,FALSE)))</f>
        <v>6</v>
      </c>
      <c r="AI589" s="425">
        <f>IF(OR(AH589="ABI",AH589="VALIDÉ"),0,AH589)</f>
        <v>6</v>
      </c>
      <c r="AJ589" s="488">
        <f>RANK(AI589,$AI$3:$AI$651,0)</f>
        <v>288</v>
      </c>
      <c r="AK589" s="427">
        <f>IF(AH589="ABI","DEF",IF(AE589="DSP",AH589,(AE589*0.5+AH589*0.5)))</f>
        <v>7.6</v>
      </c>
    </row>
    <row r="590" spans="1:37" ht="15.75" customHeight="1" thickBot="1" x14ac:dyDescent="0.35">
      <c r="A590" s="414" t="s">
        <v>1026</v>
      </c>
      <c r="B590" s="415">
        <v>21803548</v>
      </c>
      <c r="C590" s="446" t="s">
        <v>130</v>
      </c>
      <c r="D590" s="447" t="s">
        <v>184</v>
      </c>
      <c r="E590" s="418">
        <v>21</v>
      </c>
      <c r="F590" s="419">
        <f>IF(E590="ABI","ABI",IF(E590="DSP","DSP",IF(E590="VAL","VAL",(VLOOKUP(E590,tpstest,2)))))</f>
        <v>20</v>
      </c>
      <c r="G590" s="420">
        <f>IF(F590="ABI",0,IF(F590="DSP","DSP",IF(F590="VAL","VAL",(IF(A590="F",VLOOKUP(F590,endurfille,2),VLOOKUP(F590,endurgarçon,2))))))</f>
        <v>18</v>
      </c>
      <c r="H590" s="421">
        <f>IF(G590="VAL","VALIDÉ",G590)</f>
        <v>18</v>
      </c>
      <c r="I590" s="418">
        <v>3.31</v>
      </c>
      <c r="J590" s="420">
        <f>IF(I590="ABI",0,IF(I590="DSP","DSP",IF(I590="VAL","VAL",(IF(A590="F",VLOOKUP(I590,VIT20MF,2),VLOOKUP(I590,Vit20MG,2))))))</f>
        <v>15</v>
      </c>
      <c r="K590" s="418">
        <v>7.11</v>
      </c>
      <c r="L590" s="420">
        <f>IF(K590="ABI",0,IF(K590="DSP","DSP",IF(K590="VAL","VAL",(IF(A590="F",VLOOKUP(K590,vit50mf,2),VLOOKUP(K590,vit50mg,2))))))</f>
        <v>9</v>
      </c>
      <c r="M590" s="421">
        <f>IF(OR(J590="DSP",L590="DSP"),"DSP",IF(L590="VAL","VALIDÉ",(J590+L590)/2))</f>
        <v>12</v>
      </c>
      <c r="N590" s="418">
        <v>52</v>
      </c>
      <c r="O590" s="418">
        <v>77</v>
      </c>
      <c r="P590" s="422">
        <f>IF(OR(N590="DSP",N590="ABI",N590="VAL"),0,N590/O590)</f>
        <v>0.67532467532467533</v>
      </c>
      <c r="Q590" s="420">
        <f>IF(N590="ABI",0,IF(N590="DSP","DSP",IF(N590="VAL","VAL",IF(A590="F",VLOOKUP(P590,forcefille,2),VLOOKUP(P590,forcegarçon,2)))))</f>
        <v>3.5</v>
      </c>
      <c r="R590" s="418">
        <v>42.7</v>
      </c>
      <c r="S590" s="420">
        <f>IF(R590="ABI",0,IF(R590="DSP","DSP",IF(R590="VAL","VAL",IF(A590="F",VLOOKUP(R590,détfille,2),VLOOKUP(R590,détgarçon,2)))))</f>
        <v>3.5</v>
      </c>
      <c r="T590" s="421">
        <f>IF(OR(Q590="VAL",S590="VAL"),"VALIDÉ",IF(AND(Q590="DSP",S590="DSP"),"DSP",IF(Q590="DSP",S590*2,IF(S590="DSP",Q590*2,(Q590+S590)))))</f>
        <v>7</v>
      </c>
      <c r="U590" s="418">
        <v>23.69</v>
      </c>
      <c r="V590" s="420">
        <f>IF(U590="ABI",0,IF(U590="DSP","DSP",IF(U590="VAL","VAL",IF(A590="F",VLOOKUP(U590,coorfille,2),VLOOKUP(U590,coorgarçon,2)))))</f>
        <v>6</v>
      </c>
      <c r="W590" s="418">
        <v>0</v>
      </c>
      <c r="X590" s="420">
        <f>IF(W590="ABI",0,IF(W590="DSP","DSP",IF(W590="VAL","VAL",IF(A590="F",VLOOKUP(W590,SouplesseFille,2),VLOOKUP(W590,SouplesseGarçon,2)))))</f>
        <v>2.5</v>
      </c>
      <c r="Y590" s="418">
        <v>0</v>
      </c>
      <c r="Z590" s="420">
        <f>IF(Y590="ABI",0,IF(Y590="DSP","DSP",IF(Y590="VAL","VAL",IF(A590="F",VLOOKUP(Y590,eqfille,2),VLOOKUP(Y590,eqgarçon,2)))))</f>
        <v>5</v>
      </c>
      <c r="AA590" s="421">
        <f>IF(AND(V590="DSP",X590="DSP",Z590="DSP"),"DSP",IF(AND(V590="DSP",X590="DSP"),Z590*4,IF(AND(V590="DSP",Z590="DSP"),X590*4,IF(AND(X590="DSP",Z590="DSP"),V590*2,IF(V590="DSP",(X590+Z590)*2,IF(X590="DSP",V590+Z590*2,IF(Z590="DSP",V590+X590*2,IF(Z590="VAL","VALIDÉ",V590+X590+Z590))))))))</f>
        <v>13.5</v>
      </c>
      <c r="AB590" s="418">
        <v>33.76</v>
      </c>
      <c r="AC590" s="420">
        <f>IF(AB590="ABI",0,IF(AB590="DNF",0,IF(AB590="DSP","DSP",IF(AB590="VAL","VAL",(IF(A590="F",VLOOKUP(AB590,nagefille,2),VLOOKUP(AB590,nagegarçon,2)))))))</f>
        <v>14</v>
      </c>
      <c r="AD590" s="423">
        <f>IF(AC590="VAL","VALIDÉ",AC590)</f>
        <v>14</v>
      </c>
      <c r="AE590" s="424">
        <f>IF(AND(H590="DSP",M590="DSP",T590="DSP",AA590="DSP",AD590="DSP"),"DSP",IF(AND(H590="DSP",M590="DSP",T590="DSP",AA590="DSP"),AD590,IF(AND(H590="DSP",M590="DSP",T590="DSP",AD590="DSP"),AA590,IF(AND(H590="DSP",M590="DSP",AA590="DSP",AD590="DSP"),T590,IF(AND(H590="DSP",T590="DSP",AA590="DSP",AD590="DSP"),M590,IF(AND(M590="DSP",T590="DSP",AA590="DSP",AD590="DSP"),H590,IF(AND(T590="DSP",AA590="DSP",AD590="DSP"),(H590+M590)/2,IF(AND(M590="DSP",AA590="DSP",AD590="DSP"),(H590+T590)/2,IF(AND(H590="DSP",AA590="DSP",AD590="DSP"),(M590+T590)/2,IF(AND(M590="DSP",T590="DSP",AD590="DSP"),(H590+AA590)/2,IF(AND(H590="DSP",T590="DSP",AD590="DSP"),(M590+AA590)/2,IF(AND(H590="DSP",M590="DSP",AD590="DSP"),(T590+AA590)/2,IF(AND(M590="DSP",T590="DSP",AA590="DSP"),(H590+AD590)/2,IF(AND(H590="DSP",T590="DSP",AA590="DSP"),(M590+AD590)/2,IF(AND(H590="DSP",M590="DSP",AA590="DSP"),(T590+AD590)/2,IF(AND(H590="DSP",M590="DSP",T590="DSP"),(AA590+AD590)/2,IF(AND(H590="DSP",M590="DSP"),(T590+AA590+AD590)/3,IF(AND(H590="DSP",T590="DSP"),(M590+AA590+AD590)/3,IF(AND(M590="DSP",T590="DSP"),(H590+AA590+AD590)/3,IF(AND(H590="DSP",AA590="DSP"),(M590+T590+AD590)/3,IF(AND(M590="DSP",AA590="DSP"),(H590+T590+AD590)/3,IF(AND(T590="DSP",AA590="DSP"),(H590+M590+AD590)/3,IF(AND(H590="DSP",AD590="DSP"),(M590+T590+AA590)/3,IF(AND(M590="DSP",AD590="DSP"),(H590+T590+AA590)/3,IF(AND(T590="DSP",AD590="DSP"),(H590+M590+AA590)/3,IF(AND(AA590="DSP",AD590="DSP"),(H590+M590+T590)/3,IF(H590="DSP",(M590+T590+AA590+AD590)/4,IF(M590="DSP",(H590+T590+AA590+AD590)/4,IF(T590="DSP",(H590+M590+AA590+AD590)/4,IF(AA590="DSP",(H590+M590+T590+AD590)/4,IF(AD590="DSP",(H590+M590+T590+AA590)/4,SUM(H590+M590+T590+AA590+AD590)/5)))))))))))))))))))))))))))))))</f>
        <v>12.9</v>
      </c>
      <c r="AF590" s="425">
        <f>IF(AE590="DSP",0,AE590)</f>
        <v>12.9</v>
      </c>
      <c r="AG590" s="484">
        <f>RANK(AF590,$AF$3:$AF$651,0)</f>
        <v>99</v>
      </c>
      <c r="AH590" s="426">
        <f>IF(ISERROR(VLOOKUP(B590,'Notes Ecrit'!$A$2:$B$650,2,FALSE)),"ABI",(VLOOKUP(B590,'Notes Ecrit'!$A$2:$B$650,2,FALSE)))</f>
        <v>8</v>
      </c>
      <c r="AI590" s="425">
        <f>IF(OR(AH590="ABI",AH590="VALIDÉ"),0,AH590)</f>
        <v>8</v>
      </c>
      <c r="AJ590" s="488">
        <f>RANK(AI590,$AI$3:$AI$651,0)</f>
        <v>109</v>
      </c>
      <c r="AK590" s="427">
        <f>IF(AH590="ABI","DEF",IF(AE590="DSP",AH590,(AE590*0.5+AH590*0.5)))</f>
        <v>10.45</v>
      </c>
    </row>
    <row r="591" spans="1:37" ht="15.75" customHeight="1" thickBot="1" x14ac:dyDescent="0.35">
      <c r="A591" s="414" t="s">
        <v>1026</v>
      </c>
      <c r="B591" s="415">
        <v>21910888</v>
      </c>
      <c r="C591" s="446" t="s">
        <v>975</v>
      </c>
      <c r="D591" s="447" t="s">
        <v>95</v>
      </c>
      <c r="E591" s="418" t="s">
        <v>329</v>
      </c>
      <c r="F591" s="419" t="str">
        <f>IF(E591="ABI","ABI",IF(E591="DSP","DSP",IF(E591="VAL","VAL",(VLOOKUP(E591,tpstest,2)))))</f>
        <v>ABI</v>
      </c>
      <c r="G591" s="420">
        <f>IF(F591="ABI",0,IF(F591="DSP","DSP",IF(F591="VAL","VAL",(IF(A591="F",VLOOKUP(F591,endurfille,2),VLOOKUP(F591,endurgarçon,2))))))</f>
        <v>0</v>
      </c>
      <c r="H591" s="421">
        <f>IF(G591="VAL","VALIDÉ",G591)</f>
        <v>0</v>
      </c>
      <c r="I591" s="418" t="s">
        <v>329</v>
      </c>
      <c r="J591" s="420">
        <f>IF(I591="ABI",0,IF(I591="DSP","DSP",IF(I591="VAL","VAL",(IF(A591="F",VLOOKUP(I591,VIT20MF,2),VLOOKUP(I591,Vit20MG,2))))))</f>
        <v>0</v>
      </c>
      <c r="K591" s="418" t="s">
        <v>329</v>
      </c>
      <c r="L591" s="420">
        <f>IF(K591="ABI",0,IF(K591="DSP","DSP",IF(K591="VAL","VAL",(IF(A591="F",VLOOKUP(K591,vit50mf,2),VLOOKUP(K591,vit50mg,2))))))</f>
        <v>0</v>
      </c>
      <c r="M591" s="421">
        <f>IF(OR(J591="DSP",L591="DSP"),"DSP",IF(L591="VAL","VALIDÉ",(J591+L591)/2))</f>
        <v>0</v>
      </c>
      <c r="N591" s="418" t="s">
        <v>329</v>
      </c>
      <c r="O591" s="418"/>
      <c r="P591" s="422">
        <f>IF(OR(N591="DSP",N591="ABI",N591="VAL"),0,N591/O591)</f>
        <v>0</v>
      </c>
      <c r="Q591" s="420">
        <f>IF(N591="ABI",0,IF(N591="DSP","DSP",IF(N591="VAL","VAL",IF(A591="F",VLOOKUP(P591,forcefille,2),VLOOKUP(P591,forcegarçon,2)))))</f>
        <v>0</v>
      </c>
      <c r="R591" s="418" t="s">
        <v>329</v>
      </c>
      <c r="S591" s="420">
        <f>IF(R591="ABI",0,IF(R591="DSP","DSP",IF(R591="VAL","VAL",IF(A591="F",VLOOKUP(R591,détfille,2),VLOOKUP(R591,détgarçon,2)))))</f>
        <v>0</v>
      </c>
      <c r="T591" s="421">
        <f>IF(OR(Q591="VAL",S591="VAL"),"VALIDÉ",IF(AND(Q591="DSP",S591="DSP"),"DSP",IF(Q591="DSP",S591*2,IF(S591="DSP",Q591*2,(Q591+S591)))))</f>
        <v>0</v>
      </c>
      <c r="U591" s="418" t="s">
        <v>329</v>
      </c>
      <c r="V591" s="420">
        <f>IF(U591="ABI",0,IF(U591="DSP","DSP",IF(U591="VAL","VAL",IF(A591="F",VLOOKUP(U591,coorfille,2),VLOOKUP(U591,coorgarçon,2)))))</f>
        <v>0</v>
      </c>
      <c r="W591" s="418" t="s">
        <v>329</v>
      </c>
      <c r="X591" s="420">
        <f>IF(W591="ABI",0,IF(W591="DSP","DSP",IF(W591="VAL","VAL",IF(A591="F",VLOOKUP(W591,SouplesseFille,2),VLOOKUP(W591,SouplesseGarçon,2)))))</f>
        <v>0</v>
      </c>
      <c r="Y591" s="418" t="s">
        <v>329</v>
      </c>
      <c r="Z591" s="420">
        <f>IF(Y591="ABI",0,IF(Y591="DSP","DSP",IF(Y591="VAL","VAL",IF(A591="F",VLOOKUP(Y591,eqfille,2),VLOOKUP(Y591,eqgarçon,2)))))</f>
        <v>0</v>
      </c>
      <c r="AA591" s="421">
        <f>IF(AND(V591="DSP",X591="DSP",Z591="DSP"),"DSP",IF(AND(V591="DSP",X591="DSP"),Z591*4,IF(AND(V591="DSP",Z591="DSP"),X591*4,IF(AND(X591="DSP",Z591="DSP"),V591*2,IF(V591="DSP",(X591+Z591)*2,IF(X591="DSP",V591+Z591*2,IF(Z591="DSP",V591+X591*2,IF(Z591="VAL","VALIDÉ",V591+X591+Z591))))))))</f>
        <v>0</v>
      </c>
      <c r="AB591" s="418" t="s">
        <v>329</v>
      </c>
      <c r="AC591" s="420">
        <f>IF(AB591="ABI",0,IF(AB591="DNF",0,IF(AB591="DSP","DSP",IF(AB591="VAL","VAL",(IF(A591="F",VLOOKUP(AB591,nagefille,2),VLOOKUP(AB591,nagegarçon,2)))))))</f>
        <v>0</v>
      </c>
      <c r="AD591" s="423">
        <f>IF(AC591="VAL","VALIDÉ",AC591)</f>
        <v>0</v>
      </c>
      <c r="AE591" s="424">
        <f>IF(AND(H591="DSP",M591="DSP",T591="DSP",AA591="DSP",AD591="DSP"),"DSP",IF(AND(H591="DSP",M591="DSP",T591="DSP",AA591="DSP"),AD591,IF(AND(H591="DSP",M591="DSP",T591="DSP",AD591="DSP"),AA591,IF(AND(H591="DSP",M591="DSP",AA591="DSP",AD591="DSP"),T591,IF(AND(H591="DSP",T591="DSP",AA591="DSP",AD591="DSP"),M591,IF(AND(M591="DSP",T591="DSP",AA591="DSP",AD591="DSP"),H591,IF(AND(T591="DSP",AA591="DSP",AD591="DSP"),(H591+M591)/2,IF(AND(M591="DSP",AA591="DSP",AD591="DSP"),(H591+T591)/2,IF(AND(H591="DSP",AA591="DSP",AD591="DSP"),(M591+T591)/2,IF(AND(M591="DSP",T591="DSP",AD591="DSP"),(H591+AA591)/2,IF(AND(H591="DSP",T591="DSP",AD591="DSP"),(M591+AA591)/2,IF(AND(H591="DSP",M591="DSP",AD591="DSP"),(T591+AA591)/2,IF(AND(M591="DSP",T591="DSP",AA591="DSP"),(H591+AD591)/2,IF(AND(H591="DSP",T591="DSP",AA591="DSP"),(M591+AD591)/2,IF(AND(H591="DSP",M591="DSP",AA591="DSP"),(T591+AD591)/2,IF(AND(H591="DSP",M591="DSP",T591="DSP"),(AA591+AD591)/2,IF(AND(H591="DSP",M591="DSP"),(T591+AA591+AD591)/3,IF(AND(H591="DSP",T591="DSP"),(M591+AA591+AD591)/3,IF(AND(M591="DSP",T591="DSP"),(H591+AA591+AD591)/3,IF(AND(H591="DSP",AA591="DSP"),(M591+T591+AD591)/3,IF(AND(M591="DSP",AA591="DSP"),(H591+T591+AD591)/3,IF(AND(T591="DSP",AA591="DSP"),(H591+M591+AD591)/3,IF(AND(H591="DSP",AD591="DSP"),(M591+T591+AA591)/3,IF(AND(M591="DSP",AD591="DSP"),(H591+T591+AA591)/3,IF(AND(T591="DSP",AD591="DSP"),(H591+M591+AA591)/3,IF(AND(AA591="DSP",AD591="DSP"),(H591+M591+T591)/3,IF(H591="DSP",(M591+T591+AA591+AD591)/4,IF(M591="DSP",(H591+T591+AA591+AD591)/4,IF(T591="DSP",(H591+M591+AA591+AD591)/4,IF(AA591="DSP",(H591+M591+T591+AD591)/4,IF(AD591="DSP",(H591+M591+T591+AA591)/4,SUM(H591+M591+T591+AA591+AD591)/5)))))))))))))))))))))))))))))))</f>
        <v>0</v>
      </c>
      <c r="AF591" s="425">
        <f>IF(AE591="DSP",0,AE591)</f>
        <v>0</v>
      </c>
      <c r="AG591" s="484">
        <f>RANK(AF591,$AF$3:$AF$651,0)</f>
        <v>584</v>
      </c>
      <c r="AH591" s="426" t="str">
        <f>IF(ISERROR(VLOOKUP(B591,'Notes Ecrit'!$A$2:$B$650,2,FALSE)),"ABI",(VLOOKUP(B591,'Notes Ecrit'!$A$2:$B$650,2,FALSE)))</f>
        <v>ABI</v>
      </c>
      <c r="AI591" s="425">
        <f>IF(OR(AH591="ABI",AH591="VALIDÉ"),0,AH591)</f>
        <v>0</v>
      </c>
      <c r="AJ591" s="488">
        <f>RANK(AI591,$AI$3:$AI$651,0)</f>
        <v>592</v>
      </c>
      <c r="AK591" s="427" t="str">
        <f>IF(AH591="ABI","DEF",IF(AE591="DSP",AH591,(AE591*0.5+AH591*0.5)))</f>
        <v>DEF</v>
      </c>
    </row>
    <row r="592" spans="1:37" ht="15.75" customHeight="1" thickBot="1" x14ac:dyDescent="0.35">
      <c r="A592" s="414" t="s">
        <v>1026</v>
      </c>
      <c r="B592" s="415">
        <v>21914750</v>
      </c>
      <c r="C592" s="446" t="s">
        <v>976</v>
      </c>
      <c r="D592" s="447" t="s">
        <v>164</v>
      </c>
      <c r="E592" s="418" t="s">
        <v>329</v>
      </c>
      <c r="F592" s="419" t="str">
        <f>IF(E592="ABI","ABI",IF(E592="DSP","DSP",IF(E592="VAL","VAL",(VLOOKUP(E592,tpstest,2)))))</f>
        <v>ABI</v>
      </c>
      <c r="G592" s="420">
        <f>IF(F592="ABI",0,IF(F592="DSP","DSP",IF(F592="VAL","VAL",(IF(A592="F",VLOOKUP(F592,endurfille,2),VLOOKUP(F592,endurgarçon,2))))))</f>
        <v>0</v>
      </c>
      <c r="H592" s="421">
        <f>IF(G592="VAL","VALIDÉ",G592)</f>
        <v>0</v>
      </c>
      <c r="I592" s="418" t="s">
        <v>329</v>
      </c>
      <c r="J592" s="420">
        <f>IF(I592="ABI",0,IF(I592="DSP","DSP",IF(I592="VAL","VAL",(IF(A592="F",VLOOKUP(I592,VIT20MF,2),VLOOKUP(I592,Vit20MG,2))))))</f>
        <v>0</v>
      </c>
      <c r="K592" s="418" t="s">
        <v>329</v>
      </c>
      <c r="L592" s="420">
        <f>IF(K592="ABI",0,IF(K592="DSP","DSP",IF(K592="VAL","VAL",(IF(A592="F",VLOOKUP(K592,vit50mf,2),VLOOKUP(K592,vit50mg,2))))))</f>
        <v>0</v>
      </c>
      <c r="M592" s="421">
        <f>IF(OR(J592="DSP",L592="DSP"),"DSP",IF(L592="VAL","VALIDÉ",(J592+L592)/2))</f>
        <v>0</v>
      </c>
      <c r="N592" s="418" t="s">
        <v>329</v>
      </c>
      <c r="O592" s="418"/>
      <c r="P592" s="422">
        <f>IF(OR(N592="DSP",N592="ABI",N592="VAL"),0,N592/O592)</f>
        <v>0</v>
      </c>
      <c r="Q592" s="420">
        <f>IF(N592="ABI",0,IF(N592="DSP","DSP",IF(N592="VAL","VAL",IF(A592="F",VLOOKUP(P592,forcefille,2),VLOOKUP(P592,forcegarçon,2)))))</f>
        <v>0</v>
      </c>
      <c r="R592" s="418" t="s">
        <v>329</v>
      </c>
      <c r="S592" s="420">
        <f>IF(R592="ABI",0,IF(R592="DSP","DSP",IF(R592="VAL","VAL",IF(A592="F",VLOOKUP(R592,détfille,2),VLOOKUP(R592,détgarçon,2)))))</f>
        <v>0</v>
      </c>
      <c r="T592" s="421">
        <f>IF(OR(Q592="VAL",S592="VAL"),"VALIDÉ",IF(AND(Q592="DSP",S592="DSP"),"DSP",IF(Q592="DSP",S592*2,IF(S592="DSP",Q592*2,(Q592+S592)))))</f>
        <v>0</v>
      </c>
      <c r="U592" s="418" t="s">
        <v>329</v>
      </c>
      <c r="V592" s="420">
        <f>IF(U592="ABI",0,IF(U592="DSP","DSP",IF(U592="VAL","VAL",IF(A592="F",VLOOKUP(U592,coorfille,2),VLOOKUP(U592,coorgarçon,2)))))</f>
        <v>0</v>
      </c>
      <c r="W592" s="418" t="s">
        <v>329</v>
      </c>
      <c r="X592" s="420">
        <f>IF(W592="ABI",0,IF(W592="DSP","DSP",IF(W592="VAL","VAL",IF(A592="F",VLOOKUP(W592,SouplesseFille,2),VLOOKUP(W592,SouplesseGarçon,2)))))</f>
        <v>0</v>
      </c>
      <c r="Y592" s="418" t="s">
        <v>329</v>
      </c>
      <c r="Z592" s="420">
        <f>IF(Y592="ABI",0,IF(Y592="DSP","DSP",IF(Y592="VAL","VAL",IF(A592="F",VLOOKUP(Y592,eqfille,2),VLOOKUP(Y592,eqgarçon,2)))))</f>
        <v>0</v>
      </c>
      <c r="AA592" s="421">
        <f>IF(AND(V592="DSP",X592="DSP",Z592="DSP"),"DSP",IF(AND(V592="DSP",X592="DSP"),Z592*4,IF(AND(V592="DSP",Z592="DSP"),X592*4,IF(AND(X592="DSP",Z592="DSP"),V592*2,IF(V592="DSP",(X592+Z592)*2,IF(X592="DSP",V592+Z592*2,IF(Z592="DSP",V592+X592*2,IF(Z592="VAL","VALIDÉ",V592+X592+Z592))))))))</f>
        <v>0</v>
      </c>
      <c r="AB592" s="418" t="s">
        <v>329</v>
      </c>
      <c r="AC592" s="420">
        <f>IF(AB592="ABI",0,IF(AB592="DNF",0,IF(AB592="DSP","DSP",IF(AB592="VAL","VAL",(IF(A592="F",VLOOKUP(AB592,nagefille,2),VLOOKUP(AB592,nagegarçon,2)))))))</f>
        <v>0</v>
      </c>
      <c r="AD592" s="423">
        <f>IF(AC592="VAL","VALIDÉ",AC592)</f>
        <v>0</v>
      </c>
      <c r="AE592" s="424">
        <f>IF(AND(H592="DSP",M592="DSP",T592="DSP",AA592="DSP",AD592="DSP"),"DSP",IF(AND(H592="DSP",M592="DSP",T592="DSP",AA592="DSP"),AD592,IF(AND(H592="DSP",M592="DSP",T592="DSP",AD592="DSP"),AA592,IF(AND(H592="DSP",M592="DSP",AA592="DSP",AD592="DSP"),T592,IF(AND(H592="DSP",T592="DSP",AA592="DSP",AD592="DSP"),M592,IF(AND(M592="DSP",T592="DSP",AA592="DSP",AD592="DSP"),H592,IF(AND(T592="DSP",AA592="DSP",AD592="DSP"),(H592+M592)/2,IF(AND(M592="DSP",AA592="DSP",AD592="DSP"),(H592+T592)/2,IF(AND(H592="DSP",AA592="DSP",AD592="DSP"),(M592+T592)/2,IF(AND(M592="DSP",T592="DSP",AD592="DSP"),(H592+AA592)/2,IF(AND(H592="DSP",T592="DSP",AD592="DSP"),(M592+AA592)/2,IF(AND(H592="DSP",M592="DSP",AD592="DSP"),(T592+AA592)/2,IF(AND(M592="DSP",T592="DSP",AA592="DSP"),(H592+AD592)/2,IF(AND(H592="DSP",T592="DSP",AA592="DSP"),(M592+AD592)/2,IF(AND(H592="DSP",M592="DSP",AA592="DSP"),(T592+AD592)/2,IF(AND(H592="DSP",M592="DSP",T592="DSP"),(AA592+AD592)/2,IF(AND(H592="DSP",M592="DSP"),(T592+AA592+AD592)/3,IF(AND(H592="DSP",T592="DSP"),(M592+AA592+AD592)/3,IF(AND(M592="DSP",T592="DSP"),(H592+AA592+AD592)/3,IF(AND(H592="DSP",AA592="DSP"),(M592+T592+AD592)/3,IF(AND(M592="DSP",AA592="DSP"),(H592+T592+AD592)/3,IF(AND(T592="DSP",AA592="DSP"),(H592+M592+AD592)/3,IF(AND(H592="DSP",AD592="DSP"),(M592+T592+AA592)/3,IF(AND(M592="DSP",AD592="DSP"),(H592+T592+AA592)/3,IF(AND(T592="DSP",AD592="DSP"),(H592+M592+AA592)/3,IF(AND(AA592="DSP",AD592="DSP"),(H592+M592+T592)/3,IF(H592="DSP",(M592+T592+AA592+AD592)/4,IF(M592="DSP",(H592+T592+AA592+AD592)/4,IF(T592="DSP",(H592+M592+AA592+AD592)/4,IF(AA592="DSP",(H592+M592+T592+AD592)/4,IF(AD592="DSP",(H592+M592+T592+AA592)/4,SUM(H592+M592+T592+AA592+AD592)/5)))))))))))))))))))))))))))))))</f>
        <v>0</v>
      </c>
      <c r="AF592" s="425">
        <f>IF(AE592="DSP",0,AE592)</f>
        <v>0</v>
      </c>
      <c r="AG592" s="484">
        <f>RANK(AF592,$AF$3:$AF$651,0)</f>
        <v>584</v>
      </c>
      <c r="AH592" s="426" t="str">
        <f>IF(ISERROR(VLOOKUP(B592,'Notes Ecrit'!$A$2:$B$650,2,FALSE)),"ABI",(VLOOKUP(B592,'Notes Ecrit'!$A$2:$B$650,2,FALSE)))</f>
        <v>ABI</v>
      </c>
      <c r="AI592" s="425">
        <f>IF(OR(AH592="ABI",AH592="VALIDÉ"),0,AH592)</f>
        <v>0</v>
      </c>
      <c r="AJ592" s="488">
        <f>RANK(AI592,$AI$3:$AI$651,0)</f>
        <v>592</v>
      </c>
      <c r="AK592" s="427" t="str">
        <f>IF(AH592="ABI","DEF",IF(AE592="DSP",AH592,(AE592*0.5+AH592*0.5)))</f>
        <v>DEF</v>
      </c>
    </row>
    <row r="593" spans="1:37" ht="15.75" customHeight="1" thickBot="1" x14ac:dyDescent="0.35">
      <c r="A593" s="414" t="s">
        <v>1026</v>
      </c>
      <c r="B593" s="415">
        <v>21717185</v>
      </c>
      <c r="C593" s="446" t="s">
        <v>55</v>
      </c>
      <c r="D593" s="447" t="s">
        <v>125</v>
      </c>
      <c r="E593" s="418">
        <v>16</v>
      </c>
      <c r="F593" s="419">
        <f>IF(E593="ABI","ABI",IF(E593="DSP","DSP",IF(E593="VAL","VAL",(VLOOKUP(E593,tpstest,2)))))</f>
        <v>17.5</v>
      </c>
      <c r="G593" s="420">
        <f>IF(F593="ABI",0,IF(F593="DSP","DSP",IF(F593="VAL","VAL",(IF(A593="F",VLOOKUP(F593,endurfille,2),VLOOKUP(F593,endurgarçon,2))))))</f>
        <v>13</v>
      </c>
      <c r="H593" s="421">
        <f>IF(G593="VAL","VALIDÉ",G593)</f>
        <v>13</v>
      </c>
      <c r="I593" s="418">
        <v>3.05</v>
      </c>
      <c r="J593" s="420">
        <f>IF(I593="ABI",0,IF(I593="DSP","DSP",IF(I593="VAL","VAL",(IF(A593="F",VLOOKUP(I593,VIT20MF,2),VLOOKUP(I593,Vit20MG,2))))))</f>
        <v>19</v>
      </c>
      <c r="K593" s="418">
        <v>6.79</v>
      </c>
      <c r="L593" s="420">
        <f>IF(K593="ABI",0,IF(K593="DSP","DSP",IF(K593="VAL","VAL",(IF(A593="F",VLOOKUP(K593,vit50mf,2),VLOOKUP(K593,vit50mg,2))))))</f>
        <v>11</v>
      </c>
      <c r="M593" s="421">
        <f>IF(OR(J593="DSP",L593="DSP"),"DSP",IF(L593="VAL","VALIDÉ",(J593+L593)/2))</f>
        <v>15</v>
      </c>
      <c r="N593" s="418">
        <v>65</v>
      </c>
      <c r="O593" s="418">
        <v>76</v>
      </c>
      <c r="P593" s="422">
        <f>IF(OR(N593="DSP",N593="ABI",N593="VAL"),0,N593/O593)</f>
        <v>0.85526315789473684</v>
      </c>
      <c r="Q593" s="420">
        <f>IF(N593="ABI",0,IF(N593="DSP","DSP",IF(N593="VAL","VAL",IF(A593="F",VLOOKUP(P593,forcefille,2),VLOOKUP(P593,forcegarçon,2)))))</f>
        <v>4.5</v>
      </c>
      <c r="R593" s="418">
        <v>46.5</v>
      </c>
      <c r="S593" s="420">
        <f>IF(R593="ABI",0,IF(R593="DSP","DSP",IF(R593="VAL","VAL",IF(A593="F",VLOOKUP(R593,détfille,2),VLOOKUP(R593,détgarçon,2)))))</f>
        <v>4.5</v>
      </c>
      <c r="T593" s="421">
        <f>IF(OR(Q593="VAL",S593="VAL"),"VALIDÉ",IF(AND(Q593="DSP",S593="DSP"),"DSP",IF(Q593="DSP",S593*2,IF(S593="DSP",Q593*2,(Q593+S593)))))</f>
        <v>9</v>
      </c>
      <c r="U593" s="418">
        <v>27.82</v>
      </c>
      <c r="V593" s="420">
        <f>IF(U593="ABI",0,IF(U593="DSP","DSP",IF(U593="VAL","VAL",IF(A593="F",VLOOKUP(U593,coorfille,2),VLOOKUP(U593,coorgarçon,2)))))</f>
        <v>4</v>
      </c>
      <c r="W593" s="418">
        <v>3</v>
      </c>
      <c r="X593" s="420">
        <f>IF(W593="ABI",0,IF(W593="DSP","DSP",IF(W593="VAL","VAL",IF(A593="F",VLOOKUP(W593,SouplesseFille,2),VLOOKUP(W593,SouplesseGarçon,2)))))</f>
        <v>3.25</v>
      </c>
      <c r="Y593" s="418">
        <v>7</v>
      </c>
      <c r="Z593" s="420">
        <f>IF(Y593="ABI",0,IF(Y593="DSP","DSP",IF(Y593="VAL","VAL",IF(A593="F",VLOOKUP(Y593,eqfille,2),VLOOKUP(Y593,eqgarçon,2)))))</f>
        <v>1.5</v>
      </c>
      <c r="AA593" s="421">
        <f>IF(AND(V593="DSP",X593="DSP",Z593="DSP"),"DSP",IF(AND(V593="DSP",X593="DSP"),Z593*4,IF(AND(V593="DSP",Z593="DSP"),X593*4,IF(AND(X593="DSP",Z593="DSP"),V593*2,IF(V593="DSP",(X593+Z593)*2,IF(X593="DSP",V593+Z593*2,IF(Z593="DSP",V593+X593*2,IF(Z593="VAL","VALIDÉ",V593+X593+Z593))))))))</f>
        <v>8.75</v>
      </c>
      <c r="AB593" s="418" t="s">
        <v>1025</v>
      </c>
      <c r="AC593" s="420" t="str">
        <f>IF(AB593="ABI",0,IF(AB593="DNF",0,IF(AB593="DSP","DSP",IF(AB593="VAL","VAL",(IF(A593="F",VLOOKUP(AB593,nagefille,2),VLOOKUP(AB593,nagegarçon,2)))))))</f>
        <v>DSP</v>
      </c>
      <c r="AD593" s="423" t="str">
        <f>IF(AC593="VAL","VALIDÉ",AC593)</f>
        <v>DSP</v>
      </c>
      <c r="AE593" s="424">
        <f>IF(AND(H593="DSP",M593="DSP",T593="DSP",AA593="DSP",AD593="DSP"),"DSP",IF(AND(H593="DSP",M593="DSP",T593="DSP",AA593="DSP"),AD593,IF(AND(H593="DSP",M593="DSP",T593="DSP",AD593="DSP"),AA593,IF(AND(H593="DSP",M593="DSP",AA593="DSP",AD593="DSP"),T593,IF(AND(H593="DSP",T593="DSP",AA593="DSP",AD593="DSP"),M593,IF(AND(M593="DSP",T593="DSP",AA593="DSP",AD593="DSP"),H593,IF(AND(T593="DSP",AA593="DSP",AD593="DSP"),(H593+M593)/2,IF(AND(M593="DSP",AA593="DSP",AD593="DSP"),(H593+T593)/2,IF(AND(H593="DSP",AA593="DSP",AD593="DSP"),(M593+T593)/2,IF(AND(M593="DSP",T593="DSP",AD593="DSP"),(H593+AA593)/2,IF(AND(H593="DSP",T593="DSP",AD593="DSP"),(M593+AA593)/2,IF(AND(H593="DSP",M593="DSP",AD593="DSP"),(T593+AA593)/2,IF(AND(M593="DSP",T593="DSP",AA593="DSP"),(H593+AD593)/2,IF(AND(H593="DSP",T593="DSP",AA593="DSP"),(M593+AD593)/2,IF(AND(H593="DSP",M593="DSP",AA593="DSP"),(T593+AD593)/2,IF(AND(H593="DSP",M593="DSP",T593="DSP"),(AA593+AD593)/2,IF(AND(H593="DSP",M593="DSP"),(T593+AA593+AD593)/3,IF(AND(H593="DSP",T593="DSP"),(M593+AA593+AD593)/3,IF(AND(M593="DSP",T593="DSP"),(H593+AA593+AD593)/3,IF(AND(H593="DSP",AA593="DSP"),(M593+T593+AD593)/3,IF(AND(M593="DSP",AA593="DSP"),(H593+T593+AD593)/3,IF(AND(T593="DSP",AA593="DSP"),(H593+M593+AD593)/3,IF(AND(H593="DSP",AD593="DSP"),(M593+T593+AA593)/3,IF(AND(M593="DSP",AD593="DSP"),(H593+T593+AA593)/3,IF(AND(T593="DSP",AD593="DSP"),(H593+M593+AA593)/3,IF(AND(AA593="DSP",AD593="DSP"),(H593+M593+T593)/3,IF(H593="DSP",(M593+T593+AA593+AD593)/4,IF(M593="DSP",(H593+T593+AA593+AD593)/4,IF(T593="DSP",(H593+M593+AA593+AD593)/4,IF(AA593="DSP",(H593+M593+T593+AD593)/4,IF(AD593="DSP",(H593+M593+T593+AA593)/4,SUM(H593+M593+T593+AA593+AD593)/5)))))))))))))))))))))))))))))))</f>
        <v>11.4375</v>
      </c>
      <c r="AF593" s="425">
        <f>IF(AE593="DSP",0,AE593)</f>
        <v>11.4375</v>
      </c>
      <c r="AG593" s="484">
        <f>RANK(AF593,$AF$3:$AF$651,0)</f>
        <v>271</v>
      </c>
      <c r="AH593" s="426">
        <f>IF(ISERROR(VLOOKUP(B593,'Notes Ecrit'!$A$2:$B$650,2,FALSE)),"ABI",(VLOOKUP(B593,'Notes Ecrit'!$A$2:$B$650,2,FALSE)))</f>
        <v>5.5</v>
      </c>
      <c r="AI593" s="425">
        <f>IF(OR(AH593="ABI",AH593="VALIDÉ"),0,AH593)</f>
        <v>5.5</v>
      </c>
      <c r="AJ593" s="488">
        <f>RANK(AI593,$AI$3:$AI$651,0)</f>
        <v>353</v>
      </c>
      <c r="AK593" s="427">
        <f>IF(AH593="ABI","DEF",IF(AE593="DSP",AH593,(AE593*0.5+AH593*0.5)))</f>
        <v>8.46875</v>
      </c>
    </row>
    <row r="594" spans="1:37" ht="15.75" customHeight="1" thickBot="1" x14ac:dyDescent="0.35">
      <c r="A594" s="414" t="s">
        <v>1026</v>
      </c>
      <c r="B594" s="415">
        <v>21908157</v>
      </c>
      <c r="C594" s="446" t="s">
        <v>977</v>
      </c>
      <c r="D594" s="447" t="s">
        <v>746</v>
      </c>
      <c r="E594" s="418" t="s">
        <v>329</v>
      </c>
      <c r="F594" s="419" t="str">
        <f>IF(E594="ABI","ABI",IF(E594="DSP","DSP",IF(E594="VAL","VAL",(VLOOKUP(E594,tpstest,2)))))</f>
        <v>ABI</v>
      </c>
      <c r="G594" s="420">
        <f>IF(F594="ABI",0,IF(F594="DSP","DSP",IF(F594="VAL","VAL",(IF(A594="F",VLOOKUP(F594,endurfille,2),VLOOKUP(F594,endurgarçon,2))))))</f>
        <v>0</v>
      </c>
      <c r="H594" s="421">
        <f>IF(G594="VAL","VALIDÉ",G594)</f>
        <v>0</v>
      </c>
      <c r="I594" s="418" t="s">
        <v>329</v>
      </c>
      <c r="J594" s="420">
        <f>IF(I594="ABI",0,IF(I594="DSP","DSP",IF(I594="VAL","VAL",(IF(A594="F",VLOOKUP(I594,VIT20MF,2),VLOOKUP(I594,Vit20MG,2))))))</f>
        <v>0</v>
      </c>
      <c r="K594" s="418" t="s">
        <v>329</v>
      </c>
      <c r="L594" s="420">
        <f>IF(K594="ABI",0,IF(K594="DSP","DSP",IF(K594="VAL","VAL",(IF(A594="F",VLOOKUP(K594,vit50mf,2),VLOOKUP(K594,vit50mg,2))))))</f>
        <v>0</v>
      </c>
      <c r="M594" s="421">
        <f>IF(OR(J594="DSP",L594="DSP"),"DSP",IF(L594="VAL","VALIDÉ",(J594+L594)/2))</f>
        <v>0</v>
      </c>
      <c r="N594" s="418" t="s">
        <v>329</v>
      </c>
      <c r="O594" s="418"/>
      <c r="P594" s="422">
        <f>IF(OR(N594="DSP",N594="ABI",N594="VAL"),0,N594/O594)</f>
        <v>0</v>
      </c>
      <c r="Q594" s="420">
        <f>IF(N594="ABI",0,IF(N594="DSP","DSP",IF(N594="VAL","VAL",IF(A594="F",VLOOKUP(P594,forcefille,2),VLOOKUP(P594,forcegarçon,2)))))</f>
        <v>0</v>
      </c>
      <c r="R594" s="418" t="s">
        <v>329</v>
      </c>
      <c r="S594" s="420">
        <f>IF(R594="ABI",0,IF(R594="DSP","DSP",IF(R594="VAL","VAL",IF(A594="F",VLOOKUP(R594,détfille,2),VLOOKUP(R594,détgarçon,2)))))</f>
        <v>0</v>
      </c>
      <c r="T594" s="421">
        <f>IF(OR(Q594="VAL",S594="VAL"),"VALIDÉ",IF(AND(Q594="DSP",S594="DSP"),"DSP",IF(Q594="DSP",S594*2,IF(S594="DSP",Q594*2,(Q594+S594)))))</f>
        <v>0</v>
      </c>
      <c r="U594" s="418" t="s">
        <v>329</v>
      </c>
      <c r="V594" s="420">
        <f>IF(U594="ABI",0,IF(U594="DSP","DSP",IF(U594="VAL","VAL",IF(A594="F",VLOOKUP(U594,coorfille,2),VLOOKUP(U594,coorgarçon,2)))))</f>
        <v>0</v>
      </c>
      <c r="W594" s="418" t="s">
        <v>329</v>
      </c>
      <c r="X594" s="420">
        <f>IF(W594="ABI",0,IF(W594="DSP","DSP",IF(W594="VAL","VAL",IF(A594="F",VLOOKUP(W594,SouplesseFille,2),VLOOKUP(W594,SouplesseGarçon,2)))))</f>
        <v>0</v>
      </c>
      <c r="Y594" s="418" t="s">
        <v>329</v>
      </c>
      <c r="Z594" s="420">
        <f>IF(Y594="ABI",0,IF(Y594="DSP","DSP",IF(Y594="VAL","VAL",IF(A594="F",VLOOKUP(Y594,eqfille,2),VLOOKUP(Y594,eqgarçon,2)))))</f>
        <v>0</v>
      </c>
      <c r="AA594" s="421">
        <f>IF(AND(V594="DSP",X594="DSP",Z594="DSP"),"DSP",IF(AND(V594="DSP",X594="DSP"),Z594*4,IF(AND(V594="DSP",Z594="DSP"),X594*4,IF(AND(X594="DSP",Z594="DSP"),V594*2,IF(V594="DSP",(X594+Z594)*2,IF(X594="DSP",V594+Z594*2,IF(Z594="DSP",V594+X594*2,IF(Z594="VAL","VALIDÉ",V594+X594+Z594))))))))</f>
        <v>0</v>
      </c>
      <c r="AB594" s="418" t="s">
        <v>329</v>
      </c>
      <c r="AC594" s="420">
        <f>IF(AB594="ABI",0,IF(AB594="DNF",0,IF(AB594="DSP","DSP",IF(AB594="VAL","VAL",(IF(A594="F",VLOOKUP(AB594,nagefille,2),VLOOKUP(AB594,nagegarçon,2)))))))</f>
        <v>0</v>
      </c>
      <c r="AD594" s="423">
        <f>IF(AC594="VAL","VALIDÉ",AC594)</f>
        <v>0</v>
      </c>
      <c r="AE594" s="424">
        <f>IF(AND(H594="DSP",M594="DSP",T594="DSP",AA594="DSP",AD594="DSP"),"DSP",IF(AND(H594="DSP",M594="DSP",T594="DSP",AA594="DSP"),AD594,IF(AND(H594="DSP",M594="DSP",T594="DSP",AD594="DSP"),AA594,IF(AND(H594="DSP",M594="DSP",AA594="DSP",AD594="DSP"),T594,IF(AND(H594="DSP",T594="DSP",AA594="DSP",AD594="DSP"),M594,IF(AND(M594="DSP",T594="DSP",AA594="DSP",AD594="DSP"),H594,IF(AND(T594="DSP",AA594="DSP",AD594="DSP"),(H594+M594)/2,IF(AND(M594="DSP",AA594="DSP",AD594="DSP"),(H594+T594)/2,IF(AND(H594="DSP",AA594="DSP",AD594="DSP"),(M594+T594)/2,IF(AND(M594="DSP",T594="DSP",AD594="DSP"),(H594+AA594)/2,IF(AND(H594="DSP",T594="DSP",AD594="DSP"),(M594+AA594)/2,IF(AND(H594="DSP",M594="DSP",AD594="DSP"),(T594+AA594)/2,IF(AND(M594="DSP",T594="DSP",AA594="DSP"),(H594+AD594)/2,IF(AND(H594="DSP",T594="DSP",AA594="DSP"),(M594+AD594)/2,IF(AND(H594="DSP",M594="DSP",AA594="DSP"),(T594+AD594)/2,IF(AND(H594="DSP",M594="DSP",T594="DSP"),(AA594+AD594)/2,IF(AND(H594="DSP",M594="DSP"),(T594+AA594+AD594)/3,IF(AND(H594="DSP",T594="DSP"),(M594+AA594+AD594)/3,IF(AND(M594="DSP",T594="DSP"),(H594+AA594+AD594)/3,IF(AND(H594="DSP",AA594="DSP"),(M594+T594+AD594)/3,IF(AND(M594="DSP",AA594="DSP"),(H594+T594+AD594)/3,IF(AND(T594="DSP",AA594="DSP"),(H594+M594+AD594)/3,IF(AND(H594="DSP",AD594="DSP"),(M594+T594+AA594)/3,IF(AND(M594="DSP",AD594="DSP"),(H594+T594+AA594)/3,IF(AND(T594="DSP",AD594="DSP"),(H594+M594+AA594)/3,IF(AND(AA594="DSP",AD594="DSP"),(H594+M594+T594)/3,IF(H594="DSP",(M594+T594+AA594+AD594)/4,IF(M594="DSP",(H594+T594+AA594+AD594)/4,IF(T594="DSP",(H594+M594+AA594+AD594)/4,IF(AA594="DSP",(H594+M594+T594+AD594)/4,IF(AD594="DSP",(H594+M594+T594+AA594)/4,SUM(H594+M594+T594+AA594+AD594)/5)))))))))))))))))))))))))))))))</f>
        <v>0</v>
      </c>
      <c r="AF594" s="425">
        <f>IF(AE594="DSP",0,AE594)</f>
        <v>0</v>
      </c>
      <c r="AG594" s="484">
        <f>RANK(AF594,$AF$3:$AF$651,0)</f>
        <v>584</v>
      </c>
      <c r="AH594" s="426" t="str">
        <f>IF(ISERROR(VLOOKUP(B594,'Notes Ecrit'!$A$2:$B$650,2,FALSE)),"ABI",(VLOOKUP(B594,'Notes Ecrit'!$A$2:$B$650,2,FALSE)))</f>
        <v>ABI</v>
      </c>
      <c r="AI594" s="425">
        <f>IF(OR(AH594="ABI",AH594="VALIDÉ"),0,AH594)</f>
        <v>0</v>
      </c>
      <c r="AJ594" s="488">
        <f>RANK(AI594,$AI$3:$AI$651,0)</f>
        <v>592</v>
      </c>
      <c r="AK594" s="427" t="str">
        <f>IF(AH594="ABI","DEF",IF(AE594="DSP",AH594,(AE594*0.5+AH594*0.5)))</f>
        <v>DEF</v>
      </c>
    </row>
    <row r="595" spans="1:37" ht="15.75" customHeight="1" thickBot="1" x14ac:dyDescent="0.35">
      <c r="A595" s="414" t="s">
        <v>74</v>
      </c>
      <c r="B595" s="415">
        <v>21810952</v>
      </c>
      <c r="C595" s="446" t="s">
        <v>978</v>
      </c>
      <c r="D595" s="447" t="s">
        <v>979</v>
      </c>
      <c r="E595" s="418">
        <v>11</v>
      </c>
      <c r="F595" s="419">
        <f>IF(E595="ABI","ABI",IF(E595="DSP","DSP",IF(E595="VAL","VAL",(VLOOKUP(E595,tpstest,2)))))</f>
        <v>15</v>
      </c>
      <c r="G595" s="420">
        <f>IF(F595="ABI",0,IF(F595="DSP","DSP",IF(F595="VAL","VAL",(IF(A595="F",VLOOKUP(F595,endurfille,2),VLOOKUP(F595,endurgarçon,2))))))</f>
        <v>11</v>
      </c>
      <c r="H595" s="421">
        <f>IF(G595="VAL","VALIDÉ",G595)</f>
        <v>11</v>
      </c>
      <c r="I595" s="418">
        <v>3.78</v>
      </c>
      <c r="J595" s="420">
        <f>IF(I595="ABI",0,IF(I595="DSP","DSP",IF(I595="VAL","VAL",(IF(A595="F",VLOOKUP(I595,VIT20MF,2),VLOOKUP(I595,Vit20MG,2))))))</f>
        <v>12</v>
      </c>
      <c r="K595" s="418">
        <v>8.69</v>
      </c>
      <c r="L595" s="420">
        <f>IF(K595="ABI",0,IF(K595="DSP","DSP",IF(K595="VAL","VAL",(IF(A595="F",VLOOKUP(K595,vit50mf,2),VLOOKUP(K595,vit50mg,2))))))</f>
        <v>4</v>
      </c>
      <c r="M595" s="421">
        <f>IF(OR(J595="DSP",L595="DSP"),"DSP",IF(L595="VAL","VALIDÉ",(J595+L595)/2))</f>
        <v>8</v>
      </c>
      <c r="N595" s="418">
        <v>41</v>
      </c>
      <c r="O595" s="418">
        <v>82</v>
      </c>
      <c r="P595" s="422">
        <f>IF(OR(N595="DSP",N595="ABI",N595="VAL"),0,N595/O595)</f>
        <v>0.5</v>
      </c>
      <c r="Q595" s="420">
        <f>IF(N595="ABI",0,IF(N595="DSP","DSP",IF(N595="VAL","VAL",IF(A595="F",VLOOKUP(P595,forcefille,2),VLOOKUP(P595,forcegarçon,2)))))</f>
        <v>5</v>
      </c>
      <c r="R595" s="418">
        <v>28.4</v>
      </c>
      <c r="S595" s="420">
        <f>IF(R595="ABI",0,IF(R595="DSP","DSP",IF(R595="VAL","VAL",IF(A595="F",VLOOKUP(R595,détfille,2),VLOOKUP(R595,détgarçon,2)))))</f>
        <v>4.5</v>
      </c>
      <c r="T595" s="421">
        <f>IF(OR(Q595="VAL",S595="VAL"),"VALIDÉ",IF(AND(Q595="DSP",S595="DSP"),"DSP",IF(Q595="DSP",S595*2,IF(S595="DSP",Q595*2,(Q595+S595)))))</f>
        <v>9.5</v>
      </c>
      <c r="U595" s="418">
        <v>30.75</v>
      </c>
      <c r="V595" s="420">
        <f>IF(U595="ABI",0,IF(U595="DSP","DSP",IF(U595="VAL","VAL",IF(A595="F",VLOOKUP(U595,coorfille,2),VLOOKUP(U595,coorgarçon,2)))))</f>
        <v>3.5</v>
      </c>
      <c r="W595" s="418">
        <v>3</v>
      </c>
      <c r="X595" s="420">
        <f>IF(W595="ABI",0,IF(W595="DSP","DSP",IF(W595="VAL","VAL",IF(A595="F",VLOOKUP(W595,SouplesseFille,2),VLOOKUP(W595,SouplesseGarçon,2)))))</f>
        <v>3.25</v>
      </c>
      <c r="Y595" s="418">
        <v>4</v>
      </c>
      <c r="Z595" s="420">
        <f>IF(Y595="ABI",0,IF(Y595="DSP","DSP",IF(Y595="VAL","VAL",IF(A595="F",VLOOKUP(Y595,eqfille,2),VLOOKUP(Y595,eqgarçon,2)))))</f>
        <v>3</v>
      </c>
      <c r="AA595" s="421">
        <f>IF(AND(V595="DSP",X595="DSP",Z595="DSP"),"DSP",IF(AND(V595="DSP",X595="DSP"),Z595*4,IF(AND(V595="DSP",Z595="DSP"),X595*4,IF(AND(X595="DSP",Z595="DSP"),V595*2,IF(V595="DSP",(X595+Z595)*2,IF(X595="DSP",V595+Z595*2,IF(Z595="DSP",V595+X595*2,IF(Z595="VAL","VALIDÉ",V595+X595+Z595))))))))</f>
        <v>9.75</v>
      </c>
      <c r="AB595" s="418">
        <v>50.9</v>
      </c>
      <c r="AC595" s="420">
        <f>IF(AB595="ABI",0,IF(AB595="DNF",0,IF(AB595="DSP","DSP",IF(AB595="VAL","VAL",(IF(A595="F",VLOOKUP(AB595,nagefille,2),VLOOKUP(AB595,nagegarçon,2)))))))</f>
        <v>8</v>
      </c>
      <c r="AD595" s="423">
        <f>IF(AC595="VAL","VALIDÉ",AC595)</f>
        <v>8</v>
      </c>
      <c r="AE595" s="424">
        <f>IF(AND(H595="DSP",M595="DSP",T595="DSP",AA595="DSP",AD595="DSP"),"DSP",IF(AND(H595="DSP",M595="DSP",T595="DSP",AA595="DSP"),AD595,IF(AND(H595="DSP",M595="DSP",T595="DSP",AD595="DSP"),AA595,IF(AND(H595="DSP",M595="DSP",AA595="DSP",AD595="DSP"),T595,IF(AND(H595="DSP",T595="DSP",AA595="DSP",AD595="DSP"),M595,IF(AND(M595="DSP",T595="DSP",AA595="DSP",AD595="DSP"),H595,IF(AND(T595="DSP",AA595="DSP",AD595="DSP"),(H595+M595)/2,IF(AND(M595="DSP",AA595="DSP",AD595="DSP"),(H595+T595)/2,IF(AND(H595="DSP",AA595="DSP",AD595="DSP"),(M595+T595)/2,IF(AND(M595="DSP",T595="DSP",AD595="DSP"),(H595+AA595)/2,IF(AND(H595="DSP",T595="DSP",AD595="DSP"),(M595+AA595)/2,IF(AND(H595="DSP",M595="DSP",AD595="DSP"),(T595+AA595)/2,IF(AND(M595="DSP",T595="DSP",AA595="DSP"),(H595+AD595)/2,IF(AND(H595="DSP",T595="DSP",AA595="DSP"),(M595+AD595)/2,IF(AND(H595="DSP",M595="DSP",AA595="DSP"),(T595+AD595)/2,IF(AND(H595="DSP",M595="DSP",T595="DSP"),(AA595+AD595)/2,IF(AND(H595="DSP",M595="DSP"),(T595+AA595+AD595)/3,IF(AND(H595="DSP",T595="DSP"),(M595+AA595+AD595)/3,IF(AND(M595="DSP",T595="DSP"),(H595+AA595+AD595)/3,IF(AND(H595="DSP",AA595="DSP"),(M595+T595+AD595)/3,IF(AND(M595="DSP",AA595="DSP"),(H595+T595+AD595)/3,IF(AND(T595="DSP",AA595="DSP"),(H595+M595+AD595)/3,IF(AND(H595="DSP",AD595="DSP"),(M595+T595+AA595)/3,IF(AND(M595="DSP",AD595="DSP"),(H595+T595+AA595)/3,IF(AND(T595="DSP",AD595="DSP"),(H595+M595+AA595)/3,IF(AND(AA595="DSP",AD595="DSP"),(H595+M595+T595)/3,IF(H595="DSP",(M595+T595+AA595+AD595)/4,IF(M595="DSP",(H595+T595+AA595+AD595)/4,IF(T595="DSP",(H595+M595+AA595+AD595)/4,IF(AA595="DSP",(H595+M595+T595+AD595)/4,IF(AD595="DSP",(H595+M595+T595+AA595)/4,SUM(H595+M595+T595+AA595+AD595)/5)))))))))))))))))))))))))))))))</f>
        <v>9.25</v>
      </c>
      <c r="AF595" s="425">
        <f>IF(AE595="DSP",0,AE595)</f>
        <v>9.25</v>
      </c>
      <c r="AG595" s="484">
        <f>RANK(AF595,$AF$3:$AF$651,0)</f>
        <v>484</v>
      </c>
      <c r="AH595" s="426">
        <f>IF(ISERROR(VLOOKUP(B595,'Notes Ecrit'!$A$2:$B$650,2,FALSE)),"ABI",(VLOOKUP(B595,'Notes Ecrit'!$A$2:$B$650,2,FALSE)))</f>
        <v>5</v>
      </c>
      <c r="AI595" s="425">
        <f>IF(OR(AH595="ABI",AH595="VALIDÉ"),0,AH595)</f>
        <v>5</v>
      </c>
      <c r="AJ595" s="488">
        <f>RANK(AI595,$AI$3:$AI$651,0)</f>
        <v>416</v>
      </c>
      <c r="AK595" s="427">
        <f>IF(AH595="ABI","DEF",IF(AE595="DSP",AH595,(AE595*0.5+AH595*0.5)))</f>
        <v>7.125</v>
      </c>
    </row>
    <row r="596" spans="1:37" ht="15.75" customHeight="1" thickBot="1" x14ac:dyDescent="0.35">
      <c r="A596" s="414" t="s">
        <v>1026</v>
      </c>
      <c r="B596" s="415">
        <v>21907954</v>
      </c>
      <c r="C596" s="446" t="s">
        <v>980</v>
      </c>
      <c r="D596" s="447" t="s">
        <v>269</v>
      </c>
      <c r="E596" s="418">
        <v>20</v>
      </c>
      <c r="F596" s="419">
        <f>IF(E596="ABI","ABI",IF(E596="DSP","DSP",IF(E596="VAL","VAL",(VLOOKUP(E596,tpstest,2)))))</f>
        <v>19.5</v>
      </c>
      <c r="G596" s="420">
        <f>IF(F596="ABI",0,IF(F596="DSP","DSP",IF(F596="VAL","VAL",(IF(A596="F",VLOOKUP(F596,endurfille,2),VLOOKUP(F596,endurgarçon,2))))))</f>
        <v>17</v>
      </c>
      <c r="H596" s="421">
        <f>IF(G596="VAL","VALIDÉ",G596)</f>
        <v>17</v>
      </c>
      <c r="I596" s="418">
        <v>3.2</v>
      </c>
      <c r="J596" s="420">
        <f>IF(I596="ABI",0,IF(I596="DSP","DSP",IF(I596="VAL","VAL",(IF(A596="F",VLOOKUP(I596,VIT20MF,2),VLOOKUP(I596,Vit20MG,2))))))</f>
        <v>17</v>
      </c>
      <c r="K596" s="418">
        <v>6.91</v>
      </c>
      <c r="L596" s="420">
        <f>IF(K596="ABI",0,IF(K596="DSP","DSP",IF(K596="VAL","VAL",(IF(A596="F",VLOOKUP(K596,vit50mf,2),VLOOKUP(K596,vit50mg,2))))))</f>
        <v>10</v>
      </c>
      <c r="M596" s="421">
        <f>IF(OR(J596="DSP",L596="DSP"),"DSP",IF(L596="VAL","VALIDÉ",(J596+L596)/2))</f>
        <v>13.5</v>
      </c>
      <c r="N596" s="418">
        <v>64</v>
      </c>
      <c r="O596" s="418">
        <v>59</v>
      </c>
      <c r="P596" s="422">
        <f>IF(OR(N596="DSP",N596="ABI",N596="VAL"),0,N596/O596)</f>
        <v>1.0847457627118644</v>
      </c>
      <c r="Q596" s="420">
        <f>IF(N596="ABI",0,IF(N596="DSP","DSP",IF(N596="VAL","VAL",IF(A596="F",VLOOKUP(P596,forcefille,2),VLOOKUP(P596,forcegarçon,2)))))</f>
        <v>5.5</v>
      </c>
      <c r="R596" s="418">
        <v>52.6</v>
      </c>
      <c r="S596" s="420">
        <f>IF(R596="ABI",0,IF(R596="DSP","DSP",IF(R596="VAL","VAL",IF(A596="F",VLOOKUP(R596,détfille,2),VLOOKUP(R596,détgarçon,2)))))</f>
        <v>6</v>
      </c>
      <c r="T596" s="421">
        <f>IF(OR(Q596="VAL",S596="VAL"),"VALIDÉ",IF(AND(Q596="DSP",S596="DSP"),"DSP",IF(Q596="DSP",S596*2,IF(S596="DSP",Q596*2,(Q596+S596)))))</f>
        <v>11.5</v>
      </c>
      <c r="U596" s="418">
        <v>24.74</v>
      </c>
      <c r="V596" s="420">
        <f>IF(U596="ABI",0,IF(U596="DSP","DSP",IF(U596="VAL","VAL",IF(A596="F",VLOOKUP(U596,coorfille,2),VLOOKUP(U596,coorgarçon,2)))))</f>
        <v>5.5</v>
      </c>
      <c r="W596" s="418">
        <v>0</v>
      </c>
      <c r="X596" s="420">
        <f>IF(W596="ABI",0,IF(W596="DSP","DSP",IF(W596="VAL","VAL",IF(A596="F",VLOOKUP(W596,SouplesseFille,2),VLOOKUP(W596,SouplesseGarçon,2)))))</f>
        <v>2.5</v>
      </c>
      <c r="Y596" s="418">
        <v>0</v>
      </c>
      <c r="Z596" s="420">
        <f>IF(Y596="ABI",0,IF(Y596="DSP","DSP",IF(Y596="VAL","VAL",IF(A596="F",VLOOKUP(Y596,eqfille,2),VLOOKUP(Y596,eqgarçon,2)))))</f>
        <v>5</v>
      </c>
      <c r="AA596" s="421">
        <f>IF(AND(V596="DSP",X596="DSP",Z596="DSP"),"DSP",IF(AND(V596="DSP",X596="DSP"),Z596*4,IF(AND(V596="DSP",Z596="DSP"),X596*4,IF(AND(X596="DSP",Z596="DSP"),V596*2,IF(V596="DSP",(X596+Z596)*2,IF(X596="DSP",V596+Z596*2,IF(Z596="DSP",V596+X596*2,IF(Z596="VAL","VALIDÉ",V596+X596+Z596))))))))</f>
        <v>13</v>
      </c>
      <c r="AB596" s="418">
        <v>35.26</v>
      </c>
      <c r="AC596" s="420">
        <f>IF(AB596="ABI",0,IF(AB596="DNF",0,IF(AB596="DSP","DSP",IF(AB596="VAL","VAL",(IF(A596="F",VLOOKUP(AB596,nagefille,2),VLOOKUP(AB596,nagegarçon,2)))))))</f>
        <v>13</v>
      </c>
      <c r="AD596" s="423">
        <f>IF(AC596="VAL","VALIDÉ",AC596)</f>
        <v>13</v>
      </c>
      <c r="AE596" s="424">
        <f>IF(AND(H596="DSP",M596="DSP",T596="DSP",AA596="DSP",AD596="DSP"),"DSP",IF(AND(H596="DSP",M596="DSP",T596="DSP",AA596="DSP"),AD596,IF(AND(H596="DSP",M596="DSP",T596="DSP",AD596="DSP"),AA596,IF(AND(H596="DSP",M596="DSP",AA596="DSP",AD596="DSP"),T596,IF(AND(H596="DSP",T596="DSP",AA596="DSP",AD596="DSP"),M596,IF(AND(M596="DSP",T596="DSP",AA596="DSP",AD596="DSP"),H596,IF(AND(T596="DSP",AA596="DSP",AD596="DSP"),(H596+M596)/2,IF(AND(M596="DSP",AA596="DSP",AD596="DSP"),(H596+T596)/2,IF(AND(H596="DSP",AA596="DSP",AD596="DSP"),(M596+T596)/2,IF(AND(M596="DSP",T596="DSP",AD596="DSP"),(H596+AA596)/2,IF(AND(H596="DSP",T596="DSP",AD596="DSP"),(M596+AA596)/2,IF(AND(H596="DSP",M596="DSP",AD596="DSP"),(T596+AA596)/2,IF(AND(M596="DSP",T596="DSP",AA596="DSP"),(H596+AD596)/2,IF(AND(H596="DSP",T596="DSP",AA596="DSP"),(M596+AD596)/2,IF(AND(H596="DSP",M596="DSP",AA596="DSP"),(T596+AD596)/2,IF(AND(H596="DSP",M596="DSP",T596="DSP"),(AA596+AD596)/2,IF(AND(H596="DSP",M596="DSP"),(T596+AA596+AD596)/3,IF(AND(H596="DSP",T596="DSP"),(M596+AA596+AD596)/3,IF(AND(M596="DSP",T596="DSP"),(H596+AA596+AD596)/3,IF(AND(H596="DSP",AA596="DSP"),(M596+T596+AD596)/3,IF(AND(M596="DSP",AA596="DSP"),(H596+T596+AD596)/3,IF(AND(T596="DSP",AA596="DSP"),(H596+M596+AD596)/3,IF(AND(H596="DSP",AD596="DSP"),(M596+T596+AA596)/3,IF(AND(M596="DSP",AD596="DSP"),(H596+T596+AA596)/3,IF(AND(T596="DSP",AD596="DSP"),(H596+M596+AA596)/3,IF(AND(AA596="DSP",AD596="DSP"),(H596+M596+T596)/3,IF(H596="DSP",(M596+T596+AA596+AD596)/4,IF(M596="DSP",(H596+T596+AA596+AD596)/4,IF(T596="DSP",(H596+M596+AA596+AD596)/4,IF(AA596="DSP",(H596+M596+T596+AD596)/4,IF(AD596="DSP",(H596+M596+T596+AA596)/4,SUM(H596+M596+T596+AA596+AD596)/5)))))))))))))))))))))))))))))))</f>
        <v>13.6</v>
      </c>
      <c r="AF596" s="425">
        <f>IF(AE596="DSP",0,AE596)</f>
        <v>13.6</v>
      </c>
      <c r="AG596" s="484">
        <f>RANK(AF596,$AF$3:$AF$651,0)</f>
        <v>40</v>
      </c>
      <c r="AH596" s="426">
        <f>IF(ISERROR(VLOOKUP(B596,'Notes Ecrit'!$A$2:$B$650,2,FALSE)),"ABI",(VLOOKUP(B596,'Notes Ecrit'!$A$2:$B$650,2,FALSE)))</f>
        <v>6</v>
      </c>
      <c r="AI596" s="425">
        <f>IF(OR(AH596="ABI",AH596="VALIDÉ"),0,AH596)</f>
        <v>6</v>
      </c>
      <c r="AJ596" s="488">
        <f>RANK(AI596,$AI$3:$AI$651,0)</f>
        <v>288</v>
      </c>
      <c r="AK596" s="427">
        <f>IF(AH596="ABI","DEF",IF(AE596="DSP",AH596,(AE596*0.5+AH596*0.5)))</f>
        <v>9.8000000000000007</v>
      </c>
    </row>
    <row r="597" spans="1:37" ht="15.75" customHeight="1" thickBot="1" x14ac:dyDescent="0.35">
      <c r="A597" s="414" t="s">
        <v>1026</v>
      </c>
      <c r="B597" s="415">
        <v>21905457</v>
      </c>
      <c r="C597" s="446" t="s">
        <v>981</v>
      </c>
      <c r="D597" s="447" t="s">
        <v>288</v>
      </c>
      <c r="E597" s="418">
        <v>17</v>
      </c>
      <c r="F597" s="419">
        <f>IF(E597="ABI","ABI",IF(E597="DSP","DSP",IF(E597="VAL","VAL",(VLOOKUP(E597,tpstest,2)))))</f>
        <v>18</v>
      </c>
      <c r="G597" s="420">
        <f>IF(F597="ABI",0,IF(F597="DSP","DSP",IF(F597="VAL","VAL",(IF(A597="F",VLOOKUP(F597,endurfille,2),VLOOKUP(F597,endurgarçon,2))))))</f>
        <v>14</v>
      </c>
      <c r="H597" s="421">
        <f>IF(G597="VAL","VALIDÉ",G597)</f>
        <v>14</v>
      </c>
      <c r="I597" s="418">
        <v>3.12</v>
      </c>
      <c r="J597" s="420">
        <f>IF(I597="ABI",0,IF(I597="DSP","DSP",IF(I597="VAL","VAL",(IF(A597="F",VLOOKUP(I597,VIT20MF,2),VLOOKUP(I597,Vit20MG,2))))))</f>
        <v>18</v>
      </c>
      <c r="K597" s="418">
        <v>6.74</v>
      </c>
      <c r="L597" s="420">
        <f>IF(K597="ABI",0,IF(K597="DSP","DSP",IF(K597="VAL","VAL",(IF(A597="F",VLOOKUP(K597,vit50mf,2),VLOOKUP(K597,vit50mg,2))))))</f>
        <v>12</v>
      </c>
      <c r="M597" s="421">
        <f>IF(OR(J597="DSP",L597="DSP"),"DSP",IF(L597="VAL","VALIDÉ",(J597+L597)/2))</f>
        <v>15</v>
      </c>
      <c r="N597" s="418">
        <v>51</v>
      </c>
      <c r="O597" s="418">
        <v>78</v>
      </c>
      <c r="P597" s="422">
        <f>IF(OR(N597="DSP",N597="ABI",N597="VAL"),0,N597/O597)</f>
        <v>0.65384615384615385</v>
      </c>
      <c r="Q597" s="420">
        <f>IF(N597="ABI",0,IF(N597="DSP","DSP",IF(N597="VAL","VAL",IF(A597="F",VLOOKUP(P597,forcefille,2),VLOOKUP(P597,forcegarçon,2)))))</f>
        <v>3.5</v>
      </c>
      <c r="R597" s="418">
        <v>40.5</v>
      </c>
      <c r="S597" s="420">
        <f>IF(R597="ABI",0,IF(R597="DSP","DSP",IF(R597="VAL","VAL",IF(A597="F",VLOOKUP(R597,détfille,2),VLOOKUP(R597,détgarçon,2)))))</f>
        <v>3</v>
      </c>
      <c r="T597" s="421">
        <f>IF(OR(Q597="VAL",S597="VAL"),"VALIDÉ",IF(AND(Q597="DSP",S597="DSP"),"DSP",IF(Q597="DSP",S597*2,IF(S597="DSP",Q597*2,(Q597+S597)))))</f>
        <v>6.5</v>
      </c>
      <c r="U597" s="418">
        <v>24.46</v>
      </c>
      <c r="V597" s="420">
        <f>IF(U597="ABI",0,IF(U597="DSP","DSP",IF(U597="VAL","VAL",IF(A597="F",VLOOKUP(U597,coorfille,2),VLOOKUP(U597,coorgarçon,2)))))</f>
        <v>5.75</v>
      </c>
      <c r="W597" s="418">
        <v>-21</v>
      </c>
      <c r="X597" s="420">
        <f>IF(W597="ABI",0,IF(W597="DSP","DSP",IF(W597="VAL","VAL",IF(A597="F",VLOOKUP(W597,SouplesseFille,2),VLOOKUP(W597,SouplesseGarçon,2)))))</f>
        <v>0</v>
      </c>
      <c r="Y597" s="418">
        <v>4</v>
      </c>
      <c r="Z597" s="420">
        <f>IF(Y597="ABI",0,IF(Y597="DSP","DSP",IF(Y597="VAL","VAL",IF(A597="F",VLOOKUP(Y597,eqfille,2),VLOOKUP(Y597,eqgarçon,2)))))</f>
        <v>3</v>
      </c>
      <c r="AA597" s="421">
        <f>IF(AND(V597="DSP",X597="DSP",Z597="DSP"),"DSP",IF(AND(V597="DSP",X597="DSP"),Z597*4,IF(AND(V597="DSP",Z597="DSP"),X597*4,IF(AND(X597="DSP",Z597="DSP"),V597*2,IF(V597="DSP",(X597+Z597)*2,IF(X597="DSP",V597+Z597*2,IF(Z597="DSP",V597+X597*2,IF(Z597="VAL","VALIDÉ",V597+X597+Z597))))))))</f>
        <v>8.75</v>
      </c>
      <c r="AB597" s="418">
        <v>35.42</v>
      </c>
      <c r="AC597" s="420">
        <f>IF(AB597="ABI",0,IF(AB597="DNF",0,IF(AB597="DSP","DSP",IF(AB597="VAL","VAL",(IF(A597="F",VLOOKUP(AB597,nagefille,2),VLOOKUP(AB597,nagegarçon,2)))))))</f>
        <v>13</v>
      </c>
      <c r="AD597" s="423">
        <f>IF(AC597="VAL","VALIDÉ",AC597)</f>
        <v>13</v>
      </c>
      <c r="AE597" s="424">
        <f>IF(AND(H597="DSP",M597="DSP",T597="DSP",AA597="DSP",AD597="DSP"),"DSP",IF(AND(H597="DSP",M597="DSP",T597="DSP",AA597="DSP"),AD597,IF(AND(H597="DSP",M597="DSP",T597="DSP",AD597="DSP"),AA597,IF(AND(H597="DSP",M597="DSP",AA597="DSP",AD597="DSP"),T597,IF(AND(H597="DSP",T597="DSP",AA597="DSP",AD597="DSP"),M597,IF(AND(M597="DSP",T597="DSP",AA597="DSP",AD597="DSP"),H597,IF(AND(T597="DSP",AA597="DSP",AD597="DSP"),(H597+M597)/2,IF(AND(M597="DSP",AA597="DSP",AD597="DSP"),(H597+T597)/2,IF(AND(H597="DSP",AA597="DSP",AD597="DSP"),(M597+T597)/2,IF(AND(M597="DSP",T597="DSP",AD597="DSP"),(H597+AA597)/2,IF(AND(H597="DSP",T597="DSP",AD597="DSP"),(M597+AA597)/2,IF(AND(H597="DSP",M597="DSP",AD597="DSP"),(T597+AA597)/2,IF(AND(M597="DSP",T597="DSP",AA597="DSP"),(H597+AD597)/2,IF(AND(H597="DSP",T597="DSP",AA597="DSP"),(M597+AD597)/2,IF(AND(H597="DSP",M597="DSP",AA597="DSP"),(T597+AD597)/2,IF(AND(H597="DSP",M597="DSP",T597="DSP"),(AA597+AD597)/2,IF(AND(H597="DSP",M597="DSP"),(T597+AA597+AD597)/3,IF(AND(H597="DSP",T597="DSP"),(M597+AA597+AD597)/3,IF(AND(M597="DSP",T597="DSP"),(H597+AA597+AD597)/3,IF(AND(H597="DSP",AA597="DSP"),(M597+T597+AD597)/3,IF(AND(M597="DSP",AA597="DSP"),(H597+T597+AD597)/3,IF(AND(T597="DSP",AA597="DSP"),(H597+M597+AD597)/3,IF(AND(H597="DSP",AD597="DSP"),(M597+T597+AA597)/3,IF(AND(M597="DSP",AD597="DSP"),(H597+T597+AA597)/3,IF(AND(T597="DSP",AD597="DSP"),(H597+M597+AA597)/3,IF(AND(AA597="DSP",AD597="DSP"),(H597+M597+T597)/3,IF(H597="DSP",(M597+T597+AA597+AD597)/4,IF(M597="DSP",(H597+T597+AA597+AD597)/4,IF(T597="DSP",(H597+M597+AA597+AD597)/4,IF(AA597="DSP",(H597+M597+T597+AD597)/4,IF(AD597="DSP",(H597+M597+T597+AA597)/4,SUM(H597+M597+T597+AA597+AD597)/5)))))))))))))))))))))))))))))))</f>
        <v>11.45</v>
      </c>
      <c r="AF597" s="425">
        <f>IF(AE597="DSP",0,AE597)</f>
        <v>11.45</v>
      </c>
      <c r="AG597" s="484">
        <f>RANK(AF597,$AF$3:$AF$651,0)</f>
        <v>262</v>
      </c>
      <c r="AH597" s="426">
        <f>IF(ISERROR(VLOOKUP(B597,'Notes Ecrit'!$A$2:$B$650,2,FALSE)),"ABI",(VLOOKUP(B597,'Notes Ecrit'!$A$2:$B$650,2,FALSE)))</f>
        <v>6.5</v>
      </c>
      <c r="AI597" s="425">
        <f>IF(OR(AH597="ABI",AH597="VALIDÉ"),0,AH597)</f>
        <v>6.5</v>
      </c>
      <c r="AJ597" s="488">
        <f>RANK(AI597,$AI$3:$AI$651,0)</f>
        <v>238</v>
      </c>
      <c r="AK597" s="427">
        <f>IF(AH597="ABI","DEF",IF(AE597="DSP",AH597,(AE597*0.5+AH597*0.5)))</f>
        <v>8.9749999999999996</v>
      </c>
    </row>
    <row r="598" spans="1:37" ht="15.75" customHeight="1" thickBot="1" x14ac:dyDescent="0.35">
      <c r="A598" s="414" t="s">
        <v>74</v>
      </c>
      <c r="B598" s="415">
        <v>21905742</v>
      </c>
      <c r="C598" s="446" t="s">
        <v>982</v>
      </c>
      <c r="D598" s="447" t="s">
        <v>983</v>
      </c>
      <c r="E598" s="418">
        <v>13</v>
      </c>
      <c r="F598" s="419">
        <f>IF(E598="ABI","ABI",IF(E598="DSP","DSP",IF(E598="VAL","VAL",(VLOOKUP(E598,tpstest,2)))))</f>
        <v>16</v>
      </c>
      <c r="G598" s="420">
        <f>IF(F598="ABI",0,IF(F598="DSP","DSP",IF(F598="VAL","VAL",(IF(A598="F",VLOOKUP(F598,endurfille,2),VLOOKUP(F598,endurgarçon,2))))))</f>
        <v>13</v>
      </c>
      <c r="H598" s="421">
        <f>IF(G598="VAL","VALIDÉ",G598)</f>
        <v>13</v>
      </c>
      <c r="I598" s="418">
        <v>3.33</v>
      </c>
      <c r="J598" s="420">
        <f>IF(I598="ABI",0,IF(I598="DSP","DSP",IF(I598="VAL","VAL",(IF(A598="F",VLOOKUP(I598,VIT20MF,2),VLOOKUP(I598,Vit20MG,2))))))</f>
        <v>19</v>
      </c>
      <c r="K598" s="418">
        <v>7.31</v>
      </c>
      <c r="L598" s="420">
        <f>IF(K598="ABI",0,IF(K598="DSP","DSP",IF(K598="VAL","VAL",(IF(A598="F",VLOOKUP(K598,vit50mf,2),VLOOKUP(K598,vit50mg,2))))))</f>
        <v>14</v>
      </c>
      <c r="M598" s="421">
        <f>IF(OR(J598="DSP",L598="DSP"),"DSP",IF(L598="VAL","VALIDÉ",(J598+L598)/2))</f>
        <v>16.5</v>
      </c>
      <c r="N598" s="418">
        <v>28</v>
      </c>
      <c r="O598" s="418">
        <v>52</v>
      </c>
      <c r="P598" s="422">
        <f>IF(OR(N598="DSP",N598="ABI",N598="VAL"),0,N598/O598)</f>
        <v>0.53846153846153844</v>
      </c>
      <c r="Q598" s="420">
        <f>IF(N598="ABI",0,IF(N598="DSP","DSP",IF(N598="VAL","VAL",IF(A598="F",VLOOKUP(P598,forcefille,2),VLOOKUP(P598,forcegarçon,2)))))</f>
        <v>5</v>
      </c>
      <c r="R598" s="418">
        <v>30.6</v>
      </c>
      <c r="S598" s="420">
        <f>IF(R598="ABI",0,IF(R598="DSP","DSP",IF(R598="VAL","VAL",IF(A598="F",VLOOKUP(R598,détfille,2),VLOOKUP(R598,détgarçon,2)))))</f>
        <v>5</v>
      </c>
      <c r="T598" s="421">
        <f>IF(OR(Q598="VAL",S598="VAL"),"VALIDÉ",IF(AND(Q598="DSP",S598="DSP"),"DSP",IF(Q598="DSP",S598*2,IF(S598="DSP",Q598*2,(Q598+S598)))))</f>
        <v>10</v>
      </c>
      <c r="U598" s="418">
        <v>33.4</v>
      </c>
      <c r="V598" s="420">
        <f>IF(U598="ABI",0,IF(U598="DSP","DSP",IF(U598="VAL","VAL",IF(A598="F",VLOOKUP(U598,coorfille,2),VLOOKUP(U598,coorgarçon,2)))))</f>
        <v>2.25</v>
      </c>
      <c r="W598" s="418">
        <v>-4</v>
      </c>
      <c r="X598" s="420">
        <f>IF(W598="ABI",0,IF(W598="DSP","DSP",IF(W598="VAL","VAL",IF(A598="F",VLOOKUP(W598,SouplesseFille,2),VLOOKUP(W598,SouplesseGarçon,2)))))</f>
        <v>1.5</v>
      </c>
      <c r="Y598" s="418">
        <v>10</v>
      </c>
      <c r="Z598" s="420">
        <f>IF(Y598="ABI",0,IF(Y598="DSP","DSP",IF(Y598="VAL","VAL",IF(A598="F",VLOOKUP(Y598,eqfille,2),VLOOKUP(Y598,eqgarçon,2)))))</f>
        <v>0</v>
      </c>
      <c r="AA598" s="421">
        <f>IF(AND(V598="DSP",X598="DSP",Z598="DSP"),"DSP",IF(AND(V598="DSP",X598="DSP"),Z598*4,IF(AND(V598="DSP",Z598="DSP"),X598*4,IF(AND(X598="DSP",Z598="DSP"),V598*2,IF(V598="DSP",(X598+Z598)*2,IF(X598="DSP",V598+Z598*2,IF(Z598="DSP",V598+X598*2,IF(Z598="VAL","VALIDÉ",V598+X598+Z598))))))))</f>
        <v>3.75</v>
      </c>
      <c r="AB598" s="418">
        <v>62.26</v>
      </c>
      <c r="AC598" s="420">
        <f>IF(AB598="ABI",0,IF(AB598="DNF",0,IF(AB598="DSP","DSP",IF(AB598="VAL","VAL",(IF(A598="F",VLOOKUP(AB598,nagefille,2),VLOOKUP(AB598,nagegarçon,2)))))))</f>
        <v>4</v>
      </c>
      <c r="AD598" s="423">
        <f>IF(AC598="VAL","VALIDÉ",AC598)</f>
        <v>4</v>
      </c>
      <c r="AE598" s="424">
        <f>IF(AND(H598="DSP",M598="DSP",T598="DSP",AA598="DSP",AD598="DSP"),"DSP",IF(AND(H598="DSP",M598="DSP",T598="DSP",AA598="DSP"),AD598,IF(AND(H598="DSP",M598="DSP",T598="DSP",AD598="DSP"),AA598,IF(AND(H598="DSP",M598="DSP",AA598="DSP",AD598="DSP"),T598,IF(AND(H598="DSP",T598="DSP",AA598="DSP",AD598="DSP"),M598,IF(AND(M598="DSP",T598="DSP",AA598="DSP",AD598="DSP"),H598,IF(AND(T598="DSP",AA598="DSP",AD598="DSP"),(H598+M598)/2,IF(AND(M598="DSP",AA598="DSP",AD598="DSP"),(H598+T598)/2,IF(AND(H598="DSP",AA598="DSP",AD598="DSP"),(M598+T598)/2,IF(AND(M598="DSP",T598="DSP",AD598="DSP"),(H598+AA598)/2,IF(AND(H598="DSP",T598="DSP",AD598="DSP"),(M598+AA598)/2,IF(AND(H598="DSP",M598="DSP",AD598="DSP"),(T598+AA598)/2,IF(AND(M598="DSP",T598="DSP",AA598="DSP"),(H598+AD598)/2,IF(AND(H598="DSP",T598="DSP",AA598="DSP"),(M598+AD598)/2,IF(AND(H598="DSP",M598="DSP",AA598="DSP"),(T598+AD598)/2,IF(AND(H598="DSP",M598="DSP",T598="DSP"),(AA598+AD598)/2,IF(AND(H598="DSP",M598="DSP"),(T598+AA598+AD598)/3,IF(AND(H598="DSP",T598="DSP"),(M598+AA598+AD598)/3,IF(AND(M598="DSP",T598="DSP"),(H598+AA598+AD598)/3,IF(AND(H598="DSP",AA598="DSP"),(M598+T598+AD598)/3,IF(AND(M598="DSP",AA598="DSP"),(H598+T598+AD598)/3,IF(AND(T598="DSP",AA598="DSP"),(H598+M598+AD598)/3,IF(AND(H598="DSP",AD598="DSP"),(M598+T598+AA598)/3,IF(AND(M598="DSP",AD598="DSP"),(H598+T598+AA598)/3,IF(AND(T598="DSP",AD598="DSP"),(H598+M598+AA598)/3,IF(AND(AA598="DSP",AD598="DSP"),(H598+M598+T598)/3,IF(H598="DSP",(M598+T598+AA598+AD598)/4,IF(M598="DSP",(H598+T598+AA598+AD598)/4,IF(T598="DSP",(H598+M598+AA598+AD598)/4,IF(AA598="DSP",(H598+M598+T598+AD598)/4,IF(AD598="DSP",(H598+M598+T598+AA598)/4,SUM(H598+M598+T598+AA598+AD598)/5)))))))))))))))))))))))))))))))</f>
        <v>9.4499999999999993</v>
      </c>
      <c r="AF598" s="425">
        <f>IF(AE598="DSP",0,AE598)</f>
        <v>9.4499999999999993</v>
      </c>
      <c r="AG598" s="484">
        <f>RANK(AF598,$AF$3:$AF$651,0)</f>
        <v>468</v>
      </c>
      <c r="AH598" s="426">
        <f>IF(ISERROR(VLOOKUP(B598,'Notes Ecrit'!$A$2:$B$650,2,FALSE)),"ABI",(VLOOKUP(B598,'Notes Ecrit'!$A$2:$B$650,2,FALSE)))</f>
        <v>5</v>
      </c>
      <c r="AI598" s="425">
        <f>IF(OR(AH598="ABI",AH598="VALIDÉ"),0,AH598)</f>
        <v>5</v>
      </c>
      <c r="AJ598" s="488">
        <f>RANK(AI598,$AI$3:$AI$651,0)</f>
        <v>416</v>
      </c>
      <c r="AK598" s="427">
        <f>IF(AH598="ABI","DEF",IF(AE598="DSP",AH598,(AE598*0.5+AH598*0.5)))</f>
        <v>7.2249999999999996</v>
      </c>
    </row>
    <row r="599" spans="1:37" ht="15.75" customHeight="1" thickBot="1" x14ac:dyDescent="0.35">
      <c r="A599" s="414" t="s">
        <v>1026</v>
      </c>
      <c r="B599" s="415">
        <v>21907926</v>
      </c>
      <c r="C599" s="446" t="s">
        <v>984</v>
      </c>
      <c r="D599" s="447" t="s">
        <v>143</v>
      </c>
      <c r="E599" s="418">
        <v>17</v>
      </c>
      <c r="F599" s="419">
        <f>IF(E599="ABI","ABI",IF(E599="DSP","DSP",IF(E599="VAL","VAL",(VLOOKUP(E599,tpstest,2)))))</f>
        <v>18</v>
      </c>
      <c r="G599" s="420">
        <f>IF(F599="ABI",0,IF(F599="DSP","DSP",IF(F599="VAL","VAL",(IF(A599="F",VLOOKUP(F599,endurfille,2),VLOOKUP(F599,endurgarçon,2))))))</f>
        <v>14</v>
      </c>
      <c r="H599" s="421">
        <f>IF(G599="VAL","VALIDÉ",G599)</f>
        <v>14</v>
      </c>
      <c r="I599" s="418">
        <v>3.15</v>
      </c>
      <c r="J599" s="420">
        <f>IF(I599="ABI",0,IF(I599="DSP","DSP",IF(I599="VAL","VAL",(IF(A599="F",VLOOKUP(I599,VIT20MF,2),VLOOKUP(I599,Vit20MG,2))))))</f>
        <v>18</v>
      </c>
      <c r="K599" s="418">
        <v>6.66</v>
      </c>
      <c r="L599" s="420">
        <f>IF(K599="ABI",0,IF(K599="DSP","DSP",IF(K599="VAL","VAL",(IF(A599="F",VLOOKUP(K599,vit50mf,2),VLOOKUP(K599,vit50mg,2))))))</f>
        <v>12</v>
      </c>
      <c r="M599" s="421">
        <f>IF(OR(J599="DSP",L599="DSP"),"DSP",IF(L599="VAL","VALIDÉ",(J599+L599)/2))</f>
        <v>15</v>
      </c>
      <c r="N599" s="418">
        <v>46</v>
      </c>
      <c r="O599" s="418">
        <v>71</v>
      </c>
      <c r="P599" s="422">
        <f>IF(OR(N599="DSP",N599="ABI",N599="VAL"),0,N599/O599)</f>
        <v>0.647887323943662</v>
      </c>
      <c r="Q599" s="420">
        <f>IF(N599="ABI",0,IF(N599="DSP","DSP",IF(N599="VAL","VAL",IF(A599="F",VLOOKUP(P599,forcefille,2),VLOOKUP(P599,forcegarçon,2)))))</f>
        <v>3.5</v>
      </c>
      <c r="R599" s="418">
        <v>45</v>
      </c>
      <c r="S599" s="420">
        <f>IF(R599="ABI",0,IF(R599="DSP","DSP",IF(R599="VAL","VAL",IF(A599="F",VLOOKUP(R599,détfille,2),VLOOKUP(R599,détgarçon,2)))))</f>
        <v>4.5</v>
      </c>
      <c r="T599" s="421">
        <f>IF(OR(Q599="VAL",S599="VAL"),"VALIDÉ",IF(AND(Q599="DSP",S599="DSP"),"DSP",IF(Q599="DSP",S599*2,IF(S599="DSP",Q599*2,(Q599+S599)))))</f>
        <v>8</v>
      </c>
      <c r="U599" s="418">
        <v>24.25</v>
      </c>
      <c r="V599" s="420">
        <f>IF(U599="ABI",0,IF(U599="DSP","DSP",IF(U599="VAL","VAL",IF(A599="F",VLOOKUP(U599,coorfille,2),VLOOKUP(U599,coorgarçon,2)))))</f>
        <v>5.75</v>
      </c>
      <c r="W599" s="418">
        <v>-18</v>
      </c>
      <c r="X599" s="420">
        <f>IF(W599="ABI",0,IF(W599="DSP","DSP",IF(W599="VAL","VAL",IF(A599="F",VLOOKUP(W599,SouplesseFille,2),VLOOKUP(W599,SouplesseGarçon,2)))))</f>
        <v>0</v>
      </c>
      <c r="Y599" s="418">
        <v>7</v>
      </c>
      <c r="Z599" s="420">
        <f>IF(Y599="ABI",0,IF(Y599="DSP","DSP",IF(Y599="VAL","VAL",IF(A599="F",VLOOKUP(Y599,eqfille,2),VLOOKUP(Y599,eqgarçon,2)))))</f>
        <v>1.5</v>
      </c>
      <c r="AA599" s="421">
        <f>IF(AND(V599="DSP",X599="DSP",Z599="DSP"),"DSP",IF(AND(V599="DSP",X599="DSP"),Z599*4,IF(AND(V599="DSP",Z599="DSP"),X599*4,IF(AND(X599="DSP",Z599="DSP"),V599*2,IF(V599="DSP",(X599+Z599)*2,IF(X599="DSP",V599+Z599*2,IF(Z599="DSP",V599+X599*2,IF(Z599="VAL","VALIDÉ",V599+X599+Z599))))))))</f>
        <v>7.25</v>
      </c>
      <c r="AB599" s="418">
        <v>33.659999999999997</v>
      </c>
      <c r="AC599" s="420">
        <f>IF(AB599="ABI",0,IF(AB599="DNF",0,IF(AB599="DSP","DSP",IF(AB599="VAL","VAL",(IF(A599="F",VLOOKUP(AB599,nagefille,2),VLOOKUP(AB599,nagegarçon,2)))))))</f>
        <v>14</v>
      </c>
      <c r="AD599" s="423">
        <f>IF(AC599="VAL","VALIDÉ",AC599)</f>
        <v>14</v>
      </c>
      <c r="AE599" s="424">
        <f>IF(AND(H599="DSP",M599="DSP",T599="DSP",AA599="DSP",AD599="DSP"),"DSP",IF(AND(H599="DSP",M599="DSP",T599="DSP",AA599="DSP"),AD599,IF(AND(H599="DSP",M599="DSP",T599="DSP",AD599="DSP"),AA599,IF(AND(H599="DSP",M599="DSP",AA599="DSP",AD599="DSP"),T599,IF(AND(H599="DSP",T599="DSP",AA599="DSP",AD599="DSP"),M599,IF(AND(M599="DSP",T599="DSP",AA599="DSP",AD599="DSP"),H599,IF(AND(T599="DSP",AA599="DSP",AD599="DSP"),(H599+M599)/2,IF(AND(M599="DSP",AA599="DSP",AD599="DSP"),(H599+T599)/2,IF(AND(H599="DSP",AA599="DSP",AD599="DSP"),(M599+T599)/2,IF(AND(M599="DSP",T599="DSP",AD599="DSP"),(H599+AA599)/2,IF(AND(H599="DSP",T599="DSP",AD599="DSP"),(M599+AA599)/2,IF(AND(H599="DSP",M599="DSP",AD599="DSP"),(T599+AA599)/2,IF(AND(M599="DSP",T599="DSP",AA599="DSP"),(H599+AD599)/2,IF(AND(H599="DSP",T599="DSP",AA599="DSP"),(M599+AD599)/2,IF(AND(H599="DSP",M599="DSP",AA599="DSP"),(T599+AD599)/2,IF(AND(H599="DSP",M599="DSP",T599="DSP"),(AA599+AD599)/2,IF(AND(H599="DSP",M599="DSP"),(T599+AA599+AD599)/3,IF(AND(H599="DSP",T599="DSP"),(M599+AA599+AD599)/3,IF(AND(M599="DSP",T599="DSP"),(H599+AA599+AD599)/3,IF(AND(H599="DSP",AA599="DSP"),(M599+T599+AD599)/3,IF(AND(M599="DSP",AA599="DSP"),(H599+T599+AD599)/3,IF(AND(T599="DSP",AA599="DSP"),(H599+M599+AD599)/3,IF(AND(H599="DSP",AD599="DSP"),(M599+T599+AA599)/3,IF(AND(M599="DSP",AD599="DSP"),(H599+T599+AA599)/3,IF(AND(T599="DSP",AD599="DSP"),(H599+M599+AA599)/3,IF(AND(AA599="DSP",AD599="DSP"),(H599+M599+T599)/3,IF(H599="DSP",(M599+T599+AA599+AD599)/4,IF(M599="DSP",(H599+T599+AA599+AD599)/4,IF(T599="DSP",(H599+M599+AA599+AD599)/4,IF(AA599="DSP",(H599+M599+T599+AD599)/4,IF(AD599="DSP",(H599+M599+T599+AA599)/4,SUM(H599+M599+T599+AA599+AD599)/5)))))))))))))))))))))))))))))))</f>
        <v>11.65</v>
      </c>
      <c r="AF599" s="425">
        <f>IF(AE599="DSP",0,AE599)</f>
        <v>11.65</v>
      </c>
      <c r="AG599" s="484">
        <f>RANK(AF599,$AF$3:$AF$651,0)</f>
        <v>237</v>
      </c>
      <c r="AH599" s="426">
        <f>IF(ISERROR(VLOOKUP(B599,'Notes Ecrit'!$A$2:$B$650,2,FALSE)),"ABI",(VLOOKUP(B599,'Notes Ecrit'!$A$2:$B$650,2,FALSE)))</f>
        <v>4</v>
      </c>
      <c r="AI599" s="425">
        <f>IF(OR(AH599="ABI",AH599="VALIDÉ"),0,AH599)</f>
        <v>4</v>
      </c>
      <c r="AJ599" s="488">
        <f>RANK(AI599,$AI$3:$AI$651,0)</f>
        <v>490</v>
      </c>
      <c r="AK599" s="427">
        <f>IF(AH599="ABI","DEF",IF(AE599="DSP",AH599,(AE599*0.5+AH599*0.5)))</f>
        <v>7.8250000000000002</v>
      </c>
    </row>
    <row r="600" spans="1:37" ht="15.75" customHeight="1" thickBot="1" x14ac:dyDescent="0.35">
      <c r="A600" s="414" t="s">
        <v>1026</v>
      </c>
      <c r="B600" s="415">
        <v>21903347</v>
      </c>
      <c r="C600" s="446" t="s">
        <v>317</v>
      </c>
      <c r="D600" s="447" t="s">
        <v>132</v>
      </c>
      <c r="E600" s="561" t="s">
        <v>1025</v>
      </c>
      <c r="F600" s="419" t="str">
        <f>IF(E600="ABI","ABI",IF(E600="DSP","DSP",IF(E600="VAL","VAL",(VLOOKUP(E600,tpstest,2)))))</f>
        <v>DSP</v>
      </c>
      <c r="G600" s="420" t="str">
        <f>IF(F600="ABI",0,IF(F600="DSP","DSP",IF(F600="VAL","VAL",(IF(A600="F",VLOOKUP(F600,endurfille,2),VLOOKUP(F600,endurgarçon,2))))))</f>
        <v>DSP</v>
      </c>
      <c r="H600" s="421" t="str">
        <f>IF(G600="VAL","VALIDÉ",G600)</f>
        <v>DSP</v>
      </c>
      <c r="I600" s="418">
        <v>3.26</v>
      </c>
      <c r="J600" s="420">
        <f>IF(I600="ABI",0,IF(I600="DSP","DSP",IF(I600="VAL","VAL",(IF(A600="F",VLOOKUP(I600,VIT20MF,2),VLOOKUP(I600,Vit20MG,2))))))</f>
        <v>16</v>
      </c>
      <c r="K600" s="418">
        <v>6.96</v>
      </c>
      <c r="L600" s="420">
        <f>IF(K600="ABI",0,IF(K600="DSP","DSP",IF(K600="VAL","VAL",(IF(A600="F",VLOOKUP(K600,vit50mf,2),VLOOKUP(K600,vit50mg,2))))))</f>
        <v>10</v>
      </c>
      <c r="M600" s="421">
        <f>IF(OR(J600="DSP",L600="DSP"),"DSP",IF(L600="VAL","VALIDÉ",(J600+L600)/2))</f>
        <v>13</v>
      </c>
      <c r="N600" s="418">
        <v>60</v>
      </c>
      <c r="O600" s="418">
        <v>67</v>
      </c>
      <c r="P600" s="422">
        <f>IF(OR(N600="DSP",N600="ABI",N600="VAL"),0,N600/O600)</f>
        <v>0.89552238805970152</v>
      </c>
      <c r="Q600" s="420">
        <f>IF(N600="ABI",0,IF(N600="DSP","DSP",IF(N600="VAL","VAL",IF(A600="F",VLOOKUP(P600,forcefille,2),VLOOKUP(P600,forcegarçon,2)))))</f>
        <v>4.5</v>
      </c>
      <c r="R600" s="418">
        <v>46.7</v>
      </c>
      <c r="S600" s="420">
        <f>IF(R600="ABI",0,IF(R600="DSP","DSP",IF(R600="VAL","VAL",IF(A600="F",VLOOKUP(R600,détfille,2),VLOOKUP(R600,détgarçon,2)))))</f>
        <v>4.5</v>
      </c>
      <c r="T600" s="421">
        <f>IF(OR(Q600="VAL",S600="VAL"),"VALIDÉ",IF(AND(Q600="DSP",S600="DSP"),"DSP",IF(Q600="DSP",S600*2,IF(S600="DSP",Q600*2,(Q600+S600)))))</f>
        <v>9</v>
      </c>
      <c r="U600" s="418">
        <v>25.78</v>
      </c>
      <c r="V600" s="420">
        <f>IF(U600="ABI",0,IF(U600="DSP","DSP",IF(U600="VAL","VAL",IF(A600="F",VLOOKUP(U600,coorfille,2),VLOOKUP(U600,coorgarçon,2)))))</f>
        <v>5</v>
      </c>
      <c r="W600" s="418">
        <v>1</v>
      </c>
      <c r="X600" s="420">
        <f>IF(W600="ABI",0,IF(W600="DSP","DSP",IF(W600="VAL","VAL",IF(A600="F",VLOOKUP(W600,SouplesseFille,2),VLOOKUP(W600,SouplesseGarçon,2)))))</f>
        <v>2.75</v>
      </c>
      <c r="Y600" s="418">
        <v>3</v>
      </c>
      <c r="Z600" s="420">
        <f>IF(Y600="ABI",0,IF(Y600="DSP","DSP",IF(Y600="VAL","VAL",IF(A600="F",VLOOKUP(Y600,eqfille,2),VLOOKUP(Y600,eqgarçon,2)))))</f>
        <v>3.5</v>
      </c>
      <c r="AA600" s="421">
        <f>IF(AND(V600="DSP",X600="DSP",Z600="DSP"),"DSP",IF(AND(V600="DSP",X600="DSP"),Z600*4,IF(AND(V600="DSP",Z600="DSP"),X600*4,IF(AND(X600="DSP",Z600="DSP"),V600*2,IF(V600="DSP",(X600+Z600)*2,IF(X600="DSP",V600+Z600*2,IF(Z600="DSP",V600+X600*2,IF(Z600="VAL","VALIDÉ",V600+X600+Z600))))))))</f>
        <v>11.25</v>
      </c>
      <c r="AB600" s="418">
        <v>35.32</v>
      </c>
      <c r="AC600" s="420">
        <f>IF(AB600="ABI",0,IF(AB600="DNF",0,IF(AB600="DSP","DSP",IF(AB600="VAL","VAL",(IF(A600="F",VLOOKUP(AB600,nagefille,2),VLOOKUP(AB600,nagegarçon,2)))))))</f>
        <v>13</v>
      </c>
      <c r="AD600" s="423">
        <f>IF(AC600="VAL","VALIDÉ",AC600)</f>
        <v>13</v>
      </c>
      <c r="AE600" s="424">
        <f>IF(AND(H600="DSP",M600="DSP",T600="DSP",AA600="DSP",AD600="DSP"),"DSP",IF(AND(H600="DSP",M600="DSP",T600="DSP",AA600="DSP"),AD600,IF(AND(H600="DSP",M600="DSP",T600="DSP",AD600="DSP"),AA600,IF(AND(H600="DSP",M600="DSP",AA600="DSP",AD600="DSP"),T600,IF(AND(H600="DSP",T600="DSP",AA600="DSP",AD600="DSP"),M600,IF(AND(M600="DSP",T600="DSP",AA600="DSP",AD600="DSP"),H600,IF(AND(T600="DSP",AA600="DSP",AD600="DSP"),(H600+M600)/2,IF(AND(M600="DSP",AA600="DSP",AD600="DSP"),(H600+T600)/2,IF(AND(H600="DSP",AA600="DSP",AD600="DSP"),(M600+T600)/2,IF(AND(M600="DSP",T600="DSP",AD600="DSP"),(H600+AA600)/2,IF(AND(H600="DSP",T600="DSP",AD600="DSP"),(M600+AA600)/2,IF(AND(H600="DSP",M600="DSP",AD600="DSP"),(T600+AA600)/2,IF(AND(M600="DSP",T600="DSP",AA600="DSP"),(H600+AD600)/2,IF(AND(H600="DSP",T600="DSP",AA600="DSP"),(M600+AD600)/2,IF(AND(H600="DSP",M600="DSP",AA600="DSP"),(T600+AD600)/2,IF(AND(H600="DSP",M600="DSP",T600="DSP"),(AA600+AD600)/2,IF(AND(H600="DSP",M600="DSP"),(T600+AA600+AD600)/3,IF(AND(H600="DSP",T600="DSP"),(M600+AA600+AD600)/3,IF(AND(M600="DSP",T600="DSP"),(H600+AA600+AD600)/3,IF(AND(H600="DSP",AA600="DSP"),(M600+T600+AD600)/3,IF(AND(M600="DSP",AA600="DSP"),(H600+T600+AD600)/3,IF(AND(T600="DSP",AA600="DSP"),(H600+M600+AD600)/3,IF(AND(H600="DSP",AD600="DSP"),(M600+T600+AA600)/3,IF(AND(M600="DSP",AD600="DSP"),(H600+T600+AA600)/3,IF(AND(T600="DSP",AD600="DSP"),(H600+M600+AA600)/3,IF(AND(AA600="DSP",AD600="DSP"),(H600+M600+T600)/3,IF(H600="DSP",(M600+T600+AA600+AD600)/4,IF(M600="DSP",(H600+T600+AA600+AD600)/4,IF(T600="DSP",(H600+M600+AA600+AD600)/4,IF(AA600="DSP",(H600+M600+T600+AD600)/4,IF(AD600="DSP",(H600+M600+T600+AA600)/4,SUM(H600+M600+T600+AA600+AD600)/5)))))))))))))))))))))))))))))))</f>
        <v>11.5625</v>
      </c>
      <c r="AF600" s="425">
        <f>IF(AE600="DSP",0,AE600)</f>
        <v>11.5625</v>
      </c>
      <c r="AG600" s="484">
        <f>RANK(AF600,$AF$3:$AF$651,0)</f>
        <v>251</v>
      </c>
      <c r="AH600" s="426">
        <f>IF(ISERROR(VLOOKUP(B600,'Notes Ecrit'!$A$2:$B$650,2,FALSE)),"ABI",(VLOOKUP(B600,'Notes Ecrit'!$A$2:$B$650,2,FALSE)))</f>
        <v>8.5</v>
      </c>
      <c r="AI600" s="425">
        <f>IF(OR(AH600="ABI",AH600="VALIDÉ"),0,AH600)</f>
        <v>8.5</v>
      </c>
      <c r="AJ600" s="488">
        <f>RANK(AI600,$AI$3:$AI$651,0)</f>
        <v>83</v>
      </c>
      <c r="AK600" s="427">
        <f>IF(AH600="ABI","DEF",IF(AE600="DSP",AH600,(AE600*0.5+AH600*0.5)))</f>
        <v>10.03125</v>
      </c>
    </row>
    <row r="601" spans="1:37" ht="15.75" customHeight="1" thickBot="1" x14ac:dyDescent="0.35">
      <c r="A601" s="414" t="s">
        <v>1026</v>
      </c>
      <c r="B601" s="415">
        <v>21909263</v>
      </c>
      <c r="C601" s="446" t="s">
        <v>985</v>
      </c>
      <c r="D601" s="447" t="s">
        <v>986</v>
      </c>
      <c r="E601" s="418">
        <v>16</v>
      </c>
      <c r="F601" s="419">
        <f>IF(E601="ABI","ABI",IF(E601="DSP","DSP",IF(E601="VAL","VAL",(VLOOKUP(E601,tpstest,2)))))</f>
        <v>17.5</v>
      </c>
      <c r="G601" s="420">
        <f>IF(F601="ABI",0,IF(F601="DSP","DSP",IF(F601="VAL","VAL",(IF(A601="F",VLOOKUP(F601,endurfille,2),VLOOKUP(F601,endurgarçon,2))))))</f>
        <v>13</v>
      </c>
      <c r="H601" s="421">
        <f>IF(G601="VAL","VALIDÉ",G601)</f>
        <v>13</v>
      </c>
      <c r="I601" s="418">
        <v>3.17</v>
      </c>
      <c r="J601" s="420">
        <f>IF(I601="ABI",0,IF(I601="DSP","DSP",IF(I601="VAL","VAL",(IF(A601="F",VLOOKUP(I601,VIT20MF,2),VLOOKUP(I601,Vit20MG,2))))))</f>
        <v>17</v>
      </c>
      <c r="K601" s="418">
        <v>6.66</v>
      </c>
      <c r="L601" s="420">
        <f>IF(K601="ABI",0,IF(K601="DSP","DSP",IF(K601="VAL","VAL",(IF(A601="F",VLOOKUP(K601,vit50mf,2),VLOOKUP(K601,vit50mg,2))))))</f>
        <v>12</v>
      </c>
      <c r="M601" s="421">
        <f>IF(OR(J601="DSP",L601="DSP"),"DSP",IF(L601="VAL","VALIDÉ",(J601+L601)/2))</f>
        <v>14.5</v>
      </c>
      <c r="N601" s="418">
        <v>107</v>
      </c>
      <c r="O601" s="418">
        <v>100</v>
      </c>
      <c r="P601" s="422">
        <f>IF(OR(N601="DSP",N601="ABI",N601="VAL"),0,N601/O601)</f>
        <v>1.07</v>
      </c>
      <c r="Q601" s="420">
        <f>IF(N601="ABI",0,IF(N601="DSP","DSP",IF(N601="VAL","VAL",IF(A601="F",VLOOKUP(P601,forcefille,2),VLOOKUP(P601,forcegarçon,2)))))</f>
        <v>5.5</v>
      </c>
      <c r="R601" s="418">
        <v>52.8</v>
      </c>
      <c r="S601" s="420">
        <f>IF(R601="ABI",0,IF(R601="DSP","DSP",IF(R601="VAL","VAL",IF(A601="F",VLOOKUP(R601,détfille,2),VLOOKUP(R601,détgarçon,2)))))</f>
        <v>6</v>
      </c>
      <c r="T601" s="421">
        <f>IF(OR(Q601="VAL",S601="VAL"),"VALIDÉ",IF(AND(Q601="DSP",S601="DSP"),"DSP",IF(Q601="DSP",S601*2,IF(S601="DSP",Q601*2,(Q601+S601)))))</f>
        <v>11.5</v>
      </c>
      <c r="U601" s="418">
        <v>24.84</v>
      </c>
      <c r="V601" s="420">
        <f>IF(U601="ABI",0,IF(U601="DSP","DSP",IF(U601="VAL","VAL",IF(A601="F",VLOOKUP(U601,coorfille,2),VLOOKUP(U601,coorgarçon,2)))))</f>
        <v>5.5</v>
      </c>
      <c r="W601" s="418">
        <v>-5</v>
      </c>
      <c r="X601" s="420">
        <f>IF(W601="ABI",0,IF(W601="DSP","DSP",IF(W601="VAL","VAL",IF(A601="F",VLOOKUP(W601,SouplesseFille,2),VLOOKUP(W601,SouplesseGarçon,2)))))</f>
        <v>1.5</v>
      </c>
      <c r="Y601" s="418">
        <v>4</v>
      </c>
      <c r="Z601" s="420">
        <f>IF(Y601="ABI",0,IF(Y601="DSP","DSP",IF(Y601="VAL","VAL",IF(A601="F",VLOOKUP(Y601,eqfille,2),VLOOKUP(Y601,eqgarçon,2)))))</f>
        <v>3</v>
      </c>
      <c r="AA601" s="421">
        <f>IF(AND(V601="DSP",X601="DSP",Z601="DSP"),"DSP",IF(AND(V601="DSP",X601="DSP"),Z601*4,IF(AND(V601="DSP",Z601="DSP"),X601*4,IF(AND(X601="DSP",Z601="DSP"),V601*2,IF(V601="DSP",(X601+Z601)*2,IF(X601="DSP",V601+Z601*2,IF(Z601="DSP",V601+X601*2,IF(Z601="VAL","VALIDÉ",V601+X601+Z601))))))))</f>
        <v>10</v>
      </c>
      <c r="AB601" s="418" t="s">
        <v>1025</v>
      </c>
      <c r="AC601" s="420" t="str">
        <f>IF(AB601="ABI",0,IF(AB601="DNF",0,IF(AB601="DSP","DSP",IF(AB601="VAL","VAL",(IF(A601="F",VLOOKUP(AB601,nagefille,2),VLOOKUP(AB601,nagegarçon,2)))))))</f>
        <v>DSP</v>
      </c>
      <c r="AD601" s="423" t="str">
        <f>IF(AC601="VAL","VALIDÉ",AC601)</f>
        <v>DSP</v>
      </c>
      <c r="AE601" s="424">
        <f>IF(AND(H601="DSP",M601="DSP",T601="DSP",AA601="DSP",AD601="DSP"),"DSP",IF(AND(H601="DSP",M601="DSP",T601="DSP",AA601="DSP"),AD601,IF(AND(H601="DSP",M601="DSP",T601="DSP",AD601="DSP"),AA601,IF(AND(H601="DSP",M601="DSP",AA601="DSP",AD601="DSP"),T601,IF(AND(H601="DSP",T601="DSP",AA601="DSP",AD601="DSP"),M601,IF(AND(M601="DSP",T601="DSP",AA601="DSP",AD601="DSP"),H601,IF(AND(T601="DSP",AA601="DSP",AD601="DSP"),(H601+M601)/2,IF(AND(M601="DSP",AA601="DSP",AD601="DSP"),(H601+T601)/2,IF(AND(H601="DSP",AA601="DSP",AD601="DSP"),(M601+T601)/2,IF(AND(M601="DSP",T601="DSP",AD601="DSP"),(H601+AA601)/2,IF(AND(H601="DSP",T601="DSP",AD601="DSP"),(M601+AA601)/2,IF(AND(H601="DSP",M601="DSP",AD601="DSP"),(T601+AA601)/2,IF(AND(M601="DSP",T601="DSP",AA601="DSP"),(H601+AD601)/2,IF(AND(H601="DSP",T601="DSP",AA601="DSP"),(M601+AD601)/2,IF(AND(H601="DSP",M601="DSP",AA601="DSP"),(T601+AD601)/2,IF(AND(H601="DSP",M601="DSP",T601="DSP"),(AA601+AD601)/2,IF(AND(H601="DSP",M601="DSP"),(T601+AA601+AD601)/3,IF(AND(H601="DSP",T601="DSP"),(M601+AA601+AD601)/3,IF(AND(M601="DSP",T601="DSP"),(H601+AA601+AD601)/3,IF(AND(H601="DSP",AA601="DSP"),(M601+T601+AD601)/3,IF(AND(M601="DSP",AA601="DSP"),(H601+T601+AD601)/3,IF(AND(T601="DSP",AA601="DSP"),(H601+M601+AD601)/3,IF(AND(H601="DSP",AD601="DSP"),(M601+T601+AA601)/3,IF(AND(M601="DSP",AD601="DSP"),(H601+T601+AA601)/3,IF(AND(T601="DSP",AD601="DSP"),(H601+M601+AA601)/3,IF(AND(AA601="DSP",AD601="DSP"),(H601+M601+T601)/3,IF(H601="DSP",(M601+T601+AA601+AD601)/4,IF(M601="DSP",(H601+T601+AA601+AD601)/4,IF(T601="DSP",(H601+M601+AA601+AD601)/4,IF(AA601="DSP",(H601+M601+T601+AD601)/4,IF(AD601="DSP",(H601+M601+T601+AA601)/4,SUM(H601+M601+T601+AA601+AD601)/5)))))))))))))))))))))))))))))))</f>
        <v>12.25</v>
      </c>
      <c r="AF601" s="425">
        <f>IF(AE601="DSP",0,AE601)</f>
        <v>12.25</v>
      </c>
      <c r="AG601" s="484">
        <f>RANK(AF601,$AF$3:$AF$651,0)</f>
        <v>158</v>
      </c>
      <c r="AH601" s="426">
        <f>IF(ISERROR(VLOOKUP(B601,'Notes Ecrit'!$A$2:$B$650,2,FALSE)),"ABI",(VLOOKUP(B601,'Notes Ecrit'!$A$2:$B$650,2,FALSE)))</f>
        <v>5.5</v>
      </c>
      <c r="AI601" s="425">
        <f>IF(OR(AH601="ABI",AH601="VALIDÉ"),0,AH601)</f>
        <v>5.5</v>
      </c>
      <c r="AJ601" s="488">
        <f>RANK(AI601,$AI$3:$AI$651,0)</f>
        <v>353</v>
      </c>
      <c r="AK601" s="427">
        <f>IF(AH601="ABI","DEF",IF(AE601="DSP",AH601,(AE601*0.5+AH601*0.5)))</f>
        <v>8.875</v>
      </c>
    </row>
    <row r="602" spans="1:37" ht="15.75" customHeight="1" thickBot="1" x14ac:dyDescent="0.35">
      <c r="A602" s="414" t="s">
        <v>1026</v>
      </c>
      <c r="B602" s="415">
        <v>21905247</v>
      </c>
      <c r="C602" s="446" t="s">
        <v>987</v>
      </c>
      <c r="D602" s="447" t="s">
        <v>988</v>
      </c>
      <c r="E602" s="418">
        <v>14</v>
      </c>
      <c r="F602" s="419">
        <f>IF(E602="ABI","ABI",IF(E602="DSP","DSP",IF(E602="VAL","VAL",(VLOOKUP(E602,tpstest,2)))))</f>
        <v>16.5</v>
      </c>
      <c r="G602" s="420">
        <f>IF(F602="ABI",0,IF(F602="DSP","DSP",IF(F602="VAL","VAL",(IF(A602="F",VLOOKUP(F602,endurfille,2),VLOOKUP(F602,endurgarçon,2))))))</f>
        <v>11</v>
      </c>
      <c r="H602" s="421">
        <f>IF(G602="VAL","VALIDÉ",G602)</f>
        <v>11</v>
      </c>
      <c r="I602" s="418">
        <v>3.09</v>
      </c>
      <c r="J602" s="420">
        <f>IF(I602="ABI",0,IF(I602="DSP","DSP",IF(I602="VAL","VAL",(IF(A602="F",VLOOKUP(I602,VIT20MF,2),VLOOKUP(I602,Vit20MG,2))))))</f>
        <v>19</v>
      </c>
      <c r="K602" s="418">
        <v>6.7</v>
      </c>
      <c r="L602" s="420">
        <f>IF(K602="ABI",0,IF(K602="DSP","DSP",IF(K602="VAL","VAL",(IF(A602="F",VLOOKUP(K602,vit50mf,2),VLOOKUP(K602,vit50mg,2))))))</f>
        <v>12</v>
      </c>
      <c r="M602" s="421">
        <f>IF(OR(J602="DSP",L602="DSP"),"DSP",IF(L602="VAL","VALIDÉ",(J602+L602)/2))</f>
        <v>15.5</v>
      </c>
      <c r="N602" s="418">
        <v>55</v>
      </c>
      <c r="O602" s="418">
        <v>85</v>
      </c>
      <c r="P602" s="422">
        <f>IF(OR(N602="DSP",N602="ABI",N602="VAL"),0,N602/O602)</f>
        <v>0.6470588235294118</v>
      </c>
      <c r="Q602" s="420">
        <f>IF(N602="ABI",0,IF(N602="DSP","DSP",IF(N602="VAL","VAL",IF(A602="F",VLOOKUP(P602,forcefille,2),VLOOKUP(P602,forcegarçon,2)))))</f>
        <v>3.5</v>
      </c>
      <c r="R602" s="418">
        <v>39.5</v>
      </c>
      <c r="S602" s="420">
        <f>IF(R602="ABI",0,IF(R602="DSP","DSP",IF(R602="VAL","VAL",IF(A602="F",VLOOKUP(R602,détfille,2),VLOOKUP(R602,détgarçon,2)))))</f>
        <v>3</v>
      </c>
      <c r="T602" s="421">
        <f>IF(OR(Q602="VAL",S602="VAL"),"VALIDÉ",IF(AND(Q602="DSP",S602="DSP"),"DSP",IF(Q602="DSP",S602*2,IF(S602="DSP",Q602*2,(Q602+S602)))))</f>
        <v>6.5</v>
      </c>
      <c r="U602" s="418">
        <v>24.97</v>
      </c>
      <c r="V602" s="420">
        <f>IF(U602="ABI",0,IF(U602="DSP","DSP",IF(U602="VAL","VAL",IF(A602="F",VLOOKUP(U602,coorfille,2),VLOOKUP(U602,coorgarçon,2)))))</f>
        <v>5.5</v>
      </c>
      <c r="W602" s="418">
        <v>-16</v>
      </c>
      <c r="X602" s="420">
        <f>IF(W602="ABI",0,IF(W602="DSP","DSP",IF(W602="VAL","VAL",IF(A602="F",VLOOKUP(W602,SouplesseFille,2),VLOOKUP(W602,SouplesseGarçon,2)))))</f>
        <v>0</v>
      </c>
      <c r="Y602" s="418">
        <v>10</v>
      </c>
      <c r="Z602" s="420">
        <f>IF(Y602="ABI",0,IF(Y602="DSP","DSP",IF(Y602="VAL","VAL",IF(A602="F",VLOOKUP(Y602,eqfille,2),VLOOKUP(Y602,eqgarçon,2)))))</f>
        <v>0</v>
      </c>
      <c r="AA602" s="421">
        <f>IF(AND(V602="DSP",X602="DSP",Z602="DSP"),"DSP",IF(AND(V602="DSP",X602="DSP"),Z602*4,IF(AND(V602="DSP",Z602="DSP"),X602*4,IF(AND(X602="DSP",Z602="DSP"),V602*2,IF(V602="DSP",(X602+Z602)*2,IF(X602="DSP",V602+Z602*2,IF(Z602="DSP",V602+X602*2,IF(Z602="VAL","VALIDÉ",V602+X602+Z602))))))))</f>
        <v>5.5</v>
      </c>
      <c r="AB602" s="418">
        <v>67.150000000000006</v>
      </c>
      <c r="AC602" s="420">
        <f>IF(AB602="ABI",0,IF(AB602="DNF",0,IF(AB602="DSP","DSP",IF(AB602="VAL","VAL",(IF(A602="F",VLOOKUP(AB602,nagefille,2),VLOOKUP(AB602,nagegarçon,2)))))))</f>
        <v>1</v>
      </c>
      <c r="AD602" s="423">
        <f>IF(AC602="VAL","VALIDÉ",AC602)</f>
        <v>1</v>
      </c>
      <c r="AE602" s="424">
        <f>IF(AND(H602="DSP",M602="DSP",T602="DSP",AA602="DSP",AD602="DSP"),"DSP",IF(AND(H602="DSP",M602="DSP",T602="DSP",AA602="DSP"),AD602,IF(AND(H602="DSP",M602="DSP",T602="DSP",AD602="DSP"),AA602,IF(AND(H602="DSP",M602="DSP",AA602="DSP",AD602="DSP"),T602,IF(AND(H602="DSP",T602="DSP",AA602="DSP",AD602="DSP"),M602,IF(AND(M602="DSP",T602="DSP",AA602="DSP",AD602="DSP"),H602,IF(AND(T602="DSP",AA602="DSP",AD602="DSP"),(H602+M602)/2,IF(AND(M602="DSP",AA602="DSP",AD602="DSP"),(H602+T602)/2,IF(AND(H602="DSP",AA602="DSP",AD602="DSP"),(M602+T602)/2,IF(AND(M602="DSP",T602="DSP",AD602="DSP"),(H602+AA602)/2,IF(AND(H602="DSP",T602="DSP",AD602="DSP"),(M602+AA602)/2,IF(AND(H602="DSP",M602="DSP",AD602="DSP"),(T602+AA602)/2,IF(AND(M602="DSP",T602="DSP",AA602="DSP"),(H602+AD602)/2,IF(AND(H602="DSP",T602="DSP",AA602="DSP"),(M602+AD602)/2,IF(AND(H602="DSP",M602="DSP",AA602="DSP"),(T602+AD602)/2,IF(AND(H602="DSP",M602="DSP",T602="DSP"),(AA602+AD602)/2,IF(AND(H602="DSP",M602="DSP"),(T602+AA602+AD602)/3,IF(AND(H602="DSP",T602="DSP"),(M602+AA602+AD602)/3,IF(AND(M602="DSP",T602="DSP"),(H602+AA602+AD602)/3,IF(AND(H602="DSP",AA602="DSP"),(M602+T602+AD602)/3,IF(AND(M602="DSP",AA602="DSP"),(H602+T602+AD602)/3,IF(AND(T602="DSP",AA602="DSP"),(H602+M602+AD602)/3,IF(AND(H602="DSP",AD602="DSP"),(M602+T602+AA602)/3,IF(AND(M602="DSP",AD602="DSP"),(H602+T602+AA602)/3,IF(AND(T602="DSP",AD602="DSP"),(H602+M602+AA602)/3,IF(AND(AA602="DSP",AD602="DSP"),(H602+M602+T602)/3,IF(H602="DSP",(M602+T602+AA602+AD602)/4,IF(M602="DSP",(H602+T602+AA602+AD602)/4,IF(T602="DSP",(H602+M602+AA602+AD602)/4,IF(AA602="DSP",(H602+M602+T602+AD602)/4,IF(AD602="DSP",(H602+M602+T602+AA602)/4,SUM(H602+M602+T602+AA602+AD602)/5)))))))))))))))))))))))))))))))</f>
        <v>7.9</v>
      </c>
      <c r="AF602" s="425">
        <f>IF(AE602="DSP",0,AE602)</f>
        <v>7.9</v>
      </c>
      <c r="AG602" s="484">
        <f>RANK(AF602,$AF$3:$AF$651,0)</f>
        <v>550</v>
      </c>
      <c r="AH602" s="426">
        <f>IF(ISERROR(VLOOKUP(B602,'Notes Ecrit'!$A$2:$B$650,2,FALSE)),"ABI",(VLOOKUP(B602,'Notes Ecrit'!$A$2:$B$650,2,FALSE)))</f>
        <v>4.5</v>
      </c>
      <c r="AI602" s="425">
        <f>IF(OR(AH602="ABI",AH602="VALIDÉ"),0,AH602)</f>
        <v>4.5</v>
      </c>
      <c r="AJ602" s="488">
        <f>RANK(AI602,$AI$3:$AI$651,0)</f>
        <v>464</v>
      </c>
      <c r="AK602" s="427">
        <f>IF(AH602="ABI","DEF",IF(AE602="DSP",AH602,(AE602*0.5+AH602*0.5)))</f>
        <v>6.2</v>
      </c>
    </row>
    <row r="603" spans="1:37" ht="15.75" customHeight="1" thickBot="1" x14ac:dyDescent="0.35">
      <c r="A603" s="414" t="s">
        <v>1026</v>
      </c>
      <c r="B603" s="415">
        <v>21815924</v>
      </c>
      <c r="C603" s="432" t="s">
        <v>1645</v>
      </c>
      <c r="D603" s="433" t="s">
        <v>100</v>
      </c>
      <c r="E603" s="418"/>
      <c r="F603" s="419"/>
      <c r="G603" s="420"/>
      <c r="H603" s="421"/>
      <c r="I603" s="418"/>
      <c r="J603" s="420"/>
      <c r="K603" s="418"/>
      <c r="L603" s="420"/>
      <c r="M603" s="421"/>
      <c r="N603" s="418"/>
      <c r="O603" s="418"/>
      <c r="P603" s="422"/>
      <c r="Q603" s="420"/>
      <c r="R603" s="418"/>
      <c r="S603" s="420"/>
      <c r="T603" s="421"/>
      <c r="U603" s="418"/>
      <c r="V603" s="420"/>
      <c r="W603" s="418"/>
      <c r="X603" s="420"/>
      <c r="Y603" s="418"/>
      <c r="Z603" s="420"/>
      <c r="AA603" s="421"/>
      <c r="AB603" s="418"/>
      <c r="AC603" s="420"/>
      <c r="AD603" s="423"/>
      <c r="AE603" s="424">
        <v>10.050000000000001</v>
      </c>
      <c r="AF603" s="425">
        <f>IF(AE603="DSP",0,AE603)</f>
        <v>10.050000000000001</v>
      </c>
      <c r="AG603" s="484">
        <f>RANK(AF603,$AF$3:$AF$651,0)</f>
        <v>421</v>
      </c>
      <c r="AH603" s="426">
        <f>IF(ISERROR(VLOOKUP(B603,'Notes Ecrit'!$A$2:$B$650,2,FALSE)),"ABI",(VLOOKUP(B603,'Notes Ecrit'!$A$2:$B$650,2,FALSE)))</f>
        <v>6</v>
      </c>
      <c r="AI603" s="425">
        <f>IF(OR(AH603="ABI",AH603="VALIDÉ"),0,AH603)</f>
        <v>6</v>
      </c>
      <c r="AJ603" s="488">
        <f>RANK(AI603,$AI$3:$AI$651,0)</f>
        <v>288</v>
      </c>
      <c r="AK603" s="427">
        <f>IF(AH603="ABI","DEF",IF(AE603="DSP",AH603,(AE603*0.5+AH603*0.5)))</f>
        <v>8.0250000000000004</v>
      </c>
    </row>
    <row r="604" spans="1:37" ht="15.75" customHeight="1" thickBot="1" x14ac:dyDescent="0.35">
      <c r="A604" s="414" t="s">
        <v>74</v>
      </c>
      <c r="B604" s="415">
        <v>21903877</v>
      </c>
      <c r="C604" s="446" t="s">
        <v>989</v>
      </c>
      <c r="D604" s="447" t="s">
        <v>114</v>
      </c>
      <c r="E604" s="418">
        <v>12</v>
      </c>
      <c r="F604" s="419">
        <f>IF(E604="ABI","ABI",IF(E604="DSP","DSP",IF(E604="VAL","VAL",(VLOOKUP(E604,tpstest,2)))))</f>
        <v>15.5</v>
      </c>
      <c r="G604" s="420">
        <f>IF(F604="ABI",0,IF(F604="DSP","DSP",IF(F604="VAL","VAL",(IF(A604="F",VLOOKUP(F604,endurfille,2),VLOOKUP(F604,endurgarçon,2))))))</f>
        <v>12</v>
      </c>
      <c r="H604" s="421">
        <f>IF(G604="VAL","VALIDÉ",G604)</f>
        <v>12</v>
      </c>
      <c r="I604" s="418">
        <v>3.29</v>
      </c>
      <c r="J604" s="420">
        <f>IF(I604="ABI",0,IF(I604="DSP","DSP",IF(I604="VAL","VAL",(IF(A604="F",VLOOKUP(I604,VIT20MF,2),VLOOKUP(I604,Vit20MG,2))))))</f>
        <v>20</v>
      </c>
      <c r="K604" s="418">
        <v>7.12</v>
      </c>
      <c r="L604" s="420">
        <f>IF(K604="ABI",0,IF(K604="DSP","DSP",IF(K604="VAL","VAL",(IF(A604="F",VLOOKUP(K604,vit50mf,2),VLOOKUP(K604,vit50mg,2))))))</f>
        <v>15</v>
      </c>
      <c r="M604" s="421">
        <f>IF(OR(J604="DSP",L604="DSP"),"DSP",IF(L604="VAL","VALIDÉ",(J604+L604)/2))</f>
        <v>17.5</v>
      </c>
      <c r="N604" s="418">
        <v>26.5</v>
      </c>
      <c r="O604" s="418">
        <v>51</v>
      </c>
      <c r="P604" s="422">
        <f>IF(OR(N604="DSP",N604="ABI",N604="VAL"),0,N604/O604)</f>
        <v>0.51960784313725494</v>
      </c>
      <c r="Q604" s="420">
        <f>IF(N604="ABI",0,IF(N604="DSP","DSP",IF(N604="VAL","VAL",IF(A604="F",VLOOKUP(P604,forcefille,2),VLOOKUP(P604,forcegarçon,2)))))</f>
        <v>5</v>
      </c>
      <c r="R604" s="418">
        <v>36.9</v>
      </c>
      <c r="S604" s="420">
        <f>IF(R604="ABI",0,IF(R604="DSP","DSP",IF(R604="VAL","VAL",IF(A604="F",VLOOKUP(R604,détfille,2),VLOOKUP(R604,détgarçon,2)))))</f>
        <v>6.5</v>
      </c>
      <c r="T604" s="421">
        <f>IF(OR(Q604="VAL",S604="VAL"),"VALIDÉ",IF(AND(Q604="DSP",S604="DSP"),"DSP",IF(Q604="DSP",S604*2,IF(S604="DSP",Q604*2,(Q604+S604)))))</f>
        <v>11.5</v>
      </c>
      <c r="U604" s="418">
        <v>25.4</v>
      </c>
      <c r="V604" s="420">
        <f>IF(U604="ABI",0,IF(U604="DSP","DSP",IF(U604="VAL","VAL",IF(A604="F",VLOOKUP(U604,coorfille,2),VLOOKUP(U604,coorgarçon,2)))))</f>
        <v>6.25</v>
      </c>
      <c r="W604" s="418">
        <v>0</v>
      </c>
      <c r="X604" s="420">
        <f>IF(W604="ABI",0,IF(W604="DSP","DSP",IF(W604="VAL","VAL",IF(A604="F",VLOOKUP(W604,SouplesseFille,2),VLOOKUP(W604,SouplesseGarçon,2)))))</f>
        <v>2.5</v>
      </c>
      <c r="Y604" s="418">
        <v>9</v>
      </c>
      <c r="Z604" s="420">
        <f>IF(Y604="ABI",0,IF(Y604="DSP","DSP",IF(Y604="VAL","VAL",IF(A604="F",VLOOKUP(Y604,eqfille,2),VLOOKUP(Y604,eqgarçon,2)))))</f>
        <v>0.5</v>
      </c>
      <c r="AA604" s="421">
        <f>IF(AND(V604="DSP",X604="DSP",Z604="DSP"),"DSP",IF(AND(V604="DSP",X604="DSP"),Z604*4,IF(AND(V604="DSP",Z604="DSP"),X604*4,IF(AND(X604="DSP",Z604="DSP"),V604*2,IF(V604="DSP",(X604+Z604)*2,IF(X604="DSP",V604+Z604*2,IF(Z604="DSP",V604+X604*2,IF(Z604="VAL","VALIDÉ",V604+X604+Z604))))))))</f>
        <v>9.25</v>
      </c>
      <c r="AB604" s="418">
        <v>40.4</v>
      </c>
      <c r="AC604" s="420">
        <f>IF(AB604="ABI",0,IF(AB604="DNF",0,IF(AB604="DSP","DSP",IF(AB604="VAL","VAL",(IF(A604="F",VLOOKUP(AB604,nagefille,2),VLOOKUP(AB604,nagegarçon,2)))))))</f>
        <v>13</v>
      </c>
      <c r="AD604" s="423">
        <f>IF(AC604="VAL","VALIDÉ",AC604)</f>
        <v>13</v>
      </c>
      <c r="AE604" s="424">
        <f>IF(AND(H604="DSP",M604="DSP",T604="DSP",AA604="DSP",AD604="DSP"),"DSP",IF(AND(H604="DSP",M604="DSP",T604="DSP",AA604="DSP"),AD604,IF(AND(H604="DSP",M604="DSP",T604="DSP",AD604="DSP"),AA604,IF(AND(H604="DSP",M604="DSP",AA604="DSP",AD604="DSP"),T604,IF(AND(H604="DSP",T604="DSP",AA604="DSP",AD604="DSP"),M604,IF(AND(M604="DSP",T604="DSP",AA604="DSP",AD604="DSP"),H604,IF(AND(T604="DSP",AA604="DSP",AD604="DSP"),(H604+M604)/2,IF(AND(M604="DSP",AA604="DSP",AD604="DSP"),(H604+T604)/2,IF(AND(H604="DSP",AA604="DSP",AD604="DSP"),(M604+T604)/2,IF(AND(M604="DSP",T604="DSP",AD604="DSP"),(H604+AA604)/2,IF(AND(H604="DSP",T604="DSP",AD604="DSP"),(M604+AA604)/2,IF(AND(H604="DSP",M604="DSP",AD604="DSP"),(T604+AA604)/2,IF(AND(M604="DSP",T604="DSP",AA604="DSP"),(H604+AD604)/2,IF(AND(H604="DSP",T604="DSP",AA604="DSP"),(M604+AD604)/2,IF(AND(H604="DSP",M604="DSP",AA604="DSP"),(T604+AD604)/2,IF(AND(H604="DSP",M604="DSP",T604="DSP"),(AA604+AD604)/2,IF(AND(H604="DSP",M604="DSP"),(T604+AA604+AD604)/3,IF(AND(H604="DSP",T604="DSP"),(M604+AA604+AD604)/3,IF(AND(M604="DSP",T604="DSP"),(H604+AA604+AD604)/3,IF(AND(H604="DSP",AA604="DSP"),(M604+T604+AD604)/3,IF(AND(M604="DSP",AA604="DSP"),(H604+T604+AD604)/3,IF(AND(T604="DSP",AA604="DSP"),(H604+M604+AD604)/3,IF(AND(H604="DSP",AD604="DSP"),(M604+T604+AA604)/3,IF(AND(M604="DSP",AD604="DSP"),(H604+T604+AA604)/3,IF(AND(T604="DSP",AD604="DSP"),(H604+M604+AA604)/3,IF(AND(AA604="DSP",AD604="DSP"),(H604+M604+T604)/3,IF(H604="DSP",(M604+T604+AA604+AD604)/4,IF(M604="DSP",(H604+T604+AA604+AD604)/4,IF(T604="DSP",(H604+M604+AA604+AD604)/4,IF(AA604="DSP",(H604+M604+T604+AD604)/4,IF(AD604="DSP",(H604+M604+T604+AA604)/4,SUM(H604+M604+T604+AA604+AD604)/5)))))))))))))))))))))))))))))))</f>
        <v>12.65</v>
      </c>
      <c r="AF604" s="425">
        <f>IF(AE604="DSP",0,AE604)</f>
        <v>12.65</v>
      </c>
      <c r="AG604" s="484">
        <f>RANK(AF604,$AF$3:$AF$651,0)</f>
        <v>117</v>
      </c>
      <c r="AH604" s="426">
        <f>IF(ISERROR(VLOOKUP(B604,'Notes Ecrit'!$A$2:$B$650,2,FALSE)),"ABI",(VLOOKUP(B604,'Notes Ecrit'!$A$2:$B$650,2,FALSE)))</f>
        <v>7</v>
      </c>
      <c r="AI604" s="425">
        <f>IF(OR(AH604="ABI",AH604="VALIDÉ"),0,AH604)</f>
        <v>7</v>
      </c>
      <c r="AJ604" s="488">
        <f>RANK(AI604,$AI$3:$AI$651,0)</f>
        <v>183</v>
      </c>
      <c r="AK604" s="427">
        <f>IF(AH604="ABI","DEF",IF(AE604="DSP",AH604,(AE604*0.5+AH604*0.5)))</f>
        <v>9.8249999999999993</v>
      </c>
    </row>
    <row r="605" spans="1:37" ht="15.75" customHeight="1" thickBot="1" x14ac:dyDescent="0.35">
      <c r="A605" s="414" t="s">
        <v>1026</v>
      </c>
      <c r="B605" s="415">
        <v>21817253</v>
      </c>
      <c r="C605" s="446" t="s">
        <v>320</v>
      </c>
      <c r="D605" s="447" t="s">
        <v>229</v>
      </c>
      <c r="E605" s="418">
        <v>15</v>
      </c>
      <c r="F605" s="419">
        <f>IF(E605="ABI","ABI",IF(E605="DSP","DSP",IF(E605="VAL","VAL",(VLOOKUP(E605,tpstest,2)))))</f>
        <v>17</v>
      </c>
      <c r="G605" s="420">
        <f>IF(F605="ABI",0,IF(F605="DSP","DSP",IF(F605="VAL","VAL",(IF(A605="F",VLOOKUP(F605,endurfille,2),VLOOKUP(F605,endurgarçon,2))))))</f>
        <v>12</v>
      </c>
      <c r="H605" s="421">
        <f>IF(G605="VAL","VALIDÉ",G605)</f>
        <v>12</v>
      </c>
      <c r="I605" s="418">
        <v>3.32</v>
      </c>
      <c r="J605" s="420">
        <f>IF(I605="ABI",0,IF(I605="DSP","DSP",IF(I605="VAL","VAL",(IF(A605="F",VLOOKUP(I605,VIT20MF,2),VLOOKUP(I605,Vit20MG,2))))))</f>
        <v>15</v>
      </c>
      <c r="K605" s="418">
        <v>7.09</v>
      </c>
      <c r="L605" s="420">
        <f>IF(K605="ABI",0,IF(K605="DSP","DSP",IF(K605="VAL","VAL",(IF(A605="F",VLOOKUP(K605,vit50mf,2),VLOOKUP(K605,vit50mg,2))))))</f>
        <v>9</v>
      </c>
      <c r="M605" s="421">
        <f>IF(OR(J605="DSP",L605="DSP"),"DSP",IF(L605="VAL","VALIDÉ",(J605+L605)/2))</f>
        <v>12</v>
      </c>
      <c r="N605" s="418">
        <v>75.5</v>
      </c>
      <c r="O605" s="418">
        <v>73</v>
      </c>
      <c r="P605" s="422">
        <f>IF(OR(N605="DSP",N605="ABI",N605="VAL"),0,N605/O605)</f>
        <v>1.0342465753424657</v>
      </c>
      <c r="Q605" s="420">
        <f>IF(N605="ABI",0,IF(N605="DSP","DSP",IF(N605="VAL","VAL",IF(A605="F",VLOOKUP(P605,forcefille,2),VLOOKUP(P605,forcegarçon,2)))))</f>
        <v>5.5</v>
      </c>
      <c r="R605" s="418">
        <v>35.1</v>
      </c>
      <c r="S605" s="420">
        <f>IF(R605="ABI",0,IF(R605="DSP","DSP",IF(R605="VAL","VAL",IF(A605="F",VLOOKUP(R605,détfille,2),VLOOKUP(R605,détgarçon,2)))))</f>
        <v>2</v>
      </c>
      <c r="T605" s="421">
        <f>IF(OR(Q605="VAL",S605="VAL"),"VALIDÉ",IF(AND(Q605="DSP",S605="DSP"),"DSP",IF(Q605="DSP",S605*2,IF(S605="DSP",Q605*2,(Q605+S605)))))</f>
        <v>7.5</v>
      </c>
      <c r="U605" s="418">
        <v>25.53</v>
      </c>
      <c r="V605" s="420">
        <f>IF(U605="ABI",0,IF(U605="DSP","DSP",IF(U605="VAL","VAL",IF(A605="F",VLOOKUP(U605,coorfille,2),VLOOKUP(U605,coorgarçon,2)))))</f>
        <v>5</v>
      </c>
      <c r="W605" s="418">
        <v>-15</v>
      </c>
      <c r="X605" s="420">
        <f>IF(W605="ABI",0,IF(W605="DSP","DSP",IF(W605="VAL","VAL",IF(A605="F",VLOOKUP(W605,SouplesseFille,2),VLOOKUP(W605,SouplesseGarçon,2)))))</f>
        <v>0.25</v>
      </c>
      <c r="Y605" s="418">
        <v>7</v>
      </c>
      <c r="Z605" s="420">
        <f>IF(Y605="ABI",0,IF(Y605="DSP","DSP",IF(Y605="VAL","VAL",IF(A605="F",VLOOKUP(Y605,eqfille,2),VLOOKUP(Y605,eqgarçon,2)))))</f>
        <v>1.5</v>
      </c>
      <c r="AA605" s="421">
        <f>IF(AND(V605="DSP",X605="DSP",Z605="DSP"),"DSP",IF(AND(V605="DSP",X605="DSP"),Z605*4,IF(AND(V605="DSP",Z605="DSP"),X605*4,IF(AND(X605="DSP",Z605="DSP"),V605*2,IF(V605="DSP",(X605+Z605)*2,IF(X605="DSP",V605+Z605*2,IF(Z605="DSP",V605+X605*2,IF(Z605="VAL","VALIDÉ",V605+X605+Z605))))))))</f>
        <v>6.75</v>
      </c>
      <c r="AB605" s="418">
        <v>43.8</v>
      </c>
      <c r="AC605" s="420">
        <f>IF(AB605="ABI",0,IF(AB605="DNF",0,IF(AB605="DSP","DSP",IF(AB605="VAL","VAL",(IF(A605="F",VLOOKUP(AB605,nagefille,2),VLOOKUP(AB605,nagegarçon,2)))))))</f>
        <v>8</v>
      </c>
      <c r="AD605" s="423">
        <f>IF(AC605="VAL","VALIDÉ",AC605)</f>
        <v>8</v>
      </c>
      <c r="AE605" s="424">
        <f>IF(AND(H605="DSP",M605="DSP",T605="DSP",AA605="DSP",AD605="DSP"),"DSP",IF(AND(H605="DSP",M605="DSP",T605="DSP",AA605="DSP"),AD605,IF(AND(H605="DSP",M605="DSP",T605="DSP",AD605="DSP"),AA605,IF(AND(H605="DSP",M605="DSP",AA605="DSP",AD605="DSP"),T605,IF(AND(H605="DSP",T605="DSP",AA605="DSP",AD605="DSP"),M605,IF(AND(M605="DSP",T605="DSP",AA605="DSP",AD605="DSP"),H605,IF(AND(T605="DSP",AA605="DSP",AD605="DSP"),(H605+M605)/2,IF(AND(M605="DSP",AA605="DSP",AD605="DSP"),(H605+T605)/2,IF(AND(H605="DSP",AA605="DSP",AD605="DSP"),(M605+T605)/2,IF(AND(M605="DSP",T605="DSP",AD605="DSP"),(H605+AA605)/2,IF(AND(H605="DSP",T605="DSP",AD605="DSP"),(M605+AA605)/2,IF(AND(H605="DSP",M605="DSP",AD605="DSP"),(T605+AA605)/2,IF(AND(M605="DSP",T605="DSP",AA605="DSP"),(H605+AD605)/2,IF(AND(H605="DSP",T605="DSP",AA605="DSP"),(M605+AD605)/2,IF(AND(H605="DSP",M605="DSP",AA605="DSP"),(T605+AD605)/2,IF(AND(H605="DSP",M605="DSP",T605="DSP"),(AA605+AD605)/2,IF(AND(H605="DSP",M605="DSP"),(T605+AA605+AD605)/3,IF(AND(H605="DSP",T605="DSP"),(M605+AA605+AD605)/3,IF(AND(M605="DSP",T605="DSP"),(H605+AA605+AD605)/3,IF(AND(H605="DSP",AA605="DSP"),(M605+T605+AD605)/3,IF(AND(M605="DSP",AA605="DSP"),(H605+T605+AD605)/3,IF(AND(T605="DSP",AA605="DSP"),(H605+M605+AD605)/3,IF(AND(H605="DSP",AD605="DSP"),(M605+T605+AA605)/3,IF(AND(M605="DSP",AD605="DSP"),(H605+T605+AA605)/3,IF(AND(T605="DSP",AD605="DSP"),(H605+M605+AA605)/3,IF(AND(AA605="DSP",AD605="DSP"),(H605+M605+T605)/3,IF(H605="DSP",(M605+T605+AA605+AD605)/4,IF(M605="DSP",(H605+T605+AA605+AD605)/4,IF(T605="DSP",(H605+M605+AA605+AD605)/4,IF(AA605="DSP",(H605+M605+T605+AD605)/4,IF(AD605="DSP",(H605+M605+T605+AA605)/4,SUM(H605+M605+T605+AA605+AD605)/5)))))))))))))))))))))))))))))))</f>
        <v>9.25</v>
      </c>
      <c r="AF605" s="425">
        <f>IF(AE605="DSP",0,AE605)</f>
        <v>9.25</v>
      </c>
      <c r="AG605" s="484">
        <f>RANK(AF605,$AF$3:$AF$651,0)</f>
        <v>484</v>
      </c>
      <c r="AH605" s="426">
        <f>IF(ISERROR(VLOOKUP(B605,'Notes Ecrit'!$A$2:$B$650,2,FALSE)),"ABI",(VLOOKUP(B605,'Notes Ecrit'!$A$2:$B$650,2,FALSE)))</f>
        <v>4.5</v>
      </c>
      <c r="AI605" s="425">
        <f>IF(OR(AH605="ABI",AH605="VALIDÉ"),0,AH605)</f>
        <v>4.5</v>
      </c>
      <c r="AJ605" s="488">
        <f>RANK(AI605,$AI$3:$AI$651,0)</f>
        <v>464</v>
      </c>
      <c r="AK605" s="427">
        <f>IF(AH605="ABI","DEF",IF(AE605="DSP",AH605,(AE605*0.5+AH605*0.5)))</f>
        <v>6.875</v>
      </c>
    </row>
    <row r="606" spans="1:37" ht="15.75" customHeight="1" thickBot="1" x14ac:dyDescent="0.35">
      <c r="A606" s="414" t="s">
        <v>1026</v>
      </c>
      <c r="B606" s="415">
        <v>21705758</v>
      </c>
      <c r="C606" s="446" t="s">
        <v>33</v>
      </c>
      <c r="D606" s="447" t="s">
        <v>280</v>
      </c>
      <c r="E606" s="418">
        <v>17</v>
      </c>
      <c r="F606" s="419">
        <f>IF(E606="ABI","ABI",IF(E606="DSP","DSP",IF(E606="VAL","VAL",(VLOOKUP(E606,tpstest,2)))))</f>
        <v>18</v>
      </c>
      <c r="G606" s="420">
        <f>IF(F606="ABI",0,IF(F606="DSP","DSP",IF(F606="VAL","VAL",(IF(A606="F",VLOOKUP(F606,endurfille,2),VLOOKUP(F606,endurgarçon,2))))))</f>
        <v>14</v>
      </c>
      <c r="H606" s="421">
        <f>IF(G606="VAL","VALIDÉ",G606)</f>
        <v>14</v>
      </c>
      <c r="I606" s="418">
        <v>3.22</v>
      </c>
      <c r="J606" s="420">
        <f>IF(I606="ABI",0,IF(I606="DSP","DSP",IF(I606="VAL","VAL",(IF(A606="F",VLOOKUP(I606,VIT20MF,2),VLOOKUP(I606,Vit20MG,2))))))</f>
        <v>17</v>
      </c>
      <c r="K606" s="418">
        <v>6.96</v>
      </c>
      <c r="L606" s="420">
        <f>IF(K606="ABI",0,IF(K606="DSP","DSP",IF(K606="VAL","VAL",(IF(A606="F",VLOOKUP(K606,vit50mf,2),VLOOKUP(K606,vit50mg,2))))))</f>
        <v>10</v>
      </c>
      <c r="M606" s="421">
        <f>IF(OR(J606="DSP",L606="DSP"),"DSP",IF(L606="VAL","VALIDÉ",(J606+L606)/2))</f>
        <v>13.5</v>
      </c>
      <c r="N606" s="418">
        <v>44</v>
      </c>
      <c r="O606" s="418">
        <v>88</v>
      </c>
      <c r="P606" s="422">
        <f>IF(OR(N606="DSP",N606="ABI",N606="VAL"),0,N606/O606)</f>
        <v>0.5</v>
      </c>
      <c r="Q606" s="420">
        <f>IF(N606="ABI",0,IF(N606="DSP","DSP",IF(N606="VAL","VAL",IF(A606="F",VLOOKUP(P606,forcefille,2),VLOOKUP(P606,forcegarçon,2)))))</f>
        <v>3</v>
      </c>
      <c r="R606" s="418">
        <v>43</v>
      </c>
      <c r="S606" s="420">
        <f>IF(R606="ABI",0,IF(R606="DSP","DSP",IF(R606="VAL","VAL",IF(A606="F",VLOOKUP(R606,détfille,2),VLOOKUP(R606,détgarçon,2)))))</f>
        <v>4</v>
      </c>
      <c r="T606" s="421">
        <f>IF(OR(Q606="VAL",S606="VAL"),"VALIDÉ",IF(AND(Q606="DSP",S606="DSP"),"DSP",IF(Q606="DSP",S606*2,IF(S606="DSP",Q606*2,(Q606+S606)))))</f>
        <v>7</v>
      </c>
      <c r="U606" s="418">
        <v>24.04</v>
      </c>
      <c r="V606" s="420">
        <f>IF(U606="ABI",0,IF(U606="DSP","DSP",IF(U606="VAL","VAL",IF(A606="F",VLOOKUP(U606,coorfille,2),VLOOKUP(U606,coorgarçon,2)))))</f>
        <v>5.75</v>
      </c>
      <c r="W606" s="418">
        <v>-10</v>
      </c>
      <c r="X606" s="420">
        <f>IF(W606="ABI",0,IF(W606="DSP","DSP",IF(W606="VAL","VAL",IF(A606="F",VLOOKUP(W606,SouplesseFille,2),VLOOKUP(W606,SouplesseGarçon,2)))))</f>
        <v>0.75</v>
      </c>
      <c r="Y606" s="418">
        <v>2</v>
      </c>
      <c r="Z606" s="420">
        <f>IF(Y606="ABI",0,IF(Y606="DSP","DSP",IF(Y606="VAL","VAL",IF(A606="F",VLOOKUP(Y606,eqfille,2),VLOOKUP(Y606,eqgarçon,2)))))</f>
        <v>4</v>
      </c>
      <c r="AA606" s="421">
        <f>IF(AND(V606="DSP",X606="DSP",Z606="DSP"),"DSP",IF(AND(V606="DSP",X606="DSP"),Z606*4,IF(AND(V606="DSP",Z606="DSP"),X606*4,IF(AND(X606="DSP",Z606="DSP"),V606*2,IF(V606="DSP",(X606+Z606)*2,IF(X606="DSP",V606+Z606*2,IF(Z606="DSP",V606+X606*2,IF(Z606="VAL","VALIDÉ",V606+X606+Z606))))))))</f>
        <v>10.5</v>
      </c>
      <c r="AB606" s="418">
        <v>41.2</v>
      </c>
      <c r="AC606" s="420">
        <f>IF(AB606="ABI",0,IF(AB606="DNF",0,IF(AB606="DSP","DSP",IF(AB606="VAL","VAL",(IF(A606="F",VLOOKUP(AB606,nagefille,2),VLOOKUP(AB606,nagegarçon,2)))))))</f>
        <v>10</v>
      </c>
      <c r="AD606" s="423">
        <f>IF(AC606="VAL","VALIDÉ",AC606)</f>
        <v>10</v>
      </c>
      <c r="AE606" s="424">
        <f>IF(AND(H606="DSP",M606="DSP",T606="DSP",AA606="DSP",AD606="DSP"),"DSP",IF(AND(H606="DSP",M606="DSP",T606="DSP",AA606="DSP"),AD606,IF(AND(H606="DSP",M606="DSP",T606="DSP",AD606="DSP"),AA606,IF(AND(H606="DSP",M606="DSP",AA606="DSP",AD606="DSP"),T606,IF(AND(H606="DSP",T606="DSP",AA606="DSP",AD606="DSP"),M606,IF(AND(M606="DSP",T606="DSP",AA606="DSP",AD606="DSP"),H606,IF(AND(T606="DSP",AA606="DSP",AD606="DSP"),(H606+M606)/2,IF(AND(M606="DSP",AA606="DSP",AD606="DSP"),(H606+T606)/2,IF(AND(H606="DSP",AA606="DSP",AD606="DSP"),(M606+T606)/2,IF(AND(M606="DSP",T606="DSP",AD606="DSP"),(H606+AA606)/2,IF(AND(H606="DSP",T606="DSP",AD606="DSP"),(M606+AA606)/2,IF(AND(H606="DSP",M606="DSP",AD606="DSP"),(T606+AA606)/2,IF(AND(M606="DSP",T606="DSP",AA606="DSP"),(H606+AD606)/2,IF(AND(H606="DSP",T606="DSP",AA606="DSP"),(M606+AD606)/2,IF(AND(H606="DSP",M606="DSP",AA606="DSP"),(T606+AD606)/2,IF(AND(H606="DSP",M606="DSP",T606="DSP"),(AA606+AD606)/2,IF(AND(H606="DSP",M606="DSP"),(T606+AA606+AD606)/3,IF(AND(H606="DSP",T606="DSP"),(M606+AA606+AD606)/3,IF(AND(M606="DSP",T606="DSP"),(H606+AA606+AD606)/3,IF(AND(H606="DSP",AA606="DSP"),(M606+T606+AD606)/3,IF(AND(M606="DSP",AA606="DSP"),(H606+T606+AD606)/3,IF(AND(T606="DSP",AA606="DSP"),(H606+M606+AD606)/3,IF(AND(H606="DSP",AD606="DSP"),(M606+T606+AA606)/3,IF(AND(M606="DSP",AD606="DSP"),(H606+T606+AA606)/3,IF(AND(T606="DSP",AD606="DSP"),(H606+M606+AA606)/3,IF(AND(AA606="DSP",AD606="DSP"),(H606+M606+T606)/3,IF(H606="DSP",(M606+T606+AA606+AD606)/4,IF(M606="DSP",(H606+T606+AA606+AD606)/4,IF(T606="DSP",(H606+M606+AA606+AD606)/4,IF(AA606="DSP",(H606+M606+T606+AD606)/4,IF(AD606="DSP",(H606+M606+T606+AA606)/4,SUM(H606+M606+T606+AA606+AD606)/5)))))))))))))))))))))))))))))))</f>
        <v>11</v>
      </c>
      <c r="AF606" s="425">
        <f>IF(AE606="DSP",0,AE606)</f>
        <v>11</v>
      </c>
      <c r="AG606" s="484">
        <f>RANK(AF606,$AF$3:$AF$651,0)</f>
        <v>319</v>
      </c>
      <c r="AH606" s="426">
        <f>IF(ISERROR(VLOOKUP(B606,'Notes Ecrit'!$A$2:$B$650,2,FALSE)),"ABI",(VLOOKUP(B606,'Notes Ecrit'!$A$2:$B$650,2,FALSE)))</f>
        <v>5.5</v>
      </c>
      <c r="AI606" s="425">
        <f>IF(OR(AH606="ABI",AH606="VALIDÉ"),0,AH606)</f>
        <v>5.5</v>
      </c>
      <c r="AJ606" s="488">
        <f>RANK(AI606,$AI$3:$AI$651,0)</f>
        <v>353</v>
      </c>
      <c r="AK606" s="427">
        <f>IF(AH606="ABI","DEF",IF(AE606="DSP",AH606,(AE606*0.5+AH606*0.5)))</f>
        <v>8.25</v>
      </c>
    </row>
    <row r="607" spans="1:37" ht="15.75" customHeight="1" thickBot="1" x14ac:dyDescent="0.35">
      <c r="A607" s="414" t="s">
        <v>74</v>
      </c>
      <c r="B607" s="415">
        <v>21802210</v>
      </c>
      <c r="C607" s="446" t="s">
        <v>990</v>
      </c>
      <c r="D607" s="447" t="s">
        <v>507</v>
      </c>
      <c r="E607" s="418">
        <v>9</v>
      </c>
      <c r="F607" s="419">
        <f>IF(E607="ABI","ABI",IF(E607="DSP","DSP",IF(E607="VAL","VAL",(VLOOKUP(E607,tpstest,2)))))</f>
        <v>14</v>
      </c>
      <c r="G607" s="420">
        <f>IF(F607="ABI",0,IF(F607="DSP","DSP",IF(F607="VAL","VAL",(IF(A607="F",VLOOKUP(F607,endurfille,2),VLOOKUP(F607,endurgarçon,2))))))</f>
        <v>9</v>
      </c>
      <c r="H607" s="421">
        <f>IF(G607="VAL","VALIDÉ",G607)</f>
        <v>9</v>
      </c>
      <c r="I607" s="418">
        <v>3.76</v>
      </c>
      <c r="J607" s="420">
        <f>IF(I607="ABI",0,IF(I607="DSP","DSP",IF(I607="VAL","VAL",(IF(A607="F",VLOOKUP(I607,VIT20MF,2),VLOOKUP(I607,Vit20MG,2))))))</f>
        <v>12</v>
      </c>
      <c r="K607" s="418">
        <v>8.4700000000000006</v>
      </c>
      <c r="L607" s="420">
        <f>IF(K607="ABI",0,IF(K607="DSP","DSP",IF(K607="VAL","VAL",(IF(A607="F",VLOOKUP(K607,vit50mf,2),VLOOKUP(K607,vit50mg,2))))))</f>
        <v>6</v>
      </c>
      <c r="M607" s="421">
        <f>IF(OR(J607="DSP",L607="DSP"),"DSP",IF(L607="VAL","VALIDÉ",(J607+L607)/2))</f>
        <v>9</v>
      </c>
      <c r="N607" s="418">
        <v>29</v>
      </c>
      <c r="O607" s="418">
        <v>45</v>
      </c>
      <c r="P607" s="422">
        <f>IF(OR(N607="DSP",N607="ABI",N607="VAL"),0,N607/O607)</f>
        <v>0.64444444444444449</v>
      </c>
      <c r="Q607" s="420">
        <f>IF(N607="ABI",0,IF(N607="DSP","DSP",IF(N607="VAL","VAL",IF(A607="F",VLOOKUP(P607,forcefille,2),VLOOKUP(P607,forcegarçon,2)))))</f>
        <v>6</v>
      </c>
      <c r="R607" s="418">
        <v>27.1</v>
      </c>
      <c r="S607" s="420">
        <f>IF(R607="ABI",0,IF(R607="DSP","DSP",IF(R607="VAL","VAL",IF(A607="F",VLOOKUP(R607,détfille,2),VLOOKUP(R607,détgarçon,2)))))</f>
        <v>4</v>
      </c>
      <c r="T607" s="421">
        <f>IF(OR(Q607="VAL",S607="VAL"),"VALIDÉ",IF(AND(Q607="DSP",S607="DSP"),"DSP",IF(Q607="DSP",S607*2,IF(S607="DSP",Q607*2,(Q607+S607)))))</f>
        <v>10</v>
      </c>
      <c r="U607" s="418">
        <v>25.29</v>
      </c>
      <c r="V607" s="420">
        <f>IF(U607="ABI",0,IF(U607="DSP","DSP",IF(U607="VAL","VAL",IF(A607="F",VLOOKUP(U607,coorfille,2),VLOOKUP(U607,coorgarçon,2)))))</f>
        <v>6.25</v>
      </c>
      <c r="W607" s="418">
        <v>11</v>
      </c>
      <c r="X607" s="420">
        <f>IF(W607="ABI",0,IF(W607="DSP","DSP",IF(W607="VAL","VAL",IF(A607="F",VLOOKUP(W607,SouplesseFille,2),VLOOKUP(W607,SouplesseGarçon,2)))))</f>
        <v>4.25</v>
      </c>
      <c r="Y607" s="418">
        <v>0</v>
      </c>
      <c r="Z607" s="420">
        <f>IF(Y607="ABI",0,IF(Y607="DSP","DSP",IF(Y607="VAL","VAL",IF(A607="F",VLOOKUP(Y607,eqfille,2),VLOOKUP(Y607,eqgarçon,2)))))</f>
        <v>5</v>
      </c>
      <c r="AA607" s="421">
        <f>IF(AND(V607="DSP",X607="DSP",Z607="DSP"),"DSP",IF(AND(V607="DSP",X607="DSP"),Z607*4,IF(AND(V607="DSP",Z607="DSP"),X607*4,IF(AND(X607="DSP",Z607="DSP"),V607*2,IF(V607="DSP",(X607+Z607)*2,IF(X607="DSP",V607+Z607*2,IF(Z607="DSP",V607+X607*2,IF(Z607="VAL","VALIDÉ",V607+X607+Z607))))))))</f>
        <v>15.5</v>
      </c>
      <c r="AB607" s="418" t="s">
        <v>1025</v>
      </c>
      <c r="AC607" s="420" t="str">
        <f>IF(AB607="ABI",0,IF(AB607="DNF",0,IF(AB607="DSP","DSP",IF(AB607="VAL","VAL",(IF(A607="F",VLOOKUP(AB607,nagefille,2),VLOOKUP(AB607,nagegarçon,2)))))))</f>
        <v>DSP</v>
      </c>
      <c r="AD607" s="423" t="str">
        <f>IF(AC607="VAL","VALIDÉ",AC607)</f>
        <v>DSP</v>
      </c>
      <c r="AE607" s="424">
        <f>IF(AND(H607="DSP",M607="DSP",T607="DSP",AA607="DSP",AD607="DSP"),"DSP",IF(AND(H607="DSP",M607="DSP",T607="DSP",AA607="DSP"),AD607,IF(AND(H607="DSP",M607="DSP",T607="DSP",AD607="DSP"),AA607,IF(AND(H607="DSP",M607="DSP",AA607="DSP",AD607="DSP"),T607,IF(AND(H607="DSP",T607="DSP",AA607="DSP",AD607="DSP"),M607,IF(AND(M607="DSP",T607="DSP",AA607="DSP",AD607="DSP"),H607,IF(AND(T607="DSP",AA607="DSP",AD607="DSP"),(H607+M607)/2,IF(AND(M607="DSP",AA607="DSP",AD607="DSP"),(H607+T607)/2,IF(AND(H607="DSP",AA607="DSP",AD607="DSP"),(M607+T607)/2,IF(AND(M607="DSP",T607="DSP",AD607="DSP"),(H607+AA607)/2,IF(AND(H607="DSP",T607="DSP",AD607="DSP"),(M607+AA607)/2,IF(AND(H607="DSP",M607="DSP",AD607="DSP"),(T607+AA607)/2,IF(AND(M607="DSP",T607="DSP",AA607="DSP"),(H607+AD607)/2,IF(AND(H607="DSP",T607="DSP",AA607="DSP"),(M607+AD607)/2,IF(AND(H607="DSP",M607="DSP",AA607="DSP"),(T607+AD607)/2,IF(AND(H607="DSP",M607="DSP",T607="DSP"),(AA607+AD607)/2,IF(AND(H607="DSP",M607="DSP"),(T607+AA607+AD607)/3,IF(AND(H607="DSP",T607="DSP"),(M607+AA607+AD607)/3,IF(AND(M607="DSP",T607="DSP"),(H607+AA607+AD607)/3,IF(AND(H607="DSP",AA607="DSP"),(M607+T607+AD607)/3,IF(AND(M607="DSP",AA607="DSP"),(H607+T607+AD607)/3,IF(AND(T607="DSP",AA607="DSP"),(H607+M607+AD607)/3,IF(AND(H607="DSP",AD607="DSP"),(M607+T607+AA607)/3,IF(AND(M607="DSP",AD607="DSP"),(H607+T607+AA607)/3,IF(AND(T607="DSP",AD607="DSP"),(H607+M607+AA607)/3,IF(AND(AA607="DSP",AD607="DSP"),(H607+M607+T607)/3,IF(H607="DSP",(M607+T607+AA607+AD607)/4,IF(M607="DSP",(H607+T607+AA607+AD607)/4,IF(T607="DSP",(H607+M607+AA607+AD607)/4,IF(AA607="DSP",(H607+M607+T607+AD607)/4,IF(AD607="DSP",(H607+M607+T607+AA607)/4,SUM(H607+M607+T607+AA607+AD607)/5)))))))))))))))))))))))))))))))</f>
        <v>10.875</v>
      </c>
      <c r="AF607" s="425">
        <f>IF(AE607="DSP",0,AE607)</f>
        <v>10.875</v>
      </c>
      <c r="AG607" s="484">
        <f>RANK(AF607,$AF$3:$AF$651,0)</f>
        <v>345</v>
      </c>
      <c r="AH607" s="426">
        <f>IF(ISERROR(VLOOKUP(B607,'Notes Ecrit'!$A$2:$B$650,2,FALSE)),"ABI",(VLOOKUP(B607,'Notes Ecrit'!$A$2:$B$650,2,FALSE)))</f>
        <v>10</v>
      </c>
      <c r="AI607" s="425">
        <f>IF(OR(AH607="ABI",AH607="VALIDÉ"),0,AH607)</f>
        <v>10</v>
      </c>
      <c r="AJ607" s="488">
        <f>RANK(AI607,$AI$3:$AI$651,0)</f>
        <v>26</v>
      </c>
      <c r="AK607" s="427">
        <f>IF(AH607="ABI","DEF",IF(AE607="DSP",AH607,(AE607*0.5+AH607*0.5)))</f>
        <v>10.4375</v>
      </c>
    </row>
    <row r="608" spans="1:37" ht="15.75" customHeight="1" thickBot="1" x14ac:dyDescent="0.35">
      <c r="A608" s="414" t="s">
        <v>74</v>
      </c>
      <c r="B608" s="415">
        <v>21903150</v>
      </c>
      <c r="C608" s="446" t="s">
        <v>991</v>
      </c>
      <c r="D608" s="447" t="s">
        <v>114</v>
      </c>
      <c r="E608" s="418">
        <v>12</v>
      </c>
      <c r="F608" s="419">
        <f>IF(E608="ABI","ABI",IF(E608="DSP","DSP",IF(E608="VAL","VAL",(VLOOKUP(E608,tpstest,2)))))</f>
        <v>15.5</v>
      </c>
      <c r="G608" s="420">
        <f>IF(F608="ABI",0,IF(F608="DSP","DSP",IF(F608="VAL","VAL",(IF(A608="F",VLOOKUP(F608,endurfille,2),VLOOKUP(F608,endurgarçon,2))))))</f>
        <v>12</v>
      </c>
      <c r="H608" s="421">
        <f>IF(G608="VAL","VALIDÉ",G608)</f>
        <v>12</v>
      </c>
      <c r="I608" s="418">
        <v>3.7</v>
      </c>
      <c r="J608" s="420">
        <f>IF(I608="ABI",0,IF(I608="DSP","DSP",IF(I608="VAL","VAL",(IF(A608="F",VLOOKUP(I608,VIT20MF,2),VLOOKUP(I608,Vit20MG,2))))))</f>
        <v>13</v>
      </c>
      <c r="K608" s="418">
        <v>8.2100000000000009</v>
      </c>
      <c r="L608" s="420">
        <f>IF(K608="ABI",0,IF(K608="DSP","DSP",IF(K608="VAL","VAL",(IF(A608="F",VLOOKUP(K608,vit50mf,2),VLOOKUP(K608,vit50mg,2))))))</f>
        <v>7</v>
      </c>
      <c r="M608" s="421">
        <f>IF(OR(J608="DSP",L608="DSP"),"DSP",IF(L608="VAL","VALIDÉ",(J608+L608)/2))</f>
        <v>10</v>
      </c>
      <c r="N608" s="418">
        <v>35</v>
      </c>
      <c r="O608" s="418">
        <v>53</v>
      </c>
      <c r="P608" s="422">
        <f>IF(OR(N608="DSP",N608="ABI",N608="VAL"),0,N608/O608)</f>
        <v>0.660377358490566</v>
      </c>
      <c r="Q608" s="420">
        <f>IF(N608="ABI",0,IF(N608="DSP","DSP",IF(N608="VAL","VAL",IF(A608="F",VLOOKUP(P608,forcefille,2),VLOOKUP(P608,forcegarçon,2)))))</f>
        <v>6</v>
      </c>
      <c r="R608" s="418">
        <v>32.5</v>
      </c>
      <c r="S608" s="420">
        <f>IF(R608="ABI",0,IF(R608="DSP","DSP",IF(R608="VAL","VAL",IF(A608="F",VLOOKUP(R608,détfille,2),VLOOKUP(R608,détgarçon,2)))))</f>
        <v>5.5</v>
      </c>
      <c r="T608" s="421">
        <f>IF(OR(Q608="VAL",S608="VAL"),"VALIDÉ",IF(AND(Q608="DSP",S608="DSP"),"DSP",IF(Q608="DSP",S608*2,IF(S608="DSP",Q608*2,(Q608+S608)))))</f>
        <v>11.5</v>
      </c>
      <c r="U608" s="418">
        <v>27.03</v>
      </c>
      <c r="V608" s="420">
        <f>IF(U608="ABI",0,IF(U608="DSP","DSP",IF(U608="VAL","VAL",IF(A608="F",VLOOKUP(U608,coorfille,2),VLOOKUP(U608,coorgarçon,2)))))</f>
        <v>5.25</v>
      </c>
      <c r="W608" s="418">
        <v>17</v>
      </c>
      <c r="X608" s="420">
        <f>IF(W608="ABI",0,IF(W608="DSP","DSP",IF(W608="VAL","VAL",IF(A608="F",VLOOKUP(W608,SouplesseFille,2),VLOOKUP(W608,SouplesseGarçon,2)))))</f>
        <v>5</v>
      </c>
      <c r="Y608" s="418">
        <v>0</v>
      </c>
      <c r="Z608" s="420">
        <f>IF(Y608="ABI",0,IF(Y608="DSP","DSP",IF(Y608="VAL","VAL",IF(A608="F",VLOOKUP(Y608,eqfille,2),VLOOKUP(Y608,eqgarçon,2)))))</f>
        <v>5</v>
      </c>
      <c r="AA608" s="421">
        <f>IF(AND(V608="DSP",X608="DSP",Z608="DSP"),"DSP",IF(AND(V608="DSP",X608="DSP"),Z608*4,IF(AND(V608="DSP",Z608="DSP"),X608*4,IF(AND(X608="DSP",Z608="DSP"),V608*2,IF(V608="DSP",(X608+Z608)*2,IF(X608="DSP",V608+Z608*2,IF(Z608="DSP",V608+X608*2,IF(Z608="VAL","VALIDÉ",V608+X608+Z608))))))))</f>
        <v>15.25</v>
      </c>
      <c r="AB608" s="418">
        <v>34.700000000000003</v>
      </c>
      <c r="AC608" s="420">
        <f>IF(AB608="ABI",0,IF(AB608="DNF",0,IF(AB608="DSP","DSP",IF(AB608="VAL","VAL",(IF(A608="F",VLOOKUP(AB608,nagefille,2),VLOOKUP(AB608,nagegarçon,2)))))))</f>
        <v>17</v>
      </c>
      <c r="AD608" s="423">
        <f>IF(AC608="VAL","VALIDÉ",AC608)</f>
        <v>17</v>
      </c>
      <c r="AE608" s="424">
        <f>IF(AND(H608="DSP",M608="DSP",T608="DSP",AA608="DSP",AD608="DSP"),"DSP",IF(AND(H608="DSP",M608="DSP",T608="DSP",AA608="DSP"),AD608,IF(AND(H608="DSP",M608="DSP",T608="DSP",AD608="DSP"),AA608,IF(AND(H608="DSP",M608="DSP",AA608="DSP",AD608="DSP"),T608,IF(AND(H608="DSP",T608="DSP",AA608="DSP",AD608="DSP"),M608,IF(AND(M608="DSP",T608="DSP",AA608="DSP",AD608="DSP"),H608,IF(AND(T608="DSP",AA608="DSP",AD608="DSP"),(H608+M608)/2,IF(AND(M608="DSP",AA608="DSP",AD608="DSP"),(H608+T608)/2,IF(AND(H608="DSP",AA608="DSP",AD608="DSP"),(M608+T608)/2,IF(AND(M608="DSP",T608="DSP",AD608="DSP"),(H608+AA608)/2,IF(AND(H608="DSP",T608="DSP",AD608="DSP"),(M608+AA608)/2,IF(AND(H608="DSP",M608="DSP",AD608="DSP"),(T608+AA608)/2,IF(AND(M608="DSP",T608="DSP",AA608="DSP"),(H608+AD608)/2,IF(AND(H608="DSP",T608="DSP",AA608="DSP"),(M608+AD608)/2,IF(AND(H608="DSP",M608="DSP",AA608="DSP"),(T608+AD608)/2,IF(AND(H608="DSP",M608="DSP",T608="DSP"),(AA608+AD608)/2,IF(AND(H608="DSP",M608="DSP"),(T608+AA608+AD608)/3,IF(AND(H608="DSP",T608="DSP"),(M608+AA608+AD608)/3,IF(AND(M608="DSP",T608="DSP"),(H608+AA608+AD608)/3,IF(AND(H608="DSP",AA608="DSP"),(M608+T608+AD608)/3,IF(AND(M608="DSP",AA608="DSP"),(H608+T608+AD608)/3,IF(AND(T608="DSP",AA608="DSP"),(H608+M608+AD608)/3,IF(AND(H608="DSP",AD608="DSP"),(M608+T608+AA608)/3,IF(AND(M608="DSP",AD608="DSP"),(H608+T608+AA608)/3,IF(AND(T608="DSP",AD608="DSP"),(H608+M608+AA608)/3,IF(AND(AA608="DSP",AD608="DSP"),(H608+M608+T608)/3,IF(H608="DSP",(M608+T608+AA608+AD608)/4,IF(M608="DSP",(H608+T608+AA608+AD608)/4,IF(T608="DSP",(H608+M608+AA608+AD608)/4,IF(AA608="DSP",(H608+M608+T608+AD608)/4,IF(AD608="DSP",(H608+M608+T608+AA608)/4,SUM(H608+M608+T608+AA608+AD608)/5)))))))))))))))))))))))))))))))</f>
        <v>13.15</v>
      </c>
      <c r="AF608" s="425">
        <f>IF(AE608="DSP",0,AE608)</f>
        <v>13.15</v>
      </c>
      <c r="AG608" s="484">
        <f>RANK(AF608,$AF$3:$AF$651,0)</f>
        <v>72</v>
      </c>
      <c r="AH608" s="426">
        <f>IF(ISERROR(VLOOKUP(B608,'Notes Ecrit'!$A$2:$B$650,2,FALSE)),"ABI",(VLOOKUP(B608,'Notes Ecrit'!$A$2:$B$650,2,FALSE)))</f>
        <v>4.5</v>
      </c>
      <c r="AI608" s="425">
        <f>IF(OR(AH608="ABI",AH608="VALIDÉ"),0,AH608)</f>
        <v>4.5</v>
      </c>
      <c r="AJ608" s="488">
        <f>RANK(AI608,$AI$3:$AI$651,0)</f>
        <v>464</v>
      </c>
      <c r="AK608" s="427">
        <f>IF(AH608="ABI","DEF",IF(AE608="DSP",AH608,(AE608*0.5+AH608*0.5)))</f>
        <v>8.8249999999999993</v>
      </c>
    </row>
    <row r="609" spans="1:37" ht="15.75" customHeight="1" thickBot="1" x14ac:dyDescent="0.35">
      <c r="A609" s="414" t="s">
        <v>74</v>
      </c>
      <c r="B609" s="415">
        <v>21907904</v>
      </c>
      <c r="C609" s="446" t="s">
        <v>992</v>
      </c>
      <c r="D609" s="447" t="s">
        <v>124</v>
      </c>
      <c r="E609" s="418">
        <v>14</v>
      </c>
      <c r="F609" s="419">
        <f>IF(E609="ABI","ABI",IF(E609="DSP","DSP",IF(E609="VAL","VAL",(VLOOKUP(E609,tpstest,2)))))</f>
        <v>16.5</v>
      </c>
      <c r="G609" s="420">
        <f>IF(F609="ABI",0,IF(F609="DSP","DSP",IF(F609="VAL","VAL",(IF(A609="F",VLOOKUP(F609,endurfille,2),VLOOKUP(F609,endurgarçon,2))))))</f>
        <v>14</v>
      </c>
      <c r="H609" s="421">
        <f>IF(G609="VAL","VALIDÉ",G609)</f>
        <v>14</v>
      </c>
      <c r="I609" s="418">
        <v>3.63</v>
      </c>
      <c r="J609" s="420">
        <f>IF(I609="ABI",0,IF(I609="DSP","DSP",IF(I609="VAL","VAL",(IF(A609="F",VLOOKUP(I609,VIT20MF,2),VLOOKUP(I609,Vit20MG,2))))))</f>
        <v>14</v>
      </c>
      <c r="K609" s="418">
        <v>8.14</v>
      </c>
      <c r="L609" s="420">
        <f>IF(K609="ABI",0,IF(K609="DSP","DSP",IF(K609="VAL","VAL",(IF(A609="F",VLOOKUP(K609,vit50mf,2),VLOOKUP(K609,vit50mg,2))))))</f>
        <v>8</v>
      </c>
      <c r="M609" s="421">
        <f>IF(OR(J609="DSP",L609="DSP"),"DSP",IF(L609="VAL","VALIDÉ",(J609+L609)/2))</f>
        <v>11</v>
      </c>
      <c r="N609" s="418">
        <v>33</v>
      </c>
      <c r="O609" s="418">
        <v>50</v>
      </c>
      <c r="P609" s="422">
        <f>IF(OR(N609="DSP",N609="ABI",N609="VAL"),0,N609/O609)</f>
        <v>0.66</v>
      </c>
      <c r="Q609" s="420">
        <f>IF(N609="ABI",0,IF(N609="DSP","DSP",IF(N609="VAL","VAL",IF(A609="F",VLOOKUP(P609,forcefille,2),VLOOKUP(P609,forcegarçon,2)))))</f>
        <v>6</v>
      </c>
      <c r="R609" s="418">
        <v>32.799999999999997</v>
      </c>
      <c r="S609" s="420">
        <f>IF(R609="ABI",0,IF(R609="DSP","DSP",IF(R609="VAL","VAL",IF(A609="F",VLOOKUP(R609,détfille,2),VLOOKUP(R609,détgarçon,2)))))</f>
        <v>5.5</v>
      </c>
      <c r="T609" s="421">
        <f>IF(OR(Q609="VAL",S609="VAL"),"VALIDÉ",IF(AND(Q609="DSP",S609="DSP"),"DSP",IF(Q609="DSP",S609*2,IF(S609="DSP",Q609*2,(Q609+S609)))))</f>
        <v>11.5</v>
      </c>
      <c r="U609" s="418">
        <v>26.65</v>
      </c>
      <c r="V609" s="420">
        <f>IF(U609="ABI",0,IF(U609="DSP","DSP",IF(U609="VAL","VAL",IF(A609="F",VLOOKUP(U609,coorfille,2),VLOOKUP(U609,coorgarçon,2)))))</f>
        <v>5.5</v>
      </c>
      <c r="W609" s="418">
        <v>5</v>
      </c>
      <c r="X609" s="420">
        <f>IF(W609="ABI",0,IF(W609="DSP","DSP",IF(W609="VAL","VAL",IF(A609="F",VLOOKUP(W609,SouplesseFille,2),VLOOKUP(W609,SouplesseGarçon,2)))))</f>
        <v>3.5</v>
      </c>
      <c r="Y609" s="418">
        <v>5</v>
      </c>
      <c r="Z609" s="420">
        <f>IF(Y609="ABI",0,IF(Y609="DSP","DSP",IF(Y609="VAL","VAL",IF(A609="F",VLOOKUP(Y609,eqfille,2),VLOOKUP(Y609,eqgarçon,2)))))</f>
        <v>2.5</v>
      </c>
      <c r="AA609" s="421">
        <f>IF(AND(V609="DSP",X609="DSP",Z609="DSP"),"DSP",IF(AND(V609="DSP",X609="DSP"),Z609*4,IF(AND(V609="DSP",Z609="DSP"),X609*4,IF(AND(X609="DSP",Z609="DSP"),V609*2,IF(V609="DSP",(X609+Z609)*2,IF(X609="DSP",V609+Z609*2,IF(Z609="DSP",V609+X609*2,IF(Z609="VAL","VALIDÉ",V609+X609+Z609))))))))</f>
        <v>11.5</v>
      </c>
      <c r="AB609" s="418">
        <v>44.22</v>
      </c>
      <c r="AC609" s="420">
        <f>IF(AB609="ABI",0,IF(AB609="DNF",0,IF(AB609="DSP","DSP",IF(AB609="VAL","VAL",(IF(A609="F",VLOOKUP(AB609,nagefille,2),VLOOKUP(AB609,nagegarçon,2)))))))</f>
        <v>11</v>
      </c>
      <c r="AD609" s="423">
        <f>IF(AC609="VAL","VALIDÉ",AC609)</f>
        <v>11</v>
      </c>
      <c r="AE609" s="424">
        <f>IF(AND(H609="DSP",M609="DSP",T609="DSP",AA609="DSP",AD609="DSP"),"DSP",IF(AND(H609="DSP",M609="DSP",T609="DSP",AA609="DSP"),AD609,IF(AND(H609="DSP",M609="DSP",T609="DSP",AD609="DSP"),AA609,IF(AND(H609="DSP",M609="DSP",AA609="DSP",AD609="DSP"),T609,IF(AND(H609="DSP",T609="DSP",AA609="DSP",AD609="DSP"),M609,IF(AND(M609="DSP",T609="DSP",AA609="DSP",AD609="DSP"),H609,IF(AND(T609="DSP",AA609="DSP",AD609="DSP"),(H609+M609)/2,IF(AND(M609="DSP",AA609="DSP",AD609="DSP"),(H609+T609)/2,IF(AND(H609="DSP",AA609="DSP",AD609="DSP"),(M609+T609)/2,IF(AND(M609="DSP",T609="DSP",AD609="DSP"),(H609+AA609)/2,IF(AND(H609="DSP",T609="DSP",AD609="DSP"),(M609+AA609)/2,IF(AND(H609="DSP",M609="DSP",AD609="DSP"),(T609+AA609)/2,IF(AND(M609="DSP",T609="DSP",AA609="DSP"),(H609+AD609)/2,IF(AND(H609="DSP",T609="DSP",AA609="DSP"),(M609+AD609)/2,IF(AND(H609="DSP",M609="DSP",AA609="DSP"),(T609+AD609)/2,IF(AND(H609="DSP",M609="DSP",T609="DSP"),(AA609+AD609)/2,IF(AND(H609="DSP",M609="DSP"),(T609+AA609+AD609)/3,IF(AND(H609="DSP",T609="DSP"),(M609+AA609+AD609)/3,IF(AND(M609="DSP",T609="DSP"),(H609+AA609+AD609)/3,IF(AND(H609="DSP",AA609="DSP"),(M609+T609+AD609)/3,IF(AND(M609="DSP",AA609="DSP"),(H609+T609+AD609)/3,IF(AND(T609="DSP",AA609="DSP"),(H609+M609+AD609)/3,IF(AND(H609="DSP",AD609="DSP"),(M609+T609+AA609)/3,IF(AND(M609="DSP",AD609="DSP"),(H609+T609+AA609)/3,IF(AND(T609="DSP",AD609="DSP"),(H609+M609+AA609)/3,IF(AND(AA609="DSP",AD609="DSP"),(H609+M609+T609)/3,IF(H609="DSP",(M609+T609+AA609+AD609)/4,IF(M609="DSP",(H609+T609+AA609+AD609)/4,IF(T609="DSP",(H609+M609+AA609+AD609)/4,IF(AA609="DSP",(H609+M609+T609+AD609)/4,IF(AD609="DSP",(H609+M609+T609+AA609)/4,SUM(H609+M609+T609+AA609+AD609)/5)))))))))))))))))))))))))))))))</f>
        <v>11.8</v>
      </c>
      <c r="AF609" s="425">
        <f>IF(AE609="DSP",0,AE609)</f>
        <v>11.8</v>
      </c>
      <c r="AG609" s="484">
        <f>RANK(AF609,$AF$3:$AF$651,0)</f>
        <v>216</v>
      </c>
      <c r="AH609" s="426">
        <f>IF(ISERROR(VLOOKUP(B609,'Notes Ecrit'!$A$2:$B$650,2,FALSE)),"ABI",(VLOOKUP(B609,'Notes Ecrit'!$A$2:$B$650,2,FALSE)))</f>
        <v>6</v>
      </c>
      <c r="AI609" s="425">
        <f>IF(OR(AH609="ABI",AH609="VALIDÉ"),0,AH609)</f>
        <v>6</v>
      </c>
      <c r="AJ609" s="488">
        <f>RANK(AI609,$AI$3:$AI$651,0)</f>
        <v>288</v>
      </c>
      <c r="AK609" s="427">
        <f>IF(AH609="ABI","DEF",IF(AE609="DSP",AH609,(AE609*0.5+AH609*0.5)))</f>
        <v>8.9</v>
      </c>
    </row>
    <row r="610" spans="1:37" ht="15.75" customHeight="1" thickBot="1" x14ac:dyDescent="0.35">
      <c r="A610" s="414" t="s">
        <v>1026</v>
      </c>
      <c r="B610" s="415">
        <v>21905647</v>
      </c>
      <c r="C610" s="446" t="s">
        <v>993</v>
      </c>
      <c r="D610" s="447" t="s">
        <v>120</v>
      </c>
      <c r="E610" s="418">
        <v>16</v>
      </c>
      <c r="F610" s="419">
        <f>IF(E610="ABI","ABI",IF(E610="DSP","DSP",IF(E610="VAL","VAL",(VLOOKUP(E610,tpstest,2)))))</f>
        <v>17.5</v>
      </c>
      <c r="G610" s="420">
        <f>IF(F610="ABI",0,IF(F610="DSP","DSP",IF(F610="VAL","VAL",(IF(A610="F",VLOOKUP(F610,endurfille,2),VLOOKUP(F610,endurgarçon,2))))))</f>
        <v>13</v>
      </c>
      <c r="H610" s="421">
        <f>IF(G610="VAL","VALIDÉ",G610)</f>
        <v>13</v>
      </c>
      <c r="I610" s="418">
        <v>2.96</v>
      </c>
      <c r="J610" s="420">
        <f>IF(I610="ABI",0,IF(I610="DSP","DSP",IF(I610="VAL","VAL",(IF(A610="F",VLOOKUP(I610,VIT20MF,2),VLOOKUP(I610,Vit20MG,2))))))</f>
        <v>20</v>
      </c>
      <c r="K610" s="418">
        <v>6.32</v>
      </c>
      <c r="L610" s="420">
        <f>IF(K610="ABI",0,IF(K610="DSP","DSP",IF(K610="VAL","VAL",(IF(A610="F",VLOOKUP(K610,vit50mf,2),VLOOKUP(K610,vit50mg,2))))))</f>
        <v>15</v>
      </c>
      <c r="M610" s="421">
        <f>IF(OR(J610="DSP",L610="DSP"),"DSP",IF(L610="VAL","VALIDÉ",(J610+L610)/2))</f>
        <v>17.5</v>
      </c>
      <c r="N610" s="418">
        <v>52</v>
      </c>
      <c r="O610" s="418">
        <v>61</v>
      </c>
      <c r="P610" s="422">
        <f>IF(OR(N610="DSP",N610="ABI",N610="VAL"),0,N610/O610)</f>
        <v>0.85245901639344257</v>
      </c>
      <c r="Q610" s="420">
        <f>IF(N610="ABI",0,IF(N610="DSP","DSP",IF(N610="VAL","VAL",IF(A610="F",VLOOKUP(P610,forcefille,2),VLOOKUP(P610,forcegarçon,2)))))</f>
        <v>4.5</v>
      </c>
      <c r="R610" s="418">
        <v>50.5</v>
      </c>
      <c r="S610" s="420">
        <f>IF(R610="ABI",0,IF(R610="DSP","DSP",IF(R610="VAL","VAL",IF(A610="F",VLOOKUP(R610,détfille,2),VLOOKUP(R610,détgarçon,2)))))</f>
        <v>5.5</v>
      </c>
      <c r="T610" s="421">
        <f>IF(OR(Q610="VAL",S610="VAL"),"VALIDÉ",IF(AND(Q610="DSP",S610="DSP"),"DSP",IF(Q610="DSP",S610*2,IF(S610="DSP",Q610*2,(Q610+S610)))))</f>
        <v>10</v>
      </c>
      <c r="U610" s="418">
        <v>26.73</v>
      </c>
      <c r="V610" s="420">
        <f>IF(U610="ABI",0,IF(U610="DSP","DSP",IF(U610="VAL","VAL",IF(A610="F",VLOOKUP(U610,coorfille,2),VLOOKUP(U610,coorgarçon,2)))))</f>
        <v>4.5</v>
      </c>
      <c r="W610" s="418">
        <v>-5</v>
      </c>
      <c r="X610" s="420">
        <f>IF(W610="ABI",0,IF(W610="DSP","DSP",IF(W610="VAL","VAL",IF(A610="F",VLOOKUP(W610,SouplesseFille,2),VLOOKUP(W610,SouplesseGarçon,2)))))</f>
        <v>1.5</v>
      </c>
      <c r="Y610" s="418">
        <v>4</v>
      </c>
      <c r="Z610" s="420">
        <f>IF(Y610="ABI",0,IF(Y610="DSP","DSP",IF(Y610="VAL","VAL",IF(A610="F",VLOOKUP(Y610,eqfille,2),VLOOKUP(Y610,eqgarçon,2)))))</f>
        <v>3</v>
      </c>
      <c r="AA610" s="421">
        <f>IF(AND(V610="DSP",X610="DSP",Z610="DSP"),"DSP",IF(AND(V610="DSP",X610="DSP"),Z610*4,IF(AND(V610="DSP",Z610="DSP"),X610*4,IF(AND(X610="DSP",Z610="DSP"),V610*2,IF(V610="DSP",(X610+Z610)*2,IF(X610="DSP",V610+Z610*2,IF(Z610="DSP",V610+X610*2,IF(Z610="VAL","VALIDÉ",V610+X610+Z610))))))))</f>
        <v>9</v>
      </c>
      <c r="AB610" s="418">
        <v>36.35</v>
      </c>
      <c r="AC610" s="420">
        <f>IF(AB610="ABI",0,IF(AB610="DNF",0,IF(AB610="DSP","DSP",IF(AB610="VAL","VAL",(IF(A610="F",VLOOKUP(AB610,nagefille,2),VLOOKUP(AB610,nagegarçon,2)))))))</f>
        <v>12</v>
      </c>
      <c r="AD610" s="423">
        <f>IF(AC610="VAL","VALIDÉ",AC610)</f>
        <v>12</v>
      </c>
      <c r="AE610" s="424">
        <f>IF(AND(H610="DSP",M610="DSP",T610="DSP",AA610="DSP",AD610="DSP"),"DSP",IF(AND(H610="DSP",M610="DSP",T610="DSP",AA610="DSP"),AD610,IF(AND(H610="DSP",M610="DSP",T610="DSP",AD610="DSP"),AA610,IF(AND(H610="DSP",M610="DSP",AA610="DSP",AD610="DSP"),T610,IF(AND(H610="DSP",T610="DSP",AA610="DSP",AD610="DSP"),M610,IF(AND(M610="DSP",T610="DSP",AA610="DSP",AD610="DSP"),H610,IF(AND(T610="DSP",AA610="DSP",AD610="DSP"),(H610+M610)/2,IF(AND(M610="DSP",AA610="DSP",AD610="DSP"),(H610+T610)/2,IF(AND(H610="DSP",AA610="DSP",AD610="DSP"),(M610+T610)/2,IF(AND(M610="DSP",T610="DSP",AD610="DSP"),(H610+AA610)/2,IF(AND(H610="DSP",T610="DSP",AD610="DSP"),(M610+AA610)/2,IF(AND(H610="DSP",M610="DSP",AD610="DSP"),(T610+AA610)/2,IF(AND(M610="DSP",T610="DSP",AA610="DSP"),(H610+AD610)/2,IF(AND(H610="DSP",T610="DSP",AA610="DSP"),(M610+AD610)/2,IF(AND(H610="DSP",M610="DSP",AA610="DSP"),(T610+AD610)/2,IF(AND(H610="DSP",M610="DSP",T610="DSP"),(AA610+AD610)/2,IF(AND(H610="DSP",M610="DSP"),(T610+AA610+AD610)/3,IF(AND(H610="DSP",T610="DSP"),(M610+AA610+AD610)/3,IF(AND(M610="DSP",T610="DSP"),(H610+AA610+AD610)/3,IF(AND(H610="DSP",AA610="DSP"),(M610+T610+AD610)/3,IF(AND(M610="DSP",AA610="DSP"),(H610+T610+AD610)/3,IF(AND(T610="DSP",AA610="DSP"),(H610+M610+AD610)/3,IF(AND(H610="DSP",AD610="DSP"),(M610+T610+AA610)/3,IF(AND(M610="DSP",AD610="DSP"),(H610+T610+AA610)/3,IF(AND(T610="DSP",AD610="DSP"),(H610+M610+AA610)/3,IF(AND(AA610="DSP",AD610="DSP"),(H610+M610+T610)/3,IF(H610="DSP",(M610+T610+AA610+AD610)/4,IF(M610="DSP",(H610+T610+AA610+AD610)/4,IF(T610="DSP",(H610+M610+AA610+AD610)/4,IF(AA610="DSP",(H610+M610+T610+AD610)/4,IF(AD610="DSP",(H610+M610+T610+AA610)/4,SUM(H610+M610+T610+AA610+AD610)/5)))))))))))))))))))))))))))))))</f>
        <v>12.3</v>
      </c>
      <c r="AF610" s="425">
        <f>IF(AE610="DSP",0,AE610)</f>
        <v>12.3</v>
      </c>
      <c r="AG610" s="484">
        <f>RANK(AF610,$AF$3:$AF$651,0)</f>
        <v>153</v>
      </c>
      <c r="AH610" s="426">
        <f>IF(ISERROR(VLOOKUP(B610,'Notes Ecrit'!$A$2:$B$650,2,FALSE)),"ABI",(VLOOKUP(B610,'Notes Ecrit'!$A$2:$B$650,2,FALSE)))</f>
        <v>4</v>
      </c>
      <c r="AI610" s="425">
        <f>IF(OR(AH610="ABI",AH610="VALIDÉ"),0,AH610)</f>
        <v>4</v>
      </c>
      <c r="AJ610" s="488">
        <f>RANK(AI610,$AI$3:$AI$651,0)</f>
        <v>490</v>
      </c>
      <c r="AK610" s="427">
        <f>IF(AH610="ABI","DEF",IF(AE610="DSP",AH610,(AE610*0.5+AH610*0.5)))</f>
        <v>8.15</v>
      </c>
    </row>
    <row r="611" spans="1:37" ht="15.75" customHeight="1" thickBot="1" x14ac:dyDescent="0.35">
      <c r="A611" s="414" t="s">
        <v>1026</v>
      </c>
      <c r="B611" s="415">
        <v>21903464</v>
      </c>
      <c r="C611" s="446" t="s">
        <v>994</v>
      </c>
      <c r="D611" s="447" t="s">
        <v>264</v>
      </c>
      <c r="E611" s="418">
        <v>17</v>
      </c>
      <c r="F611" s="419">
        <f>IF(E611="ABI","ABI",IF(E611="DSP","DSP",IF(E611="VAL","VAL",(VLOOKUP(E611,tpstest,2)))))</f>
        <v>18</v>
      </c>
      <c r="G611" s="420">
        <f>IF(F611="ABI",0,IF(F611="DSP","DSP",IF(F611="VAL","VAL",(IF(A611="F",VLOOKUP(F611,endurfille,2),VLOOKUP(F611,endurgarçon,2))))))</f>
        <v>14</v>
      </c>
      <c r="H611" s="421">
        <f>IF(G611="VAL","VALIDÉ",G611)</f>
        <v>14</v>
      </c>
      <c r="I611" s="418">
        <v>3.21</v>
      </c>
      <c r="J611" s="420">
        <f>IF(I611="ABI",0,IF(I611="DSP","DSP",IF(I611="VAL","VAL",(IF(A611="F",VLOOKUP(I611,VIT20MF,2),VLOOKUP(I611,Vit20MG,2))))))</f>
        <v>17</v>
      </c>
      <c r="K611" s="418">
        <v>6.78</v>
      </c>
      <c r="L611" s="420">
        <f>IF(K611="ABI",0,IF(K611="DSP","DSP",IF(K611="VAL","VAL",(IF(A611="F",VLOOKUP(K611,vit50mf,2),VLOOKUP(K611,vit50mg,2))))))</f>
        <v>11</v>
      </c>
      <c r="M611" s="421">
        <f>IF(OR(J611="DSP",L611="DSP"),"DSP",IF(L611="VAL","VALIDÉ",(J611+L611)/2))</f>
        <v>14</v>
      </c>
      <c r="N611" s="418">
        <v>46</v>
      </c>
      <c r="O611" s="418">
        <v>75</v>
      </c>
      <c r="P611" s="422">
        <f>IF(OR(N611="DSP",N611="ABI",N611="VAL"),0,N611/O611)</f>
        <v>0.61333333333333329</v>
      </c>
      <c r="Q611" s="420">
        <f>IF(N611="ABI",0,IF(N611="DSP","DSP",IF(N611="VAL","VAL",IF(A611="F",VLOOKUP(P611,forcefille,2),VLOOKUP(P611,forcegarçon,2)))))</f>
        <v>3.5</v>
      </c>
      <c r="R611" s="418">
        <v>43</v>
      </c>
      <c r="S611" s="420">
        <f>IF(R611="ABI",0,IF(R611="DSP","DSP",IF(R611="VAL","VAL",IF(A611="F",VLOOKUP(R611,détfille,2),VLOOKUP(R611,détgarçon,2)))))</f>
        <v>4</v>
      </c>
      <c r="T611" s="421">
        <f>IF(OR(Q611="VAL",S611="VAL"),"VALIDÉ",IF(AND(Q611="DSP",S611="DSP"),"DSP",IF(Q611="DSP",S611*2,IF(S611="DSP",Q611*2,(Q611+S611)))))</f>
        <v>7.5</v>
      </c>
      <c r="U611" s="418">
        <v>24.6</v>
      </c>
      <c r="V611" s="420">
        <f>IF(U611="ABI",0,IF(U611="DSP","DSP",IF(U611="VAL","VAL",IF(A611="F",VLOOKUP(U611,coorfille,2),VLOOKUP(U611,coorgarçon,2)))))</f>
        <v>5.5</v>
      </c>
      <c r="W611" s="418">
        <v>-13</v>
      </c>
      <c r="X611" s="420">
        <f>IF(W611="ABI",0,IF(W611="DSP","DSP",IF(W611="VAL","VAL",IF(A611="F",VLOOKUP(W611,SouplesseFille,2),VLOOKUP(W611,SouplesseGarçon,2)))))</f>
        <v>0.5</v>
      </c>
      <c r="Y611" s="418">
        <v>4</v>
      </c>
      <c r="Z611" s="420">
        <f>IF(Y611="ABI",0,IF(Y611="DSP","DSP",IF(Y611="VAL","VAL",IF(A611="F",VLOOKUP(Y611,eqfille,2),VLOOKUP(Y611,eqgarçon,2)))))</f>
        <v>3</v>
      </c>
      <c r="AA611" s="421">
        <f>IF(AND(V611="DSP",X611="DSP",Z611="DSP"),"DSP",IF(AND(V611="DSP",X611="DSP"),Z611*4,IF(AND(V611="DSP",Z611="DSP"),X611*4,IF(AND(X611="DSP",Z611="DSP"),V611*2,IF(V611="DSP",(X611+Z611)*2,IF(X611="DSP",V611+Z611*2,IF(Z611="DSP",V611+X611*2,IF(Z611="VAL","VALIDÉ",V611+X611+Z611))))))))</f>
        <v>9</v>
      </c>
      <c r="AB611" s="418">
        <v>40.21</v>
      </c>
      <c r="AC611" s="420">
        <f>IF(AB611="ABI",0,IF(AB611="DNF",0,IF(AB611="DSP","DSP",IF(AB611="VAL","VAL",(IF(A611="F",VLOOKUP(AB611,nagefille,2),VLOOKUP(AB611,nagegarçon,2)))))))</f>
        <v>10</v>
      </c>
      <c r="AD611" s="423">
        <f>IF(AC611="VAL","VALIDÉ",AC611)</f>
        <v>10</v>
      </c>
      <c r="AE611" s="424">
        <f>IF(AND(H611="DSP",M611="DSP",T611="DSP",AA611="DSP",AD611="DSP"),"DSP",IF(AND(H611="DSP",M611="DSP",T611="DSP",AA611="DSP"),AD611,IF(AND(H611="DSP",M611="DSP",T611="DSP",AD611="DSP"),AA611,IF(AND(H611="DSP",M611="DSP",AA611="DSP",AD611="DSP"),T611,IF(AND(H611="DSP",T611="DSP",AA611="DSP",AD611="DSP"),M611,IF(AND(M611="DSP",T611="DSP",AA611="DSP",AD611="DSP"),H611,IF(AND(T611="DSP",AA611="DSP",AD611="DSP"),(H611+M611)/2,IF(AND(M611="DSP",AA611="DSP",AD611="DSP"),(H611+T611)/2,IF(AND(H611="DSP",AA611="DSP",AD611="DSP"),(M611+T611)/2,IF(AND(M611="DSP",T611="DSP",AD611="DSP"),(H611+AA611)/2,IF(AND(H611="DSP",T611="DSP",AD611="DSP"),(M611+AA611)/2,IF(AND(H611="DSP",M611="DSP",AD611="DSP"),(T611+AA611)/2,IF(AND(M611="DSP",T611="DSP",AA611="DSP"),(H611+AD611)/2,IF(AND(H611="DSP",T611="DSP",AA611="DSP"),(M611+AD611)/2,IF(AND(H611="DSP",M611="DSP",AA611="DSP"),(T611+AD611)/2,IF(AND(H611="DSP",M611="DSP",T611="DSP"),(AA611+AD611)/2,IF(AND(H611="DSP",M611="DSP"),(T611+AA611+AD611)/3,IF(AND(H611="DSP",T611="DSP"),(M611+AA611+AD611)/3,IF(AND(M611="DSP",T611="DSP"),(H611+AA611+AD611)/3,IF(AND(H611="DSP",AA611="DSP"),(M611+T611+AD611)/3,IF(AND(M611="DSP",AA611="DSP"),(H611+T611+AD611)/3,IF(AND(T611="DSP",AA611="DSP"),(H611+M611+AD611)/3,IF(AND(H611="DSP",AD611="DSP"),(M611+T611+AA611)/3,IF(AND(M611="DSP",AD611="DSP"),(H611+T611+AA611)/3,IF(AND(T611="DSP",AD611="DSP"),(H611+M611+AA611)/3,IF(AND(AA611="DSP",AD611="DSP"),(H611+M611+T611)/3,IF(H611="DSP",(M611+T611+AA611+AD611)/4,IF(M611="DSP",(H611+T611+AA611+AD611)/4,IF(T611="DSP",(H611+M611+AA611+AD611)/4,IF(AA611="DSP",(H611+M611+T611+AD611)/4,IF(AD611="DSP",(H611+M611+T611+AA611)/4,SUM(H611+M611+T611+AA611+AD611)/5)))))))))))))))))))))))))))))))</f>
        <v>10.9</v>
      </c>
      <c r="AF611" s="425">
        <f>IF(AE611="DSP",0,AE611)</f>
        <v>10.9</v>
      </c>
      <c r="AG611" s="484">
        <f>RANK(AF611,$AF$3:$AF$651,0)</f>
        <v>336</v>
      </c>
      <c r="AH611" s="426">
        <f>IF(ISERROR(VLOOKUP(B611,'Notes Ecrit'!$A$2:$B$650,2,FALSE)),"ABI",(VLOOKUP(B611,'Notes Ecrit'!$A$2:$B$650,2,FALSE)))</f>
        <v>5.5</v>
      </c>
      <c r="AI611" s="425">
        <f>IF(OR(AH611="ABI",AH611="VALIDÉ"),0,AH611)</f>
        <v>5.5</v>
      </c>
      <c r="AJ611" s="488">
        <f>RANK(AI611,$AI$3:$AI$651,0)</f>
        <v>353</v>
      </c>
      <c r="AK611" s="427">
        <f>IF(AH611="ABI","DEF",IF(AE611="DSP",AH611,(AE611*0.5+AH611*0.5)))</f>
        <v>8.1999999999999993</v>
      </c>
    </row>
    <row r="612" spans="1:37" ht="15.75" customHeight="1" thickBot="1" x14ac:dyDescent="0.35">
      <c r="A612" s="414" t="s">
        <v>1026</v>
      </c>
      <c r="B612" s="415">
        <v>21901020</v>
      </c>
      <c r="C612" s="446" t="s">
        <v>995</v>
      </c>
      <c r="D612" s="447" t="s">
        <v>32</v>
      </c>
      <c r="E612" s="418">
        <v>21</v>
      </c>
      <c r="F612" s="419">
        <f>IF(E612="ABI","ABI",IF(E612="DSP","DSP",IF(E612="VAL","VAL",(VLOOKUP(E612,tpstest,2)))))</f>
        <v>20</v>
      </c>
      <c r="G612" s="420">
        <f>IF(F612="ABI",0,IF(F612="DSP","DSP",IF(F612="VAL","VAL",(IF(A612="F",VLOOKUP(F612,endurfille,2),VLOOKUP(F612,endurgarçon,2))))))</f>
        <v>18</v>
      </c>
      <c r="H612" s="421">
        <f>IF(G612="VAL","VALIDÉ",G612)</f>
        <v>18</v>
      </c>
      <c r="I612" s="418">
        <v>3.25</v>
      </c>
      <c r="J612" s="420">
        <f>IF(I612="ABI",0,IF(I612="DSP","DSP",IF(I612="VAL","VAL",(IF(A612="F",VLOOKUP(I612,VIT20MF,2),VLOOKUP(I612,Vit20MG,2))))))</f>
        <v>16</v>
      </c>
      <c r="K612" s="418">
        <v>7.12</v>
      </c>
      <c r="L612" s="420">
        <f>IF(K612="ABI",0,IF(K612="DSP","DSP",IF(K612="VAL","VAL",(IF(A612="F",VLOOKUP(K612,vit50mf,2),VLOOKUP(K612,vit50mg,2))))))</f>
        <v>9</v>
      </c>
      <c r="M612" s="421">
        <f>IF(OR(J612="DSP",L612="DSP"),"DSP",IF(L612="VAL","VALIDÉ",(J612+L612)/2))</f>
        <v>12.5</v>
      </c>
      <c r="N612" s="418" t="s">
        <v>1025</v>
      </c>
      <c r="O612" s="418">
        <v>70</v>
      </c>
      <c r="P612" s="422">
        <f>IF(OR(N612="DSP",N612="ABI",N612="VAL"),0,N612/O612)</f>
        <v>0</v>
      </c>
      <c r="Q612" s="420" t="str">
        <f>IF(N612="ABI",0,IF(N612="DSP","DSP",IF(N612="VAL","VAL",IF(A612="F",VLOOKUP(P612,forcefille,2),VLOOKUP(P612,forcegarçon,2)))))</f>
        <v>DSP</v>
      </c>
      <c r="R612" s="418">
        <v>40.799999999999997</v>
      </c>
      <c r="S612" s="420">
        <f>IF(R612="ABI",0,IF(R612="DSP","DSP",IF(R612="VAL","VAL",IF(A612="F",VLOOKUP(R612,détfille,2),VLOOKUP(R612,détgarçon,2)))))</f>
        <v>3</v>
      </c>
      <c r="T612" s="421">
        <f>IF(OR(Q612="VAL",S612="VAL"),"VALIDÉ",IF(AND(Q612="DSP",S612="DSP"),"DSP",IF(Q612="DSP",S612*2,IF(S612="DSP",Q612*2,(Q612+S612)))))</f>
        <v>6</v>
      </c>
      <c r="U612" s="418">
        <v>24.59</v>
      </c>
      <c r="V612" s="420">
        <f>IF(U612="ABI",0,IF(U612="DSP","DSP",IF(U612="VAL","VAL",IF(A612="F",VLOOKUP(U612,coorfille,2),VLOOKUP(U612,coorgarçon,2)))))</f>
        <v>5.5</v>
      </c>
      <c r="W612" s="418">
        <v>4</v>
      </c>
      <c r="X612" s="420">
        <f>IF(W612="ABI",0,IF(W612="DSP","DSP",IF(W612="VAL","VAL",IF(A612="F",VLOOKUP(W612,SouplesseFille,2),VLOOKUP(W612,SouplesseGarçon,2)))))</f>
        <v>3.25</v>
      </c>
      <c r="Y612" s="418">
        <v>9</v>
      </c>
      <c r="Z612" s="420">
        <f>IF(Y612="ABI",0,IF(Y612="DSP","DSP",IF(Y612="VAL","VAL",IF(A612="F",VLOOKUP(Y612,eqfille,2),VLOOKUP(Y612,eqgarçon,2)))))</f>
        <v>0.5</v>
      </c>
      <c r="AA612" s="421">
        <f>IF(AND(V612="DSP",X612="DSP",Z612="DSP"),"DSP",IF(AND(V612="DSP",X612="DSP"),Z612*4,IF(AND(V612="DSP",Z612="DSP"),X612*4,IF(AND(X612="DSP",Z612="DSP"),V612*2,IF(V612="DSP",(X612+Z612)*2,IF(X612="DSP",V612+Z612*2,IF(Z612="DSP",V612+X612*2,IF(Z612="VAL","VALIDÉ",V612+X612+Z612))))))))</f>
        <v>9.25</v>
      </c>
      <c r="AB612" s="418" t="s">
        <v>1025</v>
      </c>
      <c r="AC612" s="420" t="str">
        <f>IF(AB612="ABI",0,IF(AB612="DNF",0,IF(AB612="DSP","DSP",IF(AB612="VAL","VAL",(IF(A612="F",VLOOKUP(AB612,nagefille,2),VLOOKUP(AB612,nagegarçon,2)))))))</f>
        <v>DSP</v>
      </c>
      <c r="AD612" s="423" t="str">
        <f>IF(AC612="VAL","VALIDÉ",AC612)</f>
        <v>DSP</v>
      </c>
      <c r="AE612" s="424">
        <f>IF(AND(H612="DSP",M612="DSP",T612="DSP",AA612="DSP",AD612="DSP"),"DSP",IF(AND(H612="DSP",M612="DSP",T612="DSP",AA612="DSP"),AD612,IF(AND(H612="DSP",M612="DSP",T612="DSP",AD612="DSP"),AA612,IF(AND(H612="DSP",M612="DSP",AA612="DSP",AD612="DSP"),T612,IF(AND(H612="DSP",T612="DSP",AA612="DSP",AD612="DSP"),M612,IF(AND(M612="DSP",T612="DSP",AA612="DSP",AD612="DSP"),H612,IF(AND(T612="DSP",AA612="DSP",AD612="DSP"),(H612+M612)/2,IF(AND(M612="DSP",AA612="DSP",AD612="DSP"),(H612+T612)/2,IF(AND(H612="DSP",AA612="DSP",AD612="DSP"),(M612+T612)/2,IF(AND(M612="DSP",T612="DSP",AD612="DSP"),(H612+AA612)/2,IF(AND(H612="DSP",T612="DSP",AD612="DSP"),(M612+AA612)/2,IF(AND(H612="DSP",M612="DSP",AD612="DSP"),(T612+AA612)/2,IF(AND(M612="DSP",T612="DSP",AA612="DSP"),(H612+AD612)/2,IF(AND(H612="DSP",T612="DSP",AA612="DSP"),(M612+AD612)/2,IF(AND(H612="DSP",M612="DSP",AA612="DSP"),(T612+AD612)/2,IF(AND(H612="DSP",M612="DSP",T612="DSP"),(AA612+AD612)/2,IF(AND(H612="DSP",M612="DSP"),(T612+AA612+AD612)/3,IF(AND(H612="DSP",T612="DSP"),(M612+AA612+AD612)/3,IF(AND(M612="DSP",T612="DSP"),(H612+AA612+AD612)/3,IF(AND(H612="DSP",AA612="DSP"),(M612+T612+AD612)/3,IF(AND(M612="DSP",AA612="DSP"),(H612+T612+AD612)/3,IF(AND(T612="DSP",AA612="DSP"),(H612+M612+AD612)/3,IF(AND(H612="DSP",AD612="DSP"),(M612+T612+AA612)/3,IF(AND(M612="DSP",AD612="DSP"),(H612+T612+AA612)/3,IF(AND(T612="DSP",AD612="DSP"),(H612+M612+AA612)/3,IF(AND(AA612="DSP",AD612="DSP"),(H612+M612+T612)/3,IF(H612="DSP",(M612+T612+AA612+AD612)/4,IF(M612="DSP",(H612+T612+AA612+AD612)/4,IF(T612="DSP",(H612+M612+AA612+AD612)/4,IF(AA612="DSP",(H612+M612+T612+AD612)/4,IF(AD612="DSP",(H612+M612+T612+AA612)/4,SUM(H612+M612+T612+AA612+AD612)/5)))))))))))))))))))))))))))))))</f>
        <v>11.4375</v>
      </c>
      <c r="AF612" s="425">
        <f>IF(AE612="DSP",0,AE612)</f>
        <v>11.4375</v>
      </c>
      <c r="AG612" s="484">
        <f>RANK(AF612,$AF$3:$AF$651,0)</f>
        <v>271</v>
      </c>
      <c r="AH612" s="426">
        <f>IF(ISERROR(VLOOKUP(B612,'Notes Ecrit'!$A$2:$B$650,2,FALSE)),"ABI",(VLOOKUP(B612,'Notes Ecrit'!$A$2:$B$650,2,FALSE)))</f>
        <v>9</v>
      </c>
      <c r="AI612" s="425">
        <f>IF(OR(AH612="ABI",AH612="VALIDÉ"),0,AH612)</f>
        <v>9</v>
      </c>
      <c r="AJ612" s="488">
        <f>RANK(AI612,$AI$3:$AI$651,0)</f>
        <v>58</v>
      </c>
      <c r="AK612" s="427">
        <f>IF(AH612="ABI","DEF",IF(AE612="DSP",AH612,(AE612*0.5+AH612*0.5)))</f>
        <v>10.21875</v>
      </c>
    </row>
    <row r="613" spans="1:37" ht="15.75" customHeight="1" thickBot="1" x14ac:dyDescent="0.35">
      <c r="A613" s="414" t="s">
        <v>74</v>
      </c>
      <c r="B613" s="415">
        <v>21901515</v>
      </c>
      <c r="C613" s="446" t="s">
        <v>996</v>
      </c>
      <c r="D613" s="447" t="s">
        <v>285</v>
      </c>
      <c r="E613" s="418">
        <v>13</v>
      </c>
      <c r="F613" s="419">
        <f>IF(E613="ABI","ABI",IF(E613="DSP","DSP",IF(E613="VAL","VAL",(VLOOKUP(E613,tpstest,2)))))</f>
        <v>16</v>
      </c>
      <c r="G613" s="420">
        <f>IF(F613="ABI",0,IF(F613="DSP","DSP",IF(F613="VAL","VAL",(IF(A613="F",VLOOKUP(F613,endurfille,2),VLOOKUP(F613,endurgarçon,2))))))</f>
        <v>13</v>
      </c>
      <c r="H613" s="421">
        <f>IF(G613="VAL","VALIDÉ",G613)</f>
        <v>13</v>
      </c>
      <c r="I613" s="418">
        <v>3.44</v>
      </c>
      <c r="J613" s="420">
        <f>IF(I613="ABI",0,IF(I613="DSP","DSP",IF(I613="VAL","VAL",(IF(A613="F",VLOOKUP(I613,VIT20MF,2),VLOOKUP(I613,Vit20MG,2))))))</f>
        <v>17</v>
      </c>
      <c r="K613" s="418">
        <v>7.74</v>
      </c>
      <c r="L613" s="420">
        <f>IF(K613="ABI",0,IF(K613="DSP","DSP",IF(K613="VAL","VAL",(IF(A613="F",VLOOKUP(K613,vit50mf,2),VLOOKUP(K613,vit50mg,2))))))</f>
        <v>11</v>
      </c>
      <c r="M613" s="421">
        <f>IF(OR(J613="DSP",L613="DSP"),"DSP",IF(L613="VAL","VALIDÉ",(J613+L613)/2))</f>
        <v>14</v>
      </c>
      <c r="N613" s="418">
        <v>51</v>
      </c>
      <c r="O613" s="418">
        <v>62</v>
      </c>
      <c r="P613" s="422">
        <f>IF(OR(N613="DSP",N613="ABI",N613="VAL"),0,N613/O613)</f>
        <v>0.82258064516129037</v>
      </c>
      <c r="Q613" s="420">
        <f>IF(N613="ABI",0,IF(N613="DSP","DSP",IF(N613="VAL","VAL",IF(A613="F",VLOOKUP(P613,forcefille,2),VLOOKUP(P613,forcegarçon,2)))))</f>
        <v>7</v>
      </c>
      <c r="R613" s="418">
        <v>32.5</v>
      </c>
      <c r="S613" s="420">
        <f>IF(R613="ABI",0,IF(R613="DSP","DSP",IF(R613="VAL","VAL",IF(A613="F",VLOOKUP(R613,détfille,2),VLOOKUP(R613,détgarçon,2)))))</f>
        <v>5.5</v>
      </c>
      <c r="T613" s="421">
        <f>IF(OR(Q613="VAL",S613="VAL"),"VALIDÉ",IF(AND(Q613="DSP",S613="DSP"),"DSP",IF(Q613="DSP",S613*2,IF(S613="DSP",Q613*2,(Q613+S613)))))</f>
        <v>12.5</v>
      </c>
      <c r="U613" s="418">
        <v>27.5</v>
      </c>
      <c r="V613" s="420">
        <f>IF(U613="ABI",0,IF(U613="DSP","DSP",IF(U613="VAL","VAL",IF(A613="F",VLOOKUP(U613,coorfille,2),VLOOKUP(U613,coorgarçon,2)))))</f>
        <v>5</v>
      </c>
      <c r="W613" s="418">
        <v>0</v>
      </c>
      <c r="X613" s="420">
        <f>IF(W613="ABI",0,IF(W613="DSP","DSP",IF(W613="VAL","VAL",IF(A613="F",VLOOKUP(W613,SouplesseFille,2),VLOOKUP(W613,SouplesseGarçon,2)))))</f>
        <v>2.5</v>
      </c>
      <c r="Y613" s="418">
        <v>3</v>
      </c>
      <c r="Z613" s="420">
        <f>IF(Y613="ABI",0,IF(Y613="DSP","DSP",IF(Y613="VAL","VAL",IF(A613="F",VLOOKUP(Y613,eqfille,2),VLOOKUP(Y613,eqgarçon,2)))))</f>
        <v>3.5</v>
      </c>
      <c r="AA613" s="421">
        <f>IF(AND(V613="DSP",X613="DSP",Z613="DSP"),"DSP",IF(AND(V613="DSP",X613="DSP"),Z613*4,IF(AND(V613="DSP",Z613="DSP"),X613*4,IF(AND(X613="DSP",Z613="DSP"),V613*2,IF(V613="DSP",(X613+Z613)*2,IF(X613="DSP",V613+Z613*2,IF(Z613="DSP",V613+X613*2,IF(Z613="VAL","VALIDÉ",V613+X613+Z613))))))))</f>
        <v>11</v>
      </c>
      <c r="AB613" s="418">
        <v>48.29</v>
      </c>
      <c r="AC613" s="420">
        <f>IF(AB613="ABI",0,IF(AB613="DNF",0,IF(AB613="DSP","DSP",IF(AB613="VAL","VAL",(IF(A613="F",VLOOKUP(AB613,nagefille,2),VLOOKUP(AB613,nagegarçon,2)))))))</f>
        <v>9</v>
      </c>
      <c r="AD613" s="423">
        <f>IF(AC613="VAL","VALIDÉ",AC613)</f>
        <v>9</v>
      </c>
      <c r="AE613" s="424">
        <f>IF(AND(H613="DSP",M613="DSP",T613="DSP",AA613="DSP",AD613="DSP"),"DSP",IF(AND(H613="DSP",M613="DSP",T613="DSP",AA613="DSP"),AD613,IF(AND(H613="DSP",M613="DSP",T613="DSP",AD613="DSP"),AA613,IF(AND(H613="DSP",M613="DSP",AA613="DSP",AD613="DSP"),T613,IF(AND(H613="DSP",T613="DSP",AA613="DSP",AD613="DSP"),M613,IF(AND(M613="DSP",T613="DSP",AA613="DSP",AD613="DSP"),H613,IF(AND(T613="DSP",AA613="DSP",AD613="DSP"),(H613+M613)/2,IF(AND(M613="DSP",AA613="DSP",AD613="DSP"),(H613+T613)/2,IF(AND(H613="DSP",AA613="DSP",AD613="DSP"),(M613+T613)/2,IF(AND(M613="DSP",T613="DSP",AD613="DSP"),(H613+AA613)/2,IF(AND(H613="DSP",T613="DSP",AD613="DSP"),(M613+AA613)/2,IF(AND(H613="DSP",M613="DSP",AD613="DSP"),(T613+AA613)/2,IF(AND(M613="DSP",T613="DSP",AA613="DSP"),(H613+AD613)/2,IF(AND(H613="DSP",T613="DSP",AA613="DSP"),(M613+AD613)/2,IF(AND(H613="DSP",M613="DSP",AA613="DSP"),(T613+AD613)/2,IF(AND(H613="DSP",M613="DSP",T613="DSP"),(AA613+AD613)/2,IF(AND(H613="DSP",M613="DSP"),(T613+AA613+AD613)/3,IF(AND(H613="DSP",T613="DSP"),(M613+AA613+AD613)/3,IF(AND(M613="DSP",T613="DSP"),(H613+AA613+AD613)/3,IF(AND(H613="DSP",AA613="DSP"),(M613+T613+AD613)/3,IF(AND(M613="DSP",AA613="DSP"),(H613+T613+AD613)/3,IF(AND(T613="DSP",AA613="DSP"),(H613+M613+AD613)/3,IF(AND(H613="DSP",AD613="DSP"),(M613+T613+AA613)/3,IF(AND(M613="DSP",AD613="DSP"),(H613+T613+AA613)/3,IF(AND(T613="DSP",AD613="DSP"),(H613+M613+AA613)/3,IF(AND(AA613="DSP",AD613="DSP"),(H613+M613+T613)/3,IF(H613="DSP",(M613+T613+AA613+AD613)/4,IF(M613="DSP",(H613+T613+AA613+AD613)/4,IF(T613="DSP",(H613+M613+AA613+AD613)/4,IF(AA613="DSP",(H613+M613+T613+AD613)/4,IF(AD613="DSP",(H613+M613+T613+AA613)/4,SUM(H613+M613+T613+AA613+AD613)/5)))))))))))))))))))))))))))))))</f>
        <v>11.9</v>
      </c>
      <c r="AF613" s="425">
        <f>IF(AE613="DSP",0,AE613)</f>
        <v>11.9</v>
      </c>
      <c r="AG613" s="484">
        <f>RANK(AF613,$AF$3:$AF$651,0)</f>
        <v>208</v>
      </c>
      <c r="AH613" s="426">
        <f>IF(ISERROR(VLOOKUP(B613,'Notes Ecrit'!$A$2:$B$650,2,FALSE)),"ABI",(VLOOKUP(B613,'Notes Ecrit'!$A$2:$B$650,2,FALSE)))</f>
        <v>7</v>
      </c>
      <c r="AI613" s="425">
        <f>IF(OR(AH613="ABI",AH613="VALIDÉ"),0,AH613)</f>
        <v>7</v>
      </c>
      <c r="AJ613" s="488">
        <f>RANK(AI613,$AI$3:$AI$651,0)</f>
        <v>183</v>
      </c>
      <c r="AK613" s="427">
        <f>IF(AH613="ABI","DEF",IF(AE613="DSP",AH613,(AE613*0.5+AH613*0.5)))</f>
        <v>9.4499999999999993</v>
      </c>
    </row>
    <row r="614" spans="1:37" ht="15.75" customHeight="1" thickBot="1" x14ac:dyDescent="0.35">
      <c r="A614" s="414" t="s">
        <v>1026</v>
      </c>
      <c r="B614" s="415">
        <v>21908129</v>
      </c>
      <c r="C614" s="446" t="s">
        <v>997</v>
      </c>
      <c r="D614" s="447" t="s">
        <v>156</v>
      </c>
      <c r="E614" s="418" t="s">
        <v>329</v>
      </c>
      <c r="F614" s="419" t="str">
        <f>IF(E614="ABI","ABI",IF(E614="DSP","DSP",IF(E614="VAL","VAL",(VLOOKUP(E614,tpstest,2)))))</f>
        <v>ABI</v>
      </c>
      <c r="G614" s="420">
        <f>IF(F614="ABI",0,IF(F614="DSP","DSP",IF(F614="VAL","VAL",(IF(A614="F",VLOOKUP(F614,endurfille,2),VLOOKUP(F614,endurgarçon,2))))))</f>
        <v>0</v>
      </c>
      <c r="H614" s="421">
        <f>IF(G614="VAL","VALIDÉ",G614)</f>
        <v>0</v>
      </c>
      <c r="I614" s="418" t="s">
        <v>329</v>
      </c>
      <c r="J614" s="420">
        <f>IF(I614="ABI",0,IF(I614="DSP","DSP",IF(I614="VAL","VAL",(IF(A614="F",VLOOKUP(I614,VIT20MF,2),VLOOKUP(I614,Vit20MG,2))))))</f>
        <v>0</v>
      </c>
      <c r="K614" s="418" t="s">
        <v>329</v>
      </c>
      <c r="L614" s="420">
        <f>IF(K614="ABI",0,IF(K614="DSP","DSP",IF(K614="VAL","VAL",(IF(A614="F",VLOOKUP(K614,vit50mf,2),VLOOKUP(K614,vit50mg,2))))))</f>
        <v>0</v>
      </c>
      <c r="M614" s="421">
        <f>IF(OR(J614="DSP",L614="DSP"),"DSP",IF(L614="VAL","VALIDÉ",(J614+L614)/2))</f>
        <v>0</v>
      </c>
      <c r="N614" s="418" t="s">
        <v>329</v>
      </c>
      <c r="O614" s="418"/>
      <c r="P614" s="422">
        <f>IF(OR(N614="DSP",N614="ABI",N614="VAL"),0,N614/O614)</f>
        <v>0</v>
      </c>
      <c r="Q614" s="420">
        <f>IF(N614="ABI",0,IF(N614="DSP","DSP",IF(N614="VAL","VAL",IF(A614="F",VLOOKUP(P614,forcefille,2),VLOOKUP(P614,forcegarçon,2)))))</f>
        <v>0</v>
      </c>
      <c r="R614" s="418" t="s">
        <v>329</v>
      </c>
      <c r="S614" s="420">
        <f>IF(R614="ABI",0,IF(R614="DSP","DSP",IF(R614="VAL","VAL",IF(A614="F",VLOOKUP(R614,détfille,2),VLOOKUP(R614,détgarçon,2)))))</f>
        <v>0</v>
      </c>
      <c r="T614" s="421">
        <f>IF(OR(Q614="VAL",S614="VAL"),"VALIDÉ",IF(AND(Q614="DSP",S614="DSP"),"DSP",IF(Q614="DSP",S614*2,IF(S614="DSP",Q614*2,(Q614+S614)))))</f>
        <v>0</v>
      </c>
      <c r="U614" s="418" t="s">
        <v>329</v>
      </c>
      <c r="V614" s="420">
        <f>IF(U614="ABI",0,IF(U614="DSP","DSP",IF(U614="VAL","VAL",IF(A614="F",VLOOKUP(U614,coorfille,2),VLOOKUP(U614,coorgarçon,2)))))</f>
        <v>0</v>
      </c>
      <c r="W614" s="418" t="s">
        <v>329</v>
      </c>
      <c r="X614" s="420">
        <f>IF(W614="ABI",0,IF(W614="DSP","DSP",IF(W614="VAL","VAL",IF(A614="F",VLOOKUP(W614,SouplesseFille,2),VLOOKUP(W614,SouplesseGarçon,2)))))</f>
        <v>0</v>
      </c>
      <c r="Y614" s="418" t="s">
        <v>329</v>
      </c>
      <c r="Z614" s="420">
        <f>IF(Y614="ABI",0,IF(Y614="DSP","DSP",IF(Y614="VAL","VAL",IF(A614="F",VLOOKUP(Y614,eqfille,2),VLOOKUP(Y614,eqgarçon,2)))))</f>
        <v>0</v>
      </c>
      <c r="AA614" s="421">
        <f>IF(AND(V614="DSP",X614="DSP",Z614="DSP"),"DSP",IF(AND(V614="DSP",X614="DSP"),Z614*4,IF(AND(V614="DSP",Z614="DSP"),X614*4,IF(AND(X614="DSP",Z614="DSP"),V614*2,IF(V614="DSP",(X614+Z614)*2,IF(X614="DSP",V614+Z614*2,IF(Z614="DSP",V614+X614*2,IF(Z614="VAL","VALIDÉ",V614+X614+Z614))))))))</f>
        <v>0</v>
      </c>
      <c r="AB614" s="418" t="s">
        <v>329</v>
      </c>
      <c r="AC614" s="420">
        <f>IF(AB614="ABI",0,IF(AB614="DNF",0,IF(AB614="DSP","DSP",IF(AB614="VAL","VAL",(IF(A614="F",VLOOKUP(AB614,nagefille,2),VLOOKUP(AB614,nagegarçon,2)))))))</f>
        <v>0</v>
      </c>
      <c r="AD614" s="423">
        <f>IF(AC614="VAL","VALIDÉ",AC614)</f>
        <v>0</v>
      </c>
      <c r="AE614" s="424">
        <f>IF(AND(H614="DSP",M614="DSP",T614="DSP",AA614="DSP",AD614="DSP"),"DSP",IF(AND(H614="DSP",M614="DSP",T614="DSP",AA614="DSP"),AD614,IF(AND(H614="DSP",M614="DSP",T614="DSP",AD614="DSP"),AA614,IF(AND(H614="DSP",M614="DSP",AA614="DSP",AD614="DSP"),T614,IF(AND(H614="DSP",T614="DSP",AA614="DSP",AD614="DSP"),M614,IF(AND(M614="DSP",T614="DSP",AA614="DSP",AD614="DSP"),H614,IF(AND(T614="DSP",AA614="DSP",AD614="DSP"),(H614+M614)/2,IF(AND(M614="DSP",AA614="DSP",AD614="DSP"),(H614+T614)/2,IF(AND(H614="DSP",AA614="DSP",AD614="DSP"),(M614+T614)/2,IF(AND(M614="DSP",T614="DSP",AD614="DSP"),(H614+AA614)/2,IF(AND(H614="DSP",T614="DSP",AD614="DSP"),(M614+AA614)/2,IF(AND(H614="DSP",M614="DSP",AD614="DSP"),(T614+AA614)/2,IF(AND(M614="DSP",T614="DSP",AA614="DSP"),(H614+AD614)/2,IF(AND(H614="DSP",T614="DSP",AA614="DSP"),(M614+AD614)/2,IF(AND(H614="DSP",M614="DSP",AA614="DSP"),(T614+AD614)/2,IF(AND(H614="DSP",M614="DSP",T614="DSP"),(AA614+AD614)/2,IF(AND(H614="DSP",M614="DSP"),(T614+AA614+AD614)/3,IF(AND(H614="DSP",T614="DSP"),(M614+AA614+AD614)/3,IF(AND(M614="DSP",T614="DSP"),(H614+AA614+AD614)/3,IF(AND(H614="DSP",AA614="DSP"),(M614+T614+AD614)/3,IF(AND(M614="DSP",AA614="DSP"),(H614+T614+AD614)/3,IF(AND(T614="DSP",AA614="DSP"),(H614+M614+AD614)/3,IF(AND(H614="DSP",AD614="DSP"),(M614+T614+AA614)/3,IF(AND(M614="DSP",AD614="DSP"),(H614+T614+AA614)/3,IF(AND(T614="DSP",AD614="DSP"),(H614+M614+AA614)/3,IF(AND(AA614="DSP",AD614="DSP"),(H614+M614+T614)/3,IF(H614="DSP",(M614+T614+AA614+AD614)/4,IF(M614="DSP",(H614+T614+AA614+AD614)/4,IF(T614="DSP",(H614+M614+AA614+AD614)/4,IF(AA614="DSP",(H614+M614+T614+AD614)/4,IF(AD614="DSP",(H614+M614+T614+AA614)/4,SUM(H614+M614+T614+AA614+AD614)/5)))))))))))))))))))))))))))))))</f>
        <v>0</v>
      </c>
      <c r="AF614" s="425">
        <f>IF(AE614="DSP",0,AE614)</f>
        <v>0</v>
      </c>
      <c r="AG614" s="484">
        <f>RANK(AF614,$AF$3:$AF$651,0)</f>
        <v>584</v>
      </c>
      <c r="AH614" s="426" t="str">
        <f>IF(ISERROR(VLOOKUP(B614,'Notes Ecrit'!$A$2:$B$650,2,FALSE)),"ABI",(VLOOKUP(B614,'Notes Ecrit'!$A$2:$B$650,2,FALSE)))</f>
        <v>ABI</v>
      </c>
      <c r="AI614" s="425">
        <f>IF(OR(AH614="ABI",AH614="VALIDÉ"),0,AH614)</f>
        <v>0</v>
      </c>
      <c r="AJ614" s="488">
        <f>RANK(AI614,$AI$3:$AI$651,0)</f>
        <v>592</v>
      </c>
      <c r="AK614" s="427" t="str">
        <f>IF(AH614="ABI","DEF",IF(AE614="DSP",AH614,(AE614*0.5+AH614*0.5)))</f>
        <v>DEF</v>
      </c>
    </row>
    <row r="615" spans="1:37" ht="15.75" customHeight="1" thickBot="1" x14ac:dyDescent="0.35">
      <c r="A615" s="414" t="s">
        <v>1026</v>
      </c>
      <c r="B615" s="415">
        <v>21905124</v>
      </c>
      <c r="C615" s="446" t="s">
        <v>998</v>
      </c>
      <c r="D615" s="447" t="s">
        <v>175</v>
      </c>
      <c r="E615" s="418">
        <v>14</v>
      </c>
      <c r="F615" s="419">
        <f>IF(E615="ABI","ABI",IF(E615="DSP","DSP",IF(E615="VAL","VAL",(VLOOKUP(E615,tpstest,2)))))</f>
        <v>16.5</v>
      </c>
      <c r="G615" s="420">
        <f>IF(F615="ABI",0,IF(F615="DSP","DSP",IF(F615="VAL","VAL",(IF(A615="F",VLOOKUP(F615,endurfille,2),VLOOKUP(F615,endurgarçon,2))))))</f>
        <v>11</v>
      </c>
      <c r="H615" s="421">
        <f>IF(G615="VAL","VALIDÉ",G615)</f>
        <v>11</v>
      </c>
      <c r="I615" s="418">
        <v>3.12</v>
      </c>
      <c r="J615" s="420">
        <f>IF(I615="ABI",0,IF(I615="DSP","DSP",IF(I615="VAL","VAL",(IF(A615="F",VLOOKUP(I615,VIT20MF,2),VLOOKUP(I615,Vit20MG,2))))))</f>
        <v>18</v>
      </c>
      <c r="K615" s="418">
        <v>6.99</v>
      </c>
      <c r="L615" s="420">
        <f>IF(K615="ABI",0,IF(K615="DSP","DSP",IF(K615="VAL","VAL",(IF(A615="F",VLOOKUP(K615,vit50mf,2),VLOOKUP(K615,vit50mg,2))))))</f>
        <v>10</v>
      </c>
      <c r="M615" s="421">
        <f>IF(OR(J615="DSP",L615="DSP"),"DSP",IF(L615="VAL","VALIDÉ",(J615+L615)/2))</f>
        <v>14</v>
      </c>
      <c r="N615" s="418">
        <v>46</v>
      </c>
      <c r="O615" s="418">
        <v>77</v>
      </c>
      <c r="P615" s="422">
        <f>IF(OR(N615="DSP",N615="ABI",N615="VAL"),0,N615/O615)</f>
        <v>0.59740259740259738</v>
      </c>
      <c r="Q615" s="420">
        <f>IF(N615="ABI",0,IF(N615="DSP","DSP",IF(N615="VAL","VAL",IF(A615="F",VLOOKUP(P615,forcefille,2),VLOOKUP(P615,forcegarçon,2)))))</f>
        <v>3</v>
      </c>
      <c r="R615" s="418">
        <v>34.700000000000003</v>
      </c>
      <c r="S615" s="420">
        <f>IF(R615="ABI",0,IF(R615="DSP","DSP",IF(R615="VAL","VAL",IF(A615="F",VLOOKUP(R615,détfille,2),VLOOKUP(R615,détgarçon,2)))))</f>
        <v>1.5</v>
      </c>
      <c r="T615" s="421">
        <f>IF(OR(Q615="VAL",S615="VAL"),"VALIDÉ",IF(AND(Q615="DSP",S615="DSP"),"DSP",IF(Q615="DSP",S615*2,IF(S615="DSP",Q615*2,(Q615+S615)))))</f>
        <v>4.5</v>
      </c>
      <c r="U615" s="418">
        <v>25.38</v>
      </c>
      <c r="V615" s="420">
        <f>IF(U615="ABI",0,IF(U615="DSP","DSP",IF(U615="VAL","VAL",IF(A615="F",VLOOKUP(U615,coorfille,2),VLOOKUP(U615,coorgarçon,2)))))</f>
        <v>5.25</v>
      </c>
      <c r="W615" s="418">
        <v>2</v>
      </c>
      <c r="X615" s="420">
        <f>IF(W615="ABI",0,IF(W615="DSP","DSP",IF(W615="VAL","VAL",IF(A615="F",VLOOKUP(W615,SouplesseFille,2),VLOOKUP(W615,SouplesseGarçon,2)))))</f>
        <v>3</v>
      </c>
      <c r="Y615" s="418">
        <v>4</v>
      </c>
      <c r="Z615" s="420">
        <f>IF(Y615="ABI",0,IF(Y615="DSP","DSP",IF(Y615="VAL","VAL",IF(A615="F",VLOOKUP(Y615,eqfille,2),VLOOKUP(Y615,eqgarçon,2)))))</f>
        <v>3</v>
      </c>
      <c r="AA615" s="421">
        <f>IF(AND(V615="DSP",X615="DSP",Z615="DSP"),"DSP",IF(AND(V615="DSP",X615="DSP"),Z615*4,IF(AND(V615="DSP",Z615="DSP"),X615*4,IF(AND(X615="DSP",Z615="DSP"),V615*2,IF(V615="DSP",(X615+Z615)*2,IF(X615="DSP",V615+Z615*2,IF(Z615="DSP",V615+X615*2,IF(Z615="VAL","VALIDÉ",V615+X615+Z615))))))))</f>
        <v>11.25</v>
      </c>
      <c r="AB615" s="418">
        <v>41.9</v>
      </c>
      <c r="AC615" s="420">
        <f>IF(AB615="ABI",0,IF(AB615="DNF",0,IF(AB615="DSP","DSP",IF(AB615="VAL","VAL",(IF(A615="F",VLOOKUP(AB615,nagefille,2),VLOOKUP(AB615,nagegarçon,2)))))))</f>
        <v>9</v>
      </c>
      <c r="AD615" s="423">
        <f>IF(AC615="VAL","VALIDÉ",AC615)</f>
        <v>9</v>
      </c>
      <c r="AE615" s="424">
        <f>IF(AND(H615="DSP",M615="DSP",T615="DSP",AA615="DSP",AD615="DSP"),"DSP",IF(AND(H615="DSP",M615="DSP",T615="DSP",AA615="DSP"),AD615,IF(AND(H615="DSP",M615="DSP",T615="DSP",AD615="DSP"),AA615,IF(AND(H615="DSP",M615="DSP",AA615="DSP",AD615="DSP"),T615,IF(AND(H615="DSP",T615="DSP",AA615="DSP",AD615="DSP"),M615,IF(AND(M615="DSP",T615="DSP",AA615="DSP",AD615="DSP"),H615,IF(AND(T615="DSP",AA615="DSP",AD615="DSP"),(H615+M615)/2,IF(AND(M615="DSP",AA615="DSP",AD615="DSP"),(H615+T615)/2,IF(AND(H615="DSP",AA615="DSP",AD615="DSP"),(M615+T615)/2,IF(AND(M615="DSP",T615="DSP",AD615="DSP"),(H615+AA615)/2,IF(AND(H615="DSP",T615="DSP",AD615="DSP"),(M615+AA615)/2,IF(AND(H615="DSP",M615="DSP",AD615="DSP"),(T615+AA615)/2,IF(AND(M615="DSP",T615="DSP",AA615="DSP"),(H615+AD615)/2,IF(AND(H615="DSP",T615="DSP",AA615="DSP"),(M615+AD615)/2,IF(AND(H615="DSP",M615="DSP",AA615="DSP"),(T615+AD615)/2,IF(AND(H615="DSP",M615="DSP",T615="DSP"),(AA615+AD615)/2,IF(AND(H615="DSP",M615="DSP"),(T615+AA615+AD615)/3,IF(AND(H615="DSP",T615="DSP"),(M615+AA615+AD615)/3,IF(AND(M615="DSP",T615="DSP"),(H615+AA615+AD615)/3,IF(AND(H615="DSP",AA615="DSP"),(M615+T615+AD615)/3,IF(AND(M615="DSP",AA615="DSP"),(H615+T615+AD615)/3,IF(AND(T615="DSP",AA615="DSP"),(H615+M615+AD615)/3,IF(AND(H615="DSP",AD615="DSP"),(M615+T615+AA615)/3,IF(AND(M615="DSP",AD615="DSP"),(H615+T615+AA615)/3,IF(AND(T615="DSP",AD615="DSP"),(H615+M615+AA615)/3,IF(AND(AA615="DSP",AD615="DSP"),(H615+M615+T615)/3,IF(H615="DSP",(M615+T615+AA615+AD615)/4,IF(M615="DSP",(H615+T615+AA615+AD615)/4,IF(T615="DSP",(H615+M615+AA615+AD615)/4,IF(AA615="DSP",(H615+M615+T615+AD615)/4,IF(AD615="DSP",(H615+M615+T615+AA615)/4,SUM(H615+M615+T615+AA615+AD615)/5)))))))))))))))))))))))))))))))</f>
        <v>9.9499999999999993</v>
      </c>
      <c r="AF615" s="425">
        <f>IF(AE615="DSP",0,AE615)</f>
        <v>9.9499999999999993</v>
      </c>
      <c r="AG615" s="484">
        <f>RANK(AF615,$AF$3:$AF$651,0)</f>
        <v>434</v>
      </c>
      <c r="AH615" s="426">
        <f>IF(ISERROR(VLOOKUP(B615,'Notes Ecrit'!$A$2:$B$650,2,FALSE)),"ABI",(VLOOKUP(B615,'Notes Ecrit'!$A$2:$B$650,2,FALSE)))</f>
        <v>5</v>
      </c>
      <c r="AI615" s="425">
        <f>IF(OR(AH615="ABI",AH615="VALIDÉ"),0,AH615)</f>
        <v>5</v>
      </c>
      <c r="AJ615" s="488">
        <f>RANK(AI615,$AI$3:$AI$651,0)</f>
        <v>416</v>
      </c>
      <c r="AK615" s="427">
        <f>IF(AH615="ABI","DEF",IF(AE615="DSP",AH615,(AE615*0.5+AH615*0.5)))</f>
        <v>7.4749999999999996</v>
      </c>
    </row>
    <row r="616" spans="1:37" ht="15.75" customHeight="1" thickBot="1" x14ac:dyDescent="0.35">
      <c r="A616" s="414" t="s">
        <v>1026</v>
      </c>
      <c r="B616" s="415">
        <v>21909342</v>
      </c>
      <c r="C616" s="446" t="s">
        <v>999</v>
      </c>
      <c r="D616" s="447" t="s">
        <v>113</v>
      </c>
      <c r="E616" s="418">
        <v>18</v>
      </c>
      <c r="F616" s="419">
        <f>IF(E616="ABI","ABI",IF(E616="DSP","DSP",IF(E616="VAL","VAL",(VLOOKUP(E616,tpstest,2)))))</f>
        <v>18.5</v>
      </c>
      <c r="G616" s="420">
        <f>IF(F616="ABI",0,IF(F616="DSP","DSP",IF(F616="VAL","VAL",(IF(A616="F",VLOOKUP(F616,endurfille,2),VLOOKUP(F616,endurgarçon,2))))))</f>
        <v>15</v>
      </c>
      <c r="H616" s="421">
        <f>IF(G616="VAL","VALIDÉ",G616)</f>
        <v>15</v>
      </c>
      <c r="I616" s="418">
        <v>2.97</v>
      </c>
      <c r="J616" s="420">
        <f>IF(I616="ABI",0,IF(I616="DSP","DSP",IF(I616="VAL","VAL",(IF(A616="F",VLOOKUP(I616,VIT20MF,2),VLOOKUP(I616,Vit20MG,2))))))</f>
        <v>20</v>
      </c>
      <c r="K616" s="418">
        <v>6.53</v>
      </c>
      <c r="L616" s="420">
        <f>IF(K616="ABI",0,IF(K616="DSP","DSP",IF(K616="VAL","VAL",(IF(A616="F",VLOOKUP(K616,vit50mf,2),VLOOKUP(K616,vit50mg,2))))))</f>
        <v>13</v>
      </c>
      <c r="M616" s="421">
        <f>IF(OR(J616="DSP",L616="DSP"),"DSP",IF(L616="VAL","VALIDÉ",(J616+L616)/2))</f>
        <v>16.5</v>
      </c>
      <c r="N616" s="418">
        <v>64</v>
      </c>
      <c r="O616" s="418">
        <v>67</v>
      </c>
      <c r="P616" s="422">
        <f>IF(OR(N616="DSP",N616="ABI",N616="VAL"),0,N616/O616)</f>
        <v>0.95522388059701491</v>
      </c>
      <c r="Q616" s="420">
        <f>IF(N616="ABI",0,IF(N616="DSP","DSP",IF(N616="VAL","VAL",IF(A616="F",VLOOKUP(P616,forcefille,2),VLOOKUP(P616,forcegarçon,2)))))</f>
        <v>5</v>
      </c>
      <c r="R616" s="418">
        <v>58</v>
      </c>
      <c r="S616" s="420">
        <f>IF(R616="ABI",0,IF(R616="DSP","DSP",IF(R616="VAL","VAL",IF(A616="F",VLOOKUP(R616,détfille,2),VLOOKUP(R616,détgarçon,2)))))</f>
        <v>7.5</v>
      </c>
      <c r="T616" s="421">
        <f>IF(OR(Q616="VAL",S616="VAL"),"VALIDÉ",IF(AND(Q616="DSP",S616="DSP"),"DSP",IF(Q616="DSP",S616*2,IF(S616="DSP",Q616*2,(Q616+S616)))))</f>
        <v>12.5</v>
      </c>
      <c r="U616" s="418">
        <v>24.94</v>
      </c>
      <c r="V616" s="420">
        <f>IF(U616="ABI",0,IF(U616="DSP","DSP",IF(U616="VAL","VAL",IF(A616="F",VLOOKUP(U616,coorfille,2),VLOOKUP(U616,coorgarçon,2)))))</f>
        <v>5.5</v>
      </c>
      <c r="W616" s="418">
        <v>0</v>
      </c>
      <c r="X616" s="420">
        <f>IF(W616="ABI",0,IF(W616="DSP","DSP",IF(W616="VAL","VAL",IF(A616="F",VLOOKUP(W616,SouplesseFille,2),VLOOKUP(W616,SouplesseGarçon,2)))))</f>
        <v>2.5</v>
      </c>
      <c r="Y616" s="418">
        <v>7</v>
      </c>
      <c r="Z616" s="420">
        <f>IF(Y616="ABI",0,IF(Y616="DSP","DSP",IF(Y616="VAL","VAL",IF(A616="F",VLOOKUP(Y616,eqfille,2),VLOOKUP(Y616,eqgarçon,2)))))</f>
        <v>1.5</v>
      </c>
      <c r="AA616" s="421">
        <f>IF(AND(V616="DSP",X616="DSP",Z616="DSP"),"DSP",IF(AND(V616="DSP",X616="DSP"),Z616*4,IF(AND(V616="DSP",Z616="DSP"),X616*4,IF(AND(X616="DSP",Z616="DSP"),V616*2,IF(V616="DSP",(X616+Z616)*2,IF(X616="DSP",V616+Z616*2,IF(Z616="DSP",V616+X616*2,IF(Z616="VAL","VALIDÉ",V616+X616+Z616))))))))</f>
        <v>9.5</v>
      </c>
      <c r="AB616" s="418">
        <v>35.409999999999997</v>
      </c>
      <c r="AC616" s="420">
        <f>IF(AB616="ABI",0,IF(AB616="DNF",0,IF(AB616="DSP","DSP",IF(AB616="VAL","VAL",(IF(A616="F",VLOOKUP(AB616,nagefille,2),VLOOKUP(AB616,nagegarçon,2)))))))</f>
        <v>13</v>
      </c>
      <c r="AD616" s="423">
        <f>IF(AC616="VAL","VALIDÉ",AC616)</f>
        <v>13</v>
      </c>
      <c r="AE616" s="424">
        <f>IF(AND(H616="DSP",M616="DSP",T616="DSP",AA616="DSP",AD616="DSP"),"DSP",IF(AND(H616="DSP",M616="DSP",T616="DSP",AA616="DSP"),AD616,IF(AND(H616="DSP",M616="DSP",T616="DSP",AD616="DSP"),AA616,IF(AND(H616="DSP",M616="DSP",AA616="DSP",AD616="DSP"),T616,IF(AND(H616="DSP",T616="DSP",AA616="DSP",AD616="DSP"),M616,IF(AND(M616="DSP",T616="DSP",AA616="DSP",AD616="DSP"),H616,IF(AND(T616="DSP",AA616="DSP",AD616="DSP"),(H616+M616)/2,IF(AND(M616="DSP",AA616="DSP",AD616="DSP"),(H616+T616)/2,IF(AND(H616="DSP",AA616="DSP",AD616="DSP"),(M616+T616)/2,IF(AND(M616="DSP",T616="DSP",AD616="DSP"),(H616+AA616)/2,IF(AND(H616="DSP",T616="DSP",AD616="DSP"),(M616+AA616)/2,IF(AND(H616="DSP",M616="DSP",AD616="DSP"),(T616+AA616)/2,IF(AND(M616="DSP",T616="DSP",AA616="DSP"),(H616+AD616)/2,IF(AND(H616="DSP",T616="DSP",AA616="DSP"),(M616+AD616)/2,IF(AND(H616="DSP",M616="DSP",AA616="DSP"),(T616+AD616)/2,IF(AND(H616="DSP",M616="DSP",T616="DSP"),(AA616+AD616)/2,IF(AND(H616="DSP",M616="DSP"),(T616+AA616+AD616)/3,IF(AND(H616="DSP",T616="DSP"),(M616+AA616+AD616)/3,IF(AND(M616="DSP",T616="DSP"),(H616+AA616+AD616)/3,IF(AND(H616="DSP",AA616="DSP"),(M616+T616+AD616)/3,IF(AND(M616="DSP",AA616="DSP"),(H616+T616+AD616)/3,IF(AND(T616="DSP",AA616="DSP"),(H616+M616+AD616)/3,IF(AND(H616="DSP",AD616="DSP"),(M616+T616+AA616)/3,IF(AND(M616="DSP",AD616="DSP"),(H616+T616+AA616)/3,IF(AND(T616="DSP",AD616="DSP"),(H616+M616+AA616)/3,IF(AND(AA616="DSP",AD616="DSP"),(H616+M616+T616)/3,IF(H616="DSP",(M616+T616+AA616+AD616)/4,IF(M616="DSP",(H616+T616+AA616+AD616)/4,IF(T616="DSP",(H616+M616+AA616+AD616)/4,IF(AA616="DSP",(H616+M616+T616+AD616)/4,IF(AD616="DSP",(H616+M616+T616+AA616)/4,SUM(H616+M616+T616+AA616+AD616)/5)))))))))))))))))))))))))))))))</f>
        <v>13.3</v>
      </c>
      <c r="AF616" s="425">
        <f>IF(AE616="DSP",0,AE616)</f>
        <v>13.3</v>
      </c>
      <c r="AG616" s="484">
        <f>RANK(AF616,$AF$3:$AF$651,0)</f>
        <v>58</v>
      </c>
      <c r="AH616" s="426">
        <f>IF(ISERROR(VLOOKUP(B616,'Notes Ecrit'!$A$2:$B$650,2,FALSE)),"ABI",(VLOOKUP(B616,'Notes Ecrit'!$A$2:$B$650,2,FALSE)))</f>
        <v>6.5</v>
      </c>
      <c r="AI616" s="425">
        <f>IF(OR(AH616="ABI",AH616="VALIDÉ"),0,AH616)</f>
        <v>6.5</v>
      </c>
      <c r="AJ616" s="488">
        <f>RANK(AI616,$AI$3:$AI$651,0)</f>
        <v>238</v>
      </c>
      <c r="AK616" s="427">
        <f>IF(AH616="ABI","DEF",IF(AE616="DSP",AH616,(AE616*0.5+AH616*0.5)))</f>
        <v>9.9</v>
      </c>
    </row>
    <row r="617" spans="1:37" ht="15.75" customHeight="1" thickBot="1" x14ac:dyDescent="0.35">
      <c r="A617" s="414" t="s">
        <v>1026</v>
      </c>
      <c r="B617" s="415">
        <v>21910099</v>
      </c>
      <c r="C617" s="446" t="s">
        <v>56</v>
      </c>
      <c r="D617" s="447" t="s">
        <v>153</v>
      </c>
      <c r="E617" s="418" t="s">
        <v>329</v>
      </c>
      <c r="F617" s="419" t="str">
        <f>IF(E617="ABI","ABI",IF(E617="DSP","DSP",IF(E617="VAL","VAL",(VLOOKUP(E617,tpstest,2)))))</f>
        <v>ABI</v>
      </c>
      <c r="G617" s="420">
        <f>IF(F617="ABI",0,IF(F617="DSP","DSP",IF(F617="VAL","VAL",(IF(A617="F",VLOOKUP(F617,endurfille,2),VLOOKUP(F617,endurgarçon,2))))))</f>
        <v>0</v>
      </c>
      <c r="H617" s="421">
        <f>IF(G617="VAL","VALIDÉ",G617)</f>
        <v>0</v>
      </c>
      <c r="I617" s="418" t="s">
        <v>329</v>
      </c>
      <c r="J617" s="420">
        <f>IF(I617="ABI",0,IF(I617="DSP","DSP",IF(I617="VAL","VAL",(IF(A617="F",VLOOKUP(I617,VIT20MF,2),VLOOKUP(I617,Vit20MG,2))))))</f>
        <v>0</v>
      </c>
      <c r="K617" s="418" t="s">
        <v>329</v>
      </c>
      <c r="L617" s="420">
        <f>IF(K617="ABI",0,IF(K617="DSP","DSP",IF(K617="VAL","VAL",(IF(A617="F",VLOOKUP(K617,vit50mf,2),VLOOKUP(K617,vit50mg,2))))))</f>
        <v>0</v>
      </c>
      <c r="M617" s="421">
        <f>IF(OR(J617="DSP",L617="DSP"),"DSP",IF(L617="VAL","VALIDÉ",(J617+L617)/2))</f>
        <v>0</v>
      </c>
      <c r="N617" s="418" t="s">
        <v>329</v>
      </c>
      <c r="O617" s="418"/>
      <c r="P617" s="422">
        <f>IF(OR(N617="DSP",N617="ABI",N617="VAL"),0,N617/O617)</f>
        <v>0</v>
      </c>
      <c r="Q617" s="420">
        <f>IF(N617="ABI",0,IF(N617="DSP","DSP",IF(N617="VAL","VAL",IF(A617="F",VLOOKUP(P617,forcefille,2),VLOOKUP(P617,forcegarçon,2)))))</f>
        <v>0</v>
      </c>
      <c r="R617" s="418" t="s">
        <v>329</v>
      </c>
      <c r="S617" s="420">
        <f>IF(R617="ABI",0,IF(R617="DSP","DSP",IF(R617="VAL","VAL",IF(A617="F",VLOOKUP(R617,détfille,2),VLOOKUP(R617,détgarçon,2)))))</f>
        <v>0</v>
      </c>
      <c r="T617" s="421">
        <f>IF(OR(Q617="VAL",S617="VAL"),"VALIDÉ",IF(AND(Q617="DSP",S617="DSP"),"DSP",IF(Q617="DSP",S617*2,IF(S617="DSP",Q617*2,(Q617+S617)))))</f>
        <v>0</v>
      </c>
      <c r="U617" s="418" t="s">
        <v>329</v>
      </c>
      <c r="V617" s="420">
        <f>IF(U617="ABI",0,IF(U617="DSP","DSP",IF(U617="VAL","VAL",IF(A617="F",VLOOKUP(U617,coorfille,2),VLOOKUP(U617,coorgarçon,2)))))</f>
        <v>0</v>
      </c>
      <c r="W617" s="418" t="s">
        <v>329</v>
      </c>
      <c r="X617" s="420">
        <f>IF(W617="ABI",0,IF(W617="DSP","DSP",IF(W617="VAL","VAL",IF(A617="F",VLOOKUP(W617,SouplesseFille,2),VLOOKUP(W617,SouplesseGarçon,2)))))</f>
        <v>0</v>
      </c>
      <c r="Y617" s="418" t="s">
        <v>329</v>
      </c>
      <c r="Z617" s="420">
        <f>IF(Y617="ABI",0,IF(Y617="DSP","DSP",IF(Y617="VAL","VAL",IF(A617="F",VLOOKUP(Y617,eqfille,2),VLOOKUP(Y617,eqgarçon,2)))))</f>
        <v>0</v>
      </c>
      <c r="AA617" s="421">
        <f>IF(AND(V617="DSP",X617="DSP",Z617="DSP"),"DSP",IF(AND(V617="DSP",X617="DSP"),Z617*4,IF(AND(V617="DSP",Z617="DSP"),X617*4,IF(AND(X617="DSP",Z617="DSP"),V617*2,IF(V617="DSP",(X617+Z617)*2,IF(X617="DSP",V617+Z617*2,IF(Z617="DSP",V617+X617*2,IF(Z617="VAL","VALIDÉ",V617+X617+Z617))))))))</f>
        <v>0</v>
      </c>
      <c r="AB617" s="418" t="s">
        <v>329</v>
      </c>
      <c r="AC617" s="420">
        <f>IF(AB617="ABI",0,IF(AB617="DNF",0,IF(AB617="DSP","DSP",IF(AB617="VAL","VAL",(IF(A617="F",VLOOKUP(AB617,nagefille,2),VLOOKUP(AB617,nagegarçon,2)))))))</f>
        <v>0</v>
      </c>
      <c r="AD617" s="423">
        <f>IF(AC617="VAL","VALIDÉ",AC617)</f>
        <v>0</v>
      </c>
      <c r="AE617" s="424">
        <f>IF(AND(H617="DSP",M617="DSP",T617="DSP",AA617="DSP",AD617="DSP"),"DSP",IF(AND(H617="DSP",M617="DSP",T617="DSP",AA617="DSP"),AD617,IF(AND(H617="DSP",M617="DSP",T617="DSP",AD617="DSP"),AA617,IF(AND(H617="DSP",M617="DSP",AA617="DSP",AD617="DSP"),T617,IF(AND(H617="DSP",T617="DSP",AA617="DSP",AD617="DSP"),M617,IF(AND(M617="DSP",T617="DSP",AA617="DSP",AD617="DSP"),H617,IF(AND(T617="DSP",AA617="DSP",AD617="DSP"),(H617+M617)/2,IF(AND(M617="DSP",AA617="DSP",AD617="DSP"),(H617+T617)/2,IF(AND(H617="DSP",AA617="DSP",AD617="DSP"),(M617+T617)/2,IF(AND(M617="DSP",T617="DSP",AD617="DSP"),(H617+AA617)/2,IF(AND(H617="DSP",T617="DSP",AD617="DSP"),(M617+AA617)/2,IF(AND(H617="DSP",M617="DSP",AD617="DSP"),(T617+AA617)/2,IF(AND(M617="DSP",T617="DSP",AA617="DSP"),(H617+AD617)/2,IF(AND(H617="DSP",T617="DSP",AA617="DSP"),(M617+AD617)/2,IF(AND(H617="DSP",M617="DSP",AA617="DSP"),(T617+AD617)/2,IF(AND(H617="DSP",M617="DSP",T617="DSP"),(AA617+AD617)/2,IF(AND(H617="DSP",M617="DSP"),(T617+AA617+AD617)/3,IF(AND(H617="DSP",T617="DSP"),(M617+AA617+AD617)/3,IF(AND(M617="DSP",T617="DSP"),(H617+AA617+AD617)/3,IF(AND(H617="DSP",AA617="DSP"),(M617+T617+AD617)/3,IF(AND(M617="DSP",AA617="DSP"),(H617+T617+AD617)/3,IF(AND(T617="DSP",AA617="DSP"),(H617+M617+AD617)/3,IF(AND(H617="DSP",AD617="DSP"),(M617+T617+AA617)/3,IF(AND(M617="DSP",AD617="DSP"),(H617+T617+AA617)/3,IF(AND(T617="DSP",AD617="DSP"),(H617+M617+AA617)/3,IF(AND(AA617="DSP",AD617="DSP"),(H617+M617+T617)/3,IF(H617="DSP",(M617+T617+AA617+AD617)/4,IF(M617="DSP",(H617+T617+AA617+AD617)/4,IF(T617="DSP",(H617+M617+AA617+AD617)/4,IF(AA617="DSP",(H617+M617+T617+AD617)/4,IF(AD617="DSP",(H617+M617+T617+AA617)/4,SUM(H617+M617+T617+AA617+AD617)/5)))))))))))))))))))))))))))))))</f>
        <v>0</v>
      </c>
      <c r="AF617" s="425">
        <f>IF(AE617="DSP",0,AE617)</f>
        <v>0</v>
      </c>
      <c r="AG617" s="484">
        <f>RANK(AF617,$AF$3:$AF$651,0)</f>
        <v>584</v>
      </c>
      <c r="AH617" s="426" t="str">
        <f>IF(ISERROR(VLOOKUP(B617,'Notes Ecrit'!$A$2:$B$650,2,FALSE)),"ABI",(VLOOKUP(B617,'Notes Ecrit'!$A$2:$B$650,2,FALSE)))</f>
        <v>ABI</v>
      </c>
      <c r="AI617" s="425">
        <f>IF(OR(AH617="ABI",AH617="VALIDÉ"),0,AH617)</f>
        <v>0</v>
      </c>
      <c r="AJ617" s="488">
        <f>RANK(AI617,$AI$3:$AI$651,0)</f>
        <v>592</v>
      </c>
      <c r="AK617" s="427" t="str">
        <f>IF(AH617="ABI","DEF",IF(AE617="DSP",AH617,(AE617*0.5+AH617*0.5)))</f>
        <v>DEF</v>
      </c>
    </row>
    <row r="618" spans="1:37" ht="15.75" customHeight="1" thickBot="1" x14ac:dyDescent="0.35">
      <c r="A618" s="414" t="s">
        <v>1026</v>
      </c>
      <c r="B618" s="415">
        <v>21804448</v>
      </c>
      <c r="C618" s="446" t="s">
        <v>321</v>
      </c>
      <c r="D618" s="447" t="s">
        <v>131</v>
      </c>
      <c r="E618" s="418">
        <v>17</v>
      </c>
      <c r="F618" s="419">
        <f>IF(E618="ABI","ABI",IF(E618="DSP","DSP",IF(E618="VAL","VAL",(VLOOKUP(E618,tpstest,2)))))</f>
        <v>18</v>
      </c>
      <c r="G618" s="420">
        <f>IF(F618="ABI",0,IF(F618="DSP","DSP",IF(F618="VAL","VAL",(IF(A618="F",VLOOKUP(F618,endurfille,2),VLOOKUP(F618,endurgarçon,2))))))</f>
        <v>14</v>
      </c>
      <c r="H618" s="421">
        <f>IF(G618="VAL","VALIDÉ",G618)</f>
        <v>14</v>
      </c>
      <c r="I618" s="418">
        <v>3.13</v>
      </c>
      <c r="J618" s="420">
        <f>IF(I618="ABI",0,IF(I618="DSP","DSP",IF(I618="VAL","VAL",(IF(A618="F",VLOOKUP(I618,VIT20MF,2),VLOOKUP(I618,Vit20MG,2))))))</f>
        <v>18</v>
      </c>
      <c r="K618" s="418">
        <v>6.77</v>
      </c>
      <c r="L618" s="420">
        <f>IF(K618="ABI",0,IF(K618="DSP","DSP",IF(K618="VAL","VAL",(IF(A618="F",VLOOKUP(K618,vit50mf,2),VLOOKUP(K618,vit50mg,2))))))</f>
        <v>11</v>
      </c>
      <c r="M618" s="421">
        <f>IF(OR(J618="DSP",L618="DSP"),"DSP",IF(L618="VAL","VALIDÉ",(J618+L618)/2))</f>
        <v>14.5</v>
      </c>
      <c r="N618" s="418">
        <v>58</v>
      </c>
      <c r="O618" s="418">
        <v>72</v>
      </c>
      <c r="P618" s="422">
        <f>IF(OR(N618="DSP",N618="ABI",N618="VAL"),0,N618/O618)</f>
        <v>0.80555555555555558</v>
      </c>
      <c r="Q618" s="420">
        <f>IF(N618="ABI",0,IF(N618="DSP","DSP",IF(N618="VAL","VAL",IF(A618="F",VLOOKUP(P618,forcefille,2),VLOOKUP(P618,forcegarçon,2)))))</f>
        <v>4.5</v>
      </c>
      <c r="R618" s="418">
        <v>41</v>
      </c>
      <c r="S618" s="420">
        <f>IF(R618="ABI",0,IF(R618="DSP","DSP",IF(R618="VAL","VAL",IF(A618="F",VLOOKUP(R618,détfille,2),VLOOKUP(R618,détgarçon,2)))))</f>
        <v>3.5</v>
      </c>
      <c r="T618" s="421">
        <f>IF(OR(Q618="VAL",S618="VAL"),"VALIDÉ",IF(AND(Q618="DSP",S618="DSP"),"DSP",IF(Q618="DSP",S618*2,IF(S618="DSP",Q618*2,(Q618+S618)))))</f>
        <v>8</v>
      </c>
      <c r="U618" s="418">
        <v>26.21</v>
      </c>
      <c r="V618" s="420">
        <f>IF(U618="ABI",0,IF(U618="DSP","DSP",IF(U618="VAL","VAL",IF(A618="F",VLOOKUP(U618,coorfille,2),VLOOKUP(U618,coorgarçon,2)))))</f>
        <v>4.75</v>
      </c>
      <c r="W618" s="418">
        <v>0</v>
      </c>
      <c r="X618" s="420">
        <f>IF(W618="ABI",0,IF(W618="DSP","DSP",IF(W618="VAL","VAL",IF(A618="F",VLOOKUP(W618,SouplesseFille,2),VLOOKUP(W618,SouplesseGarçon,2)))))</f>
        <v>2.5</v>
      </c>
      <c r="Y618" s="418">
        <v>9</v>
      </c>
      <c r="Z618" s="420">
        <f>IF(Y618="ABI",0,IF(Y618="DSP","DSP",IF(Y618="VAL","VAL",IF(A618="F",VLOOKUP(Y618,eqfille,2),VLOOKUP(Y618,eqgarçon,2)))))</f>
        <v>0.5</v>
      </c>
      <c r="AA618" s="421">
        <f>IF(AND(V618="DSP",X618="DSP",Z618="DSP"),"DSP",IF(AND(V618="DSP",X618="DSP"),Z618*4,IF(AND(V618="DSP",Z618="DSP"),X618*4,IF(AND(X618="DSP",Z618="DSP"),V618*2,IF(V618="DSP",(X618+Z618)*2,IF(X618="DSP",V618+Z618*2,IF(Z618="DSP",V618+X618*2,IF(Z618="VAL","VALIDÉ",V618+X618+Z618))))))))</f>
        <v>7.75</v>
      </c>
      <c r="AB618" s="418">
        <v>38.18</v>
      </c>
      <c r="AC618" s="420">
        <f>IF(AB618="ABI",0,IF(AB618="DNF",0,IF(AB618="DSP","DSP",IF(AB618="VAL","VAL",(IF(A618="F",VLOOKUP(AB618,nagefille,2),VLOOKUP(AB618,nagegarçon,2)))))))</f>
        <v>11</v>
      </c>
      <c r="AD618" s="423">
        <f>IF(AC618="VAL","VALIDÉ",AC618)</f>
        <v>11</v>
      </c>
      <c r="AE618" s="424">
        <f>IF(AND(H618="DSP",M618="DSP",T618="DSP",AA618="DSP",AD618="DSP"),"DSP",IF(AND(H618="DSP",M618="DSP",T618="DSP",AA618="DSP"),AD618,IF(AND(H618="DSP",M618="DSP",T618="DSP",AD618="DSP"),AA618,IF(AND(H618="DSP",M618="DSP",AA618="DSP",AD618="DSP"),T618,IF(AND(H618="DSP",T618="DSP",AA618="DSP",AD618="DSP"),M618,IF(AND(M618="DSP",T618="DSP",AA618="DSP",AD618="DSP"),H618,IF(AND(T618="DSP",AA618="DSP",AD618="DSP"),(H618+M618)/2,IF(AND(M618="DSP",AA618="DSP",AD618="DSP"),(H618+T618)/2,IF(AND(H618="DSP",AA618="DSP",AD618="DSP"),(M618+T618)/2,IF(AND(M618="DSP",T618="DSP",AD618="DSP"),(H618+AA618)/2,IF(AND(H618="DSP",T618="DSP",AD618="DSP"),(M618+AA618)/2,IF(AND(H618="DSP",M618="DSP",AD618="DSP"),(T618+AA618)/2,IF(AND(M618="DSP",T618="DSP",AA618="DSP"),(H618+AD618)/2,IF(AND(H618="DSP",T618="DSP",AA618="DSP"),(M618+AD618)/2,IF(AND(H618="DSP",M618="DSP",AA618="DSP"),(T618+AD618)/2,IF(AND(H618="DSP",M618="DSP",T618="DSP"),(AA618+AD618)/2,IF(AND(H618="DSP",M618="DSP"),(T618+AA618+AD618)/3,IF(AND(H618="DSP",T618="DSP"),(M618+AA618+AD618)/3,IF(AND(M618="DSP",T618="DSP"),(H618+AA618+AD618)/3,IF(AND(H618="DSP",AA618="DSP"),(M618+T618+AD618)/3,IF(AND(M618="DSP",AA618="DSP"),(H618+T618+AD618)/3,IF(AND(T618="DSP",AA618="DSP"),(H618+M618+AD618)/3,IF(AND(H618="DSP",AD618="DSP"),(M618+T618+AA618)/3,IF(AND(M618="DSP",AD618="DSP"),(H618+T618+AA618)/3,IF(AND(T618="DSP",AD618="DSP"),(H618+M618+AA618)/3,IF(AND(AA618="DSP",AD618="DSP"),(H618+M618+T618)/3,IF(H618="DSP",(M618+T618+AA618+AD618)/4,IF(M618="DSP",(H618+T618+AA618+AD618)/4,IF(T618="DSP",(H618+M618+AA618+AD618)/4,IF(AA618="DSP",(H618+M618+T618+AD618)/4,IF(AD618="DSP",(H618+M618+T618+AA618)/4,SUM(H618+M618+T618+AA618+AD618)/5)))))))))))))))))))))))))))))))</f>
        <v>11.05</v>
      </c>
      <c r="AF618" s="425">
        <f>IF(AE618="DSP",0,AE618)</f>
        <v>11.05</v>
      </c>
      <c r="AG618" s="484">
        <f>RANK(AF618,$AF$3:$AF$651,0)</f>
        <v>317</v>
      </c>
      <c r="AH618" s="426">
        <f>IF(ISERROR(VLOOKUP(B618,'Notes Ecrit'!$A$2:$B$650,2,FALSE)),"ABI",(VLOOKUP(B618,'Notes Ecrit'!$A$2:$B$650,2,FALSE)))</f>
        <v>5</v>
      </c>
      <c r="AI618" s="425">
        <f>IF(OR(AH618="ABI",AH618="VALIDÉ"),0,AH618)</f>
        <v>5</v>
      </c>
      <c r="AJ618" s="488">
        <f>RANK(AI618,$AI$3:$AI$651,0)</f>
        <v>416</v>
      </c>
      <c r="AK618" s="427">
        <f>IF(AH618="ABI","DEF",IF(AE618="DSP",AH618,(AE618*0.5+AH618*0.5)))</f>
        <v>8.0250000000000004</v>
      </c>
    </row>
    <row r="619" spans="1:37" ht="15.75" customHeight="1" thickBot="1" x14ac:dyDescent="0.35">
      <c r="A619" s="414" t="s">
        <v>1026</v>
      </c>
      <c r="B619" s="415">
        <v>21912107</v>
      </c>
      <c r="C619" s="446" t="s">
        <v>57</v>
      </c>
      <c r="D619" s="447" t="s">
        <v>310</v>
      </c>
      <c r="E619" s="418">
        <v>20</v>
      </c>
      <c r="F619" s="419">
        <f>IF(E619="ABI","ABI",IF(E619="DSP","DSP",IF(E619="VAL","VAL",(VLOOKUP(E619,tpstest,2)))))</f>
        <v>19.5</v>
      </c>
      <c r="G619" s="420">
        <f>IF(F619="ABI",0,IF(F619="DSP","DSP",IF(F619="VAL","VAL",(IF(A619="F",VLOOKUP(F619,endurfille,2),VLOOKUP(F619,endurgarçon,2))))))</f>
        <v>17</v>
      </c>
      <c r="H619" s="421">
        <f>IF(G619="VAL","VALIDÉ",G619)</f>
        <v>17</v>
      </c>
      <c r="I619" s="418">
        <v>2.99</v>
      </c>
      <c r="J619" s="420">
        <f>IF(I619="ABI",0,IF(I619="DSP","DSP",IF(I619="VAL","VAL",(IF(A619="F",VLOOKUP(I619,VIT20MF,2),VLOOKUP(I619,Vit20MG,2))))))</f>
        <v>20</v>
      </c>
      <c r="K619" s="418">
        <v>6.36</v>
      </c>
      <c r="L619" s="420">
        <f>IF(K619="ABI",0,IF(K619="DSP","DSP",IF(K619="VAL","VAL",(IF(A619="F",VLOOKUP(K619,vit50mf,2),VLOOKUP(K619,vit50mg,2))))))</f>
        <v>14</v>
      </c>
      <c r="M619" s="421">
        <f>IF(OR(J619="DSP",L619="DSP"),"DSP",IF(L619="VAL","VALIDÉ",(J619+L619)/2))</f>
        <v>17</v>
      </c>
      <c r="N619" s="418">
        <v>75.5</v>
      </c>
      <c r="O619" s="418">
        <v>70</v>
      </c>
      <c r="P619" s="422">
        <f>IF(OR(N619="DSP",N619="ABI",N619="VAL"),0,N619/O619)</f>
        <v>1.0785714285714285</v>
      </c>
      <c r="Q619" s="420">
        <f>IF(N619="ABI",0,IF(N619="DSP","DSP",IF(N619="VAL","VAL",IF(A619="F",VLOOKUP(P619,forcefille,2),VLOOKUP(P619,forcegarçon,2)))))</f>
        <v>5.5</v>
      </c>
      <c r="R619" s="418">
        <v>50.2</v>
      </c>
      <c r="S619" s="420">
        <f>IF(R619="ABI",0,IF(R619="DSP","DSP",IF(R619="VAL","VAL",IF(A619="F",VLOOKUP(R619,détfille,2),VLOOKUP(R619,détgarçon,2)))))</f>
        <v>5.5</v>
      </c>
      <c r="T619" s="421">
        <f>IF(OR(Q619="VAL",S619="VAL"),"VALIDÉ",IF(AND(Q619="DSP",S619="DSP"),"DSP",IF(Q619="DSP",S619*2,IF(S619="DSP",Q619*2,(Q619+S619)))))</f>
        <v>11</v>
      </c>
      <c r="U619" s="418">
        <v>25.51</v>
      </c>
      <c r="V619" s="420">
        <f>IF(U619="ABI",0,IF(U619="DSP","DSP",IF(U619="VAL","VAL",IF(A619="F",VLOOKUP(U619,coorfille,2),VLOOKUP(U619,coorgarçon,2)))))</f>
        <v>5</v>
      </c>
      <c r="W619" s="418">
        <v>2</v>
      </c>
      <c r="X619" s="420">
        <f>IF(W619="ABI",0,IF(W619="DSP","DSP",IF(W619="VAL","VAL",IF(A619="F",VLOOKUP(W619,SouplesseFille,2),VLOOKUP(W619,SouplesseGarçon,2)))))</f>
        <v>3</v>
      </c>
      <c r="Y619" s="418">
        <v>3</v>
      </c>
      <c r="Z619" s="420">
        <f>IF(Y619="ABI",0,IF(Y619="DSP","DSP",IF(Y619="VAL","VAL",IF(A619="F",VLOOKUP(Y619,eqfille,2),VLOOKUP(Y619,eqgarçon,2)))))</f>
        <v>3.5</v>
      </c>
      <c r="AA619" s="421">
        <f>IF(AND(V619="DSP",X619="DSP",Z619="DSP"),"DSP",IF(AND(V619="DSP",X619="DSP"),Z619*4,IF(AND(V619="DSP",Z619="DSP"),X619*4,IF(AND(X619="DSP",Z619="DSP"),V619*2,IF(V619="DSP",(X619+Z619)*2,IF(X619="DSP",V619+Z619*2,IF(Z619="DSP",V619+X619*2,IF(Z619="VAL","VALIDÉ",V619+X619+Z619))))))))</f>
        <v>11.5</v>
      </c>
      <c r="AB619" s="418">
        <v>35.979999999999997</v>
      </c>
      <c r="AC619" s="420">
        <f>IF(AB619="ABI",0,IF(AB619="DNF",0,IF(AB619="DSP","DSP",IF(AB619="VAL","VAL",(IF(A619="F",VLOOKUP(AB619,nagefille,2),VLOOKUP(AB619,nagegarçon,2)))))))</f>
        <v>13</v>
      </c>
      <c r="AD619" s="423">
        <f>IF(AC619="VAL","VALIDÉ",AC619)</f>
        <v>13</v>
      </c>
      <c r="AE619" s="424">
        <f>IF(AND(H619="DSP",M619="DSP",T619="DSP",AA619="DSP",AD619="DSP"),"DSP",IF(AND(H619="DSP",M619="DSP",T619="DSP",AA619="DSP"),AD619,IF(AND(H619="DSP",M619="DSP",T619="DSP",AD619="DSP"),AA619,IF(AND(H619="DSP",M619="DSP",AA619="DSP",AD619="DSP"),T619,IF(AND(H619="DSP",T619="DSP",AA619="DSP",AD619="DSP"),M619,IF(AND(M619="DSP",T619="DSP",AA619="DSP",AD619="DSP"),H619,IF(AND(T619="DSP",AA619="DSP",AD619="DSP"),(H619+M619)/2,IF(AND(M619="DSP",AA619="DSP",AD619="DSP"),(H619+T619)/2,IF(AND(H619="DSP",AA619="DSP",AD619="DSP"),(M619+T619)/2,IF(AND(M619="DSP",T619="DSP",AD619="DSP"),(H619+AA619)/2,IF(AND(H619="DSP",T619="DSP",AD619="DSP"),(M619+AA619)/2,IF(AND(H619="DSP",M619="DSP",AD619="DSP"),(T619+AA619)/2,IF(AND(M619="DSP",T619="DSP",AA619="DSP"),(H619+AD619)/2,IF(AND(H619="DSP",T619="DSP",AA619="DSP"),(M619+AD619)/2,IF(AND(H619="DSP",M619="DSP",AA619="DSP"),(T619+AD619)/2,IF(AND(H619="DSP",M619="DSP",T619="DSP"),(AA619+AD619)/2,IF(AND(H619="DSP",M619="DSP"),(T619+AA619+AD619)/3,IF(AND(H619="DSP",T619="DSP"),(M619+AA619+AD619)/3,IF(AND(M619="DSP",T619="DSP"),(H619+AA619+AD619)/3,IF(AND(H619="DSP",AA619="DSP"),(M619+T619+AD619)/3,IF(AND(M619="DSP",AA619="DSP"),(H619+T619+AD619)/3,IF(AND(T619="DSP",AA619="DSP"),(H619+M619+AD619)/3,IF(AND(H619="DSP",AD619="DSP"),(M619+T619+AA619)/3,IF(AND(M619="DSP",AD619="DSP"),(H619+T619+AA619)/3,IF(AND(T619="DSP",AD619="DSP"),(H619+M619+AA619)/3,IF(AND(AA619="DSP",AD619="DSP"),(H619+M619+T619)/3,IF(H619="DSP",(M619+T619+AA619+AD619)/4,IF(M619="DSP",(H619+T619+AA619+AD619)/4,IF(T619="DSP",(H619+M619+AA619+AD619)/4,IF(AA619="DSP",(H619+M619+T619+AD619)/4,IF(AD619="DSP",(H619+M619+T619+AA619)/4,SUM(H619+M619+T619+AA619+AD619)/5)))))))))))))))))))))))))))))))</f>
        <v>13.9</v>
      </c>
      <c r="AF619" s="425">
        <f>IF(AE619="DSP",0,AE619)</f>
        <v>13.9</v>
      </c>
      <c r="AG619" s="484">
        <f>RANK(AF619,$AF$3:$AF$651,0)</f>
        <v>24</v>
      </c>
      <c r="AH619" s="426">
        <f>IF(ISERROR(VLOOKUP(B619,'Notes Ecrit'!$A$2:$B$650,2,FALSE)),"ABI",(VLOOKUP(B619,'Notes Ecrit'!$A$2:$B$650,2,FALSE)))</f>
        <v>8.5</v>
      </c>
      <c r="AI619" s="425">
        <f>IF(OR(AH619="ABI",AH619="VALIDÉ"),0,AH619)</f>
        <v>8.5</v>
      </c>
      <c r="AJ619" s="488">
        <f>RANK(AI619,$AI$3:$AI$651,0)</f>
        <v>83</v>
      </c>
      <c r="AK619" s="427">
        <f>IF(AH619="ABI","DEF",IF(AE619="DSP",AH619,(AE619*0.5+AH619*0.5)))</f>
        <v>11.2</v>
      </c>
    </row>
    <row r="620" spans="1:37" ht="15.75" customHeight="1" thickBot="1" x14ac:dyDescent="0.35">
      <c r="A620" s="414" t="s">
        <v>1026</v>
      </c>
      <c r="B620" s="415">
        <v>21908468</v>
      </c>
      <c r="C620" s="446" t="s">
        <v>57</v>
      </c>
      <c r="D620" s="447" t="s">
        <v>141</v>
      </c>
      <c r="E620" s="418">
        <v>20</v>
      </c>
      <c r="F620" s="419">
        <f>IF(E620="ABI","ABI",IF(E620="DSP","DSP",IF(E620="VAL","VAL",(VLOOKUP(E620,tpstest,2)))))</f>
        <v>19.5</v>
      </c>
      <c r="G620" s="420">
        <f>IF(F620="ABI",0,IF(F620="DSP","DSP",IF(F620="VAL","VAL",(IF(A620="F",VLOOKUP(F620,endurfille,2),VLOOKUP(F620,endurgarçon,2))))))</f>
        <v>17</v>
      </c>
      <c r="H620" s="421">
        <f>IF(G620="VAL","VALIDÉ",G620)</f>
        <v>17</v>
      </c>
      <c r="I620" s="418">
        <v>3.22</v>
      </c>
      <c r="J620" s="420">
        <f>IF(I620="ABI",0,IF(I620="DSP","DSP",IF(I620="VAL","VAL",(IF(A620="F",VLOOKUP(I620,VIT20MF,2),VLOOKUP(I620,Vit20MG,2))))))</f>
        <v>17</v>
      </c>
      <c r="K620" s="418">
        <v>6.78</v>
      </c>
      <c r="L620" s="420">
        <f>IF(K620="ABI",0,IF(K620="DSP","DSP",IF(K620="VAL","VAL",(IF(A620="F",VLOOKUP(K620,vit50mf,2),VLOOKUP(K620,vit50mg,2))))))</f>
        <v>11</v>
      </c>
      <c r="M620" s="421">
        <f>IF(OR(J620="DSP",L620="DSP"),"DSP",IF(L620="VAL","VALIDÉ",(J620+L620)/2))</f>
        <v>14</v>
      </c>
      <c r="N620" s="418">
        <v>58</v>
      </c>
      <c r="O620" s="418">
        <v>71</v>
      </c>
      <c r="P620" s="422">
        <f>IF(OR(N620="DSP",N620="ABI",N620="VAL"),0,N620/O620)</f>
        <v>0.81690140845070425</v>
      </c>
      <c r="Q620" s="420">
        <f>IF(N620="ABI",0,IF(N620="DSP","DSP",IF(N620="VAL","VAL",IF(A620="F",VLOOKUP(P620,forcefille,2),VLOOKUP(P620,forcegarçon,2)))))</f>
        <v>4.5</v>
      </c>
      <c r="R620" s="418">
        <v>42.8</v>
      </c>
      <c r="S620" s="420">
        <f>IF(R620="ABI",0,IF(R620="DSP","DSP",IF(R620="VAL","VAL",IF(A620="F",VLOOKUP(R620,détfille,2),VLOOKUP(R620,détgarçon,2)))))</f>
        <v>3.5</v>
      </c>
      <c r="T620" s="421">
        <f>IF(OR(Q620="VAL",S620="VAL"),"VALIDÉ",IF(AND(Q620="DSP",S620="DSP"),"DSP",IF(Q620="DSP",S620*2,IF(S620="DSP",Q620*2,(Q620+S620)))))</f>
        <v>8</v>
      </c>
      <c r="U620" s="561" t="s">
        <v>1025</v>
      </c>
      <c r="V620" s="420" t="str">
        <f>IF(U620="ABI",0,IF(U620="DSP","DSP",IF(U620="VAL","VAL",IF(A620="F",VLOOKUP(U620,coorfille,2),VLOOKUP(U620,coorgarçon,2)))))</f>
        <v>DSP</v>
      </c>
      <c r="W620" s="418">
        <v>-10</v>
      </c>
      <c r="X620" s="420">
        <f>IF(W620="ABI",0,IF(W620="DSP","DSP",IF(W620="VAL","VAL",IF(A620="F",VLOOKUP(W620,SouplesseFille,2),VLOOKUP(W620,SouplesseGarçon,2)))))</f>
        <v>0.75</v>
      </c>
      <c r="Y620" s="418">
        <v>4</v>
      </c>
      <c r="Z620" s="420">
        <f>IF(Y620="ABI",0,IF(Y620="DSP","DSP",IF(Y620="VAL","VAL",IF(A620="F",VLOOKUP(Y620,eqfille,2),VLOOKUP(Y620,eqgarçon,2)))))</f>
        <v>3</v>
      </c>
      <c r="AA620" s="421">
        <f>IF(AND(V620="DSP",X620="DSP",Z620="DSP"),"DSP",IF(AND(V620="DSP",X620="DSP"),Z620*4,IF(AND(V620="DSP",Z620="DSP"),X620*4,IF(AND(X620="DSP",Z620="DSP"),V620*2,IF(V620="DSP",(X620+Z620)*2,IF(X620="DSP",V620+Z620*2,IF(Z620="DSP",V620+X620*2,IF(Z620="VAL","VALIDÉ",V620+X620+Z620))))))))</f>
        <v>7.5</v>
      </c>
      <c r="AB620" s="418">
        <v>34.26</v>
      </c>
      <c r="AC620" s="420">
        <f>IF(AB620="ABI",0,IF(AB620="DNF",0,IF(AB620="DSP","DSP",IF(AB620="VAL","VAL",(IF(A620="F",VLOOKUP(AB620,nagefille,2),VLOOKUP(AB620,nagegarçon,2)))))))</f>
        <v>14</v>
      </c>
      <c r="AD620" s="423">
        <f>IF(AC620="VAL","VALIDÉ",AC620)</f>
        <v>14</v>
      </c>
      <c r="AE620" s="424">
        <f>IF(AND(H620="DSP",M620="DSP",T620="DSP",AA620="DSP",AD620="DSP"),"DSP",IF(AND(H620="DSP",M620="DSP",T620="DSP",AA620="DSP"),AD620,IF(AND(H620="DSP",M620="DSP",T620="DSP",AD620="DSP"),AA620,IF(AND(H620="DSP",M620="DSP",AA620="DSP",AD620="DSP"),T620,IF(AND(H620="DSP",T620="DSP",AA620="DSP",AD620="DSP"),M620,IF(AND(M620="DSP",T620="DSP",AA620="DSP",AD620="DSP"),H620,IF(AND(T620="DSP",AA620="DSP",AD620="DSP"),(H620+M620)/2,IF(AND(M620="DSP",AA620="DSP",AD620="DSP"),(H620+T620)/2,IF(AND(H620="DSP",AA620="DSP",AD620="DSP"),(M620+T620)/2,IF(AND(M620="DSP",T620="DSP",AD620="DSP"),(H620+AA620)/2,IF(AND(H620="DSP",T620="DSP",AD620="DSP"),(M620+AA620)/2,IF(AND(H620="DSP",M620="DSP",AD620="DSP"),(T620+AA620)/2,IF(AND(M620="DSP",T620="DSP",AA620="DSP"),(H620+AD620)/2,IF(AND(H620="DSP",T620="DSP",AA620="DSP"),(M620+AD620)/2,IF(AND(H620="DSP",M620="DSP",AA620="DSP"),(T620+AD620)/2,IF(AND(H620="DSP",M620="DSP",T620="DSP"),(AA620+AD620)/2,IF(AND(H620="DSP",M620="DSP"),(T620+AA620+AD620)/3,IF(AND(H620="DSP",T620="DSP"),(M620+AA620+AD620)/3,IF(AND(M620="DSP",T620="DSP"),(H620+AA620+AD620)/3,IF(AND(H620="DSP",AA620="DSP"),(M620+T620+AD620)/3,IF(AND(M620="DSP",AA620="DSP"),(H620+T620+AD620)/3,IF(AND(T620="DSP",AA620="DSP"),(H620+M620+AD620)/3,IF(AND(H620="DSP",AD620="DSP"),(M620+T620+AA620)/3,IF(AND(M620="DSP",AD620="DSP"),(H620+T620+AA620)/3,IF(AND(T620="DSP",AD620="DSP"),(H620+M620+AA620)/3,IF(AND(AA620="DSP",AD620="DSP"),(H620+M620+T620)/3,IF(H620="DSP",(M620+T620+AA620+AD620)/4,IF(M620="DSP",(H620+T620+AA620+AD620)/4,IF(T620="DSP",(H620+M620+AA620+AD620)/4,IF(AA620="DSP",(H620+M620+T620+AD620)/4,IF(AD620="DSP",(H620+M620+T620+AA620)/4,SUM(H620+M620+T620+AA620+AD620)/5)))))))))))))))))))))))))))))))</f>
        <v>12.1</v>
      </c>
      <c r="AF620" s="425">
        <f>IF(AE620="DSP",0,AE620)</f>
        <v>12.1</v>
      </c>
      <c r="AG620" s="484">
        <f>RANK(AF620,$AF$3:$AF$651,0)</f>
        <v>177</v>
      </c>
      <c r="AH620" s="426">
        <f>IF(ISERROR(VLOOKUP(B620,'Notes Ecrit'!$A$2:$B$650,2,FALSE)),"ABI",(VLOOKUP(B620,'Notes Ecrit'!$A$2:$B$650,2,FALSE)))</f>
        <v>5.5</v>
      </c>
      <c r="AI620" s="425">
        <f>IF(OR(AH620="ABI",AH620="VALIDÉ"),0,AH620)</f>
        <v>5.5</v>
      </c>
      <c r="AJ620" s="488">
        <f>RANK(AI620,$AI$3:$AI$651,0)</f>
        <v>353</v>
      </c>
      <c r="AK620" s="427">
        <f>IF(AH620="ABI","DEF",IF(AE620="DSP",AH620,(AE620*0.5+AH620*0.5)))</f>
        <v>8.8000000000000007</v>
      </c>
    </row>
    <row r="621" spans="1:37" ht="15.75" customHeight="1" thickBot="1" x14ac:dyDescent="0.35">
      <c r="A621" s="414" t="s">
        <v>74</v>
      </c>
      <c r="B621" s="415">
        <v>21903829</v>
      </c>
      <c r="C621" s="446" t="s">
        <v>1000</v>
      </c>
      <c r="D621" s="447" t="s">
        <v>197</v>
      </c>
      <c r="E621" s="418">
        <v>11</v>
      </c>
      <c r="F621" s="419">
        <f>IF(E621="ABI","ABI",IF(E621="DSP","DSP",IF(E621="VAL","VAL",(VLOOKUP(E621,tpstest,2)))))</f>
        <v>15</v>
      </c>
      <c r="G621" s="420">
        <f>IF(F621="ABI",0,IF(F621="DSP","DSP",IF(F621="VAL","VAL",(IF(A621="F",VLOOKUP(F621,endurfille,2),VLOOKUP(F621,endurgarçon,2))))))</f>
        <v>11</v>
      </c>
      <c r="H621" s="421">
        <f>IF(G621="VAL","VALIDÉ",G621)</f>
        <v>11</v>
      </c>
      <c r="I621" s="418">
        <v>3.61</v>
      </c>
      <c r="J621" s="420">
        <f>IF(I621="ABI",0,IF(I621="DSP","DSP",IF(I621="VAL","VAL",(IF(A621="F",VLOOKUP(I621,VIT20MF,2),VLOOKUP(I621,Vit20MG,2))))))</f>
        <v>15</v>
      </c>
      <c r="K621" s="418">
        <v>7.83</v>
      </c>
      <c r="L621" s="420">
        <f>IF(K621="ABI",0,IF(K621="DSP","DSP",IF(K621="VAL","VAL",(IF(A621="F",VLOOKUP(K621,vit50mf,2),VLOOKUP(K621,vit50mg,2))))))</f>
        <v>10</v>
      </c>
      <c r="M621" s="421">
        <f>IF(OR(J621="DSP",L621="DSP"),"DSP",IF(L621="VAL","VALIDÉ",(J621+L621)/2))</f>
        <v>12.5</v>
      </c>
      <c r="N621" s="418">
        <v>45</v>
      </c>
      <c r="O621" s="418">
        <v>72</v>
      </c>
      <c r="P621" s="422">
        <f>IF(OR(N621="DSP",N621="ABI",N621="VAL"),0,N621/O621)</f>
        <v>0.625</v>
      </c>
      <c r="Q621" s="420">
        <f>IF(N621="ABI",0,IF(N621="DSP","DSP",IF(N621="VAL","VAL",IF(A621="F",VLOOKUP(P621,forcefille,2),VLOOKUP(P621,forcegarçon,2)))))</f>
        <v>6</v>
      </c>
      <c r="R621" s="418">
        <v>34.4</v>
      </c>
      <c r="S621" s="420">
        <f>IF(R621="ABI",0,IF(R621="DSP","DSP",IF(R621="VAL","VAL",IF(A621="F",VLOOKUP(R621,détfille,2),VLOOKUP(R621,détgarçon,2)))))</f>
        <v>6</v>
      </c>
      <c r="T621" s="421">
        <f>IF(OR(Q621="VAL",S621="VAL"),"VALIDÉ",IF(AND(Q621="DSP",S621="DSP"),"DSP",IF(Q621="DSP",S621*2,IF(S621="DSP",Q621*2,(Q621+S621)))))</f>
        <v>12</v>
      </c>
      <c r="U621" s="418">
        <v>26.96</v>
      </c>
      <c r="V621" s="420">
        <f>IF(U621="ABI",0,IF(U621="DSP","DSP",IF(U621="VAL","VAL",IF(A621="F",VLOOKUP(U621,coorfille,2),VLOOKUP(U621,coorgarçon,2)))))</f>
        <v>5.5</v>
      </c>
      <c r="W621" s="418">
        <v>4</v>
      </c>
      <c r="X621" s="420">
        <f>IF(W621="ABI",0,IF(W621="DSP","DSP",IF(W621="VAL","VAL",IF(A621="F",VLOOKUP(W621,SouplesseFille,2),VLOOKUP(W621,SouplesseGarçon,2)))))</f>
        <v>3.25</v>
      </c>
      <c r="Y621" s="418">
        <v>4</v>
      </c>
      <c r="Z621" s="420">
        <f>IF(Y621="ABI",0,IF(Y621="DSP","DSP",IF(Y621="VAL","VAL",IF(A621="F",VLOOKUP(Y621,eqfille,2),VLOOKUP(Y621,eqgarçon,2)))))</f>
        <v>3</v>
      </c>
      <c r="AA621" s="421">
        <f>IF(AND(V621="DSP",X621="DSP",Z621="DSP"),"DSP",IF(AND(V621="DSP",X621="DSP"),Z621*4,IF(AND(V621="DSP",Z621="DSP"),X621*4,IF(AND(X621="DSP",Z621="DSP"),V621*2,IF(V621="DSP",(X621+Z621)*2,IF(X621="DSP",V621+Z621*2,IF(Z621="DSP",V621+X621*2,IF(Z621="VAL","VALIDÉ",V621+X621+Z621))))))))</f>
        <v>11.75</v>
      </c>
      <c r="AB621" s="418">
        <v>41.26</v>
      </c>
      <c r="AC621" s="420">
        <f>IF(AB621="ABI",0,IF(AB621="DNF",0,IF(AB621="DSP","DSP",IF(AB621="VAL","VAL",(IF(A621="F",VLOOKUP(AB621,nagefille,2),VLOOKUP(AB621,nagegarçon,2)))))))</f>
        <v>13</v>
      </c>
      <c r="AD621" s="423">
        <f>IF(AC621="VAL","VALIDÉ",AC621)</f>
        <v>13</v>
      </c>
      <c r="AE621" s="424">
        <f>IF(AND(H621="DSP",M621="DSP",T621="DSP",AA621="DSP",AD621="DSP"),"DSP",IF(AND(H621="DSP",M621="DSP",T621="DSP",AA621="DSP"),AD621,IF(AND(H621="DSP",M621="DSP",T621="DSP",AD621="DSP"),AA621,IF(AND(H621="DSP",M621="DSP",AA621="DSP",AD621="DSP"),T621,IF(AND(H621="DSP",T621="DSP",AA621="DSP",AD621="DSP"),M621,IF(AND(M621="DSP",T621="DSP",AA621="DSP",AD621="DSP"),H621,IF(AND(T621="DSP",AA621="DSP",AD621="DSP"),(H621+M621)/2,IF(AND(M621="DSP",AA621="DSP",AD621="DSP"),(H621+T621)/2,IF(AND(H621="DSP",AA621="DSP",AD621="DSP"),(M621+T621)/2,IF(AND(M621="DSP",T621="DSP",AD621="DSP"),(H621+AA621)/2,IF(AND(H621="DSP",T621="DSP",AD621="DSP"),(M621+AA621)/2,IF(AND(H621="DSP",M621="DSP",AD621="DSP"),(T621+AA621)/2,IF(AND(M621="DSP",T621="DSP",AA621="DSP"),(H621+AD621)/2,IF(AND(H621="DSP",T621="DSP",AA621="DSP"),(M621+AD621)/2,IF(AND(H621="DSP",M621="DSP",AA621="DSP"),(T621+AD621)/2,IF(AND(H621="DSP",M621="DSP",T621="DSP"),(AA621+AD621)/2,IF(AND(H621="DSP",M621="DSP"),(T621+AA621+AD621)/3,IF(AND(H621="DSP",T621="DSP"),(M621+AA621+AD621)/3,IF(AND(M621="DSP",T621="DSP"),(H621+AA621+AD621)/3,IF(AND(H621="DSP",AA621="DSP"),(M621+T621+AD621)/3,IF(AND(M621="DSP",AA621="DSP"),(H621+T621+AD621)/3,IF(AND(T621="DSP",AA621="DSP"),(H621+M621+AD621)/3,IF(AND(H621="DSP",AD621="DSP"),(M621+T621+AA621)/3,IF(AND(M621="DSP",AD621="DSP"),(H621+T621+AA621)/3,IF(AND(T621="DSP",AD621="DSP"),(H621+M621+AA621)/3,IF(AND(AA621="DSP",AD621="DSP"),(H621+M621+T621)/3,IF(H621="DSP",(M621+T621+AA621+AD621)/4,IF(M621="DSP",(H621+T621+AA621+AD621)/4,IF(T621="DSP",(H621+M621+AA621+AD621)/4,IF(AA621="DSP",(H621+M621+T621+AD621)/4,IF(AD621="DSP",(H621+M621+T621+AA621)/4,SUM(H621+M621+T621+AA621+AD621)/5)))))))))))))))))))))))))))))))</f>
        <v>12.05</v>
      </c>
      <c r="AF621" s="425">
        <f>IF(AE621="DSP",0,AE621)</f>
        <v>12.05</v>
      </c>
      <c r="AG621" s="484">
        <f>RANK(AF621,$AF$3:$AF$651,0)</f>
        <v>187</v>
      </c>
      <c r="AH621" s="426">
        <f>IF(ISERROR(VLOOKUP(B621,'Notes Ecrit'!$A$2:$B$650,2,FALSE)),"ABI",(VLOOKUP(B621,'Notes Ecrit'!$A$2:$B$650,2,FALSE)))</f>
        <v>8.5</v>
      </c>
      <c r="AI621" s="425">
        <f>IF(OR(AH621="ABI",AH621="VALIDÉ"),0,AH621)</f>
        <v>8.5</v>
      </c>
      <c r="AJ621" s="488">
        <f>RANK(AI621,$AI$3:$AI$651,0)</f>
        <v>83</v>
      </c>
      <c r="AK621" s="427">
        <f>IF(AH621="ABI","DEF",IF(AE621="DSP",AH621,(AE621*0.5+AH621*0.5)))</f>
        <v>10.275</v>
      </c>
    </row>
    <row r="622" spans="1:37" ht="15.75" customHeight="1" thickBot="1" x14ac:dyDescent="0.35">
      <c r="A622" s="414" t="s">
        <v>74</v>
      </c>
      <c r="B622" s="415">
        <v>21909024</v>
      </c>
      <c r="C622" s="446" t="s">
        <v>1001</v>
      </c>
      <c r="D622" s="447" t="s">
        <v>518</v>
      </c>
      <c r="E622" s="418">
        <v>10</v>
      </c>
      <c r="F622" s="419">
        <f>IF(E622="ABI","ABI",IF(E622="DSP","DSP",IF(E622="VAL","VAL",(VLOOKUP(E622,tpstest,2)))))</f>
        <v>14.5</v>
      </c>
      <c r="G622" s="420">
        <f>IF(F622="ABI",0,IF(F622="DSP","DSP",IF(F622="VAL","VAL",(IF(A622="F",VLOOKUP(F622,endurfille,2),VLOOKUP(F622,endurgarçon,2))))))</f>
        <v>10</v>
      </c>
      <c r="H622" s="421">
        <f>IF(G622="VAL","VALIDÉ",G622)</f>
        <v>10</v>
      </c>
      <c r="I622" s="418">
        <v>3.72</v>
      </c>
      <c r="J622" s="420">
        <f>IF(I622="ABI",0,IF(I622="DSP","DSP",IF(I622="VAL","VAL",(IF(A622="F",VLOOKUP(I622,VIT20MF,2),VLOOKUP(I622,Vit20MG,2))))))</f>
        <v>13</v>
      </c>
      <c r="K622" s="418">
        <v>8.25</v>
      </c>
      <c r="L622" s="420">
        <f>IF(K622="ABI",0,IF(K622="DSP","DSP",IF(K622="VAL","VAL",(IF(A622="F",VLOOKUP(K622,vit50mf,2),VLOOKUP(K622,vit50mg,2))))))</f>
        <v>7</v>
      </c>
      <c r="M622" s="421">
        <f>IF(OR(J622="DSP",L622="DSP"),"DSP",IF(L622="VAL","VALIDÉ",(J622+L622)/2))</f>
        <v>10</v>
      </c>
      <c r="N622" s="418">
        <v>37.5</v>
      </c>
      <c r="O622" s="418">
        <v>76</v>
      </c>
      <c r="P622" s="422">
        <f>IF(OR(N622="DSP",N622="ABI",N622="VAL"),0,N622/O622)</f>
        <v>0.49342105263157893</v>
      </c>
      <c r="Q622" s="420">
        <f>IF(N622="ABI",0,IF(N622="DSP","DSP",IF(N622="VAL","VAL",IF(A622="F",VLOOKUP(P622,forcefille,2),VLOOKUP(P622,forcegarçon,2)))))</f>
        <v>4.5</v>
      </c>
      <c r="R622" s="418">
        <v>29.4</v>
      </c>
      <c r="S622" s="420">
        <f>IF(R622="ABI",0,IF(R622="DSP","DSP",IF(R622="VAL","VAL",IF(A622="F",VLOOKUP(R622,détfille,2),VLOOKUP(R622,détgarçon,2)))))</f>
        <v>4.5</v>
      </c>
      <c r="T622" s="421">
        <f>IF(OR(Q622="VAL",S622="VAL"),"VALIDÉ",IF(AND(Q622="DSP",S622="DSP"),"DSP",IF(Q622="DSP",S622*2,IF(S622="DSP",Q622*2,(Q622+S622)))))</f>
        <v>9</v>
      </c>
      <c r="U622" s="418">
        <v>29.82</v>
      </c>
      <c r="V622" s="420">
        <f>IF(U622="ABI",0,IF(U622="DSP","DSP",IF(U622="VAL","VAL",IF(A622="F",VLOOKUP(U622,coorfille,2),VLOOKUP(U622,coorgarçon,2)))))</f>
        <v>4</v>
      </c>
      <c r="W622" s="418">
        <v>5</v>
      </c>
      <c r="X622" s="420">
        <f>IF(W622="ABI",0,IF(W622="DSP","DSP",IF(W622="VAL","VAL",IF(A622="F",VLOOKUP(W622,SouplesseFille,2),VLOOKUP(W622,SouplesseGarçon,2)))))</f>
        <v>3.5</v>
      </c>
      <c r="Y622" s="418">
        <v>2</v>
      </c>
      <c r="Z622" s="420">
        <f>IF(Y622="ABI",0,IF(Y622="DSP","DSP",IF(Y622="VAL","VAL",IF(A622="F",VLOOKUP(Y622,eqfille,2),VLOOKUP(Y622,eqgarçon,2)))))</f>
        <v>4</v>
      </c>
      <c r="AA622" s="421">
        <f>IF(AND(V622="DSP",X622="DSP",Z622="DSP"),"DSP",IF(AND(V622="DSP",X622="DSP"),Z622*4,IF(AND(V622="DSP",Z622="DSP"),X622*4,IF(AND(X622="DSP",Z622="DSP"),V622*2,IF(V622="DSP",(X622+Z622)*2,IF(X622="DSP",V622+Z622*2,IF(Z622="DSP",V622+X622*2,IF(Z622="VAL","VALIDÉ",V622+X622+Z622))))))))</f>
        <v>11.5</v>
      </c>
      <c r="AB622" s="418">
        <v>55.36</v>
      </c>
      <c r="AC622" s="420">
        <f>IF(AB622="ABI",0,IF(AB622="DNF",0,IF(AB622="DSP","DSP",IF(AB622="VAL","VAL",(IF(A622="F",VLOOKUP(AB622,nagefille,2),VLOOKUP(AB622,nagegarçon,2)))))))</f>
        <v>6</v>
      </c>
      <c r="AD622" s="423">
        <f>IF(AC622="VAL","VALIDÉ",AC622)</f>
        <v>6</v>
      </c>
      <c r="AE622" s="424">
        <f>IF(AND(H622="DSP",M622="DSP",T622="DSP",AA622="DSP",AD622="DSP"),"DSP",IF(AND(H622="DSP",M622="DSP",T622="DSP",AA622="DSP"),AD622,IF(AND(H622="DSP",M622="DSP",T622="DSP",AD622="DSP"),AA622,IF(AND(H622="DSP",M622="DSP",AA622="DSP",AD622="DSP"),T622,IF(AND(H622="DSP",T622="DSP",AA622="DSP",AD622="DSP"),M622,IF(AND(M622="DSP",T622="DSP",AA622="DSP",AD622="DSP"),H622,IF(AND(T622="DSP",AA622="DSP",AD622="DSP"),(H622+M622)/2,IF(AND(M622="DSP",AA622="DSP",AD622="DSP"),(H622+T622)/2,IF(AND(H622="DSP",AA622="DSP",AD622="DSP"),(M622+T622)/2,IF(AND(M622="DSP",T622="DSP",AD622="DSP"),(H622+AA622)/2,IF(AND(H622="DSP",T622="DSP",AD622="DSP"),(M622+AA622)/2,IF(AND(H622="DSP",M622="DSP",AD622="DSP"),(T622+AA622)/2,IF(AND(M622="DSP",T622="DSP",AA622="DSP"),(H622+AD622)/2,IF(AND(H622="DSP",T622="DSP",AA622="DSP"),(M622+AD622)/2,IF(AND(H622="DSP",M622="DSP",AA622="DSP"),(T622+AD622)/2,IF(AND(H622="DSP",M622="DSP",T622="DSP"),(AA622+AD622)/2,IF(AND(H622="DSP",M622="DSP"),(T622+AA622+AD622)/3,IF(AND(H622="DSP",T622="DSP"),(M622+AA622+AD622)/3,IF(AND(M622="DSP",T622="DSP"),(H622+AA622+AD622)/3,IF(AND(H622="DSP",AA622="DSP"),(M622+T622+AD622)/3,IF(AND(M622="DSP",AA622="DSP"),(H622+T622+AD622)/3,IF(AND(T622="DSP",AA622="DSP"),(H622+M622+AD622)/3,IF(AND(H622="DSP",AD622="DSP"),(M622+T622+AA622)/3,IF(AND(M622="DSP",AD622="DSP"),(H622+T622+AA622)/3,IF(AND(T622="DSP",AD622="DSP"),(H622+M622+AA622)/3,IF(AND(AA622="DSP",AD622="DSP"),(H622+M622+T622)/3,IF(H622="DSP",(M622+T622+AA622+AD622)/4,IF(M622="DSP",(H622+T622+AA622+AD622)/4,IF(T622="DSP",(H622+M622+AA622+AD622)/4,IF(AA622="DSP",(H622+M622+T622+AD622)/4,IF(AD622="DSP",(H622+M622+T622+AA622)/4,SUM(H622+M622+T622+AA622+AD622)/5)))))))))))))))))))))))))))))))</f>
        <v>9.3000000000000007</v>
      </c>
      <c r="AF622" s="425">
        <f>IF(AE622="DSP",0,AE622)</f>
        <v>9.3000000000000007</v>
      </c>
      <c r="AG622" s="484">
        <f>RANK(AF622,$AF$3:$AF$651,0)</f>
        <v>479</v>
      </c>
      <c r="AH622" s="426" t="str">
        <f>IF(ISERROR(VLOOKUP(B622,'Notes Ecrit'!$A$2:$B$650,2,FALSE)),"ABI",(VLOOKUP(B622,'Notes Ecrit'!$A$2:$B$650,2,FALSE)))</f>
        <v>ABI</v>
      </c>
      <c r="AI622" s="425">
        <f>IF(OR(AH622="ABI",AH622="VALIDÉ"),0,AH622)</f>
        <v>0</v>
      </c>
      <c r="AJ622" s="488">
        <f>RANK(AI622,$AI$3:$AI$651,0)</f>
        <v>592</v>
      </c>
      <c r="AK622" s="427" t="str">
        <f>IF(AH622="ABI","DEF",IF(AE622="DSP",AH622,(AE622*0.5+AH622*0.5)))</f>
        <v>DEF</v>
      </c>
    </row>
    <row r="623" spans="1:37" ht="15.75" customHeight="1" thickBot="1" x14ac:dyDescent="0.35">
      <c r="A623" s="414" t="s">
        <v>1026</v>
      </c>
      <c r="B623" s="415">
        <v>21906298</v>
      </c>
      <c r="C623" s="446" t="s">
        <v>1002</v>
      </c>
      <c r="D623" s="447" t="s">
        <v>231</v>
      </c>
      <c r="E623" s="418">
        <v>21</v>
      </c>
      <c r="F623" s="419">
        <f>IF(E623="ABI","ABI",IF(E623="DSP","DSP",IF(E623="VAL","VAL",(VLOOKUP(E623,tpstest,2)))))</f>
        <v>20</v>
      </c>
      <c r="G623" s="420">
        <f>IF(F623="ABI",0,IF(F623="DSP","DSP",IF(F623="VAL","VAL",(IF(A623="F",VLOOKUP(F623,endurfille,2),VLOOKUP(F623,endurgarçon,2))))))</f>
        <v>18</v>
      </c>
      <c r="H623" s="421">
        <f>IF(G623="VAL","VALIDÉ",G623)</f>
        <v>18</v>
      </c>
      <c r="I623" s="418">
        <v>3.13</v>
      </c>
      <c r="J623" s="420">
        <f>IF(I623="ABI",0,IF(I623="DSP","DSP",IF(I623="VAL","VAL",(IF(A623="F",VLOOKUP(I623,VIT20MF,2),VLOOKUP(I623,Vit20MG,2))))))</f>
        <v>18</v>
      </c>
      <c r="K623" s="418">
        <v>6.74</v>
      </c>
      <c r="L623" s="420">
        <f>IF(K623="ABI",0,IF(K623="DSP","DSP",IF(K623="VAL","VAL",(IF(A623="F",VLOOKUP(K623,vit50mf,2),VLOOKUP(K623,vit50mg,2))))))</f>
        <v>12</v>
      </c>
      <c r="M623" s="421">
        <f>IF(OR(J623="DSP",L623="DSP"),"DSP",IF(L623="VAL","VALIDÉ",(J623+L623)/2))</f>
        <v>15</v>
      </c>
      <c r="N623" s="418">
        <v>61</v>
      </c>
      <c r="O623" s="418">
        <v>61</v>
      </c>
      <c r="P623" s="422">
        <f>IF(OR(N623="DSP",N623="ABI",N623="VAL"),0,N623/O623)</f>
        <v>1</v>
      </c>
      <c r="Q623" s="420">
        <f>IF(N623="ABI",0,IF(N623="DSP","DSP",IF(N623="VAL","VAL",IF(A623="F",VLOOKUP(P623,forcefille,2),VLOOKUP(P623,forcegarçon,2)))))</f>
        <v>5.5</v>
      </c>
      <c r="R623" s="418">
        <v>42.7</v>
      </c>
      <c r="S623" s="420">
        <f>IF(R623="ABI",0,IF(R623="DSP","DSP",IF(R623="VAL","VAL",IF(A623="F",VLOOKUP(R623,détfille,2),VLOOKUP(R623,détgarçon,2)))))</f>
        <v>3.5</v>
      </c>
      <c r="T623" s="421">
        <f>IF(OR(Q623="VAL",S623="VAL"),"VALIDÉ",IF(AND(Q623="DSP",S623="DSP"),"DSP",IF(Q623="DSP",S623*2,IF(S623="DSP",Q623*2,(Q623+S623)))))</f>
        <v>9</v>
      </c>
      <c r="U623" s="418">
        <v>23.78</v>
      </c>
      <c r="V623" s="420">
        <f>IF(U623="ABI",0,IF(U623="DSP","DSP",IF(U623="VAL","VAL",IF(A623="F",VLOOKUP(U623,coorfille,2),VLOOKUP(U623,coorgarçon,2)))))</f>
        <v>6</v>
      </c>
      <c r="W623" s="418">
        <v>2</v>
      </c>
      <c r="X623" s="420">
        <f>IF(W623="ABI",0,IF(W623="DSP","DSP",IF(W623="VAL","VAL",IF(A623="F",VLOOKUP(W623,SouplesseFille,2),VLOOKUP(W623,SouplesseGarçon,2)))))</f>
        <v>3</v>
      </c>
      <c r="Y623" s="418">
        <v>3</v>
      </c>
      <c r="Z623" s="420">
        <f>IF(Y623="ABI",0,IF(Y623="DSP","DSP",IF(Y623="VAL","VAL",IF(A623="F",VLOOKUP(Y623,eqfille,2),VLOOKUP(Y623,eqgarçon,2)))))</f>
        <v>3.5</v>
      </c>
      <c r="AA623" s="421">
        <f>IF(AND(V623="DSP",X623="DSP",Z623="DSP"),"DSP",IF(AND(V623="DSP",X623="DSP"),Z623*4,IF(AND(V623="DSP",Z623="DSP"),X623*4,IF(AND(X623="DSP",Z623="DSP"),V623*2,IF(V623="DSP",(X623+Z623)*2,IF(X623="DSP",V623+Z623*2,IF(Z623="DSP",V623+X623*2,IF(Z623="VAL","VALIDÉ",V623+X623+Z623))))))))</f>
        <v>12.5</v>
      </c>
      <c r="AB623" s="418">
        <v>43.62</v>
      </c>
      <c r="AC623" s="420">
        <f>IF(AB623="ABI",0,IF(AB623="DNF",0,IF(AB623="DSP","DSP",IF(AB623="VAL","VAL",(IF(A623="F",VLOOKUP(AB623,nagefille,2),VLOOKUP(AB623,nagegarçon,2)))))))</f>
        <v>8</v>
      </c>
      <c r="AD623" s="423">
        <f>IF(AC623="VAL","VALIDÉ",AC623)</f>
        <v>8</v>
      </c>
      <c r="AE623" s="424">
        <f>IF(AND(H623="DSP",M623="DSP",T623="DSP",AA623="DSP",AD623="DSP"),"DSP",IF(AND(H623="DSP",M623="DSP",T623="DSP",AA623="DSP"),AD623,IF(AND(H623="DSP",M623="DSP",T623="DSP",AD623="DSP"),AA623,IF(AND(H623="DSP",M623="DSP",AA623="DSP",AD623="DSP"),T623,IF(AND(H623="DSP",T623="DSP",AA623="DSP",AD623="DSP"),M623,IF(AND(M623="DSP",T623="DSP",AA623="DSP",AD623="DSP"),H623,IF(AND(T623="DSP",AA623="DSP",AD623="DSP"),(H623+M623)/2,IF(AND(M623="DSP",AA623="DSP",AD623="DSP"),(H623+T623)/2,IF(AND(H623="DSP",AA623="DSP",AD623="DSP"),(M623+T623)/2,IF(AND(M623="DSP",T623="DSP",AD623="DSP"),(H623+AA623)/2,IF(AND(H623="DSP",T623="DSP",AD623="DSP"),(M623+AA623)/2,IF(AND(H623="DSP",M623="DSP",AD623="DSP"),(T623+AA623)/2,IF(AND(M623="DSP",T623="DSP",AA623="DSP"),(H623+AD623)/2,IF(AND(H623="DSP",T623="DSP",AA623="DSP"),(M623+AD623)/2,IF(AND(H623="DSP",M623="DSP",AA623="DSP"),(T623+AD623)/2,IF(AND(H623="DSP",M623="DSP",T623="DSP"),(AA623+AD623)/2,IF(AND(H623="DSP",M623="DSP"),(T623+AA623+AD623)/3,IF(AND(H623="DSP",T623="DSP"),(M623+AA623+AD623)/3,IF(AND(M623="DSP",T623="DSP"),(H623+AA623+AD623)/3,IF(AND(H623="DSP",AA623="DSP"),(M623+T623+AD623)/3,IF(AND(M623="DSP",AA623="DSP"),(H623+T623+AD623)/3,IF(AND(T623="DSP",AA623="DSP"),(H623+M623+AD623)/3,IF(AND(H623="DSP",AD623="DSP"),(M623+T623+AA623)/3,IF(AND(M623="DSP",AD623="DSP"),(H623+T623+AA623)/3,IF(AND(T623="DSP",AD623="DSP"),(H623+M623+AA623)/3,IF(AND(AA623="DSP",AD623="DSP"),(H623+M623+T623)/3,IF(H623="DSP",(M623+T623+AA623+AD623)/4,IF(M623="DSP",(H623+T623+AA623+AD623)/4,IF(T623="DSP",(H623+M623+AA623+AD623)/4,IF(AA623="DSP",(H623+M623+T623+AD623)/4,IF(AD623="DSP",(H623+M623+T623+AA623)/4,SUM(H623+M623+T623+AA623+AD623)/5)))))))))))))))))))))))))))))))</f>
        <v>12.5</v>
      </c>
      <c r="AF623" s="425">
        <f>IF(AE623="DSP",0,AE623)</f>
        <v>12.5</v>
      </c>
      <c r="AG623" s="484">
        <f>RANK(AF623,$AF$3:$AF$651,0)</f>
        <v>132</v>
      </c>
      <c r="AH623" s="426">
        <f>IF(ISERROR(VLOOKUP(B623,'Notes Ecrit'!$A$2:$B$650,2,FALSE)),"ABI",(VLOOKUP(B623,'Notes Ecrit'!$A$2:$B$650,2,FALSE)))</f>
        <v>11</v>
      </c>
      <c r="AI623" s="425">
        <f>IF(OR(AH623="ABI",AH623="VALIDÉ"),0,AH623)</f>
        <v>11</v>
      </c>
      <c r="AJ623" s="488">
        <f>RANK(AI623,$AI$3:$AI$651,0)</f>
        <v>15</v>
      </c>
      <c r="AK623" s="427">
        <f>IF(AH623="ABI","DEF",IF(AE623="DSP",AH623,(AE623*0.5+AH623*0.5)))</f>
        <v>11.75</v>
      </c>
    </row>
    <row r="624" spans="1:37" ht="15.75" customHeight="1" thickBot="1" x14ac:dyDescent="0.35">
      <c r="A624" s="414" t="s">
        <v>1026</v>
      </c>
      <c r="B624" s="415">
        <v>21904448</v>
      </c>
      <c r="C624" s="446" t="s">
        <v>58</v>
      </c>
      <c r="D624" s="447" t="s">
        <v>213</v>
      </c>
      <c r="E624" s="418">
        <v>21</v>
      </c>
      <c r="F624" s="419">
        <f>IF(E624="ABI","ABI",IF(E624="DSP","DSP",IF(E624="VAL","VAL",(VLOOKUP(E624,tpstest,2)))))</f>
        <v>20</v>
      </c>
      <c r="G624" s="420">
        <f>IF(F624="ABI",0,IF(F624="DSP","DSP",IF(F624="VAL","VAL",(IF(A624="F",VLOOKUP(F624,endurfille,2),VLOOKUP(F624,endurgarçon,2))))))</f>
        <v>18</v>
      </c>
      <c r="H624" s="421">
        <f>IF(G624="VAL","VALIDÉ",G624)</f>
        <v>18</v>
      </c>
      <c r="I624" s="418">
        <v>2.95</v>
      </c>
      <c r="J624" s="420">
        <f>IF(I624="ABI",0,IF(I624="DSP","DSP",IF(I624="VAL","VAL",(IF(A624="F",VLOOKUP(I624,VIT20MF,2),VLOOKUP(I624,Vit20MG,2))))))</f>
        <v>20</v>
      </c>
      <c r="K624" s="418">
        <v>6.23</v>
      </c>
      <c r="L624" s="420">
        <f>IF(K624="ABI",0,IF(K624="DSP","DSP",IF(K624="VAL","VAL",(IF(A624="F",VLOOKUP(K624,vit50mf,2),VLOOKUP(K624,vit50mg,2))))))</f>
        <v>15</v>
      </c>
      <c r="M624" s="421">
        <f>IF(OR(J624="DSP",L624="DSP"),"DSP",IF(L624="VAL","VALIDÉ",(J624+L624)/2))</f>
        <v>17.5</v>
      </c>
      <c r="N624" s="418">
        <v>79</v>
      </c>
      <c r="O624" s="418">
        <v>64</v>
      </c>
      <c r="P624" s="422">
        <f>IF(OR(N624="DSP",N624="ABI",N624="VAL"),0,N624/O624)</f>
        <v>1.234375</v>
      </c>
      <c r="Q624" s="420">
        <f>IF(N624="ABI",0,IF(N624="DSP","DSP",IF(N624="VAL","VAL",IF(A624="F",VLOOKUP(P624,forcefille,2),VLOOKUP(P624,forcegarçon,2)))))</f>
        <v>6.5</v>
      </c>
      <c r="R624" s="418">
        <v>52.3</v>
      </c>
      <c r="S624" s="420">
        <f>IF(R624="ABI",0,IF(R624="DSP","DSP",IF(R624="VAL","VAL",IF(A624="F",VLOOKUP(R624,détfille,2),VLOOKUP(R624,détgarçon,2)))))</f>
        <v>6</v>
      </c>
      <c r="T624" s="421">
        <f>IF(OR(Q624="VAL",S624="VAL"),"VALIDÉ",IF(AND(Q624="DSP",S624="DSP"),"DSP",IF(Q624="DSP",S624*2,IF(S624="DSP",Q624*2,(Q624+S624)))))</f>
        <v>12.5</v>
      </c>
      <c r="U624" s="418">
        <v>21.24</v>
      </c>
      <c r="V624" s="420">
        <f>IF(U624="ABI",0,IF(U624="DSP","DSP",IF(U624="VAL","VAL",IF(A624="F",VLOOKUP(U624,coorfille,2),VLOOKUP(U624,coorgarçon,2)))))</f>
        <v>7.25</v>
      </c>
      <c r="W624" s="418">
        <v>5</v>
      </c>
      <c r="X624" s="420">
        <f>IF(W624="ABI",0,IF(W624="DSP","DSP",IF(W624="VAL","VAL",IF(A624="F",VLOOKUP(W624,SouplesseFille,2),VLOOKUP(W624,SouplesseGarçon,2)))))</f>
        <v>3.5</v>
      </c>
      <c r="Y624" s="418">
        <v>0</v>
      </c>
      <c r="Z624" s="420">
        <f>IF(Y624="ABI",0,IF(Y624="DSP","DSP",IF(Y624="VAL","VAL",IF(A624="F",VLOOKUP(Y624,eqfille,2),VLOOKUP(Y624,eqgarçon,2)))))</f>
        <v>5</v>
      </c>
      <c r="AA624" s="421">
        <f>IF(AND(V624="DSP",X624="DSP",Z624="DSP"),"DSP",IF(AND(V624="DSP",X624="DSP"),Z624*4,IF(AND(V624="DSP",Z624="DSP"),X624*4,IF(AND(X624="DSP",Z624="DSP"),V624*2,IF(V624="DSP",(X624+Z624)*2,IF(X624="DSP",V624+Z624*2,IF(Z624="DSP",V624+X624*2,IF(Z624="VAL","VALIDÉ",V624+X624+Z624))))))))</f>
        <v>15.75</v>
      </c>
      <c r="AB624" s="418">
        <v>29.57</v>
      </c>
      <c r="AC624" s="420">
        <f>IF(AB624="ABI",0,IF(AB624="DNF",0,IF(AB624="DSP","DSP",IF(AB624="VAL","VAL",(IF(A624="F",VLOOKUP(AB624,nagefille,2),VLOOKUP(AB624,nagegarçon,2)))))))</f>
        <v>17</v>
      </c>
      <c r="AD624" s="423">
        <f>IF(AC624="VAL","VALIDÉ",AC624)</f>
        <v>17</v>
      </c>
      <c r="AE624" s="424">
        <f>IF(AND(H624="DSP",M624="DSP",T624="DSP",AA624="DSP",AD624="DSP"),"DSP",IF(AND(H624="DSP",M624="DSP",T624="DSP",AA624="DSP"),AD624,IF(AND(H624="DSP",M624="DSP",T624="DSP",AD624="DSP"),AA624,IF(AND(H624="DSP",M624="DSP",AA624="DSP",AD624="DSP"),T624,IF(AND(H624="DSP",T624="DSP",AA624="DSP",AD624="DSP"),M624,IF(AND(M624="DSP",T624="DSP",AA624="DSP",AD624="DSP"),H624,IF(AND(T624="DSP",AA624="DSP",AD624="DSP"),(H624+M624)/2,IF(AND(M624="DSP",AA624="DSP",AD624="DSP"),(H624+T624)/2,IF(AND(H624="DSP",AA624="DSP",AD624="DSP"),(M624+T624)/2,IF(AND(M624="DSP",T624="DSP",AD624="DSP"),(H624+AA624)/2,IF(AND(H624="DSP",T624="DSP",AD624="DSP"),(M624+AA624)/2,IF(AND(H624="DSP",M624="DSP",AD624="DSP"),(T624+AA624)/2,IF(AND(M624="DSP",T624="DSP",AA624="DSP"),(H624+AD624)/2,IF(AND(H624="DSP",T624="DSP",AA624="DSP"),(M624+AD624)/2,IF(AND(H624="DSP",M624="DSP",AA624="DSP"),(T624+AD624)/2,IF(AND(H624="DSP",M624="DSP",T624="DSP"),(AA624+AD624)/2,IF(AND(H624="DSP",M624="DSP"),(T624+AA624+AD624)/3,IF(AND(H624="DSP",T624="DSP"),(M624+AA624+AD624)/3,IF(AND(M624="DSP",T624="DSP"),(H624+AA624+AD624)/3,IF(AND(H624="DSP",AA624="DSP"),(M624+T624+AD624)/3,IF(AND(M624="DSP",AA624="DSP"),(H624+T624+AD624)/3,IF(AND(T624="DSP",AA624="DSP"),(H624+M624+AD624)/3,IF(AND(H624="DSP",AD624="DSP"),(M624+T624+AA624)/3,IF(AND(M624="DSP",AD624="DSP"),(H624+T624+AA624)/3,IF(AND(T624="DSP",AD624="DSP"),(H624+M624+AA624)/3,IF(AND(AA624="DSP",AD624="DSP"),(H624+M624+T624)/3,IF(H624="DSP",(M624+T624+AA624+AD624)/4,IF(M624="DSP",(H624+T624+AA624+AD624)/4,IF(T624="DSP",(H624+M624+AA624+AD624)/4,IF(AA624="DSP",(H624+M624+T624+AD624)/4,IF(AD624="DSP",(H624+M624+T624+AA624)/4,SUM(H624+M624+T624+AA624+AD624)/5)))))))))))))))))))))))))))))))</f>
        <v>16.149999999999999</v>
      </c>
      <c r="AF624" s="425">
        <f>IF(AE624="DSP",0,AE624)</f>
        <v>16.149999999999999</v>
      </c>
      <c r="AG624" s="484">
        <f>RANK(AF624,$AF$3:$AF$651,0)</f>
        <v>1</v>
      </c>
      <c r="AH624" s="426">
        <f>IF(ISERROR(VLOOKUP(B624,'Notes Ecrit'!$A$2:$B$650,2,FALSE)),"ABI",(VLOOKUP(B624,'Notes Ecrit'!$A$2:$B$650,2,FALSE)))</f>
        <v>6.5</v>
      </c>
      <c r="AI624" s="425">
        <f>IF(OR(AH624="ABI",AH624="VALIDÉ"),0,AH624)</f>
        <v>6.5</v>
      </c>
      <c r="AJ624" s="488">
        <f>RANK(AI624,$AI$3:$AI$651,0)</f>
        <v>238</v>
      </c>
      <c r="AK624" s="427">
        <f>IF(AH624="ABI","DEF",IF(AE624="DSP",AH624,(AE624*0.5+AH624*0.5)))</f>
        <v>11.324999999999999</v>
      </c>
    </row>
    <row r="625" spans="1:37" ht="15.75" customHeight="1" thickBot="1" x14ac:dyDescent="0.35">
      <c r="A625" s="414" t="s">
        <v>1026</v>
      </c>
      <c r="B625" s="415">
        <v>21905060</v>
      </c>
      <c r="C625" s="446" t="s">
        <v>58</v>
      </c>
      <c r="D625" s="447" t="s">
        <v>105</v>
      </c>
      <c r="E625" s="418">
        <v>17</v>
      </c>
      <c r="F625" s="419">
        <f>IF(E625="ABI","ABI",IF(E625="DSP","DSP",IF(E625="VAL","VAL",(VLOOKUP(E625,tpstest,2)))))</f>
        <v>18</v>
      </c>
      <c r="G625" s="420">
        <f>IF(F625="ABI",0,IF(F625="DSP","DSP",IF(F625="VAL","VAL",(IF(A625="F",VLOOKUP(F625,endurfille,2),VLOOKUP(F625,endurgarçon,2))))))</f>
        <v>14</v>
      </c>
      <c r="H625" s="421">
        <f>IF(G625="VAL","VALIDÉ",G625)</f>
        <v>14</v>
      </c>
      <c r="I625" s="418">
        <v>3.1</v>
      </c>
      <c r="J625" s="420">
        <f>IF(I625="ABI",0,IF(I625="DSP","DSP",IF(I625="VAL","VAL",(IF(A625="F",VLOOKUP(I625,VIT20MF,2),VLOOKUP(I625,Vit20MG,2))))))</f>
        <v>19</v>
      </c>
      <c r="K625" s="418">
        <v>6.53</v>
      </c>
      <c r="L625" s="420">
        <f>IF(K625="ABI",0,IF(K625="DSP","DSP",IF(K625="VAL","VAL",(IF(A625="F",VLOOKUP(K625,vit50mf,2),VLOOKUP(K625,vit50mg,2))))))</f>
        <v>13</v>
      </c>
      <c r="M625" s="421">
        <f>IF(OR(J625="DSP",L625="DSP"),"DSP",IF(L625="VAL","VALIDÉ",(J625+L625)/2))</f>
        <v>16</v>
      </c>
      <c r="N625" s="418">
        <v>105</v>
      </c>
      <c r="O625" s="561">
        <v>81</v>
      </c>
      <c r="P625" s="422">
        <f>IF(OR(N625="DSP",N625="ABI",N625="VAL"),0,N625/O625)</f>
        <v>1.2962962962962963</v>
      </c>
      <c r="Q625" s="420">
        <f>IF(N625="ABI",0,IF(N625="DSP","DSP",IF(N625="VAL","VAL",IF(A625="F",VLOOKUP(P625,forcefille,2),VLOOKUP(P625,forcegarçon,2)))))</f>
        <v>6.5</v>
      </c>
      <c r="R625" s="418">
        <v>50.8</v>
      </c>
      <c r="S625" s="420">
        <f>IF(R625="ABI",0,IF(R625="DSP","DSP",IF(R625="VAL","VAL",IF(A625="F",VLOOKUP(R625,détfille,2),VLOOKUP(R625,détgarçon,2)))))</f>
        <v>5.5</v>
      </c>
      <c r="T625" s="421">
        <f>IF(OR(Q625="VAL",S625="VAL"),"VALIDÉ",IF(AND(Q625="DSP",S625="DSP"),"DSP",IF(Q625="DSP",S625*2,IF(S625="DSP",Q625*2,(Q625+S625)))))</f>
        <v>12</v>
      </c>
      <c r="U625" s="418">
        <v>27.68</v>
      </c>
      <c r="V625" s="420">
        <f>IF(U625="ABI",0,IF(U625="DSP","DSP",IF(U625="VAL","VAL",IF(A625="F",VLOOKUP(U625,coorfille,2),VLOOKUP(U625,coorgarçon,2)))))</f>
        <v>4</v>
      </c>
      <c r="W625" s="418">
        <v>0</v>
      </c>
      <c r="X625" s="420">
        <f>IF(W625="ABI",0,IF(W625="DSP","DSP",IF(W625="VAL","VAL",IF(A625="F",VLOOKUP(W625,SouplesseFille,2),VLOOKUP(W625,SouplesseGarçon,2)))))</f>
        <v>2.5</v>
      </c>
      <c r="Y625" s="418">
        <v>6</v>
      </c>
      <c r="Z625" s="420">
        <f>IF(Y625="ABI",0,IF(Y625="DSP","DSP",IF(Y625="VAL","VAL",IF(A625="F",VLOOKUP(Y625,eqfille,2),VLOOKUP(Y625,eqgarçon,2)))))</f>
        <v>2</v>
      </c>
      <c r="AA625" s="421">
        <f>IF(AND(V625="DSP",X625="DSP",Z625="DSP"),"DSP",IF(AND(V625="DSP",X625="DSP"),Z625*4,IF(AND(V625="DSP",Z625="DSP"),X625*4,IF(AND(X625="DSP",Z625="DSP"),V625*2,IF(V625="DSP",(X625+Z625)*2,IF(X625="DSP",V625+Z625*2,IF(Z625="DSP",V625+X625*2,IF(Z625="VAL","VALIDÉ",V625+X625+Z625))))))))</f>
        <v>8.5</v>
      </c>
      <c r="AB625" s="418">
        <v>36.130000000000003</v>
      </c>
      <c r="AC625" s="420">
        <f>IF(AB625="ABI",0,IF(AB625="DNF",0,IF(AB625="DSP","DSP",IF(AB625="VAL","VAL",(IF(A625="F",VLOOKUP(AB625,nagefille,2),VLOOKUP(AB625,nagegarçon,2)))))))</f>
        <v>12</v>
      </c>
      <c r="AD625" s="423">
        <f>IF(AC625="VAL","VALIDÉ",AC625)</f>
        <v>12</v>
      </c>
      <c r="AE625" s="424">
        <f>IF(AND(H625="DSP",M625="DSP",T625="DSP",AA625="DSP",AD625="DSP"),"DSP",IF(AND(H625="DSP",M625="DSP",T625="DSP",AA625="DSP"),AD625,IF(AND(H625="DSP",M625="DSP",T625="DSP",AD625="DSP"),AA625,IF(AND(H625="DSP",M625="DSP",AA625="DSP",AD625="DSP"),T625,IF(AND(H625="DSP",T625="DSP",AA625="DSP",AD625="DSP"),M625,IF(AND(M625="DSP",T625="DSP",AA625="DSP",AD625="DSP"),H625,IF(AND(T625="DSP",AA625="DSP",AD625="DSP"),(H625+M625)/2,IF(AND(M625="DSP",AA625="DSP",AD625="DSP"),(H625+T625)/2,IF(AND(H625="DSP",AA625="DSP",AD625="DSP"),(M625+T625)/2,IF(AND(M625="DSP",T625="DSP",AD625="DSP"),(H625+AA625)/2,IF(AND(H625="DSP",T625="DSP",AD625="DSP"),(M625+AA625)/2,IF(AND(H625="DSP",M625="DSP",AD625="DSP"),(T625+AA625)/2,IF(AND(M625="DSP",T625="DSP",AA625="DSP"),(H625+AD625)/2,IF(AND(H625="DSP",T625="DSP",AA625="DSP"),(M625+AD625)/2,IF(AND(H625="DSP",M625="DSP",AA625="DSP"),(T625+AD625)/2,IF(AND(H625="DSP",M625="DSP",T625="DSP"),(AA625+AD625)/2,IF(AND(H625="DSP",M625="DSP"),(T625+AA625+AD625)/3,IF(AND(H625="DSP",T625="DSP"),(M625+AA625+AD625)/3,IF(AND(M625="DSP",T625="DSP"),(H625+AA625+AD625)/3,IF(AND(H625="DSP",AA625="DSP"),(M625+T625+AD625)/3,IF(AND(M625="DSP",AA625="DSP"),(H625+T625+AD625)/3,IF(AND(T625="DSP",AA625="DSP"),(H625+M625+AD625)/3,IF(AND(H625="DSP",AD625="DSP"),(M625+T625+AA625)/3,IF(AND(M625="DSP",AD625="DSP"),(H625+T625+AA625)/3,IF(AND(T625="DSP",AD625="DSP"),(H625+M625+AA625)/3,IF(AND(AA625="DSP",AD625="DSP"),(H625+M625+T625)/3,IF(H625="DSP",(M625+T625+AA625+AD625)/4,IF(M625="DSP",(H625+T625+AA625+AD625)/4,IF(T625="DSP",(H625+M625+AA625+AD625)/4,IF(AA625="DSP",(H625+M625+T625+AD625)/4,IF(AD625="DSP",(H625+M625+T625+AA625)/4,SUM(H625+M625+T625+AA625+AD625)/5)))))))))))))))))))))))))))))))</f>
        <v>12.5</v>
      </c>
      <c r="AF625" s="425">
        <f>IF(AE625="DSP",0,AE625)</f>
        <v>12.5</v>
      </c>
      <c r="AG625" s="484">
        <f>RANK(AF625,$AF$3:$AF$651,0)</f>
        <v>132</v>
      </c>
      <c r="AH625" s="426">
        <f>IF(ISERROR(VLOOKUP(B625,'Notes Ecrit'!$A$2:$B$650,2,FALSE)),"ABI",(VLOOKUP(B625,'Notes Ecrit'!$A$2:$B$650,2,FALSE)))</f>
        <v>5.5</v>
      </c>
      <c r="AI625" s="425">
        <f>IF(OR(AH625="ABI",AH625="VALIDÉ"),0,AH625)</f>
        <v>5.5</v>
      </c>
      <c r="AJ625" s="488">
        <f>RANK(AI625,$AI$3:$AI$651,0)</f>
        <v>353</v>
      </c>
      <c r="AK625" s="427">
        <f>IF(AH625="ABI","DEF",IF(AE625="DSP",AH625,(AE625*0.5+AH625*0.5)))</f>
        <v>9</v>
      </c>
    </row>
    <row r="626" spans="1:37" ht="15.75" customHeight="1" thickBot="1" x14ac:dyDescent="0.35">
      <c r="A626" s="414" t="s">
        <v>1026</v>
      </c>
      <c r="B626" s="415">
        <v>21908766</v>
      </c>
      <c r="C626" s="446" t="s">
        <v>1003</v>
      </c>
      <c r="D626" s="447" t="s">
        <v>32</v>
      </c>
      <c r="E626" s="418">
        <v>18</v>
      </c>
      <c r="F626" s="419">
        <f>IF(E626="ABI","ABI",IF(E626="DSP","DSP",IF(E626="VAL","VAL",(VLOOKUP(E626,tpstest,2)))))</f>
        <v>18.5</v>
      </c>
      <c r="G626" s="420">
        <f>IF(F626="ABI",0,IF(F626="DSP","DSP",IF(F626="VAL","VAL",(IF(A626="F",VLOOKUP(F626,endurfille,2),VLOOKUP(F626,endurgarçon,2))))))</f>
        <v>15</v>
      </c>
      <c r="H626" s="421">
        <f>IF(G626="VAL","VALIDÉ",G626)</f>
        <v>15</v>
      </c>
      <c r="I626" s="418">
        <v>3.01</v>
      </c>
      <c r="J626" s="420">
        <f>IF(I626="ABI",0,IF(I626="DSP","DSP",IF(I626="VAL","VAL",(IF(A626="F",VLOOKUP(I626,VIT20MF,2),VLOOKUP(I626,Vit20MG,2))))))</f>
        <v>20</v>
      </c>
      <c r="K626" s="418">
        <v>6.34</v>
      </c>
      <c r="L626" s="420">
        <f>IF(K626="ABI",0,IF(K626="DSP","DSP",IF(K626="VAL","VAL",(IF(A626="F",VLOOKUP(K626,vit50mf,2),VLOOKUP(K626,vit50mg,2))))))</f>
        <v>14</v>
      </c>
      <c r="M626" s="421">
        <f>IF(OR(J626="DSP",L626="DSP"),"DSP",IF(L626="VAL","VALIDÉ",(J626+L626)/2))</f>
        <v>17</v>
      </c>
      <c r="N626" s="418">
        <v>46</v>
      </c>
      <c r="O626" s="418">
        <v>75</v>
      </c>
      <c r="P626" s="422">
        <f>IF(OR(N626="DSP",N626="ABI",N626="VAL"),0,N626/O626)</f>
        <v>0.61333333333333329</v>
      </c>
      <c r="Q626" s="420">
        <f>IF(N626="ABI",0,IF(N626="DSP","DSP",IF(N626="VAL","VAL",IF(A626="F",VLOOKUP(P626,forcefille,2),VLOOKUP(P626,forcegarçon,2)))))</f>
        <v>3.5</v>
      </c>
      <c r="R626" s="418">
        <v>47.9</v>
      </c>
      <c r="S626" s="420">
        <f>IF(R626="ABI",0,IF(R626="DSP","DSP",IF(R626="VAL","VAL",IF(A626="F",VLOOKUP(R626,détfille,2),VLOOKUP(R626,détgarçon,2)))))</f>
        <v>5</v>
      </c>
      <c r="T626" s="421">
        <f>IF(OR(Q626="VAL",S626="VAL"),"VALIDÉ",IF(AND(Q626="DSP",S626="DSP"),"DSP",IF(Q626="DSP",S626*2,IF(S626="DSP",Q626*2,(Q626+S626)))))</f>
        <v>8.5</v>
      </c>
      <c r="U626" s="418">
        <v>22.82</v>
      </c>
      <c r="V626" s="420">
        <f>IF(U626="ABI",0,IF(U626="DSP","DSP",IF(U626="VAL","VAL",IF(A626="F",VLOOKUP(U626,coorfille,2),VLOOKUP(U626,coorgarçon,2)))))</f>
        <v>6.5</v>
      </c>
      <c r="W626" s="418">
        <v>-9</v>
      </c>
      <c r="X626" s="420">
        <f>IF(W626="ABI",0,IF(W626="DSP","DSP",IF(W626="VAL","VAL",IF(A626="F",VLOOKUP(W626,SouplesseFille,2),VLOOKUP(W626,SouplesseGarçon,2)))))</f>
        <v>1</v>
      </c>
      <c r="Y626" s="418">
        <v>2</v>
      </c>
      <c r="Z626" s="420">
        <f>IF(Y626="ABI",0,IF(Y626="DSP","DSP",IF(Y626="VAL","VAL",IF(A626="F",VLOOKUP(Y626,eqfille,2),VLOOKUP(Y626,eqgarçon,2)))))</f>
        <v>4</v>
      </c>
      <c r="AA626" s="421">
        <f>IF(AND(V626="DSP",X626="DSP",Z626="DSP"),"DSP",IF(AND(V626="DSP",X626="DSP"),Z626*4,IF(AND(V626="DSP",Z626="DSP"),X626*4,IF(AND(X626="DSP",Z626="DSP"),V626*2,IF(V626="DSP",(X626+Z626)*2,IF(X626="DSP",V626+Z626*2,IF(Z626="DSP",V626+X626*2,IF(Z626="VAL","VALIDÉ",V626+X626+Z626))))))))</f>
        <v>11.5</v>
      </c>
      <c r="AB626" s="418">
        <v>34.340000000000003</v>
      </c>
      <c r="AC626" s="420">
        <f>IF(AB626="ABI",0,IF(AB626="DNF",0,IF(AB626="DSP","DSP",IF(AB626="VAL","VAL",(IF(A626="F",VLOOKUP(AB626,nagefille,2),VLOOKUP(AB626,nagegarçon,2)))))))</f>
        <v>14</v>
      </c>
      <c r="AD626" s="423">
        <f>IF(AC626="VAL","VALIDÉ",AC626)</f>
        <v>14</v>
      </c>
      <c r="AE626" s="424">
        <f>IF(AND(H626="DSP",M626="DSP",T626="DSP",AA626="DSP",AD626="DSP"),"DSP",IF(AND(H626="DSP",M626="DSP",T626="DSP",AA626="DSP"),AD626,IF(AND(H626="DSP",M626="DSP",T626="DSP",AD626="DSP"),AA626,IF(AND(H626="DSP",M626="DSP",AA626="DSP",AD626="DSP"),T626,IF(AND(H626="DSP",T626="DSP",AA626="DSP",AD626="DSP"),M626,IF(AND(M626="DSP",T626="DSP",AA626="DSP",AD626="DSP"),H626,IF(AND(T626="DSP",AA626="DSP",AD626="DSP"),(H626+M626)/2,IF(AND(M626="DSP",AA626="DSP",AD626="DSP"),(H626+T626)/2,IF(AND(H626="DSP",AA626="DSP",AD626="DSP"),(M626+T626)/2,IF(AND(M626="DSP",T626="DSP",AD626="DSP"),(H626+AA626)/2,IF(AND(H626="DSP",T626="DSP",AD626="DSP"),(M626+AA626)/2,IF(AND(H626="DSP",M626="DSP",AD626="DSP"),(T626+AA626)/2,IF(AND(M626="DSP",T626="DSP",AA626="DSP"),(H626+AD626)/2,IF(AND(H626="DSP",T626="DSP",AA626="DSP"),(M626+AD626)/2,IF(AND(H626="DSP",M626="DSP",AA626="DSP"),(T626+AD626)/2,IF(AND(H626="DSP",M626="DSP",T626="DSP"),(AA626+AD626)/2,IF(AND(H626="DSP",M626="DSP"),(T626+AA626+AD626)/3,IF(AND(H626="DSP",T626="DSP"),(M626+AA626+AD626)/3,IF(AND(M626="DSP",T626="DSP"),(H626+AA626+AD626)/3,IF(AND(H626="DSP",AA626="DSP"),(M626+T626+AD626)/3,IF(AND(M626="DSP",AA626="DSP"),(H626+T626+AD626)/3,IF(AND(T626="DSP",AA626="DSP"),(H626+M626+AD626)/3,IF(AND(H626="DSP",AD626="DSP"),(M626+T626+AA626)/3,IF(AND(M626="DSP",AD626="DSP"),(H626+T626+AA626)/3,IF(AND(T626="DSP",AD626="DSP"),(H626+M626+AA626)/3,IF(AND(AA626="DSP",AD626="DSP"),(H626+M626+T626)/3,IF(H626="DSP",(M626+T626+AA626+AD626)/4,IF(M626="DSP",(H626+T626+AA626+AD626)/4,IF(T626="DSP",(H626+M626+AA626+AD626)/4,IF(AA626="DSP",(H626+M626+T626+AD626)/4,IF(AD626="DSP",(H626+M626+T626+AA626)/4,SUM(H626+M626+T626+AA626+AD626)/5)))))))))))))))))))))))))))))))</f>
        <v>13.2</v>
      </c>
      <c r="AF626" s="425">
        <f>IF(AE626="DSP",0,AE626)</f>
        <v>13.2</v>
      </c>
      <c r="AG626" s="484">
        <f>RANK(AF626,$AF$3:$AF$651,0)</f>
        <v>70</v>
      </c>
      <c r="AH626" s="426">
        <f>IF(ISERROR(VLOOKUP(B626,'Notes Ecrit'!$A$2:$B$650,2,FALSE)),"ABI",(VLOOKUP(B626,'Notes Ecrit'!$A$2:$B$650,2,FALSE)))</f>
        <v>4</v>
      </c>
      <c r="AI626" s="425">
        <f>IF(OR(AH626="ABI",AH626="VALIDÉ"),0,AH626)</f>
        <v>4</v>
      </c>
      <c r="AJ626" s="488">
        <f>RANK(AI626,$AI$3:$AI$651,0)</f>
        <v>490</v>
      </c>
      <c r="AK626" s="427">
        <f>IF(AH626="ABI","DEF",IF(AE626="DSP",AH626,(AE626*0.5+AH626*0.5)))</f>
        <v>8.6</v>
      </c>
    </row>
    <row r="627" spans="1:37" ht="15.75" customHeight="1" thickBot="1" x14ac:dyDescent="0.35">
      <c r="A627" s="414" t="s">
        <v>74</v>
      </c>
      <c r="B627" s="415">
        <v>21919706</v>
      </c>
      <c r="C627" s="446" t="s">
        <v>1004</v>
      </c>
      <c r="D627" s="447" t="s">
        <v>318</v>
      </c>
      <c r="E627" s="418">
        <v>10</v>
      </c>
      <c r="F627" s="419">
        <f>IF(E627="ABI","ABI",IF(E627="DSP","DSP",IF(E627="VAL","VAL",(VLOOKUP(E627,tpstest,2)))))</f>
        <v>14.5</v>
      </c>
      <c r="G627" s="420">
        <f>IF(F627="ABI",0,IF(F627="DSP","DSP",IF(F627="VAL","VAL",(IF(A627="F",VLOOKUP(F627,endurfille,2),VLOOKUP(F627,endurgarçon,2))))))</f>
        <v>10</v>
      </c>
      <c r="H627" s="421">
        <f>IF(G627="VAL","VALIDÉ",G627)</f>
        <v>10</v>
      </c>
      <c r="I627" s="418">
        <v>3.62</v>
      </c>
      <c r="J627" s="420">
        <f>IF(I627="ABI",0,IF(I627="DSP","DSP",IF(I627="VAL","VAL",(IF(A627="F",VLOOKUP(I627,VIT20MF,2),VLOOKUP(I627,Vit20MG,2))))))</f>
        <v>14</v>
      </c>
      <c r="K627" s="418">
        <v>8.27</v>
      </c>
      <c r="L627" s="420">
        <f>IF(K627="ABI",0,IF(K627="DSP","DSP",IF(K627="VAL","VAL",(IF(A627="F",VLOOKUP(K627,vit50mf,2),VLOOKUP(K627,vit50mg,2))))))</f>
        <v>7</v>
      </c>
      <c r="M627" s="421">
        <f>IF(OR(J627="DSP",L627="DSP"),"DSP",IF(L627="VAL","VALIDÉ",(J627+L627)/2))</f>
        <v>10.5</v>
      </c>
      <c r="N627" s="418">
        <v>26.5</v>
      </c>
      <c r="O627" s="418">
        <v>53</v>
      </c>
      <c r="P627" s="422">
        <f>IF(OR(N627="DSP",N627="ABI",N627="VAL"),0,N627/O627)</f>
        <v>0.5</v>
      </c>
      <c r="Q627" s="420">
        <f>IF(N627="ABI",0,IF(N627="DSP","DSP",IF(N627="VAL","VAL",IF(A627="F",VLOOKUP(P627,forcefille,2),VLOOKUP(P627,forcegarçon,2)))))</f>
        <v>5</v>
      </c>
      <c r="R627" s="418">
        <v>26.5</v>
      </c>
      <c r="S627" s="420">
        <f>IF(R627="ABI",0,IF(R627="DSP","DSP",IF(R627="VAL","VAL",IF(A627="F",VLOOKUP(R627,détfille,2),VLOOKUP(R627,détgarçon,2)))))</f>
        <v>4</v>
      </c>
      <c r="T627" s="421">
        <f>IF(OR(Q627="VAL",S627="VAL"),"VALIDÉ",IF(AND(Q627="DSP",S627="DSP"),"DSP",IF(Q627="DSP",S627*2,IF(S627="DSP",Q627*2,(Q627+S627)))))</f>
        <v>9</v>
      </c>
      <c r="U627" s="418">
        <v>27.27</v>
      </c>
      <c r="V627" s="420">
        <f>IF(U627="ABI",0,IF(U627="DSP","DSP",IF(U627="VAL","VAL",IF(A627="F",VLOOKUP(U627,coorfille,2),VLOOKUP(U627,coorgarçon,2)))))</f>
        <v>5.25</v>
      </c>
      <c r="W627" s="418">
        <v>-12</v>
      </c>
      <c r="X627" s="420">
        <f>IF(W627="ABI",0,IF(W627="DSP","DSP",IF(W627="VAL","VAL",IF(A627="F",VLOOKUP(W627,SouplesseFille,2),VLOOKUP(W627,SouplesseGarçon,2)))))</f>
        <v>0.5</v>
      </c>
      <c r="Y627" s="418">
        <v>4</v>
      </c>
      <c r="Z627" s="420">
        <f>IF(Y627="ABI",0,IF(Y627="DSP","DSP",IF(Y627="VAL","VAL",IF(A627="F",VLOOKUP(Y627,eqfille,2),VLOOKUP(Y627,eqgarçon,2)))))</f>
        <v>3</v>
      </c>
      <c r="AA627" s="462">
        <f>IF(AND(V627="DSP",X627="DSP",Z627="DSP"),"DSP",IF(AND(V627="DSP",X627="DSP"),Z627*4,IF(AND(V627="DSP",Z627="DSP"),X627*4,IF(AND(X627="DSP",Z627="DSP"),V627*2,IF(V627="DSP",(X627+Z627)*2,IF(X627="DSP",V627+Z627*2,IF(Z627="DSP",V627+X627*2,IF(Z627="VAL","VALIDÉ",V627+X627+Z627))))))))</f>
        <v>8.75</v>
      </c>
      <c r="AB627" s="418">
        <v>54.93</v>
      </c>
      <c r="AC627" s="420">
        <f>IF(AB627="ABI",0,IF(AB627="DNF",0,IF(AB627="DSP","DSP",IF(AB627="VAL","VAL",(IF(A627="F",VLOOKUP(AB627,nagefille,2),VLOOKUP(AB627,nagegarçon,2)))))))</f>
        <v>6</v>
      </c>
      <c r="AD627" s="423">
        <f>IF(AC627="VAL","VALIDÉ",AC627)</f>
        <v>6</v>
      </c>
      <c r="AE627" s="424">
        <f>IF(AND(H627="DSP",M627="DSP",T627="DSP",AA627="DSP",AD627="DSP"),"DSP",IF(AND(H627="DSP",M627="DSP",T627="DSP",AA627="DSP"),AD627,IF(AND(H627="DSP",M627="DSP",T627="DSP",AD627="DSP"),AA627,IF(AND(H627="DSP",M627="DSP",AA627="DSP",AD627="DSP"),T627,IF(AND(H627="DSP",T627="DSP",AA627="DSP",AD627="DSP"),M627,IF(AND(M627="DSP",T627="DSP",AA627="DSP",AD627="DSP"),H627,IF(AND(T627="DSP",AA627="DSP",AD627="DSP"),(H627+M627)/2,IF(AND(M627="DSP",AA627="DSP",AD627="DSP"),(H627+T627)/2,IF(AND(H627="DSP",AA627="DSP",AD627="DSP"),(M627+T627)/2,IF(AND(M627="DSP",T627="DSP",AD627="DSP"),(H627+AA627)/2,IF(AND(H627="DSP",T627="DSP",AD627="DSP"),(M627+AA627)/2,IF(AND(H627="DSP",M627="DSP",AD627="DSP"),(T627+AA627)/2,IF(AND(M627="DSP",T627="DSP",AA627="DSP"),(H627+AD627)/2,IF(AND(H627="DSP",T627="DSP",AA627="DSP"),(M627+AD627)/2,IF(AND(H627="DSP",M627="DSP",AA627="DSP"),(T627+AD627)/2,IF(AND(H627="DSP",M627="DSP",T627="DSP"),(AA627+AD627)/2,IF(AND(H627="DSP",M627="DSP"),(T627+AA627+AD627)/3,IF(AND(H627="DSP",T627="DSP"),(M627+AA627+AD627)/3,IF(AND(M627="DSP",T627="DSP"),(H627+AA627+AD627)/3,IF(AND(H627="DSP",AA627="DSP"),(M627+T627+AD627)/3,IF(AND(M627="DSP",AA627="DSP"),(H627+T627+AD627)/3,IF(AND(T627="DSP",AA627="DSP"),(H627+M627+AD627)/3,IF(AND(H627="DSP",AD627="DSP"),(M627+T627+AA627)/3,IF(AND(M627="DSP",AD627="DSP"),(H627+T627+AA627)/3,IF(AND(T627="DSP",AD627="DSP"),(H627+M627+AA627)/3,IF(AND(AA627="DSP",AD627="DSP"),(H627+M627+T627)/3,IF(H627="DSP",(M627+T627+AA627+AD627)/4,IF(M627="DSP",(H627+T627+AA627+AD627)/4,IF(T627="DSP",(H627+M627+AA627+AD627)/4,IF(AA627="DSP",(H627+M627+T627+AD627)/4,IF(AD627="DSP",(H627+M627+T627+AA627)/4,SUM(H627+M627+T627+AA627+AD627)/5)))))))))))))))))))))))))))))))</f>
        <v>8.85</v>
      </c>
      <c r="AF627" s="425">
        <f>IF(AE627="DSP",0,AE627)</f>
        <v>8.85</v>
      </c>
      <c r="AG627" s="484">
        <f>RANK(AF627,$AF$3:$AF$651,0)</f>
        <v>511</v>
      </c>
      <c r="AH627" s="426">
        <f>IF(ISERROR(VLOOKUP(B627,'Notes Ecrit'!$A$2:$B$650,2,FALSE)),"ABI",(VLOOKUP(B627,'Notes Ecrit'!$A$2:$B$650,2,FALSE)))</f>
        <v>5.5</v>
      </c>
      <c r="AI627" s="425">
        <f>IF(OR(AH627="ABI",AH627="VALIDÉ"),0,AH627)</f>
        <v>5.5</v>
      </c>
      <c r="AJ627" s="488">
        <f>RANK(AI627,$AI$3:$AI$651,0)</f>
        <v>353</v>
      </c>
      <c r="AK627" s="427">
        <f>IF(AH627="ABI","DEF",IF(AE627="DSP",AH627,(AE627*0.5+AH627*0.5)))</f>
        <v>7.1749999999999998</v>
      </c>
    </row>
    <row r="628" spans="1:37" ht="15.75" customHeight="1" thickBot="1" x14ac:dyDescent="0.35">
      <c r="A628" s="414" t="s">
        <v>1026</v>
      </c>
      <c r="B628" s="415">
        <v>21905218</v>
      </c>
      <c r="C628" s="446" t="s">
        <v>1005</v>
      </c>
      <c r="D628" s="447" t="s">
        <v>113</v>
      </c>
      <c r="E628" s="468">
        <v>21</v>
      </c>
      <c r="F628" s="469">
        <f>IF(E628="ABI","ABI",IF(E628="DSP","DSP",IF(E628="VAL","VAL",(VLOOKUP(E628,tpstest,2)))))</f>
        <v>20</v>
      </c>
      <c r="G628" s="420">
        <f>IF(F628="ABI",0,IF(F628="DSP","DSP",IF(F628="VAL","VAL",(IF(A628="F",VLOOKUP(F628,endurfille,2),VLOOKUP(F628,endurgarçon,2))))))</f>
        <v>18</v>
      </c>
      <c r="H628" s="462">
        <f>IF(G628="VAL","VALIDÉ",G628)</f>
        <v>18</v>
      </c>
      <c r="I628" s="468">
        <v>3.15</v>
      </c>
      <c r="J628" s="420">
        <f>IF(I628="ABI",0,IF(I628="DSP","DSP",IF(I628="VAL","VAL",(IF(A628="F",VLOOKUP(I628,VIT20MF,2),VLOOKUP(I628,Vit20MG,2))))))</f>
        <v>18</v>
      </c>
      <c r="K628" s="468">
        <v>6.2</v>
      </c>
      <c r="L628" s="420">
        <f>IF(K628="ABI",0,IF(K628="DSP","DSP",IF(K628="VAL","VAL",(IF(A628="F",VLOOKUP(K628,vit50mf,2),VLOOKUP(K628,vit50mg,2))))))</f>
        <v>15</v>
      </c>
      <c r="M628" s="462">
        <f>IF(OR(J628="DSP",L628="DSP"),"DSP",IF(L628="VAL","VALIDÉ",(J628+L628)/2))</f>
        <v>16.5</v>
      </c>
      <c r="N628" s="468">
        <v>70</v>
      </c>
      <c r="O628" s="468">
        <v>68</v>
      </c>
      <c r="P628" s="470">
        <f>IF(OR(N628="DSP",N628="ABI",N628="VAL"),0,N628/O628)</f>
        <v>1.0294117647058822</v>
      </c>
      <c r="Q628" s="420">
        <f>IF(N628="ABI",0,IF(N628="DSP","DSP",IF(N628="VAL","VAL",IF(A628="F",VLOOKUP(P628,forcefille,2),VLOOKUP(P628,forcegarçon,2)))))</f>
        <v>5.5</v>
      </c>
      <c r="R628" s="468">
        <v>41.5</v>
      </c>
      <c r="S628" s="420">
        <f>IF(R628="ABI",0,IF(R628="DSP","DSP",IF(R628="VAL","VAL",IF(A628="F",VLOOKUP(R628,détfille,2),VLOOKUP(R628,détgarçon,2)))))</f>
        <v>3.5</v>
      </c>
      <c r="T628" s="462">
        <f>IF(OR(Q628="VAL",S628="VAL"),"VALIDÉ",IF(AND(Q628="DSP",S628="DSP"),"DSP",IF(Q628="DSP",S628*2,IF(S628="DSP",Q628*2,(Q628+S628)))))</f>
        <v>9</v>
      </c>
      <c r="U628" s="468">
        <v>25.38</v>
      </c>
      <c r="V628" s="420">
        <f>IF(U628="ABI",0,IF(U628="DSP","DSP",IF(U628="VAL","VAL",IF(A628="F",VLOOKUP(U628,coorfille,2),VLOOKUP(U628,coorgarçon,2)))))</f>
        <v>5.25</v>
      </c>
      <c r="W628" s="468">
        <v>3</v>
      </c>
      <c r="X628" s="420">
        <f>IF(W628="ABI",0,IF(W628="DSP","DSP",IF(W628="VAL","VAL",IF(A628="F",VLOOKUP(W628,SouplesseFille,2),VLOOKUP(W628,SouplesseGarçon,2)))))</f>
        <v>3.25</v>
      </c>
      <c r="Y628" s="468">
        <v>4</v>
      </c>
      <c r="Z628" s="420">
        <f>IF(Y628="ABI",0,IF(Y628="DSP","DSP",IF(Y628="VAL","VAL",IF(A628="F",VLOOKUP(Y628,eqfille,2),VLOOKUP(Y628,eqgarçon,2)))))</f>
        <v>3</v>
      </c>
      <c r="AA628" s="421">
        <f>IF(AND(V628="DSP",X628="DSP",Z628="DSP"),"DSP",IF(AND(V628="DSP",X628="DSP"),Z628*4,IF(AND(V628="DSP",Z628="DSP"),X628*4,IF(AND(X628="DSP",Z628="DSP"),V628*2,IF(V628="DSP",(X628+Z628)*2,IF(X628="DSP",V628+Z628*2,IF(Z628="DSP",V628+X628*2,IF(Z628="VAL","VALIDÉ",V628+X628+Z628))))))))</f>
        <v>11.5</v>
      </c>
      <c r="AB628" s="468">
        <v>35</v>
      </c>
      <c r="AC628" s="420">
        <f>IF(AB628="ABI",0,IF(AB628="DNF",0,IF(AB628="DSP","DSP",IF(AB628="VAL","VAL",(IF(A628="F",VLOOKUP(AB628,nagefille,2),VLOOKUP(AB628,nagegarçon,2)))))))</f>
        <v>13</v>
      </c>
      <c r="AD628" s="423">
        <f>IF(AC628="VAL","VALIDÉ",AC628)</f>
        <v>13</v>
      </c>
      <c r="AE628" s="424">
        <f>IF(AND(H628="DSP",M628="DSP",T628="DSP",AA628="DSP",AD628="DSP"),"DSP",IF(AND(H628="DSP",M628="DSP",T628="DSP",AA628="DSP"),AD628,IF(AND(H628="DSP",M628="DSP",T628="DSP",AD628="DSP"),AA628,IF(AND(H628="DSP",M628="DSP",AA628="DSP",AD628="DSP"),T628,IF(AND(H628="DSP",T628="DSP",AA628="DSP",AD628="DSP"),M628,IF(AND(M628="DSP",T628="DSP",AA628="DSP",AD628="DSP"),H628,IF(AND(T628="DSP",AA628="DSP",AD628="DSP"),(H628+M628)/2,IF(AND(M628="DSP",AA628="DSP",AD628="DSP"),(H628+T628)/2,IF(AND(H628="DSP",AA628="DSP",AD628="DSP"),(M628+T628)/2,IF(AND(M628="DSP",T628="DSP",AD628="DSP"),(H628+AA628)/2,IF(AND(H628="DSP",T628="DSP",AD628="DSP"),(M628+AA628)/2,IF(AND(H628="DSP",M628="DSP",AD628="DSP"),(T628+AA628)/2,IF(AND(M628="DSP",T628="DSP",AA628="DSP"),(H628+AD628)/2,IF(AND(H628="DSP",T628="DSP",AA628="DSP"),(M628+AD628)/2,IF(AND(H628="DSP",M628="DSP",AA628="DSP"),(T628+AD628)/2,IF(AND(H628="DSP",M628="DSP",T628="DSP"),(AA628+AD628)/2,IF(AND(H628="DSP",M628="DSP"),(T628+AA628+AD628)/3,IF(AND(H628="DSP",T628="DSP"),(M628+AA628+AD628)/3,IF(AND(M628="DSP",T628="DSP"),(H628+AA628+AD628)/3,IF(AND(H628="DSP",AA628="DSP"),(M628+T628+AD628)/3,IF(AND(M628="DSP",AA628="DSP"),(H628+T628+AD628)/3,IF(AND(T628="DSP",AA628="DSP"),(H628+M628+AD628)/3,IF(AND(H628="DSP",AD628="DSP"),(M628+T628+AA628)/3,IF(AND(M628="DSP",AD628="DSP"),(H628+T628+AA628)/3,IF(AND(T628="DSP",AD628="DSP"),(H628+M628+AA628)/3,IF(AND(AA628="DSP",AD628="DSP"),(H628+M628+T628)/3,IF(H628="DSP",(M628+T628+AA628+AD628)/4,IF(M628="DSP",(H628+T628+AA628+AD628)/4,IF(T628="DSP",(H628+M628+AA628+AD628)/4,IF(AA628="DSP",(H628+M628+T628+AD628)/4,IF(AD628="DSP",(H628+M628+T628+AA628)/4,SUM(H628+M628+T628+AA628+AD628)/5)))))))))))))))))))))))))))))))</f>
        <v>13.6</v>
      </c>
      <c r="AF628" s="425">
        <f>IF(AE628="DSP",0,AE628)</f>
        <v>13.6</v>
      </c>
      <c r="AG628" s="484">
        <f>RANK(AF628,$AF$3:$AF$651,0)</f>
        <v>40</v>
      </c>
      <c r="AH628" s="426" t="str">
        <f>IF(ISERROR(VLOOKUP(B628,'Notes Ecrit'!$A$2:$B$650,2,FALSE)),"ABI",(VLOOKUP(B628,'Notes Ecrit'!$A$2:$B$650,2,FALSE)))</f>
        <v>ABI</v>
      </c>
      <c r="AI628" s="425">
        <f>IF(OR(AH628="ABI",AH628="VALIDÉ"),0,AH628)</f>
        <v>0</v>
      </c>
      <c r="AJ628" s="488">
        <f>RANK(AI628,$AI$3:$AI$651,0)</f>
        <v>592</v>
      </c>
      <c r="AK628" s="427" t="str">
        <f>IF(AH628="ABI","DEF",IF(AE628="DSP",AH628,(AE628*0.5+AH628*0.5)))</f>
        <v>DEF</v>
      </c>
    </row>
    <row r="629" spans="1:37" ht="15.75" customHeight="1" thickBot="1" x14ac:dyDescent="0.35">
      <c r="A629" s="414" t="s">
        <v>74</v>
      </c>
      <c r="B629" s="415">
        <v>21910208</v>
      </c>
      <c r="C629" s="446" t="s">
        <v>1006</v>
      </c>
      <c r="D629" s="447" t="s">
        <v>319</v>
      </c>
      <c r="E629" s="468">
        <v>11</v>
      </c>
      <c r="F629" s="469">
        <f>IF(E629="ABI","ABI",IF(E629="DSP","DSP",IF(E629="VAL","VAL",(VLOOKUP(E629,tpstest,2)))))</f>
        <v>15</v>
      </c>
      <c r="G629" s="420">
        <f>IF(F629="ABI",0,IF(F629="DSP","DSP",IF(F629="VAL","VAL",(IF(A629="F",VLOOKUP(F629,endurfille,2),VLOOKUP(F629,endurgarçon,2))))))</f>
        <v>11</v>
      </c>
      <c r="H629" s="421">
        <f>IF(G629="VAL","VALIDÉ",G629)</f>
        <v>11</v>
      </c>
      <c r="I629" s="468">
        <v>3.51</v>
      </c>
      <c r="J629" s="420">
        <f>IF(I629="ABI",0,IF(I629="DSP","DSP",IF(I629="VAL","VAL",(IF(A629="F",VLOOKUP(I629,VIT20MF,2),VLOOKUP(I629,Vit20MG,2))))))</f>
        <v>16</v>
      </c>
      <c r="K629" s="468">
        <v>7.72</v>
      </c>
      <c r="L629" s="420">
        <f>IF(K629="ABI",0,IF(K629="DSP","DSP",IF(K629="VAL","VAL",(IF(A629="F",VLOOKUP(K629,vit50mf,2),VLOOKUP(K629,vit50mg,2))))))</f>
        <v>11</v>
      </c>
      <c r="M629" s="421">
        <f>IF(OR(J629="DSP",L629="DSP"),"DSP",IF(L629="VAL","VALIDÉ",(J629+L629)/2))</f>
        <v>13.5</v>
      </c>
      <c r="N629" s="468">
        <v>35</v>
      </c>
      <c r="O629" s="468">
        <v>64</v>
      </c>
      <c r="P629" s="470">
        <f>IF(OR(N629="DSP",N629="ABI",N629="VAL"),0,N629/O629)</f>
        <v>0.546875</v>
      </c>
      <c r="Q629" s="420">
        <f>IF(N629="ABI",0,IF(N629="DSP","DSP",IF(N629="VAL","VAL",IF(A629="F",VLOOKUP(P629,forcefille,2),VLOOKUP(P629,forcegarçon,2)))))</f>
        <v>5</v>
      </c>
      <c r="R629" s="468">
        <v>34.700000000000003</v>
      </c>
      <c r="S629" s="420">
        <f>IF(R629="ABI",0,IF(R629="DSP","DSP",IF(R629="VAL","VAL",IF(A629="F",VLOOKUP(R629,détfille,2),VLOOKUP(R629,détgarçon,2)))))</f>
        <v>6</v>
      </c>
      <c r="T629" s="421">
        <f>IF(OR(Q629="VAL",S629="VAL"),"VALIDÉ",IF(AND(Q629="DSP",S629="DSP"),"DSP",IF(Q629="DSP",S629*2,IF(S629="DSP",Q629*2,(Q629+S629)))))</f>
        <v>11</v>
      </c>
      <c r="U629" s="468">
        <v>26.09</v>
      </c>
      <c r="V629" s="420">
        <f>IF(U629="ABI",0,IF(U629="DSP","DSP",IF(U629="VAL","VAL",IF(A629="F",VLOOKUP(U629,coorfille,2),VLOOKUP(U629,coorgarçon,2)))))</f>
        <v>5.75</v>
      </c>
      <c r="W629" s="468">
        <v>0</v>
      </c>
      <c r="X629" s="420">
        <f>IF(W629="ABI",0,IF(W629="DSP","DSP",IF(W629="VAL","VAL",IF(A629="F",VLOOKUP(W629,SouplesseFille,2),VLOOKUP(W629,SouplesseGarçon,2)))))</f>
        <v>2.5</v>
      </c>
      <c r="Y629" s="468">
        <v>4</v>
      </c>
      <c r="Z629" s="420">
        <f>IF(Y629="ABI",0,IF(Y629="DSP","DSP",IF(Y629="VAL","VAL",IF(A629="F",VLOOKUP(Y629,eqfille,2),VLOOKUP(Y629,eqgarçon,2)))))</f>
        <v>3</v>
      </c>
      <c r="AA629" s="421">
        <f>IF(AND(V629="DSP",X629="DSP",Z629="DSP"),"DSP",IF(AND(V629="DSP",X629="DSP"),Z629*4,IF(AND(V629="DSP",Z629="DSP"),X629*4,IF(AND(X629="DSP",Z629="DSP"),V629*2,IF(V629="DSP",(X629+Z629)*2,IF(X629="DSP",V629+Z629*2,IF(Z629="DSP",V629+X629*2,IF(Z629="VAL","VALIDÉ",V629+X629+Z629))))))))</f>
        <v>11.25</v>
      </c>
      <c r="AB629" s="468">
        <v>39.700000000000003</v>
      </c>
      <c r="AC629" s="420">
        <f>IF(AB629="ABI",0,IF(AB629="DNF",0,IF(AB629="DSP","DSP",IF(AB629="VAL","VAL",(IF(A629="F",VLOOKUP(AB629,nagefille,2),VLOOKUP(AB629,nagegarçon,2)))))))</f>
        <v>14</v>
      </c>
      <c r="AD629" s="423">
        <f>IF(AC629="VAL","VALIDÉ",AC629)</f>
        <v>14</v>
      </c>
      <c r="AE629" s="424">
        <f>IF(AND(H629="DSP",M629="DSP",T629="DSP",AA629="DSP",AD629="DSP"),"DSP",IF(AND(H629="DSP",M629="DSP",T629="DSP",AA629="DSP"),AD629,IF(AND(H629="DSP",M629="DSP",T629="DSP",AD629="DSP"),AA629,IF(AND(H629="DSP",M629="DSP",AA629="DSP",AD629="DSP"),T629,IF(AND(H629="DSP",T629="DSP",AA629="DSP",AD629="DSP"),M629,IF(AND(M629="DSP",T629="DSP",AA629="DSP",AD629="DSP"),H629,IF(AND(T629="DSP",AA629="DSP",AD629="DSP"),(H629+M629)/2,IF(AND(M629="DSP",AA629="DSP",AD629="DSP"),(H629+T629)/2,IF(AND(H629="DSP",AA629="DSP",AD629="DSP"),(M629+T629)/2,IF(AND(M629="DSP",T629="DSP",AD629="DSP"),(H629+AA629)/2,IF(AND(H629="DSP",T629="DSP",AD629="DSP"),(M629+AA629)/2,IF(AND(H629="DSP",M629="DSP",AD629="DSP"),(T629+AA629)/2,IF(AND(M629="DSP",T629="DSP",AA629="DSP"),(H629+AD629)/2,IF(AND(H629="DSP",T629="DSP",AA629="DSP"),(M629+AD629)/2,IF(AND(H629="DSP",M629="DSP",AA629="DSP"),(T629+AD629)/2,IF(AND(H629="DSP",M629="DSP",T629="DSP"),(AA629+AD629)/2,IF(AND(H629="DSP",M629="DSP"),(T629+AA629+AD629)/3,IF(AND(H629="DSP",T629="DSP"),(M629+AA629+AD629)/3,IF(AND(M629="DSP",T629="DSP"),(H629+AA629+AD629)/3,IF(AND(H629="DSP",AA629="DSP"),(M629+T629+AD629)/3,IF(AND(M629="DSP",AA629="DSP"),(H629+T629+AD629)/3,IF(AND(T629="DSP",AA629="DSP"),(H629+M629+AD629)/3,IF(AND(H629="DSP",AD629="DSP"),(M629+T629+AA629)/3,IF(AND(M629="DSP",AD629="DSP"),(H629+T629+AA629)/3,IF(AND(T629="DSP",AD629="DSP"),(H629+M629+AA629)/3,IF(AND(AA629="DSP",AD629="DSP"),(H629+M629+T629)/3,IF(H629="DSP",(M629+T629+AA629+AD629)/4,IF(M629="DSP",(H629+T629+AA629+AD629)/4,IF(T629="DSP",(H629+M629+AA629+AD629)/4,IF(AA629="DSP",(H629+M629+T629+AD629)/4,IF(AD629="DSP",(H629+M629+T629+AA629)/4,SUM(H629+M629+T629+AA629+AD629)/5)))))))))))))))))))))))))))))))</f>
        <v>12.15</v>
      </c>
      <c r="AF629" s="425">
        <f>IF(AE629="DSP",0,AE629)</f>
        <v>12.15</v>
      </c>
      <c r="AG629" s="484">
        <f>RANK(AF629,$AF$3:$AF$651,0)</f>
        <v>171</v>
      </c>
      <c r="AH629" s="426">
        <f>IF(ISERROR(VLOOKUP(B629,'Notes Ecrit'!$A$2:$B$650,2,FALSE)),"ABI",(VLOOKUP(B629,'Notes Ecrit'!$A$2:$B$650,2,FALSE)))</f>
        <v>9.5</v>
      </c>
      <c r="AI629" s="425">
        <f>IF(OR(AH629="ABI",AH629="VALIDÉ"),0,AH629)</f>
        <v>9.5</v>
      </c>
      <c r="AJ629" s="488">
        <f>RANK(AI629,$AI$3:$AI$651,0)</f>
        <v>38</v>
      </c>
      <c r="AK629" s="427">
        <f>IF(AH629="ABI","DEF",IF(AE629="DSP",AH629,(AE629*0.5+AH629*0.5)))</f>
        <v>10.824999999999999</v>
      </c>
    </row>
    <row r="630" spans="1:37" ht="15.75" customHeight="1" thickBot="1" x14ac:dyDescent="0.35">
      <c r="A630" s="414" t="s">
        <v>1026</v>
      </c>
      <c r="B630" s="415">
        <v>21902472</v>
      </c>
      <c r="C630" s="446" t="s">
        <v>59</v>
      </c>
      <c r="D630" s="447" t="s">
        <v>141</v>
      </c>
      <c r="E630" s="468">
        <v>22</v>
      </c>
      <c r="F630" s="469">
        <f>IF(E630="ABI","ABI",IF(E630="DSP","DSP",IF(E630="VAL","VAL",(VLOOKUP(E630,tpstest,2)))))</f>
        <v>20.5</v>
      </c>
      <c r="G630" s="420">
        <f>IF(F630="ABI",0,IF(F630="DSP","DSP",IF(F630="VAL","VAL",(IF(A630="F",VLOOKUP(F630,endurfille,2),VLOOKUP(F630,endurgarçon,2))))))</f>
        <v>19</v>
      </c>
      <c r="H630" s="421">
        <f>IF(G630="VAL","VALIDÉ",G630)</f>
        <v>19</v>
      </c>
      <c r="I630" s="468">
        <v>3.14</v>
      </c>
      <c r="J630" s="420">
        <f>IF(I630="ABI",0,IF(I630="DSP","DSP",IF(I630="VAL","VAL",(IF(A630="F",VLOOKUP(I630,VIT20MF,2),VLOOKUP(I630,Vit20MG,2))))))</f>
        <v>18</v>
      </c>
      <c r="K630" s="468">
        <v>6.47</v>
      </c>
      <c r="L630" s="420">
        <f>IF(K630="ABI",0,IF(K630="DSP","DSP",IF(K630="VAL","VAL",(IF(A630="F",VLOOKUP(K630,vit50mf,2),VLOOKUP(K630,vit50mg,2))))))</f>
        <v>14</v>
      </c>
      <c r="M630" s="421">
        <f>IF(OR(J630="DSP",L630="DSP"),"DSP",IF(L630="VAL","VALIDÉ",(J630+L630)/2))</f>
        <v>16</v>
      </c>
      <c r="N630" s="468">
        <v>73</v>
      </c>
      <c r="O630" s="468">
        <v>64</v>
      </c>
      <c r="P630" s="470">
        <f>IF(OR(N630="DSP",N630="ABI",N630="VAL"),0,N630/O630)</f>
        <v>1.140625</v>
      </c>
      <c r="Q630" s="420">
        <f>IF(N630="ABI",0,IF(N630="DSP","DSP",IF(N630="VAL","VAL",IF(A630="F",VLOOKUP(P630,forcefille,2),VLOOKUP(P630,forcegarçon,2)))))</f>
        <v>6</v>
      </c>
      <c r="R630" s="468">
        <v>46.4</v>
      </c>
      <c r="S630" s="420">
        <f>IF(R630="ABI",0,IF(R630="DSP","DSP",IF(R630="VAL","VAL",IF(A630="F",VLOOKUP(R630,détfille,2),VLOOKUP(R630,détgarçon,2)))))</f>
        <v>4.5</v>
      </c>
      <c r="T630" s="421">
        <f>IF(OR(Q630="VAL",S630="VAL"),"VALIDÉ",IF(AND(Q630="DSP",S630="DSP"),"DSP",IF(Q630="DSP",S630*2,IF(S630="DSP",Q630*2,(Q630+S630)))))</f>
        <v>10.5</v>
      </c>
      <c r="U630" s="468">
        <v>24.97</v>
      </c>
      <c r="V630" s="420">
        <f>IF(U630="ABI",0,IF(U630="DSP","DSP",IF(U630="VAL","VAL",IF(A630="F",VLOOKUP(U630,coorfille,2),VLOOKUP(U630,coorgarçon,2)))))</f>
        <v>5.5</v>
      </c>
      <c r="W630" s="468">
        <v>-20</v>
      </c>
      <c r="X630" s="420">
        <f>IF(W630="ABI",0,IF(W630="DSP","DSP",IF(W630="VAL","VAL",IF(A630="F",VLOOKUP(W630,SouplesseFille,2),VLOOKUP(W630,SouplesseGarçon,2)))))</f>
        <v>0</v>
      </c>
      <c r="Y630" s="468">
        <v>2</v>
      </c>
      <c r="Z630" s="420">
        <f>IF(Y630="ABI",0,IF(Y630="DSP","DSP",IF(Y630="VAL","VAL",IF(A630="F",VLOOKUP(Y630,eqfille,2),VLOOKUP(Y630,eqgarçon,2)))))</f>
        <v>4</v>
      </c>
      <c r="AA630" s="421">
        <f>IF(AND(V630="DSP",X630="DSP",Z630="DSP"),"DSP",IF(AND(V630="DSP",X630="DSP"),Z630*4,IF(AND(V630="DSP",Z630="DSP"),X630*4,IF(AND(X630="DSP",Z630="DSP"),V630*2,IF(V630="DSP",(X630+Z630)*2,IF(X630="DSP",V630+Z630*2,IF(Z630="DSP",V630+X630*2,IF(Z630="VAL","VALIDÉ",V630+X630+Z630))))))))</f>
        <v>9.5</v>
      </c>
      <c r="AB630" s="468">
        <v>35.450000000000003</v>
      </c>
      <c r="AC630" s="420">
        <f>IF(AB630="ABI",0,IF(AB630="DNF",0,IF(AB630="DSP","DSP",IF(AB630="VAL","VAL",(IF(A630="F",VLOOKUP(AB630,nagefille,2),VLOOKUP(AB630,nagegarçon,2)))))))</f>
        <v>13</v>
      </c>
      <c r="AD630" s="423">
        <f>IF(AC630="VAL","VALIDÉ",AC630)</f>
        <v>13</v>
      </c>
      <c r="AE630" s="424">
        <f>IF(AND(H630="DSP",M630="DSP",T630="DSP",AA630="DSP",AD630="DSP"),"DSP",IF(AND(H630="DSP",M630="DSP",T630="DSP",AA630="DSP"),AD630,IF(AND(H630="DSP",M630="DSP",T630="DSP",AD630="DSP"),AA630,IF(AND(H630="DSP",M630="DSP",AA630="DSP",AD630="DSP"),T630,IF(AND(H630="DSP",T630="DSP",AA630="DSP",AD630="DSP"),M630,IF(AND(M630="DSP",T630="DSP",AA630="DSP",AD630="DSP"),H630,IF(AND(T630="DSP",AA630="DSP",AD630="DSP"),(H630+M630)/2,IF(AND(M630="DSP",AA630="DSP",AD630="DSP"),(H630+T630)/2,IF(AND(H630="DSP",AA630="DSP",AD630="DSP"),(M630+T630)/2,IF(AND(M630="DSP",T630="DSP",AD630="DSP"),(H630+AA630)/2,IF(AND(H630="DSP",T630="DSP",AD630="DSP"),(M630+AA630)/2,IF(AND(H630="DSP",M630="DSP",AD630="DSP"),(T630+AA630)/2,IF(AND(M630="DSP",T630="DSP",AA630="DSP"),(H630+AD630)/2,IF(AND(H630="DSP",T630="DSP",AA630="DSP"),(M630+AD630)/2,IF(AND(H630="DSP",M630="DSP",AA630="DSP"),(T630+AD630)/2,IF(AND(H630="DSP",M630="DSP",T630="DSP"),(AA630+AD630)/2,IF(AND(H630="DSP",M630="DSP"),(T630+AA630+AD630)/3,IF(AND(H630="DSP",T630="DSP"),(M630+AA630+AD630)/3,IF(AND(M630="DSP",T630="DSP"),(H630+AA630+AD630)/3,IF(AND(H630="DSP",AA630="DSP"),(M630+T630+AD630)/3,IF(AND(M630="DSP",AA630="DSP"),(H630+T630+AD630)/3,IF(AND(T630="DSP",AA630="DSP"),(H630+M630+AD630)/3,IF(AND(H630="DSP",AD630="DSP"),(M630+T630+AA630)/3,IF(AND(M630="DSP",AD630="DSP"),(H630+T630+AA630)/3,IF(AND(T630="DSP",AD630="DSP"),(H630+M630+AA630)/3,IF(AND(AA630="DSP",AD630="DSP"),(H630+M630+T630)/3,IF(H630="DSP",(M630+T630+AA630+AD630)/4,IF(M630="DSP",(H630+T630+AA630+AD630)/4,IF(T630="DSP",(H630+M630+AA630+AD630)/4,IF(AA630="DSP",(H630+M630+T630+AD630)/4,IF(AD630="DSP",(H630+M630+T630+AA630)/4,SUM(H630+M630+T630+AA630+AD630)/5)))))))))))))))))))))))))))))))</f>
        <v>13.6</v>
      </c>
      <c r="AF630" s="425">
        <f>IF(AE630="DSP",0,AE630)</f>
        <v>13.6</v>
      </c>
      <c r="AG630" s="484">
        <f>RANK(AF630,$AF$3:$AF$651,0)</f>
        <v>40</v>
      </c>
      <c r="AH630" s="426">
        <f>IF(ISERROR(VLOOKUP(B630,'Notes Ecrit'!$A$2:$B$650,2,FALSE)),"ABI",(VLOOKUP(B630,'Notes Ecrit'!$A$2:$B$650,2,FALSE)))</f>
        <v>7.5</v>
      </c>
      <c r="AI630" s="425">
        <f>IF(OR(AH630="ABI",AH630="VALIDÉ"),0,AH630)</f>
        <v>7.5</v>
      </c>
      <c r="AJ630" s="488">
        <f>RANK(AI630,$AI$3:$AI$651,0)</f>
        <v>137</v>
      </c>
      <c r="AK630" s="427">
        <f>IF(AH630="ABI","DEF",IF(AE630="DSP",AH630,(AE630*0.5+AH630*0.5)))</f>
        <v>10.55</v>
      </c>
    </row>
    <row r="631" spans="1:37" ht="15.75" customHeight="1" thickBot="1" x14ac:dyDescent="0.35">
      <c r="A631" s="414" t="s">
        <v>1026</v>
      </c>
      <c r="B631" s="415">
        <v>21912607</v>
      </c>
      <c r="C631" s="446" t="s">
        <v>1007</v>
      </c>
      <c r="D631" s="447" t="s">
        <v>29</v>
      </c>
      <c r="E631" s="468">
        <v>21</v>
      </c>
      <c r="F631" s="469">
        <f>IF(E631="ABI","ABI",IF(E631="DSP","DSP",IF(E631="VAL","VAL",(VLOOKUP(E631,tpstest,2)))))</f>
        <v>20</v>
      </c>
      <c r="G631" s="420">
        <f>IF(F631="ABI",0,IF(F631="DSP","DSP",IF(F631="VAL","VAL",(IF(A631="F",VLOOKUP(F631,endurfille,2),VLOOKUP(F631,endurgarçon,2))))))</f>
        <v>18</v>
      </c>
      <c r="H631" s="421">
        <f>IF(G631="VAL","VALIDÉ",G631)</f>
        <v>18</v>
      </c>
      <c r="I631" s="468">
        <v>3.07</v>
      </c>
      <c r="J631" s="420">
        <f>IF(I631="ABI",0,IF(I631="DSP","DSP",IF(I631="VAL","VAL",(IF(A631="F",VLOOKUP(I631,VIT20MF,2),VLOOKUP(I631,Vit20MG,2))))))</f>
        <v>19</v>
      </c>
      <c r="K631" s="468">
        <v>6.61</v>
      </c>
      <c r="L631" s="420">
        <f>IF(K631="ABI",0,IF(K631="DSP","DSP",IF(K631="VAL","VAL",(IF(A631="F",VLOOKUP(K631,vit50mf,2),VLOOKUP(K631,vit50mg,2))))))</f>
        <v>13</v>
      </c>
      <c r="M631" s="421">
        <f>IF(OR(J631="DSP",L631="DSP"),"DSP",IF(L631="VAL","VALIDÉ",(J631+L631)/2))</f>
        <v>16</v>
      </c>
      <c r="N631" s="468">
        <v>46</v>
      </c>
      <c r="O631" s="468">
        <v>67</v>
      </c>
      <c r="P631" s="470">
        <f>IF(OR(N631="DSP",N631="ABI",N631="VAL"),0,N631/O631)</f>
        <v>0.68656716417910446</v>
      </c>
      <c r="Q631" s="420">
        <f>IF(N631="ABI",0,IF(N631="DSP","DSP",IF(N631="VAL","VAL",IF(A631="F",VLOOKUP(P631,forcefille,2),VLOOKUP(P631,forcegarçon,2)))))</f>
        <v>3.5</v>
      </c>
      <c r="R631" s="468">
        <v>45.9</v>
      </c>
      <c r="S631" s="420">
        <f>IF(R631="ABI",0,IF(R631="DSP","DSP",IF(R631="VAL","VAL",IF(A631="F",VLOOKUP(R631,détfille,2),VLOOKUP(R631,détgarçon,2)))))</f>
        <v>4.5</v>
      </c>
      <c r="T631" s="421">
        <f>IF(OR(Q631="VAL",S631="VAL"),"VALIDÉ",IF(AND(Q631="DSP",S631="DSP"),"DSP",IF(Q631="DSP",S631*2,IF(S631="DSP",Q631*2,(Q631+S631)))))</f>
        <v>8</v>
      </c>
      <c r="U631" s="468">
        <v>25.16</v>
      </c>
      <c r="V631" s="420">
        <f>IF(U631="ABI",0,IF(U631="DSP","DSP",IF(U631="VAL","VAL",IF(A631="F",VLOOKUP(U631,coorfille,2),VLOOKUP(U631,coorgarçon,2)))))</f>
        <v>5.25</v>
      </c>
      <c r="W631" s="468">
        <v>2</v>
      </c>
      <c r="X631" s="420">
        <f>IF(W631="ABI",0,IF(W631="DSP","DSP",IF(W631="VAL","VAL",IF(A631="F",VLOOKUP(W631,SouplesseFille,2),VLOOKUP(W631,SouplesseGarçon,2)))))</f>
        <v>3</v>
      </c>
      <c r="Y631" s="468">
        <v>9</v>
      </c>
      <c r="Z631" s="420">
        <f>IF(Y631="ABI",0,IF(Y631="DSP","DSP",IF(Y631="VAL","VAL",IF(A631="F",VLOOKUP(Y631,eqfille,2),VLOOKUP(Y631,eqgarçon,2)))))</f>
        <v>0.5</v>
      </c>
      <c r="AA631" s="421">
        <f>IF(AND(V631="DSP",X631="DSP",Z631="DSP"),"DSP",IF(AND(V631="DSP",X631="DSP"),Z631*4,IF(AND(V631="DSP",Z631="DSP"),X631*4,IF(AND(X631="DSP",Z631="DSP"),V631*2,IF(V631="DSP",(X631+Z631)*2,IF(X631="DSP",V631+Z631*2,IF(Z631="DSP",V631+X631*2,IF(Z631="VAL","VALIDÉ",V631+X631+Z631))))))))</f>
        <v>8.75</v>
      </c>
      <c r="AB631" s="468">
        <v>37.72</v>
      </c>
      <c r="AC631" s="420">
        <f>IF(AB631="ABI",0,IF(AB631="DNF",0,IF(AB631="DSP","DSP",IF(AB631="VAL","VAL",(IF(A631="F",VLOOKUP(AB631,nagefille,2),VLOOKUP(AB631,nagegarçon,2)))))))</f>
        <v>12</v>
      </c>
      <c r="AD631" s="423">
        <f>IF(AC631="VAL","VALIDÉ",AC631)</f>
        <v>12</v>
      </c>
      <c r="AE631" s="424">
        <f>IF(AND(H631="DSP",M631="DSP",T631="DSP",AA631="DSP",AD631="DSP"),"DSP",IF(AND(H631="DSP",M631="DSP",T631="DSP",AA631="DSP"),AD631,IF(AND(H631="DSP",M631="DSP",T631="DSP",AD631="DSP"),AA631,IF(AND(H631="DSP",M631="DSP",AA631="DSP",AD631="DSP"),T631,IF(AND(H631="DSP",T631="DSP",AA631="DSP",AD631="DSP"),M631,IF(AND(M631="DSP",T631="DSP",AA631="DSP",AD631="DSP"),H631,IF(AND(T631="DSP",AA631="DSP",AD631="DSP"),(H631+M631)/2,IF(AND(M631="DSP",AA631="DSP",AD631="DSP"),(H631+T631)/2,IF(AND(H631="DSP",AA631="DSP",AD631="DSP"),(M631+T631)/2,IF(AND(M631="DSP",T631="DSP",AD631="DSP"),(H631+AA631)/2,IF(AND(H631="DSP",T631="DSP",AD631="DSP"),(M631+AA631)/2,IF(AND(H631="DSP",M631="DSP",AD631="DSP"),(T631+AA631)/2,IF(AND(M631="DSP",T631="DSP",AA631="DSP"),(H631+AD631)/2,IF(AND(H631="DSP",T631="DSP",AA631="DSP"),(M631+AD631)/2,IF(AND(H631="DSP",M631="DSP",AA631="DSP"),(T631+AD631)/2,IF(AND(H631="DSP",M631="DSP",T631="DSP"),(AA631+AD631)/2,IF(AND(H631="DSP",M631="DSP"),(T631+AA631+AD631)/3,IF(AND(H631="DSP",T631="DSP"),(M631+AA631+AD631)/3,IF(AND(M631="DSP",T631="DSP"),(H631+AA631+AD631)/3,IF(AND(H631="DSP",AA631="DSP"),(M631+T631+AD631)/3,IF(AND(M631="DSP",AA631="DSP"),(H631+T631+AD631)/3,IF(AND(T631="DSP",AA631="DSP"),(H631+M631+AD631)/3,IF(AND(H631="DSP",AD631="DSP"),(M631+T631+AA631)/3,IF(AND(M631="DSP",AD631="DSP"),(H631+T631+AA631)/3,IF(AND(T631="DSP",AD631="DSP"),(H631+M631+AA631)/3,IF(AND(AA631="DSP",AD631="DSP"),(H631+M631+T631)/3,IF(H631="DSP",(M631+T631+AA631+AD631)/4,IF(M631="DSP",(H631+T631+AA631+AD631)/4,IF(T631="DSP",(H631+M631+AA631+AD631)/4,IF(AA631="DSP",(H631+M631+T631+AD631)/4,IF(AD631="DSP",(H631+M631+T631+AA631)/4,SUM(H631+M631+T631+AA631+AD631)/5)))))))))))))))))))))))))))))))</f>
        <v>12.55</v>
      </c>
      <c r="AF631" s="425">
        <f>IF(AE631="DSP",0,AE631)</f>
        <v>12.55</v>
      </c>
      <c r="AG631" s="484">
        <f>RANK(AF631,$AF$3:$AF$651,0)</f>
        <v>127</v>
      </c>
      <c r="AH631" s="426">
        <f>IF(ISERROR(VLOOKUP(B631,'Notes Ecrit'!$A$2:$B$650,2,FALSE)),"ABI",(VLOOKUP(B631,'Notes Ecrit'!$A$2:$B$650,2,FALSE)))</f>
        <v>7.5</v>
      </c>
      <c r="AI631" s="425">
        <f>IF(OR(AH631="ABI",AH631="VALIDÉ"),0,AH631)</f>
        <v>7.5</v>
      </c>
      <c r="AJ631" s="488">
        <f>RANK(AI631,$AI$3:$AI$651,0)</f>
        <v>137</v>
      </c>
      <c r="AK631" s="427">
        <f>IF(AH631="ABI","DEF",IF(AE631="DSP",AH631,(AE631*0.5+AH631*0.5)))</f>
        <v>10.025</v>
      </c>
    </row>
    <row r="632" spans="1:37" ht="15.75" customHeight="1" thickBot="1" x14ac:dyDescent="0.35">
      <c r="A632" s="414" t="s">
        <v>1026</v>
      </c>
      <c r="B632" s="415">
        <v>21911104</v>
      </c>
      <c r="C632" s="446" t="s">
        <v>1007</v>
      </c>
      <c r="D632" s="447" t="s">
        <v>207</v>
      </c>
      <c r="E632" s="468">
        <v>16</v>
      </c>
      <c r="F632" s="469">
        <f>IF(E632="ABI","ABI",IF(E632="DSP","DSP",IF(E632="VAL","VAL",(VLOOKUP(E632,tpstest,2)))))</f>
        <v>17.5</v>
      </c>
      <c r="G632" s="420">
        <f>IF(F632="ABI",0,IF(F632="DSP","DSP",IF(F632="VAL","VAL",(IF(A632="F",VLOOKUP(F632,endurfille,2),VLOOKUP(F632,endurgarçon,2))))))</f>
        <v>13</v>
      </c>
      <c r="H632" s="421">
        <f>IF(G632="VAL","VALIDÉ",G632)</f>
        <v>13</v>
      </c>
      <c r="I632" s="468">
        <v>2.96</v>
      </c>
      <c r="J632" s="420">
        <f>IF(I632="ABI",0,IF(I632="DSP","DSP",IF(I632="VAL","VAL",(IF(A632="F",VLOOKUP(I632,VIT20MF,2),VLOOKUP(I632,Vit20MG,2))))))</f>
        <v>20</v>
      </c>
      <c r="K632" s="468">
        <v>6.26</v>
      </c>
      <c r="L632" s="420">
        <f>IF(K632="ABI",0,IF(K632="DSP","DSP",IF(K632="VAL","VAL",(IF(A632="F",VLOOKUP(K632,vit50mf,2),VLOOKUP(K632,vit50mg,2))))))</f>
        <v>15</v>
      </c>
      <c r="M632" s="421">
        <f>IF(OR(J632="DSP",L632="DSP"),"DSP",IF(L632="VAL","VALIDÉ",(J632+L632)/2))</f>
        <v>17.5</v>
      </c>
      <c r="N632" s="468">
        <v>75</v>
      </c>
      <c r="O632" s="468">
        <v>71</v>
      </c>
      <c r="P632" s="470">
        <f>IF(OR(N632="DSP",N632="ABI",N632="VAL"),0,N632/O632)</f>
        <v>1.056338028169014</v>
      </c>
      <c r="Q632" s="420">
        <f>IF(N632="ABI",0,IF(N632="DSP","DSP",IF(N632="VAL","VAL",IF(A632="F",VLOOKUP(P632,forcefille,2),VLOOKUP(P632,forcegarçon,2)))))</f>
        <v>5.5</v>
      </c>
      <c r="R632" s="468">
        <v>56</v>
      </c>
      <c r="S632" s="420">
        <f>IF(R632="ABI",0,IF(R632="DSP","DSP",IF(R632="VAL","VAL",IF(A632="F",VLOOKUP(R632,détfille,2),VLOOKUP(R632,détgarçon,2)))))</f>
        <v>7</v>
      </c>
      <c r="T632" s="421">
        <f>IF(OR(Q632="VAL",S632="VAL"),"VALIDÉ",IF(AND(Q632="DSP",S632="DSP"),"DSP",IF(Q632="DSP",S632*2,IF(S632="DSP",Q632*2,(Q632+S632)))))</f>
        <v>12.5</v>
      </c>
      <c r="U632" s="468">
        <v>22.5</v>
      </c>
      <c r="V632" s="420">
        <f>IF(U632="ABI",0,IF(U632="DSP","DSP",IF(U632="VAL","VAL",IF(A632="F",VLOOKUP(U632,coorfille,2),VLOOKUP(U632,coorgarçon,2)))))</f>
        <v>6.5</v>
      </c>
      <c r="W632" s="468">
        <v>-6</v>
      </c>
      <c r="X632" s="420">
        <f>IF(W632="ABI",0,IF(W632="DSP","DSP",IF(W632="VAL","VAL",IF(A632="F",VLOOKUP(W632,SouplesseFille,2),VLOOKUP(W632,SouplesseGarçon,2)))))</f>
        <v>1.25</v>
      </c>
      <c r="Y632" s="468">
        <v>6</v>
      </c>
      <c r="Z632" s="420">
        <f>IF(Y632="ABI",0,IF(Y632="DSP","DSP",IF(Y632="VAL","VAL",IF(A632="F",VLOOKUP(Y632,eqfille,2),VLOOKUP(Y632,eqgarçon,2)))))</f>
        <v>2</v>
      </c>
      <c r="AA632" s="421">
        <f>IF(AND(V632="DSP",X632="DSP",Z632="DSP"),"DSP",IF(AND(V632="DSP",X632="DSP"),Z632*4,IF(AND(V632="DSP",Z632="DSP"),X632*4,IF(AND(X632="DSP",Z632="DSP"),V632*2,IF(V632="DSP",(X632+Z632)*2,IF(X632="DSP",V632+Z632*2,IF(Z632="DSP",V632+X632*2,IF(Z632="VAL","VALIDÉ",V632+X632+Z632))))))))</f>
        <v>9.75</v>
      </c>
      <c r="AB632" s="468">
        <v>35.700000000000003</v>
      </c>
      <c r="AC632" s="420">
        <f>IF(AB632="ABI",0,IF(AB632="DNF",0,IF(AB632="DSP","DSP",IF(AB632="VAL","VAL",(IF(A632="F",VLOOKUP(AB632,nagefille,2),VLOOKUP(AB632,nagegarçon,2)))))))</f>
        <v>13</v>
      </c>
      <c r="AD632" s="423">
        <f>IF(AC632="VAL","VALIDÉ",AC632)</f>
        <v>13</v>
      </c>
      <c r="AE632" s="424">
        <f>IF(AND(H632="DSP",M632="DSP",T632="DSP",AA632="DSP",AD632="DSP"),"DSP",IF(AND(H632="DSP",M632="DSP",T632="DSP",AA632="DSP"),AD632,IF(AND(H632="DSP",M632="DSP",T632="DSP",AD632="DSP"),AA632,IF(AND(H632="DSP",M632="DSP",AA632="DSP",AD632="DSP"),T632,IF(AND(H632="DSP",T632="DSP",AA632="DSP",AD632="DSP"),M632,IF(AND(M632="DSP",T632="DSP",AA632="DSP",AD632="DSP"),H632,IF(AND(T632="DSP",AA632="DSP",AD632="DSP"),(H632+M632)/2,IF(AND(M632="DSP",AA632="DSP",AD632="DSP"),(H632+T632)/2,IF(AND(H632="DSP",AA632="DSP",AD632="DSP"),(M632+T632)/2,IF(AND(M632="DSP",T632="DSP",AD632="DSP"),(H632+AA632)/2,IF(AND(H632="DSP",T632="DSP",AD632="DSP"),(M632+AA632)/2,IF(AND(H632="DSP",M632="DSP",AD632="DSP"),(T632+AA632)/2,IF(AND(M632="DSP",T632="DSP",AA632="DSP"),(H632+AD632)/2,IF(AND(H632="DSP",T632="DSP",AA632="DSP"),(M632+AD632)/2,IF(AND(H632="DSP",M632="DSP",AA632="DSP"),(T632+AD632)/2,IF(AND(H632="DSP",M632="DSP",T632="DSP"),(AA632+AD632)/2,IF(AND(H632="DSP",M632="DSP"),(T632+AA632+AD632)/3,IF(AND(H632="DSP",T632="DSP"),(M632+AA632+AD632)/3,IF(AND(M632="DSP",T632="DSP"),(H632+AA632+AD632)/3,IF(AND(H632="DSP",AA632="DSP"),(M632+T632+AD632)/3,IF(AND(M632="DSP",AA632="DSP"),(H632+T632+AD632)/3,IF(AND(T632="DSP",AA632="DSP"),(H632+M632+AD632)/3,IF(AND(H632="DSP",AD632="DSP"),(M632+T632+AA632)/3,IF(AND(M632="DSP",AD632="DSP"),(H632+T632+AA632)/3,IF(AND(T632="DSP",AD632="DSP"),(H632+M632+AA632)/3,IF(AND(AA632="DSP",AD632="DSP"),(H632+M632+T632)/3,IF(H632="DSP",(M632+T632+AA632+AD632)/4,IF(M632="DSP",(H632+T632+AA632+AD632)/4,IF(T632="DSP",(H632+M632+AA632+AD632)/4,IF(AA632="DSP",(H632+M632+T632+AD632)/4,IF(AD632="DSP",(H632+M632+T632+AA632)/4,SUM(H632+M632+T632+AA632+AD632)/5)))))))))))))))))))))))))))))))</f>
        <v>13.15</v>
      </c>
      <c r="AF632" s="425">
        <f>IF(AE632="DSP",0,AE632)</f>
        <v>13.15</v>
      </c>
      <c r="AG632" s="484">
        <f>RANK(AF632,$AF$3:$AF$651,0)</f>
        <v>72</v>
      </c>
      <c r="AH632" s="426">
        <f>IF(ISERROR(VLOOKUP(B632,'Notes Ecrit'!$A$2:$B$650,2,FALSE)),"ABI",(VLOOKUP(B632,'Notes Ecrit'!$A$2:$B$650,2,FALSE)))</f>
        <v>4</v>
      </c>
      <c r="AI632" s="425">
        <f>IF(OR(AH632="ABI",AH632="VALIDÉ"),0,AH632)</f>
        <v>4</v>
      </c>
      <c r="AJ632" s="488">
        <f>RANK(AI632,$AI$3:$AI$651,0)</f>
        <v>490</v>
      </c>
      <c r="AK632" s="427">
        <f>IF(AH632="ABI","DEF",IF(AE632="DSP",AH632,(AE632*0.5+AH632*0.5)))</f>
        <v>8.5749999999999993</v>
      </c>
    </row>
    <row r="633" spans="1:37" ht="15.75" customHeight="1" thickBot="1" x14ac:dyDescent="0.35">
      <c r="A633" s="414" t="s">
        <v>74</v>
      </c>
      <c r="B633" s="415">
        <v>21910946</v>
      </c>
      <c r="C633" s="446" t="s">
        <v>1007</v>
      </c>
      <c r="D633" s="447" t="s">
        <v>103</v>
      </c>
      <c r="E633" s="468">
        <v>11</v>
      </c>
      <c r="F633" s="469">
        <f>IF(E633="ABI","ABI",IF(E633="DSP","DSP",IF(E633="VAL","VAL",(VLOOKUP(E633,tpstest,2)))))</f>
        <v>15</v>
      </c>
      <c r="G633" s="420">
        <f>IF(F633="ABI",0,IF(F633="DSP","DSP",IF(F633="VAL","VAL",(IF(A633="F",VLOOKUP(F633,endurfille,2),VLOOKUP(F633,endurgarçon,2))))))</f>
        <v>11</v>
      </c>
      <c r="H633" s="421">
        <f>IF(G633="VAL","VALIDÉ",G633)</f>
        <v>11</v>
      </c>
      <c r="I633" s="468">
        <v>3.85</v>
      </c>
      <c r="J633" s="420">
        <f>IF(I633="ABI",0,IF(I633="DSP","DSP",IF(I633="VAL","VAL",(IF(A633="F",VLOOKUP(I633,VIT20MF,2),VLOOKUP(I633,Vit20MG,2))))))</f>
        <v>11</v>
      </c>
      <c r="K633" s="468">
        <v>8.58</v>
      </c>
      <c r="L633" s="420">
        <f>IF(K633="ABI",0,IF(K633="DSP","DSP",IF(K633="VAL","VAL",(IF(A633="F",VLOOKUP(K633,vit50mf,2),VLOOKUP(K633,vit50mg,2))))))</f>
        <v>5</v>
      </c>
      <c r="M633" s="421">
        <f>IF(OR(J633="DSP",L633="DSP"),"DSP",IF(L633="VAL","VALIDÉ",(J633+L633)/2))</f>
        <v>8</v>
      </c>
      <c r="N633" s="468">
        <v>41</v>
      </c>
      <c r="O633" s="468">
        <v>65</v>
      </c>
      <c r="P633" s="470">
        <f>IF(OR(N633="DSP",N633="ABI",N633="VAL"),0,N633/O633)</f>
        <v>0.63076923076923075</v>
      </c>
      <c r="Q633" s="420">
        <f>IF(N633="ABI",0,IF(N633="DSP","DSP",IF(N633="VAL","VAL",IF(A633="F",VLOOKUP(P633,forcefille,2),VLOOKUP(P633,forcegarçon,2)))))</f>
        <v>6</v>
      </c>
      <c r="R633" s="468">
        <v>27.3</v>
      </c>
      <c r="S633" s="420">
        <f>IF(R633="ABI",0,IF(R633="DSP","DSP",IF(R633="VAL","VAL",IF(A633="F",VLOOKUP(R633,détfille,2),VLOOKUP(R633,détgarçon,2)))))</f>
        <v>4</v>
      </c>
      <c r="T633" s="421">
        <f>IF(OR(Q633="VAL",S633="VAL"),"VALIDÉ",IF(AND(Q633="DSP",S633="DSP"),"DSP",IF(Q633="DSP",S633*2,IF(S633="DSP",Q633*2,(Q633+S633)))))</f>
        <v>10</v>
      </c>
      <c r="U633" s="468">
        <v>26.23</v>
      </c>
      <c r="V633" s="420">
        <f>IF(U633="ABI",0,IF(U633="DSP","DSP",IF(U633="VAL","VAL",IF(A633="F",VLOOKUP(U633,coorfille,2),VLOOKUP(U633,coorgarçon,2)))))</f>
        <v>5.75</v>
      </c>
      <c r="W633" s="468">
        <v>6</v>
      </c>
      <c r="X633" s="420">
        <f>IF(W633="ABI",0,IF(W633="DSP","DSP",IF(W633="VAL","VAL",IF(A633="F",VLOOKUP(W633,SouplesseFille,2),VLOOKUP(W633,SouplesseGarçon,2)))))</f>
        <v>3.5</v>
      </c>
      <c r="Y633" s="468">
        <v>1</v>
      </c>
      <c r="Z633" s="420">
        <f>IF(Y633="ABI",0,IF(Y633="DSP","DSP",IF(Y633="VAL","VAL",IF(A633="F",VLOOKUP(Y633,eqfille,2),VLOOKUP(Y633,eqgarçon,2)))))</f>
        <v>4.5</v>
      </c>
      <c r="AA633" s="421">
        <f>IF(AND(V633="DSP",X633="DSP",Z633="DSP"),"DSP",IF(AND(V633="DSP",X633="DSP"),Z633*4,IF(AND(V633="DSP",Z633="DSP"),X633*4,IF(AND(X633="DSP",Z633="DSP"),V633*2,IF(V633="DSP",(X633+Z633)*2,IF(X633="DSP",V633+Z633*2,IF(Z633="DSP",V633+X633*2,IF(Z633="VAL","VALIDÉ",V633+X633+Z633))))))))</f>
        <v>13.75</v>
      </c>
      <c r="AB633" s="468">
        <v>32.08</v>
      </c>
      <c r="AC633" s="420">
        <f>IF(AB633="ABI",0,IF(AB633="DNF",0,IF(AB633="DSP","DSP",IF(AB633="VAL","VAL",(IF(A633="F",VLOOKUP(AB633,nagefille,2),VLOOKUP(AB633,nagegarçon,2)))))))</f>
        <v>18</v>
      </c>
      <c r="AD633" s="423">
        <f>IF(AC633="VAL","VALIDÉ",AC633)</f>
        <v>18</v>
      </c>
      <c r="AE633" s="424">
        <f>IF(AND(H633="DSP",M633="DSP",T633="DSP",AA633="DSP",AD633="DSP"),"DSP",IF(AND(H633="DSP",M633="DSP",T633="DSP",AA633="DSP"),AD633,IF(AND(H633="DSP",M633="DSP",T633="DSP",AD633="DSP"),AA633,IF(AND(H633="DSP",M633="DSP",AA633="DSP",AD633="DSP"),T633,IF(AND(H633="DSP",T633="DSP",AA633="DSP",AD633="DSP"),M633,IF(AND(M633="DSP",T633="DSP",AA633="DSP",AD633="DSP"),H633,IF(AND(T633="DSP",AA633="DSP",AD633="DSP"),(H633+M633)/2,IF(AND(M633="DSP",AA633="DSP",AD633="DSP"),(H633+T633)/2,IF(AND(H633="DSP",AA633="DSP",AD633="DSP"),(M633+T633)/2,IF(AND(M633="DSP",T633="DSP",AD633="DSP"),(H633+AA633)/2,IF(AND(H633="DSP",T633="DSP",AD633="DSP"),(M633+AA633)/2,IF(AND(H633="DSP",M633="DSP",AD633="DSP"),(T633+AA633)/2,IF(AND(M633="DSP",T633="DSP",AA633="DSP"),(H633+AD633)/2,IF(AND(H633="DSP",T633="DSP",AA633="DSP"),(M633+AD633)/2,IF(AND(H633="DSP",M633="DSP",AA633="DSP"),(T633+AD633)/2,IF(AND(H633="DSP",M633="DSP",T633="DSP"),(AA633+AD633)/2,IF(AND(H633="DSP",M633="DSP"),(T633+AA633+AD633)/3,IF(AND(H633="DSP",T633="DSP"),(M633+AA633+AD633)/3,IF(AND(M633="DSP",T633="DSP"),(H633+AA633+AD633)/3,IF(AND(H633="DSP",AA633="DSP"),(M633+T633+AD633)/3,IF(AND(M633="DSP",AA633="DSP"),(H633+T633+AD633)/3,IF(AND(T633="DSP",AA633="DSP"),(H633+M633+AD633)/3,IF(AND(H633="DSP",AD633="DSP"),(M633+T633+AA633)/3,IF(AND(M633="DSP",AD633="DSP"),(H633+T633+AA633)/3,IF(AND(T633="DSP",AD633="DSP"),(H633+M633+AA633)/3,IF(AND(AA633="DSP",AD633="DSP"),(H633+M633+T633)/3,IF(H633="DSP",(M633+T633+AA633+AD633)/4,IF(M633="DSP",(H633+T633+AA633+AD633)/4,IF(T633="DSP",(H633+M633+AA633+AD633)/4,IF(AA633="DSP",(H633+M633+T633+AD633)/4,IF(AD633="DSP",(H633+M633+T633+AA633)/4,SUM(H633+M633+T633+AA633+AD633)/5)))))))))))))))))))))))))))))))</f>
        <v>12.15</v>
      </c>
      <c r="AF633" s="425">
        <f>IF(AE633="DSP",0,AE633)</f>
        <v>12.15</v>
      </c>
      <c r="AG633" s="484">
        <f>RANK(AF633,$AF$3:$AF$651,0)</f>
        <v>171</v>
      </c>
      <c r="AH633" s="426">
        <f>IF(ISERROR(VLOOKUP(B633,'Notes Ecrit'!$A$2:$B$650,2,FALSE)),"ABI",(VLOOKUP(B633,'Notes Ecrit'!$A$2:$B$650,2,FALSE)))</f>
        <v>9</v>
      </c>
      <c r="AI633" s="425">
        <f>IF(OR(AH633="ABI",AH633="VALIDÉ"),0,AH633)</f>
        <v>9</v>
      </c>
      <c r="AJ633" s="488">
        <f>RANK(AI633,$AI$3:$AI$651,0)</f>
        <v>58</v>
      </c>
      <c r="AK633" s="427">
        <f>IF(AH633="ABI","DEF",IF(AE633="DSP",AH633,(AE633*0.5+AH633*0.5)))</f>
        <v>10.574999999999999</v>
      </c>
    </row>
    <row r="634" spans="1:37" ht="15.75" customHeight="1" thickBot="1" x14ac:dyDescent="0.35">
      <c r="A634" s="414" t="s">
        <v>1026</v>
      </c>
      <c r="B634" s="415">
        <v>21911245</v>
      </c>
      <c r="C634" s="446" t="s">
        <v>75</v>
      </c>
      <c r="D634" s="447" t="s">
        <v>1008</v>
      </c>
      <c r="E634" s="468">
        <v>13</v>
      </c>
      <c r="F634" s="469">
        <f>IF(E634="ABI","ABI",IF(E634="DSP","DSP",IF(E634="VAL","VAL",(VLOOKUP(E634,tpstest,2)))))</f>
        <v>16</v>
      </c>
      <c r="G634" s="420">
        <f>IF(F634="ABI",0,IF(F634="DSP","DSP",IF(F634="VAL","VAL",(IF(A634="F",VLOOKUP(F634,endurfille,2),VLOOKUP(F634,endurgarçon,2))))))</f>
        <v>10</v>
      </c>
      <c r="H634" s="421">
        <f>IF(G634="VAL","VALIDÉ",G634)</f>
        <v>10</v>
      </c>
      <c r="I634" s="468">
        <v>3.53</v>
      </c>
      <c r="J634" s="420">
        <f>IF(I634="ABI",0,IF(I634="DSP","DSP",IF(I634="VAL","VAL",(IF(A634="F",VLOOKUP(I634,VIT20MF,2),VLOOKUP(I634,Vit20MG,2))))))</f>
        <v>11</v>
      </c>
      <c r="K634" s="468">
        <v>7.59</v>
      </c>
      <c r="L634" s="420">
        <f>IF(K634="ABI",0,IF(K634="DSP","DSP",IF(K634="VAL","VAL",(IF(A634="F",VLOOKUP(K634,vit50mf,2),VLOOKUP(K634,vit50mg,2))))))</f>
        <v>6</v>
      </c>
      <c r="M634" s="421">
        <f>IF(OR(J634="DSP",L634="DSP"),"DSP",IF(L634="VAL","VALIDÉ",(J634+L634)/2))</f>
        <v>8.5</v>
      </c>
      <c r="N634" s="468">
        <v>65</v>
      </c>
      <c r="O634" s="468">
        <v>75</v>
      </c>
      <c r="P634" s="470">
        <f>IF(OR(N634="DSP",N634="ABI",N634="VAL"),0,N634/O634)</f>
        <v>0.8666666666666667</v>
      </c>
      <c r="Q634" s="420">
        <f>IF(N634="ABI",0,IF(N634="DSP","DSP",IF(N634="VAL","VAL",IF(A634="F",VLOOKUP(P634,forcefille,2),VLOOKUP(P634,forcegarçon,2)))))</f>
        <v>4.5</v>
      </c>
      <c r="R634" s="468">
        <v>33.700000000000003</v>
      </c>
      <c r="S634" s="420">
        <f>IF(R634="ABI",0,IF(R634="DSP","DSP",IF(R634="VAL","VAL",IF(A634="F",VLOOKUP(R634,détfille,2),VLOOKUP(R634,détgarçon,2)))))</f>
        <v>1.5</v>
      </c>
      <c r="T634" s="421">
        <f>IF(OR(Q634="VAL",S634="VAL"),"VALIDÉ",IF(AND(Q634="DSP",S634="DSP"),"DSP",IF(Q634="DSP",S634*2,IF(S634="DSP",Q634*2,(Q634+S634)))))</f>
        <v>6</v>
      </c>
      <c r="U634" s="468">
        <v>29.4</v>
      </c>
      <c r="V634" s="420">
        <f>IF(U634="ABI",0,IF(U634="DSP","DSP",IF(U634="VAL","VAL",IF(A634="F",VLOOKUP(U634,coorfille,2),VLOOKUP(U634,coorgarçon,2)))))</f>
        <v>3.25</v>
      </c>
      <c r="W634" s="468">
        <v>0</v>
      </c>
      <c r="X634" s="420">
        <f>IF(W634="ABI",0,IF(W634="DSP","DSP",IF(W634="VAL","VAL",IF(A634="F",VLOOKUP(W634,SouplesseFille,2),VLOOKUP(W634,SouplesseGarçon,2)))))</f>
        <v>2.5</v>
      </c>
      <c r="Y634" s="468">
        <v>6</v>
      </c>
      <c r="Z634" s="420">
        <f>IF(Y634="ABI",0,IF(Y634="DSP","DSP",IF(Y634="VAL","VAL",IF(A634="F",VLOOKUP(Y634,eqfille,2),VLOOKUP(Y634,eqgarçon,2)))))</f>
        <v>2</v>
      </c>
      <c r="AA634" s="421">
        <f>IF(AND(V634="DSP",X634="DSP",Z634="DSP"),"DSP",IF(AND(V634="DSP",X634="DSP"),Z634*4,IF(AND(V634="DSP",Z634="DSP"),X634*4,IF(AND(X634="DSP",Z634="DSP"),V634*2,IF(V634="DSP",(X634+Z634)*2,IF(X634="DSP",V634+Z634*2,IF(Z634="DSP",V634+X634*2,IF(Z634="VAL","VALIDÉ",V634+X634+Z634))))))))</f>
        <v>7.75</v>
      </c>
      <c r="AB634" s="468">
        <v>29.75</v>
      </c>
      <c r="AC634" s="420">
        <f>IF(AB634="ABI",0,IF(AB634="DNF",0,IF(AB634="DSP","DSP",IF(AB634="VAL","VAL",(IF(A634="F",VLOOKUP(AB634,nagefille,2),VLOOKUP(AB634,nagegarçon,2)))))))</f>
        <v>17</v>
      </c>
      <c r="AD634" s="423">
        <f>IF(AC634="VAL","VALIDÉ",AC634)</f>
        <v>17</v>
      </c>
      <c r="AE634" s="424">
        <f>IF(AND(H634="DSP",M634="DSP",T634="DSP",AA634="DSP",AD634="DSP"),"DSP",IF(AND(H634="DSP",M634="DSP",T634="DSP",AA634="DSP"),AD634,IF(AND(H634="DSP",M634="DSP",T634="DSP",AD634="DSP"),AA634,IF(AND(H634="DSP",M634="DSP",AA634="DSP",AD634="DSP"),T634,IF(AND(H634="DSP",T634="DSP",AA634="DSP",AD634="DSP"),M634,IF(AND(M634="DSP",T634="DSP",AA634="DSP",AD634="DSP"),H634,IF(AND(T634="DSP",AA634="DSP",AD634="DSP"),(H634+M634)/2,IF(AND(M634="DSP",AA634="DSP",AD634="DSP"),(H634+T634)/2,IF(AND(H634="DSP",AA634="DSP",AD634="DSP"),(M634+T634)/2,IF(AND(M634="DSP",T634="DSP",AD634="DSP"),(H634+AA634)/2,IF(AND(H634="DSP",T634="DSP",AD634="DSP"),(M634+AA634)/2,IF(AND(H634="DSP",M634="DSP",AD634="DSP"),(T634+AA634)/2,IF(AND(M634="DSP",T634="DSP",AA634="DSP"),(H634+AD634)/2,IF(AND(H634="DSP",T634="DSP",AA634="DSP"),(M634+AD634)/2,IF(AND(H634="DSP",M634="DSP",AA634="DSP"),(T634+AD634)/2,IF(AND(H634="DSP",M634="DSP",T634="DSP"),(AA634+AD634)/2,IF(AND(H634="DSP",M634="DSP"),(T634+AA634+AD634)/3,IF(AND(H634="DSP",T634="DSP"),(M634+AA634+AD634)/3,IF(AND(M634="DSP",T634="DSP"),(H634+AA634+AD634)/3,IF(AND(H634="DSP",AA634="DSP"),(M634+T634+AD634)/3,IF(AND(M634="DSP",AA634="DSP"),(H634+T634+AD634)/3,IF(AND(T634="DSP",AA634="DSP"),(H634+M634+AD634)/3,IF(AND(H634="DSP",AD634="DSP"),(M634+T634+AA634)/3,IF(AND(M634="DSP",AD634="DSP"),(H634+T634+AA634)/3,IF(AND(T634="DSP",AD634="DSP"),(H634+M634+AA634)/3,IF(AND(AA634="DSP",AD634="DSP"),(H634+M634+T634)/3,IF(H634="DSP",(M634+T634+AA634+AD634)/4,IF(M634="DSP",(H634+T634+AA634+AD634)/4,IF(T634="DSP",(H634+M634+AA634+AD634)/4,IF(AA634="DSP",(H634+M634+T634+AD634)/4,IF(AD634="DSP",(H634+M634+T634+AA634)/4,SUM(H634+M634+T634+AA634+AD634)/5)))))))))))))))))))))))))))))))</f>
        <v>9.85</v>
      </c>
      <c r="AF634" s="425">
        <f>IF(AE634="DSP",0,AE634)</f>
        <v>9.85</v>
      </c>
      <c r="AG634" s="484">
        <f>RANK(AF634,$AF$3:$AF$651,0)</f>
        <v>441</v>
      </c>
      <c r="AH634" s="426">
        <f>IF(ISERROR(VLOOKUP(B634,'Notes Ecrit'!$A$2:$B$650,2,FALSE)),"ABI",(VLOOKUP(B634,'Notes Ecrit'!$A$2:$B$650,2,FALSE)))</f>
        <v>4</v>
      </c>
      <c r="AI634" s="425">
        <f>IF(OR(AH634="ABI",AH634="VALIDÉ"),0,AH634)</f>
        <v>4</v>
      </c>
      <c r="AJ634" s="488">
        <f>RANK(AI634,$AI$3:$AI$651,0)</f>
        <v>490</v>
      </c>
      <c r="AK634" s="427">
        <f>IF(AH634="ABI","DEF",IF(AE634="DSP",AH634,(AE634*0.5+AH634*0.5)))</f>
        <v>6.9249999999999998</v>
      </c>
    </row>
    <row r="635" spans="1:37" ht="15.75" customHeight="1" thickBot="1" x14ac:dyDescent="0.35">
      <c r="A635" s="414" t="s">
        <v>1026</v>
      </c>
      <c r="B635" s="415">
        <v>21907437</v>
      </c>
      <c r="C635" s="446" t="s">
        <v>75</v>
      </c>
      <c r="D635" s="447" t="s">
        <v>284</v>
      </c>
      <c r="E635" s="468">
        <v>15</v>
      </c>
      <c r="F635" s="469">
        <f>IF(E635="ABI","ABI",IF(E635="DSP","DSP",IF(E635="VAL","VAL",(VLOOKUP(E635,tpstest,2)))))</f>
        <v>17</v>
      </c>
      <c r="G635" s="420">
        <f>IF(F635="ABI",0,IF(F635="DSP","DSP",IF(F635="VAL","VAL",(IF(A635="F",VLOOKUP(F635,endurfille,2),VLOOKUP(F635,endurgarçon,2))))))</f>
        <v>12</v>
      </c>
      <c r="H635" s="421">
        <f>IF(G635="VAL","VALIDÉ",G635)</f>
        <v>12</v>
      </c>
      <c r="I635" s="468">
        <v>3.16</v>
      </c>
      <c r="J635" s="420">
        <f>IF(I635="ABI",0,IF(I635="DSP","DSP",IF(I635="VAL","VAL",(IF(A635="F",VLOOKUP(I635,VIT20MF,2),VLOOKUP(I635,Vit20MG,2))))))</f>
        <v>18</v>
      </c>
      <c r="K635" s="468">
        <v>6.73</v>
      </c>
      <c r="L635" s="420">
        <f>IF(K635="ABI",0,IF(K635="DSP","DSP",IF(K635="VAL","VAL",(IF(A635="F",VLOOKUP(K635,vit50mf,2),VLOOKUP(K635,vit50mg,2))))))</f>
        <v>12</v>
      </c>
      <c r="M635" s="421">
        <f>IF(OR(J635="DSP",L635="DSP"),"DSP",IF(L635="VAL","VALIDÉ",(J635+L635)/2))</f>
        <v>15</v>
      </c>
      <c r="N635" s="468">
        <v>52</v>
      </c>
      <c r="O635" s="468">
        <v>69</v>
      </c>
      <c r="P635" s="470">
        <f>IF(OR(N635="DSP",N635="ABI",N635="VAL"),0,N635/O635)</f>
        <v>0.75362318840579712</v>
      </c>
      <c r="Q635" s="420">
        <f>IF(N635="ABI",0,IF(N635="DSP","DSP",IF(N635="VAL","VAL",IF(A635="F",VLOOKUP(P635,forcefille,2),VLOOKUP(P635,forcegarçon,2)))))</f>
        <v>4</v>
      </c>
      <c r="R635" s="468">
        <v>43</v>
      </c>
      <c r="S635" s="420">
        <f>IF(R635="ABI",0,IF(R635="DSP","DSP",IF(R635="VAL","VAL",IF(A635="F",VLOOKUP(R635,détfille,2),VLOOKUP(R635,détgarçon,2)))))</f>
        <v>4</v>
      </c>
      <c r="T635" s="421">
        <f>IF(OR(Q635="VAL",S635="VAL"),"VALIDÉ",IF(AND(Q635="DSP",S635="DSP"),"DSP",IF(Q635="DSP",S635*2,IF(S635="DSP",Q635*2,(Q635+S635)))))</f>
        <v>8</v>
      </c>
      <c r="U635" s="468">
        <v>25.03</v>
      </c>
      <c r="V635" s="420">
        <f>IF(U635="ABI",0,IF(U635="DSP","DSP",IF(U635="VAL","VAL",IF(A635="F",VLOOKUP(U635,coorfille,2),VLOOKUP(U635,coorgarçon,2)))))</f>
        <v>5.25</v>
      </c>
      <c r="W635" s="468">
        <v>-18</v>
      </c>
      <c r="X635" s="420">
        <f>IF(W635="ABI",0,IF(W635="DSP","DSP",IF(W635="VAL","VAL",IF(A635="F",VLOOKUP(W635,SouplesseFille,2),VLOOKUP(W635,SouplesseGarçon,2)))))</f>
        <v>0</v>
      </c>
      <c r="Y635" s="468">
        <v>7</v>
      </c>
      <c r="Z635" s="420">
        <f>IF(Y635="ABI",0,IF(Y635="DSP","DSP",IF(Y635="VAL","VAL",IF(A635="F",VLOOKUP(Y635,eqfille,2),VLOOKUP(Y635,eqgarçon,2)))))</f>
        <v>1.5</v>
      </c>
      <c r="AA635" s="421">
        <f>IF(AND(V635="DSP",X635="DSP",Z635="DSP"),"DSP",IF(AND(V635="DSP",X635="DSP"),Z635*4,IF(AND(V635="DSP",Z635="DSP"),X635*4,IF(AND(X635="DSP",Z635="DSP"),V635*2,IF(V635="DSP",(X635+Z635)*2,IF(X635="DSP",V635+Z635*2,IF(Z635="DSP",V635+X635*2,IF(Z635="VAL","VALIDÉ",V635+X635+Z635))))))))</f>
        <v>6.75</v>
      </c>
      <c r="AB635" s="468">
        <v>37.42</v>
      </c>
      <c r="AC635" s="420">
        <f>IF(AB635="ABI",0,IF(AB635="DNF",0,IF(AB635="DSP","DSP",IF(AB635="VAL","VAL",(IF(A635="F",VLOOKUP(AB635,nagefille,2),VLOOKUP(AB635,nagegarçon,2)))))))</f>
        <v>12</v>
      </c>
      <c r="AD635" s="423">
        <f>IF(AC635="VAL","VALIDÉ",AC635)</f>
        <v>12</v>
      </c>
      <c r="AE635" s="424">
        <f>IF(AND(H635="DSP",M635="DSP",T635="DSP",AA635="DSP",AD635="DSP"),"DSP",IF(AND(H635="DSP",M635="DSP",T635="DSP",AA635="DSP"),AD635,IF(AND(H635="DSP",M635="DSP",T635="DSP",AD635="DSP"),AA635,IF(AND(H635="DSP",M635="DSP",AA635="DSP",AD635="DSP"),T635,IF(AND(H635="DSP",T635="DSP",AA635="DSP",AD635="DSP"),M635,IF(AND(M635="DSP",T635="DSP",AA635="DSP",AD635="DSP"),H635,IF(AND(T635="DSP",AA635="DSP",AD635="DSP"),(H635+M635)/2,IF(AND(M635="DSP",AA635="DSP",AD635="DSP"),(H635+T635)/2,IF(AND(H635="DSP",AA635="DSP",AD635="DSP"),(M635+T635)/2,IF(AND(M635="DSP",T635="DSP",AD635="DSP"),(H635+AA635)/2,IF(AND(H635="DSP",T635="DSP",AD635="DSP"),(M635+AA635)/2,IF(AND(H635="DSP",M635="DSP",AD635="DSP"),(T635+AA635)/2,IF(AND(M635="DSP",T635="DSP",AA635="DSP"),(H635+AD635)/2,IF(AND(H635="DSP",T635="DSP",AA635="DSP"),(M635+AD635)/2,IF(AND(H635="DSP",M635="DSP",AA635="DSP"),(T635+AD635)/2,IF(AND(H635="DSP",M635="DSP",T635="DSP"),(AA635+AD635)/2,IF(AND(H635="DSP",M635="DSP"),(T635+AA635+AD635)/3,IF(AND(H635="DSP",T635="DSP"),(M635+AA635+AD635)/3,IF(AND(M635="DSP",T635="DSP"),(H635+AA635+AD635)/3,IF(AND(H635="DSP",AA635="DSP"),(M635+T635+AD635)/3,IF(AND(M635="DSP",AA635="DSP"),(H635+T635+AD635)/3,IF(AND(T635="DSP",AA635="DSP"),(H635+M635+AD635)/3,IF(AND(H635="DSP",AD635="DSP"),(M635+T635+AA635)/3,IF(AND(M635="DSP",AD635="DSP"),(H635+T635+AA635)/3,IF(AND(T635="DSP",AD635="DSP"),(H635+M635+AA635)/3,IF(AND(AA635="DSP",AD635="DSP"),(H635+M635+T635)/3,IF(H635="DSP",(M635+T635+AA635+AD635)/4,IF(M635="DSP",(H635+T635+AA635+AD635)/4,IF(T635="DSP",(H635+M635+AA635+AD635)/4,IF(AA635="DSP",(H635+M635+T635+AD635)/4,IF(AD635="DSP",(H635+M635+T635+AA635)/4,SUM(H635+M635+T635+AA635+AD635)/5)))))))))))))))))))))))))))))))</f>
        <v>10.75</v>
      </c>
      <c r="AF635" s="425">
        <f>IF(AE635="DSP",0,AE635)</f>
        <v>10.75</v>
      </c>
      <c r="AG635" s="484">
        <f>RANK(AF635,$AF$3:$AF$651,0)</f>
        <v>355</v>
      </c>
      <c r="AH635" s="426">
        <f>IF(ISERROR(VLOOKUP(B635,'Notes Ecrit'!$A$2:$B$650,2,FALSE)),"ABI",(VLOOKUP(B635,'Notes Ecrit'!$A$2:$B$650,2,FALSE)))</f>
        <v>6</v>
      </c>
      <c r="AI635" s="425">
        <f>IF(OR(AH635="ABI",AH635="VALIDÉ"),0,AH635)</f>
        <v>6</v>
      </c>
      <c r="AJ635" s="488">
        <f>RANK(AI635,$AI$3:$AI$651,0)</f>
        <v>288</v>
      </c>
      <c r="AK635" s="427">
        <f>IF(AH635="ABI","DEF",IF(AE635="DSP",AH635,(AE635*0.5+AH635*0.5)))</f>
        <v>8.375</v>
      </c>
    </row>
    <row r="636" spans="1:37" ht="15.75" customHeight="1" thickBot="1" x14ac:dyDescent="0.35">
      <c r="A636" s="414" t="s">
        <v>1026</v>
      </c>
      <c r="B636" s="415">
        <v>21911463</v>
      </c>
      <c r="C636" s="446" t="s">
        <v>1009</v>
      </c>
      <c r="D636" s="447" t="s">
        <v>141</v>
      </c>
      <c r="E636" s="468" t="s">
        <v>329</v>
      </c>
      <c r="F636" s="469" t="str">
        <f>IF(E636="ABI","ABI",IF(E636="DSP","DSP",IF(E636="VAL","VAL",(VLOOKUP(E636,tpstest,2)))))</f>
        <v>ABI</v>
      </c>
      <c r="G636" s="420">
        <f>IF(F636="ABI",0,IF(F636="DSP","DSP",IF(F636="VAL","VAL",(IF(A636="F",VLOOKUP(F636,endurfille,2),VLOOKUP(F636,endurgarçon,2))))))</f>
        <v>0</v>
      </c>
      <c r="H636" s="421">
        <f>IF(G636="VAL","VALIDÉ",G636)</f>
        <v>0</v>
      </c>
      <c r="I636" s="468" t="s">
        <v>329</v>
      </c>
      <c r="J636" s="420">
        <f>IF(I636="ABI",0,IF(I636="DSP","DSP",IF(I636="VAL","VAL",(IF(A636="F",VLOOKUP(I636,VIT20MF,2),VLOOKUP(I636,Vit20MG,2))))))</f>
        <v>0</v>
      </c>
      <c r="K636" s="468" t="s">
        <v>329</v>
      </c>
      <c r="L636" s="420">
        <f>IF(K636="ABI",0,IF(K636="DSP","DSP",IF(K636="VAL","VAL",(IF(A636="F",VLOOKUP(K636,vit50mf,2),VLOOKUP(K636,vit50mg,2))))))</f>
        <v>0</v>
      </c>
      <c r="M636" s="421">
        <f>IF(OR(J636="DSP",L636="DSP"),"DSP",IF(L636="VAL","VALIDÉ",(J636+L636)/2))</f>
        <v>0</v>
      </c>
      <c r="N636" s="468" t="s">
        <v>329</v>
      </c>
      <c r="O636" s="468"/>
      <c r="P636" s="470">
        <f>IF(OR(N636="DSP",N636="ABI",N636="VAL"),0,N636/O636)</f>
        <v>0</v>
      </c>
      <c r="Q636" s="420">
        <f>IF(N636="ABI",0,IF(N636="DSP","DSP",IF(N636="VAL","VAL",IF(A636="F",VLOOKUP(P636,forcefille,2),VLOOKUP(P636,forcegarçon,2)))))</f>
        <v>0</v>
      </c>
      <c r="R636" s="468" t="s">
        <v>329</v>
      </c>
      <c r="S636" s="420">
        <f>IF(R636="ABI",0,IF(R636="DSP","DSP",IF(R636="VAL","VAL",IF(A636="F",VLOOKUP(R636,détfille,2),VLOOKUP(R636,détgarçon,2)))))</f>
        <v>0</v>
      </c>
      <c r="T636" s="421">
        <f>IF(OR(Q636="VAL",S636="VAL"),"VALIDÉ",IF(AND(Q636="DSP",S636="DSP"),"DSP",IF(Q636="DSP",S636*2,IF(S636="DSP",Q636*2,(Q636+S636)))))</f>
        <v>0</v>
      </c>
      <c r="U636" s="468" t="s">
        <v>329</v>
      </c>
      <c r="V636" s="420">
        <f>IF(U636="ABI",0,IF(U636="DSP","DSP",IF(U636="VAL","VAL",IF(A636="F",VLOOKUP(U636,coorfille,2),VLOOKUP(U636,coorgarçon,2)))))</f>
        <v>0</v>
      </c>
      <c r="W636" s="468" t="s">
        <v>329</v>
      </c>
      <c r="X636" s="420">
        <f>IF(W636="ABI",0,IF(W636="DSP","DSP",IF(W636="VAL","VAL",IF(A636="F",VLOOKUP(W636,SouplesseFille,2),VLOOKUP(W636,SouplesseGarçon,2)))))</f>
        <v>0</v>
      </c>
      <c r="Y636" s="468" t="s">
        <v>329</v>
      </c>
      <c r="Z636" s="420">
        <f>IF(Y636="ABI",0,IF(Y636="DSP","DSP",IF(Y636="VAL","VAL",IF(A636="F",VLOOKUP(Y636,eqfille,2),VLOOKUP(Y636,eqgarçon,2)))))</f>
        <v>0</v>
      </c>
      <c r="AA636" s="421">
        <f>IF(AND(V636="DSP",X636="DSP",Z636="DSP"),"DSP",IF(AND(V636="DSP",X636="DSP"),Z636*4,IF(AND(V636="DSP",Z636="DSP"),X636*4,IF(AND(X636="DSP",Z636="DSP"),V636*2,IF(V636="DSP",(X636+Z636)*2,IF(X636="DSP",V636+Z636*2,IF(Z636="DSP",V636+X636*2,IF(Z636="VAL","VALIDÉ",V636+X636+Z636))))))))</f>
        <v>0</v>
      </c>
      <c r="AB636" s="468" t="s">
        <v>329</v>
      </c>
      <c r="AC636" s="420">
        <f>IF(AB636="ABI",0,IF(AB636="DNF",0,IF(AB636="DSP","DSP",IF(AB636="VAL","VAL",(IF(A636="F",VLOOKUP(AB636,nagefille,2),VLOOKUP(AB636,nagegarçon,2)))))))</f>
        <v>0</v>
      </c>
      <c r="AD636" s="423">
        <f>IF(AC636="VAL","VALIDÉ",AC636)</f>
        <v>0</v>
      </c>
      <c r="AE636" s="424">
        <f>IF(AND(H636="DSP",M636="DSP",T636="DSP",AA636="DSP",AD636="DSP"),"DSP",IF(AND(H636="DSP",M636="DSP",T636="DSP",AA636="DSP"),AD636,IF(AND(H636="DSP",M636="DSP",T636="DSP",AD636="DSP"),AA636,IF(AND(H636="DSP",M636="DSP",AA636="DSP",AD636="DSP"),T636,IF(AND(H636="DSP",T636="DSP",AA636="DSP",AD636="DSP"),M636,IF(AND(M636="DSP",T636="DSP",AA636="DSP",AD636="DSP"),H636,IF(AND(T636="DSP",AA636="DSP",AD636="DSP"),(H636+M636)/2,IF(AND(M636="DSP",AA636="DSP",AD636="DSP"),(H636+T636)/2,IF(AND(H636="DSP",AA636="DSP",AD636="DSP"),(M636+T636)/2,IF(AND(M636="DSP",T636="DSP",AD636="DSP"),(H636+AA636)/2,IF(AND(H636="DSP",T636="DSP",AD636="DSP"),(M636+AA636)/2,IF(AND(H636="DSP",M636="DSP",AD636="DSP"),(T636+AA636)/2,IF(AND(M636="DSP",T636="DSP",AA636="DSP"),(H636+AD636)/2,IF(AND(H636="DSP",T636="DSP",AA636="DSP"),(M636+AD636)/2,IF(AND(H636="DSP",M636="DSP",AA636="DSP"),(T636+AD636)/2,IF(AND(H636="DSP",M636="DSP",T636="DSP"),(AA636+AD636)/2,IF(AND(H636="DSP",M636="DSP"),(T636+AA636+AD636)/3,IF(AND(H636="DSP",T636="DSP"),(M636+AA636+AD636)/3,IF(AND(M636="DSP",T636="DSP"),(H636+AA636+AD636)/3,IF(AND(H636="DSP",AA636="DSP"),(M636+T636+AD636)/3,IF(AND(M636="DSP",AA636="DSP"),(H636+T636+AD636)/3,IF(AND(T636="DSP",AA636="DSP"),(H636+M636+AD636)/3,IF(AND(H636="DSP",AD636="DSP"),(M636+T636+AA636)/3,IF(AND(M636="DSP",AD636="DSP"),(H636+T636+AA636)/3,IF(AND(T636="DSP",AD636="DSP"),(H636+M636+AA636)/3,IF(AND(AA636="DSP",AD636="DSP"),(H636+M636+T636)/3,IF(H636="DSP",(M636+T636+AA636+AD636)/4,IF(M636="DSP",(H636+T636+AA636+AD636)/4,IF(T636="DSP",(H636+M636+AA636+AD636)/4,IF(AA636="DSP",(H636+M636+T636+AD636)/4,IF(AD636="DSP",(H636+M636+T636+AA636)/4,SUM(H636+M636+T636+AA636+AD636)/5)))))))))))))))))))))))))))))))</f>
        <v>0</v>
      </c>
      <c r="AF636" s="425">
        <f>IF(AE636="DSP",0,AE636)</f>
        <v>0</v>
      </c>
      <c r="AG636" s="484">
        <f>RANK(AF636,$AF$3:$AF$651,0)</f>
        <v>584</v>
      </c>
      <c r="AH636" s="426" t="str">
        <f>IF(ISERROR(VLOOKUP(B636,'Notes Ecrit'!$A$2:$B$650,2,FALSE)),"ABI",(VLOOKUP(B636,'Notes Ecrit'!$A$2:$B$650,2,FALSE)))</f>
        <v>ABI</v>
      </c>
      <c r="AI636" s="425">
        <f>IF(OR(AH636="ABI",AH636="VALIDÉ"),0,AH636)</f>
        <v>0</v>
      </c>
      <c r="AJ636" s="488">
        <f>RANK(AI636,$AI$3:$AI$651,0)</f>
        <v>592</v>
      </c>
      <c r="AK636" s="427" t="str">
        <f>IF(AH636="ABI","DEF",IF(AE636="DSP",AH636,(AE636*0.5+AH636*0.5)))</f>
        <v>DEF</v>
      </c>
    </row>
    <row r="637" spans="1:37" ht="15.75" customHeight="1" thickBot="1" x14ac:dyDescent="0.35">
      <c r="A637" s="414" t="s">
        <v>1026</v>
      </c>
      <c r="B637" s="415">
        <v>21811587</v>
      </c>
      <c r="C637" s="446" t="s">
        <v>60</v>
      </c>
      <c r="D637" s="447" t="s">
        <v>212</v>
      </c>
      <c r="E637" s="468">
        <v>14</v>
      </c>
      <c r="F637" s="469">
        <f>IF(E637="ABI","ABI",IF(E637="DSP","DSP",IF(E637="VAL","VAL",(VLOOKUP(E637,tpstest,2)))))</f>
        <v>16.5</v>
      </c>
      <c r="G637" s="420">
        <f>IF(F637="ABI",0,IF(F637="DSP","DSP",IF(F637="VAL","VAL",(IF(A637="F",VLOOKUP(F637,endurfille,2),VLOOKUP(F637,endurgarçon,2))))))</f>
        <v>11</v>
      </c>
      <c r="H637" s="421">
        <f>IF(G637="VAL","VALIDÉ",G637)</f>
        <v>11</v>
      </c>
      <c r="I637" s="468">
        <v>3.08</v>
      </c>
      <c r="J637" s="420">
        <f>IF(I637="ABI",0,IF(I637="DSP","DSP",IF(I637="VAL","VAL",(IF(A637="F",VLOOKUP(I637,VIT20MF,2),VLOOKUP(I637,Vit20MG,2))))))</f>
        <v>19</v>
      </c>
      <c r="K637" s="468">
        <v>6.5</v>
      </c>
      <c r="L637" s="420">
        <f>IF(K637="ABI",0,IF(K637="DSP","DSP",IF(K637="VAL","VAL",(IF(A637="F",VLOOKUP(K637,vit50mf,2),VLOOKUP(K637,vit50mg,2))))))</f>
        <v>13</v>
      </c>
      <c r="M637" s="421">
        <f>IF(OR(J637="DSP",L637="DSP"),"DSP",IF(L637="VAL","VALIDÉ",(J637+L637)/2))</f>
        <v>16</v>
      </c>
      <c r="N637" s="468">
        <v>45</v>
      </c>
      <c r="O637" s="468">
        <v>74</v>
      </c>
      <c r="P637" s="470">
        <f>IF(OR(N637="DSP",N637="ABI",N637="VAL"),0,N637/O637)</f>
        <v>0.60810810810810811</v>
      </c>
      <c r="Q637" s="420">
        <f>IF(N637="ABI",0,IF(N637="DSP","DSP",IF(N637="VAL","VAL",IF(A637="F",VLOOKUP(P637,forcefille,2),VLOOKUP(P637,forcegarçon,2)))))</f>
        <v>3.5</v>
      </c>
      <c r="R637" s="468">
        <v>36.299999999999997</v>
      </c>
      <c r="S637" s="420">
        <f>IF(R637="ABI",0,IF(R637="DSP","DSP",IF(R637="VAL","VAL",IF(A637="F",VLOOKUP(R637,détfille,2),VLOOKUP(R637,détgarçon,2)))))</f>
        <v>2</v>
      </c>
      <c r="T637" s="421">
        <f>IF(OR(Q637="VAL",S637="VAL"),"VALIDÉ",IF(AND(Q637="DSP",S637="DSP"),"DSP",IF(Q637="DSP",S637*2,IF(S637="DSP",Q637*2,(Q637+S637)))))</f>
        <v>5.5</v>
      </c>
      <c r="U637" s="468">
        <v>31.83</v>
      </c>
      <c r="V637" s="420">
        <f>IF(U637="ABI",0,IF(U637="DSP","DSP",IF(U637="VAL","VAL",IF(A637="F",VLOOKUP(U637,coorfille,2),VLOOKUP(U637,coorgarçon,2)))))</f>
        <v>2</v>
      </c>
      <c r="W637" s="468">
        <v>-23</v>
      </c>
      <c r="X637" s="420">
        <f>IF(W637="ABI",0,IF(W637="DSP","DSP",IF(W637="VAL","VAL",IF(A637="F",VLOOKUP(W637,SouplesseFille,2),VLOOKUP(W637,SouplesseGarçon,2)))))</f>
        <v>0</v>
      </c>
      <c r="Y637" s="468">
        <v>10</v>
      </c>
      <c r="Z637" s="420">
        <f>IF(Y637="ABI",0,IF(Y637="DSP","DSP",IF(Y637="VAL","VAL",IF(A637="F",VLOOKUP(Y637,eqfille,2),VLOOKUP(Y637,eqgarçon,2)))))</f>
        <v>0</v>
      </c>
      <c r="AA637" s="421">
        <f>IF(AND(V637="DSP",X637="DSP",Z637="DSP"),"DSP",IF(AND(V637="DSP",X637="DSP"),Z637*4,IF(AND(V637="DSP",Z637="DSP"),X637*4,IF(AND(X637="DSP",Z637="DSP"),V637*2,IF(V637="DSP",(X637+Z637)*2,IF(X637="DSP",V637+Z637*2,IF(Z637="DSP",V637+X637*2,IF(Z637="VAL","VALIDÉ",V637+X637+Z637))))))))</f>
        <v>2</v>
      </c>
      <c r="AB637" s="468">
        <v>38.950000000000003</v>
      </c>
      <c r="AC637" s="420">
        <f>IF(AB637="ABI",0,IF(AB637="DNF",0,IF(AB637="DSP","DSP",IF(AB637="VAL","VAL",(IF(A637="F",VLOOKUP(AB637,nagefille,2),VLOOKUP(AB637,nagegarçon,2)))))))</f>
        <v>11</v>
      </c>
      <c r="AD637" s="423">
        <f>IF(AC637="VAL","VALIDÉ",AC637)</f>
        <v>11</v>
      </c>
      <c r="AE637" s="424">
        <f>IF(AND(H637="DSP",M637="DSP",T637="DSP",AA637="DSP",AD637="DSP"),"DSP",IF(AND(H637="DSP",M637="DSP",T637="DSP",AA637="DSP"),AD637,IF(AND(H637="DSP",M637="DSP",T637="DSP",AD637="DSP"),AA637,IF(AND(H637="DSP",M637="DSP",AA637="DSP",AD637="DSP"),T637,IF(AND(H637="DSP",T637="DSP",AA637="DSP",AD637="DSP"),M637,IF(AND(M637="DSP",T637="DSP",AA637="DSP",AD637="DSP"),H637,IF(AND(T637="DSP",AA637="DSP",AD637="DSP"),(H637+M637)/2,IF(AND(M637="DSP",AA637="DSP",AD637="DSP"),(H637+T637)/2,IF(AND(H637="DSP",AA637="DSP",AD637="DSP"),(M637+T637)/2,IF(AND(M637="DSP",T637="DSP",AD637="DSP"),(H637+AA637)/2,IF(AND(H637="DSP",T637="DSP",AD637="DSP"),(M637+AA637)/2,IF(AND(H637="DSP",M637="DSP",AD637="DSP"),(T637+AA637)/2,IF(AND(M637="DSP",T637="DSP",AA637="DSP"),(H637+AD637)/2,IF(AND(H637="DSP",T637="DSP",AA637="DSP"),(M637+AD637)/2,IF(AND(H637="DSP",M637="DSP",AA637="DSP"),(T637+AD637)/2,IF(AND(H637="DSP",M637="DSP",T637="DSP"),(AA637+AD637)/2,IF(AND(H637="DSP",M637="DSP"),(T637+AA637+AD637)/3,IF(AND(H637="DSP",T637="DSP"),(M637+AA637+AD637)/3,IF(AND(M637="DSP",T637="DSP"),(H637+AA637+AD637)/3,IF(AND(H637="DSP",AA637="DSP"),(M637+T637+AD637)/3,IF(AND(M637="DSP",AA637="DSP"),(H637+T637+AD637)/3,IF(AND(T637="DSP",AA637="DSP"),(H637+M637+AD637)/3,IF(AND(H637="DSP",AD637="DSP"),(M637+T637+AA637)/3,IF(AND(M637="DSP",AD637="DSP"),(H637+T637+AA637)/3,IF(AND(T637="DSP",AD637="DSP"),(H637+M637+AA637)/3,IF(AND(AA637="DSP",AD637="DSP"),(H637+M637+T637)/3,IF(H637="DSP",(M637+T637+AA637+AD637)/4,IF(M637="DSP",(H637+T637+AA637+AD637)/4,IF(T637="DSP",(H637+M637+AA637+AD637)/4,IF(AA637="DSP",(H637+M637+T637+AD637)/4,IF(AD637="DSP",(H637+M637+T637+AA637)/4,SUM(H637+M637+T637+AA637+AD637)/5)))))))))))))))))))))))))))))))</f>
        <v>9.1</v>
      </c>
      <c r="AF637" s="425">
        <f>IF(AE637="DSP",0,AE637)</f>
        <v>9.1</v>
      </c>
      <c r="AG637" s="484">
        <f>RANK(AF637,$AF$3:$AF$651,0)</f>
        <v>495</v>
      </c>
      <c r="AH637" s="426">
        <f>IF(ISERROR(VLOOKUP(B637,'Notes Ecrit'!$A$2:$B$650,2,FALSE)),"ABI",(VLOOKUP(B637,'Notes Ecrit'!$A$2:$B$650,2,FALSE)))</f>
        <v>6</v>
      </c>
      <c r="AI637" s="425">
        <f>IF(OR(AH637="ABI",AH637="VALIDÉ"),0,AH637)</f>
        <v>6</v>
      </c>
      <c r="AJ637" s="488">
        <f>RANK(AI637,$AI$3:$AI$651,0)</f>
        <v>288</v>
      </c>
      <c r="AK637" s="427">
        <f>IF(AH637="ABI","DEF",IF(AE637="DSP",AH637,(AE637*0.5+AH637*0.5)))</f>
        <v>7.55</v>
      </c>
    </row>
    <row r="638" spans="1:37" ht="15.75" customHeight="1" thickBot="1" x14ac:dyDescent="0.35">
      <c r="A638" s="414" t="s">
        <v>1026</v>
      </c>
      <c r="B638" s="415">
        <v>21909931</v>
      </c>
      <c r="C638" s="446" t="s">
        <v>1010</v>
      </c>
      <c r="D638" s="447" t="s">
        <v>171</v>
      </c>
      <c r="E638" s="468">
        <v>15</v>
      </c>
      <c r="F638" s="469">
        <f>IF(E638="ABI","ABI",IF(E638="DSP","DSP",IF(E638="VAL","VAL",(VLOOKUP(E638,tpstest,2)))))</f>
        <v>17</v>
      </c>
      <c r="G638" s="420">
        <f>IF(F638="ABI",0,IF(F638="DSP","DSP",IF(F638="VAL","VAL",(IF(A638="F",VLOOKUP(F638,endurfille,2),VLOOKUP(F638,endurgarçon,2))))))</f>
        <v>12</v>
      </c>
      <c r="H638" s="421">
        <f>IF(G638="VAL","VALIDÉ",G638)</f>
        <v>12</v>
      </c>
      <c r="I638" s="468">
        <v>3.22</v>
      </c>
      <c r="J638" s="420">
        <f>IF(I638="ABI",0,IF(I638="DSP","DSP",IF(I638="VAL","VAL",(IF(A638="F",VLOOKUP(I638,VIT20MF,2),VLOOKUP(I638,Vit20MG,2))))))</f>
        <v>17</v>
      </c>
      <c r="K638" s="468">
        <v>6.9</v>
      </c>
      <c r="L638" s="420">
        <f>IF(K638="ABI",0,IF(K638="DSP","DSP",IF(K638="VAL","VAL",(IF(A638="F",VLOOKUP(K638,vit50mf,2),VLOOKUP(K638,vit50mg,2))))))</f>
        <v>10</v>
      </c>
      <c r="M638" s="421">
        <f>IF(OR(J638="DSP",L638="DSP"),"DSP",IF(L638="VAL","VALIDÉ",(J638+L638)/2))</f>
        <v>13.5</v>
      </c>
      <c r="N638" s="468">
        <v>87</v>
      </c>
      <c r="O638" s="468">
        <v>90</v>
      </c>
      <c r="P638" s="470">
        <f>IF(OR(N638="DSP",N638="ABI",N638="VAL"),0,N638/O638)</f>
        <v>0.96666666666666667</v>
      </c>
      <c r="Q638" s="420">
        <f>IF(N638="ABI",0,IF(N638="DSP","DSP",IF(N638="VAL","VAL",IF(A638="F",VLOOKUP(P638,forcefille,2),VLOOKUP(P638,forcegarçon,2)))))</f>
        <v>5</v>
      </c>
      <c r="R638" s="468">
        <v>32.4</v>
      </c>
      <c r="S638" s="420">
        <f>IF(R638="ABI",0,IF(R638="DSP","DSP",IF(R638="VAL","VAL",IF(A638="F",VLOOKUP(R638,détfille,2),VLOOKUP(R638,détgarçon,2)))))</f>
        <v>1</v>
      </c>
      <c r="T638" s="421">
        <f>IF(OR(Q638="VAL",S638="VAL"),"VALIDÉ",IF(AND(Q638="DSP",S638="DSP"),"DSP",IF(Q638="DSP",S638*2,IF(S638="DSP",Q638*2,(Q638+S638)))))</f>
        <v>6</v>
      </c>
      <c r="U638" s="468">
        <v>26.84</v>
      </c>
      <c r="V638" s="420">
        <f>IF(U638="ABI",0,IF(U638="DSP","DSP",IF(U638="VAL","VAL",IF(A638="F",VLOOKUP(U638,coorfille,2),VLOOKUP(U638,coorgarçon,2)))))</f>
        <v>4.5</v>
      </c>
      <c r="W638" s="468">
        <v>-26</v>
      </c>
      <c r="X638" s="420">
        <f>IF(W638="ABI",0,IF(W638="DSP","DSP",IF(W638="VAL","VAL",IF(A638="F",VLOOKUP(W638,SouplesseFille,2),VLOOKUP(W638,SouplesseGarçon,2)))))</f>
        <v>0</v>
      </c>
      <c r="Y638" s="468">
        <v>5</v>
      </c>
      <c r="Z638" s="420">
        <f>IF(Y638="ABI",0,IF(Y638="DSP","DSP",IF(Y638="VAL","VAL",IF(A638="F",VLOOKUP(Y638,eqfille,2),VLOOKUP(Y638,eqgarçon,2)))))</f>
        <v>2.5</v>
      </c>
      <c r="AA638" s="421">
        <f>IF(AND(V638="DSP",X638="DSP",Z638="DSP"),"DSP",IF(AND(V638="DSP",X638="DSP"),Z638*4,IF(AND(V638="DSP",Z638="DSP"),X638*4,IF(AND(X638="DSP",Z638="DSP"),V638*2,IF(V638="DSP",(X638+Z638)*2,IF(X638="DSP",V638+Z638*2,IF(Z638="DSP",V638+X638*2,IF(Z638="VAL","VALIDÉ",V638+X638+Z638))))))))</f>
        <v>7</v>
      </c>
      <c r="AB638" s="468">
        <v>38.26</v>
      </c>
      <c r="AC638" s="420">
        <f>IF(AB638="ABI",0,IF(AB638="DNF",0,IF(AB638="DSP","DSP",IF(AB638="VAL","VAL",(IF(A638="F",VLOOKUP(AB638,nagefille,2),VLOOKUP(AB638,nagegarçon,2)))))))</f>
        <v>11</v>
      </c>
      <c r="AD638" s="423">
        <f>IF(AC638="VAL","VALIDÉ",AC638)</f>
        <v>11</v>
      </c>
      <c r="AE638" s="424">
        <f>IF(AND(H638="DSP",M638="DSP",T638="DSP",AA638="DSP",AD638="DSP"),"DSP",IF(AND(H638="DSP",M638="DSP",T638="DSP",AA638="DSP"),AD638,IF(AND(H638="DSP",M638="DSP",T638="DSP",AD638="DSP"),AA638,IF(AND(H638="DSP",M638="DSP",AA638="DSP",AD638="DSP"),T638,IF(AND(H638="DSP",T638="DSP",AA638="DSP",AD638="DSP"),M638,IF(AND(M638="DSP",T638="DSP",AA638="DSP",AD638="DSP"),H638,IF(AND(T638="DSP",AA638="DSP",AD638="DSP"),(H638+M638)/2,IF(AND(M638="DSP",AA638="DSP",AD638="DSP"),(H638+T638)/2,IF(AND(H638="DSP",AA638="DSP",AD638="DSP"),(M638+T638)/2,IF(AND(M638="DSP",T638="DSP",AD638="DSP"),(H638+AA638)/2,IF(AND(H638="DSP",T638="DSP",AD638="DSP"),(M638+AA638)/2,IF(AND(H638="DSP",M638="DSP",AD638="DSP"),(T638+AA638)/2,IF(AND(M638="DSP",T638="DSP",AA638="DSP"),(H638+AD638)/2,IF(AND(H638="DSP",T638="DSP",AA638="DSP"),(M638+AD638)/2,IF(AND(H638="DSP",M638="DSP",AA638="DSP"),(T638+AD638)/2,IF(AND(H638="DSP",M638="DSP",T638="DSP"),(AA638+AD638)/2,IF(AND(H638="DSP",M638="DSP"),(T638+AA638+AD638)/3,IF(AND(H638="DSP",T638="DSP"),(M638+AA638+AD638)/3,IF(AND(M638="DSP",T638="DSP"),(H638+AA638+AD638)/3,IF(AND(H638="DSP",AA638="DSP"),(M638+T638+AD638)/3,IF(AND(M638="DSP",AA638="DSP"),(H638+T638+AD638)/3,IF(AND(T638="DSP",AA638="DSP"),(H638+M638+AD638)/3,IF(AND(H638="DSP",AD638="DSP"),(M638+T638+AA638)/3,IF(AND(M638="DSP",AD638="DSP"),(H638+T638+AA638)/3,IF(AND(T638="DSP",AD638="DSP"),(H638+M638+AA638)/3,IF(AND(AA638="DSP",AD638="DSP"),(H638+M638+T638)/3,IF(H638="DSP",(M638+T638+AA638+AD638)/4,IF(M638="DSP",(H638+T638+AA638+AD638)/4,IF(T638="DSP",(H638+M638+AA638+AD638)/4,IF(AA638="DSP",(H638+M638+T638+AD638)/4,IF(AD638="DSP",(H638+M638+T638+AA638)/4,SUM(H638+M638+T638+AA638+AD638)/5)))))))))))))))))))))))))))))))</f>
        <v>9.9</v>
      </c>
      <c r="AF638" s="425">
        <f>IF(AE638="DSP",0,AE638)</f>
        <v>9.9</v>
      </c>
      <c r="AG638" s="484">
        <f>RANK(AF638,$AF$3:$AF$651,0)</f>
        <v>438</v>
      </c>
      <c r="AH638" s="426">
        <f>IF(ISERROR(VLOOKUP(B638,'Notes Ecrit'!$A$2:$B$650,2,FALSE)),"ABI",(VLOOKUP(B638,'Notes Ecrit'!$A$2:$B$650,2,FALSE)))</f>
        <v>5.5</v>
      </c>
      <c r="AI638" s="425">
        <f>IF(OR(AH638="ABI",AH638="VALIDÉ"),0,AH638)</f>
        <v>5.5</v>
      </c>
      <c r="AJ638" s="488">
        <f>RANK(AI638,$AI$3:$AI$651,0)</f>
        <v>353</v>
      </c>
      <c r="AK638" s="427">
        <f>IF(AH638="ABI","DEF",IF(AE638="DSP",AH638,(AE638*0.5+AH638*0.5)))</f>
        <v>7.7</v>
      </c>
    </row>
    <row r="639" spans="1:37" ht="15.75" customHeight="1" thickBot="1" x14ac:dyDescent="0.35">
      <c r="A639" s="414" t="s">
        <v>1026</v>
      </c>
      <c r="B639" s="415">
        <v>21903566</v>
      </c>
      <c r="C639" s="446" t="s">
        <v>61</v>
      </c>
      <c r="D639" s="447" t="s">
        <v>1011</v>
      </c>
      <c r="E639" s="468">
        <v>12</v>
      </c>
      <c r="F639" s="469">
        <f>IF(E639="ABI","ABI",IF(E639="DSP","DSP",IF(E639="VAL","VAL",(VLOOKUP(E639,tpstest,2)))))</f>
        <v>15.5</v>
      </c>
      <c r="G639" s="420">
        <f>IF(F639="ABI",0,IF(F639="DSP","DSP",IF(F639="VAL","VAL",(IF(A639="F",VLOOKUP(F639,endurfille,2),VLOOKUP(F639,endurgarçon,2))))))</f>
        <v>9</v>
      </c>
      <c r="H639" s="421">
        <f>IF(G639="VAL","VALIDÉ",G639)</f>
        <v>9</v>
      </c>
      <c r="I639" s="468">
        <v>3.27</v>
      </c>
      <c r="J639" s="420">
        <f>IF(I639="ABI",0,IF(I639="DSP","DSP",IF(I639="VAL","VAL",(IF(A639="F",VLOOKUP(I639,VIT20MF,2),VLOOKUP(I639,Vit20MG,2))))))</f>
        <v>16</v>
      </c>
      <c r="K639" s="468">
        <v>7.11</v>
      </c>
      <c r="L639" s="420">
        <f>IF(K639="ABI",0,IF(K639="DSP","DSP",IF(K639="VAL","VAL",(IF(A639="F",VLOOKUP(K639,vit50mf,2),VLOOKUP(K639,vit50mg,2))))))</f>
        <v>9</v>
      </c>
      <c r="M639" s="421">
        <f>IF(OR(J639="DSP",L639="DSP"),"DSP",IF(L639="VAL","VALIDÉ",(J639+L639)/2))</f>
        <v>12.5</v>
      </c>
      <c r="N639" s="468">
        <v>41</v>
      </c>
      <c r="O639" s="468">
        <v>68</v>
      </c>
      <c r="P639" s="470">
        <f>IF(OR(N639="DSP",N639="ABI",N639="VAL"),0,N639/O639)</f>
        <v>0.6029411764705882</v>
      </c>
      <c r="Q639" s="420">
        <f>IF(N639="ABI",0,IF(N639="DSP","DSP",IF(N639="VAL","VAL",IF(A639="F",VLOOKUP(P639,forcefille,2),VLOOKUP(P639,forcegarçon,2)))))</f>
        <v>3.5</v>
      </c>
      <c r="R639" s="468">
        <v>39</v>
      </c>
      <c r="S639" s="420">
        <f>IF(R639="ABI",0,IF(R639="DSP","DSP",IF(R639="VAL","VAL",IF(A639="F",VLOOKUP(R639,détfille,2),VLOOKUP(R639,détgarçon,2)))))</f>
        <v>3</v>
      </c>
      <c r="T639" s="421">
        <f>IF(OR(Q639="VAL",S639="VAL"),"VALIDÉ",IF(AND(Q639="DSP",S639="DSP"),"DSP",IF(Q639="DSP",S639*2,IF(S639="DSP",Q639*2,(Q639+S639)))))</f>
        <v>6.5</v>
      </c>
      <c r="U639" s="468">
        <v>31.21</v>
      </c>
      <c r="V639" s="420">
        <f>IF(U639="ABI",0,IF(U639="DSP","DSP",IF(U639="VAL","VAL",IF(A639="F",VLOOKUP(U639,coorfille,2),VLOOKUP(U639,coorgarçon,2)))))</f>
        <v>2.25</v>
      </c>
      <c r="W639" s="468">
        <v>-20</v>
      </c>
      <c r="X639" s="420">
        <f>IF(W639="ABI",0,IF(W639="DSP","DSP",IF(W639="VAL","VAL",IF(A639="F",VLOOKUP(W639,SouplesseFille,2),VLOOKUP(W639,SouplesseGarçon,2)))))</f>
        <v>0</v>
      </c>
      <c r="Y639" s="468">
        <v>10</v>
      </c>
      <c r="Z639" s="420">
        <f>IF(Y639="ABI",0,IF(Y639="DSP","DSP",IF(Y639="VAL","VAL",IF(A639="F",VLOOKUP(Y639,eqfille,2),VLOOKUP(Y639,eqgarçon,2)))))</f>
        <v>0</v>
      </c>
      <c r="AA639" s="421">
        <f>IF(AND(V639="DSP",X639="DSP",Z639="DSP"),"DSP",IF(AND(V639="DSP",X639="DSP"),Z639*4,IF(AND(V639="DSP",Z639="DSP"),X639*4,IF(AND(X639="DSP",Z639="DSP"),V639*2,IF(V639="DSP",(X639+Z639)*2,IF(X639="DSP",V639+Z639*2,IF(Z639="DSP",V639+X639*2,IF(Z639="VAL","VALIDÉ",V639+X639+Z639))))))))</f>
        <v>2.25</v>
      </c>
      <c r="AB639" s="468">
        <v>51.9</v>
      </c>
      <c r="AC639" s="420">
        <f>IF(AB639="ABI",0,IF(AB639="DNF",0,IF(AB639="DSP","DSP",IF(AB639="VAL","VAL",(IF(A639="F",VLOOKUP(AB639,nagefille,2),VLOOKUP(AB639,nagegarçon,2)))))))</f>
        <v>4</v>
      </c>
      <c r="AD639" s="423">
        <f>IF(AC639="VAL","VALIDÉ",AC639)</f>
        <v>4</v>
      </c>
      <c r="AE639" s="424">
        <f>IF(AND(H639="DSP",M639="DSP",T639="DSP",AA639="DSP",AD639="DSP"),"DSP",IF(AND(H639="DSP",M639="DSP",T639="DSP",AA639="DSP"),AD639,IF(AND(H639="DSP",M639="DSP",T639="DSP",AD639="DSP"),AA639,IF(AND(H639="DSP",M639="DSP",AA639="DSP",AD639="DSP"),T639,IF(AND(H639="DSP",T639="DSP",AA639="DSP",AD639="DSP"),M639,IF(AND(M639="DSP",T639="DSP",AA639="DSP",AD639="DSP"),H639,IF(AND(T639="DSP",AA639="DSP",AD639="DSP"),(H639+M639)/2,IF(AND(M639="DSP",AA639="DSP",AD639="DSP"),(H639+T639)/2,IF(AND(H639="DSP",AA639="DSP",AD639="DSP"),(M639+T639)/2,IF(AND(M639="DSP",T639="DSP",AD639="DSP"),(H639+AA639)/2,IF(AND(H639="DSP",T639="DSP",AD639="DSP"),(M639+AA639)/2,IF(AND(H639="DSP",M639="DSP",AD639="DSP"),(T639+AA639)/2,IF(AND(M639="DSP",T639="DSP",AA639="DSP"),(H639+AD639)/2,IF(AND(H639="DSP",T639="DSP",AA639="DSP"),(M639+AD639)/2,IF(AND(H639="DSP",M639="DSP",AA639="DSP"),(T639+AD639)/2,IF(AND(H639="DSP",M639="DSP",T639="DSP"),(AA639+AD639)/2,IF(AND(H639="DSP",M639="DSP"),(T639+AA639+AD639)/3,IF(AND(H639="DSP",T639="DSP"),(M639+AA639+AD639)/3,IF(AND(M639="DSP",T639="DSP"),(H639+AA639+AD639)/3,IF(AND(H639="DSP",AA639="DSP"),(M639+T639+AD639)/3,IF(AND(M639="DSP",AA639="DSP"),(H639+T639+AD639)/3,IF(AND(T639="DSP",AA639="DSP"),(H639+M639+AD639)/3,IF(AND(H639="DSP",AD639="DSP"),(M639+T639+AA639)/3,IF(AND(M639="DSP",AD639="DSP"),(H639+T639+AA639)/3,IF(AND(T639="DSP",AD639="DSP"),(H639+M639+AA639)/3,IF(AND(AA639="DSP",AD639="DSP"),(H639+M639+T639)/3,IF(H639="DSP",(M639+T639+AA639+AD639)/4,IF(M639="DSP",(H639+T639+AA639+AD639)/4,IF(T639="DSP",(H639+M639+AA639+AD639)/4,IF(AA639="DSP",(H639+M639+T639+AD639)/4,IF(AD639="DSP",(H639+M639+T639+AA639)/4,SUM(H639+M639+T639+AA639+AD639)/5)))))))))))))))))))))))))))))))</f>
        <v>6.85</v>
      </c>
      <c r="AF639" s="425">
        <f>IF(AE639="DSP",0,AE639)</f>
        <v>6.85</v>
      </c>
      <c r="AG639" s="484">
        <f>RANK(AF639,$AF$3:$AF$651,0)</f>
        <v>564</v>
      </c>
      <c r="AH639" s="426">
        <f>IF(ISERROR(VLOOKUP(B639,'Notes Ecrit'!$A$2:$B$650,2,FALSE)),"ABI",(VLOOKUP(B639,'Notes Ecrit'!$A$2:$B$650,2,FALSE)))</f>
        <v>6.5</v>
      </c>
      <c r="AI639" s="425">
        <f>IF(OR(AH639="ABI",AH639="VALIDÉ"),0,AH639)</f>
        <v>6.5</v>
      </c>
      <c r="AJ639" s="488">
        <f>RANK(AI639,$AI$3:$AI$651,0)</f>
        <v>238</v>
      </c>
      <c r="AK639" s="427">
        <f>IF(AH639="ABI","DEF",IF(AE639="DSP",AH639,(AE639*0.5+AH639*0.5)))</f>
        <v>6.6749999999999998</v>
      </c>
    </row>
    <row r="640" spans="1:37" ht="16.5" customHeight="1" thickBot="1" x14ac:dyDescent="0.35">
      <c r="A640" s="414" t="s">
        <v>1026</v>
      </c>
      <c r="B640" s="415">
        <v>21813090</v>
      </c>
      <c r="C640" s="432" t="s">
        <v>1665</v>
      </c>
      <c r="D640" s="433" t="s">
        <v>29</v>
      </c>
      <c r="E640" s="468"/>
      <c r="F640" s="469"/>
      <c r="G640" s="420"/>
      <c r="H640" s="421"/>
      <c r="I640" s="468"/>
      <c r="J640" s="420"/>
      <c r="K640" s="468"/>
      <c r="L640" s="420"/>
      <c r="M640" s="421"/>
      <c r="N640" s="468"/>
      <c r="O640" s="468"/>
      <c r="P640" s="470"/>
      <c r="Q640" s="420"/>
      <c r="R640" s="468"/>
      <c r="S640" s="420"/>
      <c r="T640" s="421"/>
      <c r="U640" s="468"/>
      <c r="V640" s="420"/>
      <c r="W640" s="468"/>
      <c r="X640" s="420"/>
      <c r="Y640" s="468"/>
      <c r="Z640" s="420"/>
      <c r="AA640" s="421"/>
      <c r="AB640" s="468"/>
      <c r="AC640" s="420"/>
      <c r="AD640" s="423"/>
      <c r="AE640" s="424">
        <v>11.7</v>
      </c>
      <c r="AF640" s="425">
        <f>IF(AE640="DSP",0,AE640)</f>
        <v>11.7</v>
      </c>
      <c r="AG640" s="484">
        <f>RANK(AF640,$AF$3:$AF$651,0)</f>
        <v>233</v>
      </c>
      <c r="AH640" s="426">
        <f>IF(ISERROR(VLOOKUP(B640,'Notes Ecrit'!$A$2:$B$650,2,FALSE)),"ABI",(VLOOKUP(B640,'Notes Ecrit'!$A$2:$B$650,2,FALSE)))</f>
        <v>6</v>
      </c>
      <c r="AI640" s="425">
        <f>IF(OR(AH640="ABI",AH640="VALIDÉ"),0,AH640)</f>
        <v>6</v>
      </c>
      <c r="AJ640" s="488">
        <f>RANK(AI640,$AI$3:$AI$651,0)</f>
        <v>288</v>
      </c>
      <c r="AK640" s="427">
        <f>IF(AH640="ABI","DEF",IF(AE640="DSP",AH640,(AE640*0.5+AH640*0.5)))</f>
        <v>8.85</v>
      </c>
    </row>
    <row r="641" spans="1:37" ht="16.5" customHeight="1" thickBot="1" x14ac:dyDescent="0.35">
      <c r="A641" s="414" t="s">
        <v>74</v>
      </c>
      <c r="B641" s="415">
        <v>21911722</v>
      </c>
      <c r="C641" s="446" t="s">
        <v>1012</v>
      </c>
      <c r="D641" s="447" t="s">
        <v>255</v>
      </c>
      <c r="E641" s="468">
        <v>11</v>
      </c>
      <c r="F641" s="469">
        <f>IF(E641="ABI","ABI",IF(E641="DSP","DSP",IF(E641="VAL","VAL",(VLOOKUP(E641,tpstest,2)))))</f>
        <v>15</v>
      </c>
      <c r="G641" s="420">
        <f>IF(F641="ABI",0,IF(F641="DSP","DSP",IF(F641="VAL","VAL",(IF(A641="F",VLOOKUP(F641,endurfille,2),VLOOKUP(F641,endurgarçon,2))))))</f>
        <v>11</v>
      </c>
      <c r="H641" s="421">
        <f>IF(G641="VAL","VALIDÉ",G641)</f>
        <v>11</v>
      </c>
      <c r="I641" s="468">
        <v>3.8</v>
      </c>
      <c r="J641" s="420">
        <f>IF(I641="ABI",0,IF(I641="DSP","DSP",IF(I641="VAL","VAL",(IF(A641="F",VLOOKUP(I641,VIT20MF,2),VLOOKUP(I641,Vit20MG,2))))))</f>
        <v>11</v>
      </c>
      <c r="K641" s="468">
        <v>8.2100000000000009</v>
      </c>
      <c r="L641" s="420">
        <f>IF(K641="ABI",0,IF(K641="DSP","DSP",IF(K641="VAL","VAL",(IF(A641="F",VLOOKUP(K641,vit50mf,2),VLOOKUP(K641,vit50mg,2))))))</f>
        <v>7</v>
      </c>
      <c r="M641" s="421">
        <f>IF(OR(J641="DSP",L641="DSP"),"DSP",IF(L641="VAL","VALIDÉ",(J641+L641)/2))</f>
        <v>9</v>
      </c>
      <c r="N641" s="468">
        <v>26</v>
      </c>
      <c r="O641" s="468">
        <v>55</v>
      </c>
      <c r="P641" s="470">
        <f>IF(OR(N641="DSP",N641="ABI",N641="VAL"),0,N641/O641)</f>
        <v>0.47272727272727272</v>
      </c>
      <c r="Q641" s="420">
        <f>IF(N641="ABI",0,IF(N641="DSP","DSP",IF(N641="VAL","VAL",IF(A641="F",VLOOKUP(P641,forcefille,2),VLOOKUP(P641,forcegarçon,2)))))</f>
        <v>4.5</v>
      </c>
      <c r="R641" s="468">
        <v>27.9</v>
      </c>
      <c r="S641" s="420">
        <f>IF(R641="ABI",0,IF(R641="DSP","DSP",IF(R641="VAL","VAL",IF(A641="F",VLOOKUP(R641,détfille,2),VLOOKUP(R641,détgarçon,2)))))</f>
        <v>4</v>
      </c>
      <c r="T641" s="421">
        <f>IF(OR(Q641="VAL",S641="VAL"),"VALIDÉ",IF(AND(Q641="DSP",S641="DSP"),"DSP",IF(Q641="DSP",S641*2,IF(S641="DSP",Q641*2,(Q641+S641)))))</f>
        <v>8.5</v>
      </c>
      <c r="U641" s="468">
        <v>26.06</v>
      </c>
      <c r="V641" s="420">
        <f>IF(U641="ABI",0,IF(U641="DSP","DSP",IF(U641="VAL","VAL",IF(A641="F",VLOOKUP(U641,coorfille,2),VLOOKUP(U641,coorgarçon,2)))))</f>
        <v>5.75</v>
      </c>
      <c r="W641" s="468">
        <v>0</v>
      </c>
      <c r="X641" s="420">
        <f>IF(W641="ABI",0,IF(W641="DSP","DSP",IF(W641="VAL","VAL",IF(A641="F",VLOOKUP(W641,SouplesseFille,2),VLOOKUP(W641,SouplesseGarçon,2)))))</f>
        <v>2.5</v>
      </c>
      <c r="Y641" s="468">
        <v>1</v>
      </c>
      <c r="Z641" s="420">
        <f>IF(Y641="ABI",0,IF(Y641="DSP","DSP",IF(Y641="VAL","VAL",IF(A641="F",VLOOKUP(Y641,eqfille,2),VLOOKUP(Y641,eqgarçon,2)))))</f>
        <v>4.5</v>
      </c>
      <c r="AA641" s="421">
        <f>IF(AND(V641="DSP",X641="DSP",Z641="DSP"),"DSP",IF(AND(V641="DSP",X641="DSP"),Z641*4,IF(AND(V641="DSP",Z641="DSP"),X641*4,IF(AND(X641="DSP",Z641="DSP"),V641*2,IF(V641="DSP",(X641+Z641)*2,IF(X641="DSP",V641+Z641*2,IF(Z641="DSP",V641+X641*2,IF(Z641="VAL","VALIDÉ",V641+X641+Z641))))))))</f>
        <v>12.75</v>
      </c>
      <c r="AB641" s="468">
        <v>57.1</v>
      </c>
      <c r="AC641" s="420">
        <f>IF(AB641="ABI",0,IF(AB641="DNF",0,IF(AB641="DSP","DSP",IF(AB641="VAL","VAL",(IF(A641="F",VLOOKUP(AB641,nagefille,2),VLOOKUP(AB641,nagegarçon,2)))))))</f>
        <v>6</v>
      </c>
      <c r="AD641" s="423">
        <f>IF(AC641="VAL","VALIDÉ",AC641)</f>
        <v>6</v>
      </c>
      <c r="AE641" s="424">
        <f>IF(AND(H641="DSP",M641="DSP",T641="DSP",AA641="DSP",AD641="DSP"),"DSP",IF(AND(H641="DSP",M641="DSP",T641="DSP",AA641="DSP"),AD641,IF(AND(H641="DSP",M641="DSP",T641="DSP",AD641="DSP"),AA641,IF(AND(H641="DSP",M641="DSP",AA641="DSP",AD641="DSP"),T641,IF(AND(H641="DSP",T641="DSP",AA641="DSP",AD641="DSP"),M641,IF(AND(M641="DSP",T641="DSP",AA641="DSP",AD641="DSP"),H641,IF(AND(T641="DSP",AA641="DSP",AD641="DSP"),(H641+M641)/2,IF(AND(M641="DSP",AA641="DSP",AD641="DSP"),(H641+T641)/2,IF(AND(H641="DSP",AA641="DSP",AD641="DSP"),(M641+T641)/2,IF(AND(M641="DSP",T641="DSP",AD641="DSP"),(H641+AA641)/2,IF(AND(H641="DSP",T641="DSP",AD641="DSP"),(M641+AA641)/2,IF(AND(H641="DSP",M641="DSP",AD641="DSP"),(T641+AA641)/2,IF(AND(M641="DSP",T641="DSP",AA641="DSP"),(H641+AD641)/2,IF(AND(H641="DSP",T641="DSP",AA641="DSP"),(M641+AD641)/2,IF(AND(H641="DSP",M641="DSP",AA641="DSP"),(T641+AD641)/2,IF(AND(H641="DSP",M641="DSP",T641="DSP"),(AA641+AD641)/2,IF(AND(H641="DSP",M641="DSP"),(T641+AA641+AD641)/3,IF(AND(H641="DSP",T641="DSP"),(M641+AA641+AD641)/3,IF(AND(M641="DSP",T641="DSP"),(H641+AA641+AD641)/3,IF(AND(H641="DSP",AA641="DSP"),(M641+T641+AD641)/3,IF(AND(M641="DSP",AA641="DSP"),(H641+T641+AD641)/3,IF(AND(T641="DSP",AA641="DSP"),(H641+M641+AD641)/3,IF(AND(H641="DSP",AD641="DSP"),(M641+T641+AA641)/3,IF(AND(M641="DSP",AD641="DSP"),(H641+T641+AA641)/3,IF(AND(T641="DSP",AD641="DSP"),(H641+M641+AA641)/3,IF(AND(AA641="DSP",AD641="DSP"),(H641+M641+T641)/3,IF(H641="DSP",(M641+T641+AA641+AD641)/4,IF(M641="DSP",(H641+T641+AA641+AD641)/4,IF(T641="DSP",(H641+M641+AA641+AD641)/4,IF(AA641="DSP",(H641+M641+T641+AD641)/4,IF(AD641="DSP",(H641+M641+T641+AA641)/4,SUM(H641+M641+T641+AA641+AD641)/5)))))))))))))))))))))))))))))))</f>
        <v>9.4499999999999993</v>
      </c>
      <c r="AF641" s="425">
        <f>IF(AE641="DSP",0,AE641)</f>
        <v>9.4499999999999993</v>
      </c>
      <c r="AG641" s="484">
        <f>RANK(AF641,$AF$3:$AF$651,0)</f>
        <v>468</v>
      </c>
      <c r="AH641" s="426">
        <f>IF(ISERROR(VLOOKUP(B641,'Notes Ecrit'!$A$2:$B$650,2,FALSE)),"ABI",(VLOOKUP(B641,'Notes Ecrit'!$A$2:$B$650,2,FALSE)))</f>
        <v>7.5</v>
      </c>
      <c r="AI641" s="425">
        <f>IF(OR(AH641="ABI",AH641="VALIDÉ"),0,AH641)</f>
        <v>7.5</v>
      </c>
      <c r="AJ641" s="488">
        <f>RANK(AI641,$AI$3:$AI$651,0)</f>
        <v>137</v>
      </c>
      <c r="AK641" s="427">
        <f>IF(AH641="ABI","DEF",IF(AE641="DSP",AH641,(AE641*0.5+AH641*0.5)))</f>
        <v>8.4749999999999996</v>
      </c>
    </row>
    <row r="642" spans="1:37" ht="16.5" customHeight="1" thickBot="1" x14ac:dyDescent="0.35">
      <c r="A642" s="414" t="s">
        <v>1026</v>
      </c>
      <c r="B642" s="415">
        <v>21905413</v>
      </c>
      <c r="C642" s="446" t="s">
        <v>1013</v>
      </c>
      <c r="D642" s="447" t="s">
        <v>176</v>
      </c>
      <c r="E642" s="468">
        <v>20</v>
      </c>
      <c r="F642" s="469">
        <f>IF(E642="ABI","ABI",IF(E642="DSP","DSP",IF(E642="VAL","VAL",(VLOOKUP(E642,tpstest,2)))))</f>
        <v>19.5</v>
      </c>
      <c r="G642" s="420">
        <f>IF(F642="ABI",0,IF(F642="DSP","DSP",IF(F642="VAL","VAL",(IF(A642="F",VLOOKUP(F642,endurfille,2),VLOOKUP(F642,endurgarçon,2))))))</f>
        <v>17</v>
      </c>
      <c r="H642" s="421">
        <f>IF(G642="VAL","VALIDÉ",G642)</f>
        <v>17</v>
      </c>
      <c r="I642" s="468">
        <v>3.13</v>
      </c>
      <c r="J642" s="420">
        <f>IF(I642="ABI",0,IF(I642="DSP","DSP",IF(I642="VAL","VAL",(IF(A642="F",VLOOKUP(I642,VIT20MF,2),VLOOKUP(I642,Vit20MG,2))))))</f>
        <v>18</v>
      </c>
      <c r="K642" s="468">
        <v>6.07</v>
      </c>
      <c r="L642" s="420">
        <f>IF(K642="ABI",0,IF(K642="DSP","DSP",IF(K642="VAL","VAL",(IF(A642="F",VLOOKUP(K642,vit50mf,2),VLOOKUP(K642,vit50mg,2))))))</f>
        <v>16</v>
      </c>
      <c r="M642" s="421">
        <f>IF(OR(J642="DSP",L642="DSP"),"DSP",IF(L642="VAL","VALIDÉ",(J642+L642)/2))</f>
        <v>17</v>
      </c>
      <c r="N642" s="468">
        <v>75.5</v>
      </c>
      <c r="O642" s="468">
        <v>68</v>
      </c>
      <c r="P642" s="470">
        <f>IF(OR(N642="DSP",N642="ABI",N642="VAL"),0,N642/O642)</f>
        <v>1.1102941176470589</v>
      </c>
      <c r="Q642" s="420">
        <f>IF(N642="ABI",0,IF(N642="DSP","DSP",IF(N642="VAL","VAL",IF(A642="F",VLOOKUP(P642,forcefille,2),VLOOKUP(P642,forcegarçon,2)))))</f>
        <v>6</v>
      </c>
      <c r="R642" s="468">
        <v>46.8</v>
      </c>
      <c r="S642" s="420">
        <f>IF(R642="ABI",0,IF(R642="DSP","DSP",IF(R642="VAL","VAL",IF(A642="F",VLOOKUP(R642,détfille,2),VLOOKUP(R642,détgarçon,2)))))</f>
        <v>4.5</v>
      </c>
      <c r="T642" s="421">
        <f>IF(OR(Q642="VAL",S642="VAL"),"VALIDÉ",IF(AND(Q642="DSP",S642="DSP"),"DSP",IF(Q642="DSP",S642*2,IF(S642="DSP",Q642*2,(Q642+S642)))))</f>
        <v>10.5</v>
      </c>
      <c r="U642" s="468">
        <v>24.78</v>
      </c>
      <c r="V642" s="420">
        <f>IF(U642="ABI",0,IF(U642="DSP","DSP",IF(U642="VAL","VAL",IF(A642="F",VLOOKUP(U642,coorfille,2),VLOOKUP(U642,coorgarçon,2)))))</f>
        <v>5.5</v>
      </c>
      <c r="W642" s="468">
        <v>3</v>
      </c>
      <c r="X642" s="420">
        <f>IF(W642="ABI",0,IF(W642="DSP","DSP",IF(W642="VAL","VAL",IF(A642="F",VLOOKUP(W642,SouplesseFille,2),VLOOKUP(W642,SouplesseGarçon,2)))))</f>
        <v>3.25</v>
      </c>
      <c r="Y642" s="468">
        <v>1</v>
      </c>
      <c r="Z642" s="420">
        <f>IF(Y642="ABI",0,IF(Y642="DSP","DSP",IF(Y642="VAL","VAL",IF(A642="F",VLOOKUP(Y642,eqfille,2),VLOOKUP(Y642,eqgarçon,2)))))</f>
        <v>4.5</v>
      </c>
      <c r="AA642" s="421">
        <f>IF(AND(V642="DSP",X642="DSP",Z642="DSP"),"DSP",IF(AND(V642="DSP",X642="DSP"),Z642*4,IF(AND(V642="DSP",Z642="DSP"),X642*4,IF(AND(X642="DSP",Z642="DSP"),V642*2,IF(V642="DSP",(X642+Z642)*2,IF(X642="DSP",V642+Z642*2,IF(Z642="DSP",V642+X642*2,IF(Z642="VAL","VALIDÉ",V642+X642+Z642))))))))</f>
        <v>13.25</v>
      </c>
      <c r="AB642" s="468">
        <v>43.13</v>
      </c>
      <c r="AC642" s="420">
        <f>IF(AB642="ABI",0,IF(AB642="DNF",0,IF(AB642="DSP","DSP",IF(AB642="VAL","VAL",(IF(A642="F",VLOOKUP(AB642,nagefille,2),VLOOKUP(AB642,nagegarçon,2)))))))</f>
        <v>9</v>
      </c>
      <c r="AD642" s="423">
        <f>IF(AC642="VAL","VALIDÉ",AC642)</f>
        <v>9</v>
      </c>
      <c r="AE642" s="424">
        <f>IF(AND(H642="DSP",M642="DSP",T642="DSP",AA642="DSP",AD642="DSP"),"DSP",IF(AND(H642="DSP",M642="DSP",T642="DSP",AA642="DSP"),AD642,IF(AND(H642="DSP",M642="DSP",T642="DSP",AD642="DSP"),AA642,IF(AND(H642="DSP",M642="DSP",AA642="DSP",AD642="DSP"),T642,IF(AND(H642="DSP",T642="DSP",AA642="DSP",AD642="DSP"),M642,IF(AND(M642="DSP",T642="DSP",AA642="DSP",AD642="DSP"),H642,IF(AND(T642="DSP",AA642="DSP",AD642="DSP"),(H642+M642)/2,IF(AND(M642="DSP",AA642="DSP",AD642="DSP"),(H642+T642)/2,IF(AND(H642="DSP",AA642="DSP",AD642="DSP"),(M642+T642)/2,IF(AND(M642="DSP",T642="DSP",AD642="DSP"),(H642+AA642)/2,IF(AND(H642="DSP",T642="DSP",AD642="DSP"),(M642+AA642)/2,IF(AND(H642="DSP",M642="DSP",AD642="DSP"),(T642+AA642)/2,IF(AND(M642="DSP",T642="DSP",AA642="DSP"),(H642+AD642)/2,IF(AND(H642="DSP",T642="DSP",AA642="DSP"),(M642+AD642)/2,IF(AND(H642="DSP",M642="DSP",AA642="DSP"),(T642+AD642)/2,IF(AND(H642="DSP",M642="DSP",T642="DSP"),(AA642+AD642)/2,IF(AND(H642="DSP",M642="DSP"),(T642+AA642+AD642)/3,IF(AND(H642="DSP",T642="DSP"),(M642+AA642+AD642)/3,IF(AND(M642="DSP",T642="DSP"),(H642+AA642+AD642)/3,IF(AND(H642="DSP",AA642="DSP"),(M642+T642+AD642)/3,IF(AND(M642="DSP",AA642="DSP"),(H642+T642+AD642)/3,IF(AND(T642="DSP",AA642="DSP"),(H642+M642+AD642)/3,IF(AND(H642="DSP",AD642="DSP"),(M642+T642+AA642)/3,IF(AND(M642="DSP",AD642="DSP"),(H642+T642+AA642)/3,IF(AND(T642="DSP",AD642="DSP"),(H642+M642+AA642)/3,IF(AND(AA642="DSP",AD642="DSP"),(H642+M642+T642)/3,IF(H642="DSP",(M642+T642+AA642+AD642)/4,IF(M642="DSP",(H642+T642+AA642+AD642)/4,IF(T642="DSP",(H642+M642+AA642+AD642)/4,IF(AA642="DSP",(H642+M642+T642+AD642)/4,IF(AD642="DSP",(H642+M642+T642+AA642)/4,SUM(H642+M642+T642+AA642+AD642)/5)))))))))))))))))))))))))))))))</f>
        <v>13.35</v>
      </c>
      <c r="AF642" s="425">
        <f>IF(AE642="DSP",0,AE642)</f>
        <v>13.35</v>
      </c>
      <c r="AG642" s="484">
        <f>RANK(AF642,$AF$3:$AF$651,0)</f>
        <v>52</v>
      </c>
      <c r="AH642" s="426">
        <f>IF(ISERROR(VLOOKUP(B642,'Notes Ecrit'!$A$2:$B$650,2,FALSE)),"ABI",(VLOOKUP(B642,'Notes Ecrit'!$A$2:$B$650,2,FALSE)))</f>
        <v>5.5</v>
      </c>
      <c r="AI642" s="425">
        <f>IF(OR(AH642="ABI",AH642="VALIDÉ"),0,AH642)</f>
        <v>5.5</v>
      </c>
      <c r="AJ642" s="488">
        <f>RANK(AI642,$AI$3:$AI$651,0)</f>
        <v>353</v>
      </c>
      <c r="AK642" s="427">
        <f>IF(AH642="ABI","DEF",IF(AE642="DSP",AH642,(AE642*0.5+AH642*0.5)))</f>
        <v>9.4250000000000007</v>
      </c>
    </row>
    <row r="643" spans="1:37" ht="16.5" customHeight="1" thickBot="1" x14ac:dyDescent="0.35">
      <c r="A643" s="414" t="s">
        <v>1026</v>
      </c>
      <c r="B643" s="415">
        <v>21914901</v>
      </c>
      <c r="C643" s="446" t="s">
        <v>1014</v>
      </c>
      <c r="D643" s="447" t="s">
        <v>116</v>
      </c>
      <c r="E643" s="468" t="s">
        <v>329</v>
      </c>
      <c r="F643" s="469" t="str">
        <f>IF(E643="ABI","ABI",IF(E643="DSP","DSP",IF(E643="VAL","VAL",(VLOOKUP(E643,tpstest,2)))))</f>
        <v>ABI</v>
      </c>
      <c r="G643" s="420">
        <f>IF(F643="ABI",0,IF(F643="DSP","DSP",IF(F643="VAL","VAL",(IF(A643="F",VLOOKUP(F643,endurfille,2),VLOOKUP(F643,endurgarçon,2))))))</f>
        <v>0</v>
      </c>
      <c r="H643" s="421">
        <f>IF(G643="VAL","VALIDÉ",G643)</f>
        <v>0</v>
      </c>
      <c r="I643" s="468" t="s">
        <v>329</v>
      </c>
      <c r="J643" s="420">
        <f>IF(I643="ABI",0,IF(I643="DSP","DSP",IF(I643="VAL","VAL",(IF(A643="F",VLOOKUP(I643,VIT20MF,2),VLOOKUP(I643,Vit20MG,2))))))</f>
        <v>0</v>
      </c>
      <c r="K643" s="468" t="s">
        <v>329</v>
      </c>
      <c r="L643" s="420">
        <f>IF(K643="ABI",0,IF(K643="DSP","DSP",IF(K643="VAL","VAL",(IF(A643="F",VLOOKUP(K643,vit50mf,2),VLOOKUP(K643,vit50mg,2))))))</f>
        <v>0</v>
      </c>
      <c r="M643" s="421">
        <f>IF(OR(J643="DSP",L643="DSP"),"DSP",IF(L643="VAL","VALIDÉ",(J643+L643)/2))</f>
        <v>0</v>
      </c>
      <c r="N643" s="468" t="s">
        <v>329</v>
      </c>
      <c r="O643" s="468"/>
      <c r="P643" s="470">
        <f>IF(OR(N643="DSP",N643="ABI",N643="VAL"),0,N643/O643)</f>
        <v>0</v>
      </c>
      <c r="Q643" s="420">
        <f>IF(N643="ABI",0,IF(N643="DSP","DSP",IF(N643="VAL","VAL",IF(A643="F",VLOOKUP(P643,forcefille,2),VLOOKUP(P643,forcegarçon,2)))))</f>
        <v>0</v>
      </c>
      <c r="R643" s="468" t="s">
        <v>329</v>
      </c>
      <c r="S643" s="420">
        <f>IF(R643="ABI",0,IF(R643="DSP","DSP",IF(R643="VAL","VAL",IF(A643="F",VLOOKUP(R643,détfille,2),VLOOKUP(R643,détgarçon,2)))))</f>
        <v>0</v>
      </c>
      <c r="T643" s="421">
        <f>IF(OR(Q643="VAL",S643="VAL"),"VALIDÉ",IF(AND(Q643="DSP",S643="DSP"),"DSP",IF(Q643="DSP",S643*2,IF(S643="DSP",Q643*2,(Q643+S643)))))</f>
        <v>0</v>
      </c>
      <c r="U643" s="468" t="s">
        <v>329</v>
      </c>
      <c r="V643" s="420">
        <f>IF(U643="ABI",0,IF(U643="DSP","DSP",IF(U643="VAL","VAL",IF(A643="F",VLOOKUP(U643,coorfille,2),VLOOKUP(U643,coorgarçon,2)))))</f>
        <v>0</v>
      </c>
      <c r="W643" s="468" t="s">
        <v>329</v>
      </c>
      <c r="X643" s="420">
        <f>IF(W643="ABI",0,IF(W643="DSP","DSP",IF(W643="VAL","VAL",IF(A643="F",VLOOKUP(W643,SouplesseFille,2),VLOOKUP(W643,SouplesseGarçon,2)))))</f>
        <v>0</v>
      </c>
      <c r="Y643" s="468" t="s">
        <v>329</v>
      </c>
      <c r="Z643" s="420">
        <f>IF(Y643="ABI",0,IF(Y643="DSP","DSP",IF(Y643="VAL","VAL",IF(A643="F",VLOOKUP(Y643,eqfille,2),VLOOKUP(Y643,eqgarçon,2)))))</f>
        <v>0</v>
      </c>
      <c r="AA643" s="421">
        <f>IF(AND(V643="DSP",X643="DSP",Z643="DSP"),"DSP",IF(AND(V643="DSP",X643="DSP"),Z643*4,IF(AND(V643="DSP",Z643="DSP"),X643*4,IF(AND(X643="DSP",Z643="DSP"),V643*2,IF(V643="DSP",(X643+Z643)*2,IF(X643="DSP",V643+Z643*2,IF(Z643="DSP",V643+X643*2,IF(Z643="VAL","VALIDÉ",V643+X643+Z643))))))))</f>
        <v>0</v>
      </c>
      <c r="AB643" s="468" t="s">
        <v>329</v>
      </c>
      <c r="AC643" s="420">
        <f>IF(AB643="ABI",0,IF(AB643="DNF",0,IF(AB643="DSP","DSP",IF(AB643="VAL","VAL",(IF(A643="F",VLOOKUP(AB643,nagefille,2),VLOOKUP(AB643,nagegarçon,2)))))))</f>
        <v>0</v>
      </c>
      <c r="AD643" s="423">
        <f>IF(AC643="VAL","VALIDÉ",AC643)</f>
        <v>0</v>
      </c>
      <c r="AE643" s="424">
        <f>IF(AND(H643="DSP",M643="DSP",T643="DSP",AA643="DSP",AD643="DSP"),"DSP",IF(AND(H643="DSP",M643="DSP",T643="DSP",AA643="DSP"),AD643,IF(AND(H643="DSP",M643="DSP",T643="DSP",AD643="DSP"),AA643,IF(AND(H643="DSP",M643="DSP",AA643="DSP",AD643="DSP"),T643,IF(AND(H643="DSP",T643="DSP",AA643="DSP",AD643="DSP"),M643,IF(AND(M643="DSP",T643="DSP",AA643="DSP",AD643="DSP"),H643,IF(AND(T643="DSP",AA643="DSP",AD643="DSP"),(H643+M643)/2,IF(AND(M643="DSP",AA643="DSP",AD643="DSP"),(H643+T643)/2,IF(AND(H643="DSP",AA643="DSP",AD643="DSP"),(M643+T643)/2,IF(AND(M643="DSP",T643="DSP",AD643="DSP"),(H643+AA643)/2,IF(AND(H643="DSP",T643="DSP",AD643="DSP"),(M643+AA643)/2,IF(AND(H643="DSP",M643="DSP",AD643="DSP"),(T643+AA643)/2,IF(AND(M643="DSP",T643="DSP",AA643="DSP"),(H643+AD643)/2,IF(AND(H643="DSP",T643="DSP",AA643="DSP"),(M643+AD643)/2,IF(AND(H643="DSP",M643="DSP",AA643="DSP"),(T643+AD643)/2,IF(AND(H643="DSP",M643="DSP",T643="DSP"),(AA643+AD643)/2,IF(AND(H643="DSP",M643="DSP"),(T643+AA643+AD643)/3,IF(AND(H643="DSP",T643="DSP"),(M643+AA643+AD643)/3,IF(AND(M643="DSP",T643="DSP"),(H643+AA643+AD643)/3,IF(AND(H643="DSP",AA643="DSP"),(M643+T643+AD643)/3,IF(AND(M643="DSP",AA643="DSP"),(H643+T643+AD643)/3,IF(AND(T643="DSP",AA643="DSP"),(H643+M643+AD643)/3,IF(AND(H643="DSP",AD643="DSP"),(M643+T643+AA643)/3,IF(AND(M643="DSP",AD643="DSP"),(H643+T643+AA643)/3,IF(AND(T643="DSP",AD643="DSP"),(H643+M643+AA643)/3,IF(AND(AA643="DSP",AD643="DSP"),(H643+M643+T643)/3,IF(H643="DSP",(M643+T643+AA643+AD643)/4,IF(M643="DSP",(H643+T643+AA643+AD643)/4,IF(T643="DSP",(H643+M643+AA643+AD643)/4,IF(AA643="DSP",(H643+M643+T643+AD643)/4,IF(AD643="DSP",(H643+M643+T643+AA643)/4,SUM(H643+M643+T643+AA643+AD643)/5)))))))))))))))))))))))))))))))</f>
        <v>0</v>
      </c>
      <c r="AF643" s="425">
        <f>IF(AE643="DSP",0,AE643)</f>
        <v>0</v>
      </c>
      <c r="AG643" s="484">
        <f>RANK(AF643,$AF$3:$AF$651,0)</f>
        <v>584</v>
      </c>
      <c r="AH643" s="426" t="str">
        <f>IF(ISERROR(VLOOKUP(B643,'Notes Ecrit'!$A$2:$B$650,2,FALSE)),"ABI",(VLOOKUP(B643,'Notes Ecrit'!$A$2:$B$650,2,FALSE)))</f>
        <v>ABI</v>
      </c>
      <c r="AI643" s="425">
        <f>IF(OR(AH643="ABI",AH643="VALIDÉ"),0,AH643)</f>
        <v>0</v>
      </c>
      <c r="AJ643" s="488">
        <f>RANK(AI643,$AI$3:$AI$651,0)</f>
        <v>592</v>
      </c>
      <c r="AK643" s="427" t="str">
        <f>IF(AH643="ABI","DEF",IF(AE643="DSP",AH643,(AE643*0.5+AH643*0.5)))</f>
        <v>DEF</v>
      </c>
    </row>
    <row r="644" spans="1:37" ht="16.5" customHeight="1" thickBot="1" x14ac:dyDescent="0.35">
      <c r="A644" s="414" t="s">
        <v>1026</v>
      </c>
      <c r="B644" s="415">
        <v>21905839</v>
      </c>
      <c r="C644" s="446" t="s">
        <v>1015</v>
      </c>
      <c r="D644" s="447" t="s">
        <v>492</v>
      </c>
      <c r="E644" s="468">
        <v>17</v>
      </c>
      <c r="F644" s="469">
        <f>IF(E644="ABI","ABI",IF(E644="DSP","DSP",IF(E644="VAL","VAL",(VLOOKUP(E644,tpstest,2)))))</f>
        <v>18</v>
      </c>
      <c r="G644" s="420">
        <f>IF(F644="ABI",0,IF(F644="DSP","DSP",IF(F644="VAL","VAL",(IF(A644="F",VLOOKUP(F644,endurfille,2),VLOOKUP(F644,endurgarçon,2))))))</f>
        <v>14</v>
      </c>
      <c r="H644" s="421">
        <f>IF(G644="VAL","VALIDÉ",G644)</f>
        <v>14</v>
      </c>
      <c r="I644" s="468">
        <v>2.9</v>
      </c>
      <c r="J644" s="420">
        <f>IF(I644="ABI",0,IF(I644="DSP","DSP",IF(I644="VAL","VAL",(IF(A644="F",VLOOKUP(I644,VIT20MF,2),VLOOKUP(I644,Vit20MG,2))))))</f>
        <v>20</v>
      </c>
      <c r="K644" s="468">
        <v>6.09</v>
      </c>
      <c r="L644" s="420">
        <f>IF(K644="ABI",0,IF(K644="DSP","DSP",IF(K644="VAL","VAL",(IF(A644="F",VLOOKUP(K644,vit50mf,2),VLOOKUP(K644,vit50mg,2))))))</f>
        <v>16</v>
      </c>
      <c r="M644" s="421">
        <f>IF(OR(J644="DSP",L644="DSP"),"DSP",IF(L644="VAL","VALIDÉ",(J644+L644)/2))</f>
        <v>18</v>
      </c>
      <c r="N644" s="468">
        <v>46</v>
      </c>
      <c r="O644" s="468">
        <v>66</v>
      </c>
      <c r="P644" s="470">
        <f>IF(OR(N644="DSP",N644="ABI",N644="VAL"),0,N644/O644)</f>
        <v>0.69696969696969702</v>
      </c>
      <c r="Q644" s="420">
        <f>IF(N644="ABI",0,IF(N644="DSP","DSP",IF(N644="VAL","VAL",IF(A644="F",VLOOKUP(P644,forcefille,2),VLOOKUP(P644,forcegarçon,2)))))</f>
        <v>3.5</v>
      </c>
      <c r="R644" s="468">
        <v>58.2</v>
      </c>
      <c r="S644" s="420">
        <f>IF(R644="ABI",0,IF(R644="DSP","DSP",IF(R644="VAL","VAL",IF(A644="F",VLOOKUP(R644,détfille,2),VLOOKUP(R644,détgarçon,2)))))</f>
        <v>7.5</v>
      </c>
      <c r="T644" s="421">
        <f>IF(OR(Q644="VAL",S644="VAL"),"VALIDÉ",IF(AND(Q644="DSP",S644="DSP"),"DSP",IF(Q644="DSP",S644*2,IF(S644="DSP",Q644*2,(Q644+S644)))))</f>
        <v>11</v>
      </c>
      <c r="U644" s="468">
        <v>23.54</v>
      </c>
      <c r="V644" s="420">
        <f>IF(U644="ABI",0,IF(U644="DSP","DSP",IF(U644="VAL","VAL",IF(A644="F",VLOOKUP(U644,coorfille,2),VLOOKUP(U644,coorgarçon,2)))))</f>
        <v>6</v>
      </c>
      <c r="W644" s="468">
        <v>-2</v>
      </c>
      <c r="X644" s="420">
        <f>IF(W644="ABI",0,IF(W644="DSP","DSP",IF(W644="VAL","VAL",IF(A644="F",VLOOKUP(W644,SouplesseFille,2),VLOOKUP(W644,SouplesseGarçon,2)))))</f>
        <v>2</v>
      </c>
      <c r="Y644" s="468">
        <v>9</v>
      </c>
      <c r="Z644" s="420">
        <f>IF(Y644="ABI",0,IF(Y644="DSP","DSP",IF(Y644="VAL","VAL",IF(A644="F",VLOOKUP(Y644,eqfille,2),VLOOKUP(Y644,eqgarçon,2)))))</f>
        <v>0.5</v>
      </c>
      <c r="AA644" s="421">
        <f>IF(AND(V644="DSP",X644="DSP",Z644="DSP"),"DSP",IF(AND(V644="DSP",X644="DSP"),Z644*4,IF(AND(V644="DSP",Z644="DSP"),X644*4,IF(AND(X644="DSP",Z644="DSP"),V644*2,IF(V644="DSP",(X644+Z644)*2,IF(X644="DSP",V644+Z644*2,IF(Z644="DSP",V644+X644*2,IF(Z644="VAL","VALIDÉ",V644+X644+Z644))))))))</f>
        <v>8.5</v>
      </c>
      <c r="AB644" s="468">
        <v>36.53</v>
      </c>
      <c r="AC644" s="420">
        <f>IF(AB644="ABI",0,IF(AB644="DNF",0,IF(AB644="DSP","DSP",IF(AB644="VAL","VAL",(IF(A644="F",VLOOKUP(AB644,nagefille,2),VLOOKUP(AB644,nagegarçon,2)))))))</f>
        <v>12</v>
      </c>
      <c r="AD644" s="423">
        <f>IF(AC644="VAL","VALIDÉ",AC644)</f>
        <v>12</v>
      </c>
      <c r="AE644" s="424">
        <f>IF(AND(H644="DSP",M644="DSP",T644="DSP",AA644="DSP",AD644="DSP"),"DSP",IF(AND(H644="DSP",M644="DSP",T644="DSP",AA644="DSP"),AD644,IF(AND(H644="DSP",M644="DSP",T644="DSP",AD644="DSP"),AA644,IF(AND(H644="DSP",M644="DSP",AA644="DSP",AD644="DSP"),T644,IF(AND(H644="DSP",T644="DSP",AA644="DSP",AD644="DSP"),M644,IF(AND(M644="DSP",T644="DSP",AA644="DSP",AD644="DSP"),H644,IF(AND(T644="DSP",AA644="DSP",AD644="DSP"),(H644+M644)/2,IF(AND(M644="DSP",AA644="DSP",AD644="DSP"),(H644+T644)/2,IF(AND(H644="DSP",AA644="DSP",AD644="DSP"),(M644+T644)/2,IF(AND(M644="DSP",T644="DSP",AD644="DSP"),(H644+AA644)/2,IF(AND(H644="DSP",T644="DSP",AD644="DSP"),(M644+AA644)/2,IF(AND(H644="DSP",M644="DSP",AD644="DSP"),(T644+AA644)/2,IF(AND(M644="DSP",T644="DSP",AA644="DSP"),(H644+AD644)/2,IF(AND(H644="DSP",T644="DSP",AA644="DSP"),(M644+AD644)/2,IF(AND(H644="DSP",M644="DSP",AA644="DSP"),(T644+AD644)/2,IF(AND(H644="DSP",M644="DSP",T644="DSP"),(AA644+AD644)/2,IF(AND(H644="DSP",M644="DSP"),(T644+AA644+AD644)/3,IF(AND(H644="DSP",T644="DSP"),(M644+AA644+AD644)/3,IF(AND(M644="DSP",T644="DSP"),(H644+AA644+AD644)/3,IF(AND(H644="DSP",AA644="DSP"),(M644+T644+AD644)/3,IF(AND(M644="DSP",AA644="DSP"),(H644+T644+AD644)/3,IF(AND(T644="DSP",AA644="DSP"),(H644+M644+AD644)/3,IF(AND(H644="DSP",AD644="DSP"),(M644+T644+AA644)/3,IF(AND(M644="DSP",AD644="DSP"),(H644+T644+AA644)/3,IF(AND(T644="DSP",AD644="DSP"),(H644+M644+AA644)/3,IF(AND(AA644="DSP",AD644="DSP"),(H644+M644+T644)/3,IF(H644="DSP",(M644+T644+AA644+AD644)/4,IF(M644="DSP",(H644+T644+AA644+AD644)/4,IF(T644="DSP",(H644+M644+AA644+AD644)/4,IF(AA644="DSP",(H644+M644+T644+AD644)/4,IF(AD644="DSP",(H644+M644+T644+AA644)/4,SUM(H644+M644+T644+AA644+AD644)/5)))))))))))))))))))))))))))))))</f>
        <v>12.7</v>
      </c>
      <c r="AF644" s="425">
        <f>IF(AE644="DSP",0,AE644)</f>
        <v>12.7</v>
      </c>
      <c r="AG644" s="484">
        <f>RANK(AF644,$AF$3:$AF$651,0)</f>
        <v>114</v>
      </c>
      <c r="AH644" s="426">
        <f>IF(ISERROR(VLOOKUP(B644,'Notes Ecrit'!$A$2:$B$650,2,FALSE)),"ABI",(VLOOKUP(B644,'Notes Ecrit'!$A$2:$B$650,2,FALSE)))</f>
        <v>4</v>
      </c>
      <c r="AI644" s="425">
        <f>IF(OR(AH644="ABI",AH644="VALIDÉ"),0,AH644)</f>
        <v>4</v>
      </c>
      <c r="AJ644" s="488">
        <f>RANK(AI644,$AI$3:$AI$651,0)</f>
        <v>490</v>
      </c>
      <c r="AK644" s="427">
        <f>IF(AH644="ABI","DEF",IF(AE644="DSP",AH644,(AE644*0.5+AH644*0.5)))</f>
        <v>8.35</v>
      </c>
    </row>
    <row r="645" spans="1:37" ht="16.5" customHeight="1" thickBot="1" x14ac:dyDescent="0.35">
      <c r="A645" s="414" t="s">
        <v>1026</v>
      </c>
      <c r="B645" s="415">
        <v>21709649</v>
      </c>
      <c r="C645" s="446" t="s">
        <v>324</v>
      </c>
      <c r="D645" s="447" t="s">
        <v>282</v>
      </c>
      <c r="E645" s="468" t="s">
        <v>1025</v>
      </c>
      <c r="F645" s="469" t="str">
        <f>IF(E645="ABI","ABI",IF(E645="DSP","DSP",IF(E645="VAL","VAL",(VLOOKUP(E645,tpstest,2)))))</f>
        <v>DSP</v>
      </c>
      <c r="G645" s="420" t="str">
        <f>IF(F645="ABI",0,IF(F645="DSP","DSP",IF(F645="VAL","VAL",(IF(A645="F",VLOOKUP(F645,endurfille,2),VLOOKUP(F645,endurgarçon,2))))))</f>
        <v>DSP</v>
      </c>
      <c r="H645" s="421" t="str">
        <f>IF(G645="VAL","VALIDÉ",G645)</f>
        <v>DSP</v>
      </c>
      <c r="I645" s="468" t="s">
        <v>1025</v>
      </c>
      <c r="J645" s="420" t="str">
        <f>IF(I645="ABI",0,IF(I645="DSP","DSP",IF(I645="VAL","VAL",(IF(A645="F",VLOOKUP(I645,VIT20MF,2),VLOOKUP(I645,Vit20MG,2))))))</f>
        <v>DSP</v>
      </c>
      <c r="K645" s="468" t="s">
        <v>1025</v>
      </c>
      <c r="L645" s="420" t="str">
        <f>IF(K645="ABI",0,IF(K645="DSP","DSP",IF(K645="VAL","VAL",(IF(A645="F",VLOOKUP(K645,vit50mf,2),VLOOKUP(K645,vit50mg,2))))))</f>
        <v>DSP</v>
      </c>
      <c r="M645" s="421" t="str">
        <f>IF(OR(J645="DSP",L645="DSP"),"DSP",IF(L645="VAL","VALIDÉ",(J645+L645)/2))</f>
        <v>DSP</v>
      </c>
      <c r="N645" s="468" t="s">
        <v>1025</v>
      </c>
      <c r="O645" s="468"/>
      <c r="P645" s="470">
        <f>IF(OR(N645="DSP",N645="ABI",N645="VAL"),0,N645/O645)</f>
        <v>0</v>
      </c>
      <c r="Q645" s="420" t="str">
        <f>IF(N645="ABI",0,IF(N645="DSP","DSP",IF(N645="VAL","VAL",IF(A645="F",VLOOKUP(P645,forcefille,2),VLOOKUP(P645,forcegarçon,2)))))</f>
        <v>DSP</v>
      </c>
      <c r="R645" s="468" t="s">
        <v>1025</v>
      </c>
      <c r="S645" s="420" t="str">
        <f>IF(R645="ABI",0,IF(R645="DSP","DSP",IF(R645="VAL","VAL",IF(A645="F",VLOOKUP(R645,détfille,2),VLOOKUP(R645,détgarçon,2)))))</f>
        <v>DSP</v>
      </c>
      <c r="T645" s="421" t="str">
        <f>IF(OR(Q645="VAL",S645="VAL"),"VALIDÉ",IF(AND(Q645="DSP",S645="DSP"),"DSP",IF(Q645="DSP",S645*2,IF(S645="DSP",Q645*2,(Q645+S645)))))</f>
        <v>DSP</v>
      </c>
      <c r="U645" s="468" t="s">
        <v>1025</v>
      </c>
      <c r="V645" s="420" t="str">
        <f>IF(U645="ABI",0,IF(U645="DSP","DSP",IF(U645="VAL","VAL",IF(A645="F",VLOOKUP(U645,coorfille,2),VLOOKUP(U645,coorgarçon,2)))))</f>
        <v>DSP</v>
      </c>
      <c r="W645" s="468" t="s">
        <v>1025</v>
      </c>
      <c r="X645" s="420" t="str">
        <f>IF(W645="ABI",0,IF(W645="DSP","DSP",IF(W645="VAL","VAL",IF(A645="F",VLOOKUP(W645,SouplesseFille,2),VLOOKUP(W645,SouplesseGarçon,2)))))</f>
        <v>DSP</v>
      </c>
      <c r="Y645" s="468" t="s">
        <v>1025</v>
      </c>
      <c r="Z645" s="420" t="str">
        <f>IF(Y645="ABI",0,IF(Y645="DSP","DSP",IF(Y645="VAL","VAL",IF(A645="F",VLOOKUP(Y645,eqfille,2),VLOOKUP(Y645,eqgarçon,2)))))</f>
        <v>DSP</v>
      </c>
      <c r="AA645" s="421" t="str">
        <f>IF(AND(V645="DSP",X645="DSP",Z645="DSP"),"DSP",IF(AND(V645="DSP",X645="DSP"),Z645*4,IF(AND(V645="DSP",Z645="DSP"),X645*4,IF(AND(X645="DSP",Z645="DSP"),V645*2,IF(V645="DSP",(X645+Z645)*2,IF(X645="DSP",V645+Z645*2,IF(Z645="DSP",V645+X645*2,IF(Z645="VAL","VALIDÉ",V645+X645+Z645))))))))</f>
        <v>DSP</v>
      </c>
      <c r="AB645" s="468" t="s">
        <v>1025</v>
      </c>
      <c r="AC645" s="420" t="str">
        <f>IF(AB645="ABI",0,IF(AB645="DNF",0,IF(AB645="DSP","DSP",IF(AB645="VAL","VAL",(IF(A645="F",VLOOKUP(AB645,nagefille,2),VLOOKUP(AB645,nagegarçon,2)))))))</f>
        <v>DSP</v>
      </c>
      <c r="AD645" s="423" t="str">
        <f>IF(AC645="VAL","VALIDÉ",AC645)</f>
        <v>DSP</v>
      </c>
      <c r="AE645" s="424" t="str">
        <f>IF(AND(H645="DSP",M645="DSP",T645="DSP",AA645="DSP",AD645="DSP"),"DSP",IF(AND(H645="DSP",M645="DSP",T645="DSP",AA645="DSP"),AD645,IF(AND(H645="DSP",M645="DSP",T645="DSP",AD645="DSP"),AA645,IF(AND(H645="DSP",M645="DSP",AA645="DSP",AD645="DSP"),T645,IF(AND(H645="DSP",T645="DSP",AA645="DSP",AD645="DSP"),M645,IF(AND(M645="DSP",T645="DSP",AA645="DSP",AD645="DSP"),H645,IF(AND(T645="DSP",AA645="DSP",AD645="DSP"),(H645+M645)/2,IF(AND(M645="DSP",AA645="DSP",AD645="DSP"),(H645+T645)/2,IF(AND(H645="DSP",AA645="DSP",AD645="DSP"),(M645+T645)/2,IF(AND(M645="DSP",T645="DSP",AD645="DSP"),(H645+AA645)/2,IF(AND(H645="DSP",T645="DSP",AD645="DSP"),(M645+AA645)/2,IF(AND(H645="DSP",M645="DSP",AD645="DSP"),(T645+AA645)/2,IF(AND(M645="DSP",T645="DSP",AA645="DSP"),(H645+AD645)/2,IF(AND(H645="DSP",T645="DSP",AA645="DSP"),(M645+AD645)/2,IF(AND(H645="DSP",M645="DSP",AA645="DSP"),(T645+AD645)/2,IF(AND(H645="DSP",M645="DSP",T645="DSP"),(AA645+AD645)/2,IF(AND(H645="DSP",M645="DSP"),(T645+AA645+AD645)/3,IF(AND(H645="DSP",T645="DSP"),(M645+AA645+AD645)/3,IF(AND(M645="DSP",T645="DSP"),(H645+AA645+AD645)/3,IF(AND(H645="DSP",AA645="DSP"),(M645+T645+AD645)/3,IF(AND(M645="DSP",AA645="DSP"),(H645+T645+AD645)/3,IF(AND(T645="DSP",AA645="DSP"),(H645+M645+AD645)/3,IF(AND(H645="DSP",AD645="DSP"),(M645+T645+AA645)/3,IF(AND(M645="DSP",AD645="DSP"),(H645+T645+AA645)/3,IF(AND(T645="DSP",AD645="DSP"),(H645+M645+AA645)/3,IF(AND(AA645="DSP",AD645="DSP"),(H645+M645+T645)/3,IF(H645="DSP",(M645+T645+AA645+AD645)/4,IF(M645="DSP",(H645+T645+AA645+AD645)/4,IF(T645="DSP",(H645+M645+AA645+AD645)/4,IF(AA645="DSP",(H645+M645+T645+AD645)/4,IF(AD645="DSP",(H645+M645+T645+AA645)/4,SUM(H645+M645+T645+AA645+AD645)/5)))))))))))))))))))))))))))))))</f>
        <v>DSP</v>
      </c>
      <c r="AF645" s="425">
        <f>IF(AE645="DSP",0,AE645)</f>
        <v>0</v>
      </c>
      <c r="AG645" s="484">
        <f>RANK(AF645,$AF$3:$AF$651,0)</f>
        <v>584</v>
      </c>
      <c r="AH645" s="426">
        <f>IF(ISERROR(VLOOKUP(B645,'Notes Ecrit'!$A$2:$B$650,2,FALSE)),"ABI",(VLOOKUP(B645,'Notes Ecrit'!$A$2:$B$650,2,FALSE)))</f>
        <v>2.5</v>
      </c>
      <c r="AI645" s="425">
        <f>IF(OR(AH645="ABI",AH645="VALIDÉ"),0,AH645)</f>
        <v>2.5</v>
      </c>
      <c r="AJ645" s="488">
        <f>RANK(AI645,$AI$3:$AI$651,0)</f>
        <v>574</v>
      </c>
      <c r="AK645" s="427">
        <f>IF(AH645="ABI","DEF",IF(AE645="DSP",AH645,(AE645*0.5+AH645*0.5)))</f>
        <v>2.5</v>
      </c>
    </row>
    <row r="646" spans="1:37" ht="16.5" customHeight="1" thickBot="1" x14ac:dyDescent="0.35">
      <c r="A646" s="414" t="s">
        <v>1026</v>
      </c>
      <c r="B646" s="415">
        <v>21906389</v>
      </c>
      <c r="C646" s="446" t="s">
        <v>1016</v>
      </c>
      <c r="D646" s="447" t="s">
        <v>208</v>
      </c>
      <c r="E646" s="468">
        <v>15</v>
      </c>
      <c r="F646" s="469">
        <f>IF(E646="ABI","ABI",IF(E646="DSP","DSP",IF(E646="VAL","VAL",(VLOOKUP(E646,tpstest,2)))))</f>
        <v>17</v>
      </c>
      <c r="G646" s="420">
        <f>IF(F646="ABI",0,IF(F646="DSP","DSP",IF(F646="VAL","VAL",(IF(A646="F",VLOOKUP(F646,endurfille,2),VLOOKUP(F646,endurgarçon,2))))))</f>
        <v>12</v>
      </c>
      <c r="H646" s="421">
        <f>IF(G646="VAL","VALIDÉ",G646)</f>
        <v>12</v>
      </c>
      <c r="I646" s="468">
        <v>3.16</v>
      </c>
      <c r="J646" s="420">
        <f>IF(I646="ABI",0,IF(I646="DSP","DSP",IF(I646="VAL","VAL",(IF(A646="F",VLOOKUP(I646,VIT20MF,2),VLOOKUP(I646,Vit20MG,2))))))</f>
        <v>18</v>
      </c>
      <c r="K646" s="468">
        <v>6.86</v>
      </c>
      <c r="L646" s="420">
        <f>IF(K646="ABI",0,IF(K646="DSP","DSP",IF(K646="VAL","VAL",(IF(A646="F",VLOOKUP(K646,vit50mf,2),VLOOKUP(K646,vit50mg,2))))))</f>
        <v>11</v>
      </c>
      <c r="M646" s="421">
        <f>IF(OR(J646="DSP",L646="DSP"),"DSP",IF(L646="VAL","VALIDÉ",(J646+L646)/2))</f>
        <v>14.5</v>
      </c>
      <c r="N646" s="468">
        <v>64</v>
      </c>
      <c r="O646" s="468">
        <v>78</v>
      </c>
      <c r="P646" s="470">
        <f>IF(OR(N646="DSP",N646="ABI",N646="VAL"),0,N646/O646)</f>
        <v>0.82051282051282048</v>
      </c>
      <c r="Q646" s="420">
        <f>IF(N646="ABI",0,IF(N646="DSP","DSP",IF(N646="VAL","VAL",IF(A646="F",VLOOKUP(P646,forcefille,2),VLOOKUP(P646,forcegarçon,2)))))</f>
        <v>4.5</v>
      </c>
      <c r="R646" s="468">
        <v>45.3</v>
      </c>
      <c r="S646" s="420">
        <f>IF(R646="ABI",0,IF(R646="DSP","DSP",IF(R646="VAL","VAL",IF(A646="F",VLOOKUP(R646,détfille,2),VLOOKUP(R646,détgarçon,2)))))</f>
        <v>4.5</v>
      </c>
      <c r="T646" s="421">
        <f>IF(OR(Q646="VAL",S646="VAL"),"VALIDÉ",IF(AND(Q646="DSP",S646="DSP"),"DSP",IF(Q646="DSP",S646*2,IF(S646="DSP",Q646*2,(Q646+S646)))))</f>
        <v>9</v>
      </c>
      <c r="U646" s="468">
        <v>29.02</v>
      </c>
      <c r="V646" s="420">
        <f>IF(U646="ABI",0,IF(U646="DSP","DSP",IF(U646="VAL","VAL",IF(A646="F",VLOOKUP(U646,coorfille,2),VLOOKUP(U646,coorgarçon,2)))))</f>
        <v>3.25</v>
      </c>
      <c r="W646" s="468">
        <v>-15</v>
      </c>
      <c r="X646" s="420">
        <f>IF(W646="ABI",0,IF(W646="DSP","DSP",IF(W646="VAL","VAL",IF(A646="F",VLOOKUP(W646,SouplesseFille,2),VLOOKUP(W646,SouplesseGarçon,2)))))</f>
        <v>0.25</v>
      </c>
      <c r="Y646" s="468">
        <v>7</v>
      </c>
      <c r="Z646" s="420">
        <f>IF(Y646="ABI",0,IF(Y646="DSP","DSP",IF(Y646="VAL","VAL",IF(A646="F",VLOOKUP(Y646,eqfille,2),VLOOKUP(Y646,eqgarçon,2)))))</f>
        <v>1.5</v>
      </c>
      <c r="AA646" s="421">
        <f>IF(AND(V646="DSP",X646="DSP",Z646="DSP"),"DSP",IF(AND(V646="DSP",X646="DSP"),Z646*4,IF(AND(V646="DSP",Z646="DSP"),X646*4,IF(AND(X646="DSP",Z646="DSP"),V646*2,IF(V646="DSP",(X646+Z646)*2,IF(X646="DSP",V646+Z646*2,IF(Z646="DSP",V646+X646*2,IF(Z646="VAL","VALIDÉ",V646+X646+Z646))))))))</f>
        <v>5</v>
      </c>
      <c r="AB646" s="468">
        <v>38.64</v>
      </c>
      <c r="AC646" s="420">
        <f>IF(AB646="ABI",0,IF(AB646="DNF",0,IF(AB646="DSP","DSP",IF(AB646="VAL","VAL",(IF(A646="F",VLOOKUP(AB646,nagefille,2),VLOOKUP(AB646,nagegarçon,2)))))))</f>
        <v>11</v>
      </c>
      <c r="AD646" s="423">
        <f>IF(AC646="VAL","VALIDÉ",AC646)</f>
        <v>11</v>
      </c>
      <c r="AE646" s="424">
        <f>IF(AND(H646="DSP",M646="DSP",T646="DSP",AA646="DSP",AD646="DSP"),"DSP",IF(AND(H646="DSP",M646="DSP",T646="DSP",AA646="DSP"),AD646,IF(AND(H646="DSP",M646="DSP",T646="DSP",AD646="DSP"),AA646,IF(AND(H646="DSP",M646="DSP",AA646="DSP",AD646="DSP"),T646,IF(AND(H646="DSP",T646="DSP",AA646="DSP",AD646="DSP"),M646,IF(AND(M646="DSP",T646="DSP",AA646="DSP",AD646="DSP"),H646,IF(AND(T646="DSP",AA646="DSP",AD646="DSP"),(H646+M646)/2,IF(AND(M646="DSP",AA646="DSP",AD646="DSP"),(H646+T646)/2,IF(AND(H646="DSP",AA646="DSP",AD646="DSP"),(M646+T646)/2,IF(AND(M646="DSP",T646="DSP",AD646="DSP"),(H646+AA646)/2,IF(AND(H646="DSP",T646="DSP",AD646="DSP"),(M646+AA646)/2,IF(AND(H646="DSP",M646="DSP",AD646="DSP"),(T646+AA646)/2,IF(AND(M646="DSP",T646="DSP",AA646="DSP"),(H646+AD646)/2,IF(AND(H646="DSP",T646="DSP",AA646="DSP"),(M646+AD646)/2,IF(AND(H646="DSP",M646="DSP",AA646="DSP"),(T646+AD646)/2,IF(AND(H646="DSP",M646="DSP",T646="DSP"),(AA646+AD646)/2,IF(AND(H646="DSP",M646="DSP"),(T646+AA646+AD646)/3,IF(AND(H646="DSP",T646="DSP"),(M646+AA646+AD646)/3,IF(AND(M646="DSP",T646="DSP"),(H646+AA646+AD646)/3,IF(AND(H646="DSP",AA646="DSP"),(M646+T646+AD646)/3,IF(AND(M646="DSP",AA646="DSP"),(H646+T646+AD646)/3,IF(AND(T646="DSP",AA646="DSP"),(H646+M646+AD646)/3,IF(AND(H646="DSP",AD646="DSP"),(M646+T646+AA646)/3,IF(AND(M646="DSP",AD646="DSP"),(H646+T646+AA646)/3,IF(AND(T646="DSP",AD646="DSP"),(H646+M646+AA646)/3,IF(AND(AA646="DSP",AD646="DSP"),(H646+M646+T646)/3,IF(H646="DSP",(M646+T646+AA646+AD646)/4,IF(M646="DSP",(H646+T646+AA646+AD646)/4,IF(T646="DSP",(H646+M646+AA646+AD646)/4,IF(AA646="DSP",(H646+M646+T646+AD646)/4,IF(AD646="DSP",(H646+M646+T646+AA646)/4,SUM(H646+M646+T646+AA646+AD646)/5)))))))))))))))))))))))))))))))</f>
        <v>10.3</v>
      </c>
      <c r="AF646" s="425">
        <f>IF(AE646="DSP",0,AE646)</f>
        <v>10.3</v>
      </c>
      <c r="AG646" s="484">
        <f>RANK(AF646,$AF$3:$AF$651,0)</f>
        <v>406</v>
      </c>
      <c r="AH646" s="426">
        <f>IF(ISERROR(VLOOKUP(B646,'Notes Ecrit'!$A$2:$B$650,2,FALSE)),"ABI",(VLOOKUP(B646,'Notes Ecrit'!$A$2:$B$650,2,FALSE)))</f>
        <v>8.5</v>
      </c>
      <c r="AI646" s="425">
        <f>IF(OR(AH646="ABI",AH646="VALIDÉ"),0,AH646)</f>
        <v>8.5</v>
      </c>
      <c r="AJ646" s="488">
        <f>RANK(AI646,$AI$3:$AI$651,0)</f>
        <v>83</v>
      </c>
      <c r="AK646" s="427">
        <f>IF(AH646="ABI","DEF",IF(AE646="DSP",AH646,(AE646*0.5+AH646*0.5)))</f>
        <v>9.4</v>
      </c>
    </row>
    <row r="647" spans="1:37" ht="16.5" customHeight="1" thickBot="1" x14ac:dyDescent="0.35">
      <c r="A647" s="414" t="s">
        <v>1026</v>
      </c>
      <c r="B647" s="415">
        <v>21917644</v>
      </c>
      <c r="C647" s="446" t="s">
        <v>1017</v>
      </c>
      <c r="D647" s="447" t="s">
        <v>1018</v>
      </c>
      <c r="E647" s="468" t="s">
        <v>329</v>
      </c>
      <c r="F647" s="469" t="str">
        <f>IF(E647="ABI","ABI",IF(E647="DSP","DSP",IF(E647="VAL","VAL",(VLOOKUP(E647,tpstest,2)))))</f>
        <v>ABI</v>
      </c>
      <c r="G647" s="420">
        <f>IF(F647="ABI",0,IF(F647="DSP","DSP",IF(F647="VAL","VAL",(IF(A647="F",VLOOKUP(F647,endurfille,2),VLOOKUP(F647,endurgarçon,2))))))</f>
        <v>0</v>
      </c>
      <c r="H647" s="421">
        <f>IF(G647="VAL","VALIDÉ",G647)</f>
        <v>0</v>
      </c>
      <c r="I647" s="468" t="s">
        <v>329</v>
      </c>
      <c r="J647" s="420">
        <f>IF(I647="ABI",0,IF(I647="DSP","DSP",IF(I647="VAL","VAL",(IF(A647="F",VLOOKUP(I647,VIT20MF,2),VLOOKUP(I647,Vit20MG,2))))))</f>
        <v>0</v>
      </c>
      <c r="K647" s="468" t="s">
        <v>329</v>
      </c>
      <c r="L647" s="420">
        <f>IF(K647="ABI",0,IF(K647="DSP","DSP",IF(K647="VAL","VAL",(IF(A647="F",VLOOKUP(K647,vit50mf,2),VLOOKUP(K647,vit50mg,2))))))</f>
        <v>0</v>
      </c>
      <c r="M647" s="421">
        <f>IF(OR(J647="DSP",L647="DSP"),"DSP",IF(L647="VAL","VALIDÉ",(J647+L647)/2))</f>
        <v>0</v>
      </c>
      <c r="N647" s="468" t="s">
        <v>329</v>
      </c>
      <c r="O647" s="468"/>
      <c r="P647" s="470">
        <f>IF(OR(N647="DSP",N647="ABI",N647="VAL"),0,N647/O647)</f>
        <v>0</v>
      </c>
      <c r="Q647" s="420">
        <f>IF(N647="ABI",0,IF(N647="DSP","DSP",IF(N647="VAL","VAL",IF(A647="F",VLOOKUP(P647,forcefille,2),VLOOKUP(P647,forcegarçon,2)))))</f>
        <v>0</v>
      </c>
      <c r="R647" s="468" t="s">
        <v>329</v>
      </c>
      <c r="S647" s="420">
        <f>IF(R647="ABI",0,IF(R647="DSP","DSP",IF(R647="VAL","VAL",IF(A647="F",VLOOKUP(R647,détfille,2),VLOOKUP(R647,détgarçon,2)))))</f>
        <v>0</v>
      </c>
      <c r="T647" s="421">
        <f>IF(OR(Q647="VAL",S647="VAL"),"VALIDÉ",IF(AND(Q647="DSP",S647="DSP"),"DSP",IF(Q647="DSP",S647*2,IF(S647="DSP",Q647*2,(Q647+S647)))))</f>
        <v>0</v>
      </c>
      <c r="U647" s="468" t="s">
        <v>329</v>
      </c>
      <c r="V647" s="420">
        <f>IF(U647="ABI",0,IF(U647="DSP","DSP",IF(U647="VAL","VAL",IF(A647="F",VLOOKUP(U647,coorfille,2),VLOOKUP(U647,coorgarçon,2)))))</f>
        <v>0</v>
      </c>
      <c r="W647" s="468" t="s">
        <v>329</v>
      </c>
      <c r="X647" s="420">
        <f>IF(W647="ABI",0,IF(W647="DSP","DSP",IF(W647="VAL","VAL",IF(A647="F",VLOOKUP(W647,SouplesseFille,2),VLOOKUP(W647,SouplesseGarçon,2)))))</f>
        <v>0</v>
      </c>
      <c r="Y647" s="468" t="s">
        <v>329</v>
      </c>
      <c r="Z647" s="420">
        <f>IF(Y647="ABI",0,IF(Y647="DSP","DSP",IF(Y647="VAL","VAL",IF(A647="F",VLOOKUP(Y647,eqfille,2),VLOOKUP(Y647,eqgarçon,2)))))</f>
        <v>0</v>
      </c>
      <c r="AA647" s="421">
        <f>IF(AND(V647="DSP",X647="DSP",Z647="DSP"),"DSP",IF(AND(V647="DSP",X647="DSP"),Z647*4,IF(AND(V647="DSP",Z647="DSP"),X647*4,IF(AND(X647="DSP",Z647="DSP"),V647*2,IF(V647="DSP",(X647+Z647)*2,IF(X647="DSP",V647+Z647*2,IF(Z647="DSP",V647+X647*2,IF(Z647="VAL","VALIDÉ",V647+X647+Z647))))))))</f>
        <v>0</v>
      </c>
      <c r="AB647" s="468" t="s">
        <v>329</v>
      </c>
      <c r="AC647" s="420">
        <f>IF(AB647="ABI",0,IF(AB647="DNF",0,IF(AB647="DSP","DSP",IF(AB647="VAL","VAL",(IF(A647="F",VLOOKUP(AB647,nagefille,2),VLOOKUP(AB647,nagegarçon,2)))))))</f>
        <v>0</v>
      </c>
      <c r="AD647" s="423">
        <f>IF(AC647="VAL","VALIDÉ",AC647)</f>
        <v>0</v>
      </c>
      <c r="AE647" s="424">
        <f>IF(AND(H647="DSP",M647="DSP",T647="DSP",AA647="DSP",AD647="DSP"),"DSP",IF(AND(H647="DSP",M647="DSP",T647="DSP",AA647="DSP"),AD647,IF(AND(H647="DSP",M647="DSP",T647="DSP",AD647="DSP"),AA647,IF(AND(H647="DSP",M647="DSP",AA647="DSP",AD647="DSP"),T647,IF(AND(H647="DSP",T647="DSP",AA647="DSP",AD647="DSP"),M647,IF(AND(M647="DSP",T647="DSP",AA647="DSP",AD647="DSP"),H647,IF(AND(T647="DSP",AA647="DSP",AD647="DSP"),(H647+M647)/2,IF(AND(M647="DSP",AA647="DSP",AD647="DSP"),(H647+T647)/2,IF(AND(H647="DSP",AA647="DSP",AD647="DSP"),(M647+T647)/2,IF(AND(M647="DSP",T647="DSP",AD647="DSP"),(H647+AA647)/2,IF(AND(H647="DSP",T647="DSP",AD647="DSP"),(M647+AA647)/2,IF(AND(H647="DSP",M647="DSP",AD647="DSP"),(T647+AA647)/2,IF(AND(M647="DSP",T647="DSP",AA647="DSP"),(H647+AD647)/2,IF(AND(H647="DSP",T647="DSP",AA647="DSP"),(M647+AD647)/2,IF(AND(H647="DSP",M647="DSP",AA647="DSP"),(T647+AD647)/2,IF(AND(H647="DSP",M647="DSP",T647="DSP"),(AA647+AD647)/2,IF(AND(H647="DSP",M647="DSP"),(T647+AA647+AD647)/3,IF(AND(H647="DSP",T647="DSP"),(M647+AA647+AD647)/3,IF(AND(M647="DSP",T647="DSP"),(H647+AA647+AD647)/3,IF(AND(H647="DSP",AA647="DSP"),(M647+T647+AD647)/3,IF(AND(M647="DSP",AA647="DSP"),(H647+T647+AD647)/3,IF(AND(T647="DSP",AA647="DSP"),(H647+M647+AD647)/3,IF(AND(H647="DSP",AD647="DSP"),(M647+T647+AA647)/3,IF(AND(M647="DSP",AD647="DSP"),(H647+T647+AA647)/3,IF(AND(T647="DSP",AD647="DSP"),(H647+M647+AA647)/3,IF(AND(AA647="DSP",AD647="DSP"),(H647+M647+T647)/3,IF(H647="DSP",(M647+T647+AA647+AD647)/4,IF(M647="DSP",(H647+T647+AA647+AD647)/4,IF(T647="DSP",(H647+M647+AA647+AD647)/4,IF(AA647="DSP",(H647+M647+T647+AD647)/4,IF(AD647="DSP",(H647+M647+T647+AA647)/4,SUM(H647+M647+T647+AA647+AD647)/5)))))))))))))))))))))))))))))))</f>
        <v>0</v>
      </c>
      <c r="AF647" s="425">
        <f>IF(AE647="DSP",0,AE647)</f>
        <v>0</v>
      </c>
      <c r="AG647" s="484">
        <f>RANK(AF647,$AF$3:$AF$651,0)</f>
        <v>584</v>
      </c>
      <c r="AH647" s="426" t="str">
        <f>IF(ISERROR(VLOOKUP(B647,'Notes Ecrit'!$A$2:$B$650,2,FALSE)),"ABI",(VLOOKUP(B647,'Notes Ecrit'!$A$2:$B$650,2,FALSE)))</f>
        <v>ABI</v>
      </c>
      <c r="AI647" s="425">
        <f>IF(OR(AH647="ABI",AH647="VALIDÉ"),0,AH647)</f>
        <v>0</v>
      </c>
      <c r="AJ647" s="488">
        <f>RANK(AI647,$AI$3:$AI$651,0)</f>
        <v>592</v>
      </c>
      <c r="AK647" s="427" t="str">
        <f>IF(AH647="ABI","DEF",IF(AE647="DSP",AH647,(AE647*0.5+AH647*0.5)))</f>
        <v>DEF</v>
      </c>
    </row>
    <row r="648" spans="1:37" ht="16.5" customHeight="1" thickBot="1" x14ac:dyDescent="0.35">
      <c r="A648" s="414" t="s">
        <v>74</v>
      </c>
      <c r="B648" s="415">
        <v>21903971</v>
      </c>
      <c r="C648" s="446" t="s">
        <v>1019</v>
      </c>
      <c r="D648" s="447" t="s">
        <v>187</v>
      </c>
      <c r="E648" s="468">
        <v>10</v>
      </c>
      <c r="F648" s="469">
        <f>IF(E648="ABI","ABI",IF(E648="DSP","DSP",IF(E648="VAL","VAL",(VLOOKUP(E648,tpstest,2)))))</f>
        <v>14.5</v>
      </c>
      <c r="G648" s="420">
        <f>IF(F648="ABI",0,IF(F648="DSP","DSP",IF(F648="VAL","VAL",(IF(A648="F",VLOOKUP(F648,endurfille,2),VLOOKUP(F648,endurgarçon,2))))))</f>
        <v>10</v>
      </c>
      <c r="H648" s="421">
        <f>IF(G648="VAL","VALIDÉ",G648)</f>
        <v>10</v>
      </c>
      <c r="I648" s="468">
        <v>3.56</v>
      </c>
      <c r="J648" s="420">
        <f>IF(I648="ABI",0,IF(I648="DSP","DSP",IF(I648="VAL","VAL",(IF(A648="F",VLOOKUP(I648,VIT20MF,2),VLOOKUP(I648,Vit20MG,2))))))</f>
        <v>15</v>
      </c>
      <c r="K648" s="468">
        <v>7.94</v>
      </c>
      <c r="L648" s="420">
        <f>IF(K648="ABI",0,IF(K648="DSP","DSP",IF(K648="VAL","VAL",(IF(A648="F",VLOOKUP(K648,vit50mf,2),VLOOKUP(K648,vit50mg,2))))))</f>
        <v>9</v>
      </c>
      <c r="M648" s="421">
        <f>IF(OR(J648="DSP",L648="DSP"),"DSP",IF(L648="VAL","VALIDÉ",(J648+L648)/2))</f>
        <v>12</v>
      </c>
      <c r="N648" s="468">
        <v>46</v>
      </c>
      <c r="O648" s="468">
        <v>65</v>
      </c>
      <c r="P648" s="470">
        <f>IF(OR(N648="DSP",N648="ABI",N648="VAL"),0,N648/O648)</f>
        <v>0.70769230769230773</v>
      </c>
      <c r="Q648" s="420">
        <f>IF(N648="ABI",0,IF(N648="DSP","DSP",IF(N648="VAL","VAL",IF(A648="F",VLOOKUP(P648,forcefille,2),VLOOKUP(P648,forcegarçon,2)))))</f>
        <v>6.5</v>
      </c>
      <c r="R648" s="468">
        <v>30.6</v>
      </c>
      <c r="S648" s="420">
        <f>IF(R648="ABI",0,IF(R648="DSP","DSP",IF(R648="VAL","VAL",IF(A648="F",VLOOKUP(R648,détfille,2),VLOOKUP(R648,détgarçon,2)))))</f>
        <v>5</v>
      </c>
      <c r="T648" s="421">
        <f>IF(OR(Q648="VAL",S648="VAL"),"VALIDÉ",IF(AND(Q648="DSP",S648="DSP"),"DSP",IF(Q648="DSP",S648*2,IF(S648="DSP",Q648*2,(Q648+S648)))))</f>
        <v>11.5</v>
      </c>
      <c r="U648" s="468">
        <v>25.47</v>
      </c>
      <c r="V648" s="420">
        <f>IF(U648="ABI",0,IF(U648="DSP","DSP",IF(U648="VAL","VAL",IF(A648="F",VLOOKUP(U648,coorfille,2),VLOOKUP(U648,coorgarçon,2)))))</f>
        <v>6.25</v>
      </c>
      <c r="W648" s="468">
        <v>3</v>
      </c>
      <c r="X648" s="420">
        <f>IF(W648="ABI",0,IF(W648="DSP","DSP",IF(W648="VAL","VAL",IF(A648="F",VLOOKUP(W648,SouplesseFille,2),VLOOKUP(W648,SouplesseGarçon,2)))))</f>
        <v>3.25</v>
      </c>
      <c r="Y648" s="468">
        <v>3</v>
      </c>
      <c r="Z648" s="420">
        <f>IF(Y648="ABI",0,IF(Y648="DSP","DSP",IF(Y648="VAL","VAL",IF(A648="F",VLOOKUP(Y648,eqfille,2),VLOOKUP(Y648,eqgarçon,2)))))</f>
        <v>3.5</v>
      </c>
      <c r="AA648" s="421">
        <f>IF(AND(V648="DSP",X648="DSP",Z648="DSP"),"DSP",IF(AND(V648="DSP",X648="DSP"),Z648*4,IF(AND(V648="DSP",Z648="DSP"),X648*4,IF(AND(X648="DSP",Z648="DSP"),V648*2,IF(V648="DSP",(X648+Z648)*2,IF(X648="DSP",V648+Z648*2,IF(Z648="DSP",V648+X648*2,IF(Z648="VAL","VALIDÉ",V648+X648+Z648))))))))</f>
        <v>13</v>
      </c>
      <c r="AB648" s="468">
        <v>41.96</v>
      </c>
      <c r="AC648" s="420">
        <f>IF(AB648="ABI",0,IF(AB648="DNF",0,IF(AB648="DSP","DSP",IF(AB648="VAL","VAL",(IF(A648="F",VLOOKUP(AB648,nagefille,2),VLOOKUP(AB648,nagegarçon,2)))))))</f>
        <v>12</v>
      </c>
      <c r="AD648" s="423">
        <f>IF(AC648="VAL","VALIDÉ",AC648)</f>
        <v>12</v>
      </c>
      <c r="AE648" s="424">
        <f>IF(AND(H648="DSP",M648="DSP",T648="DSP",AA648="DSP",AD648="DSP"),"DSP",IF(AND(H648="DSP",M648="DSP",T648="DSP",AA648="DSP"),AD648,IF(AND(H648="DSP",M648="DSP",T648="DSP",AD648="DSP"),AA648,IF(AND(H648="DSP",M648="DSP",AA648="DSP",AD648="DSP"),T648,IF(AND(H648="DSP",T648="DSP",AA648="DSP",AD648="DSP"),M648,IF(AND(M648="DSP",T648="DSP",AA648="DSP",AD648="DSP"),H648,IF(AND(T648="DSP",AA648="DSP",AD648="DSP"),(H648+M648)/2,IF(AND(M648="DSP",AA648="DSP",AD648="DSP"),(H648+T648)/2,IF(AND(H648="DSP",AA648="DSP",AD648="DSP"),(M648+T648)/2,IF(AND(M648="DSP",T648="DSP",AD648="DSP"),(H648+AA648)/2,IF(AND(H648="DSP",T648="DSP",AD648="DSP"),(M648+AA648)/2,IF(AND(H648="DSP",M648="DSP",AD648="DSP"),(T648+AA648)/2,IF(AND(M648="DSP",T648="DSP",AA648="DSP"),(H648+AD648)/2,IF(AND(H648="DSP",T648="DSP",AA648="DSP"),(M648+AD648)/2,IF(AND(H648="DSP",M648="DSP",AA648="DSP"),(T648+AD648)/2,IF(AND(H648="DSP",M648="DSP",T648="DSP"),(AA648+AD648)/2,IF(AND(H648="DSP",M648="DSP"),(T648+AA648+AD648)/3,IF(AND(H648="DSP",T648="DSP"),(M648+AA648+AD648)/3,IF(AND(M648="DSP",T648="DSP"),(H648+AA648+AD648)/3,IF(AND(H648="DSP",AA648="DSP"),(M648+T648+AD648)/3,IF(AND(M648="DSP",AA648="DSP"),(H648+T648+AD648)/3,IF(AND(T648="DSP",AA648="DSP"),(H648+M648+AD648)/3,IF(AND(H648="DSP",AD648="DSP"),(M648+T648+AA648)/3,IF(AND(M648="DSP",AD648="DSP"),(H648+T648+AA648)/3,IF(AND(T648="DSP",AD648="DSP"),(H648+M648+AA648)/3,IF(AND(AA648="DSP",AD648="DSP"),(H648+M648+T648)/3,IF(H648="DSP",(M648+T648+AA648+AD648)/4,IF(M648="DSP",(H648+T648+AA648+AD648)/4,IF(T648="DSP",(H648+M648+AA648+AD648)/4,IF(AA648="DSP",(H648+M648+T648+AD648)/4,IF(AD648="DSP",(H648+M648+T648+AA648)/4,SUM(H648+M648+T648+AA648+AD648)/5)))))))))))))))))))))))))))))))</f>
        <v>11.7</v>
      </c>
      <c r="AF648" s="425">
        <f>IF(AE648="DSP",0,AE648)</f>
        <v>11.7</v>
      </c>
      <c r="AG648" s="484">
        <f>RANK(AF648,$AF$3:$AF$651,0)</f>
        <v>233</v>
      </c>
      <c r="AH648" s="426">
        <f>IF(ISERROR(VLOOKUP(B648,'Notes Ecrit'!$A$2:$B$650,2,FALSE)),"ABI",(VLOOKUP(B648,'Notes Ecrit'!$A$2:$B$650,2,FALSE)))</f>
        <v>5.5</v>
      </c>
      <c r="AI648" s="425">
        <f>IF(OR(AH648="ABI",AH648="VALIDÉ"),0,AH648)</f>
        <v>5.5</v>
      </c>
      <c r="AJ648" s="488">
        <f>RANK(AI648,$AI$3:$AI$651,0)</f>
        <v>353</v>
      </c>
      <c r="AK648" s="427">
        <f>IF(AH648="ABI","DEF",IF(AE648="DSP",AH648,(AE648*0.5+AH648*0.5)))</f>
        <v>8.6</v>
      </c>
    </row>
    <row r="649" spans="1:37" ht="16.5" customHeight="1" thickBot="1" x14ac:dyDescent="0.35">
      <c r="A649" s="414" t="s">
        <v>1026</v>
      </c>
      <c r="B649" s="415">
        <v>21905266</v>
      </c>
      <c r="C649" s="446" t="s">
        <v>1020</v>
      </c>
      <c r="D649" s="447" t="s">
        <v>91</v>
      </c>
      <c r="E649" s="468">
        <v>15</v>
      </c>
      <c r="F649" s="469">
        <f>IF(E649="ABI","ABI",IF(E649="DSP","DSP",IF(E649="VAL","VAL",(VLOOKUP(E649,tpstest,2)))))</f>
        <v>17</v>
      </c>
      <c r="G649" s="420">
        <f>IF(F649="ABI",0,IF(F649="DSP","DSP",IF(F649="VAL","VAL",(IF(A649="F",VLOOKUP(F649,endurfille,2),VLOOKUP(F649,endurgarçon,2))))))</f>
        <v>12</v>
      </c>
      <c r="H649" s="421">
        <f>IF(G649="VAL","VALIDÉ",G649)</f>
        <v>12</v>
      </c>
      <c r="I649" s="468">
        <v>3.05</v>
      </c>
      <c r="J649" s="420">
        <f>IF(I649="ABI",0,IF(I649="DSP","DSP",IF(I649="VAL","VAL",(IF(A649="F",VLOOKUP(I649,VIT20MF,2),VLOOKUP(I649,Vit20MG,2))))))</f>
        <v>19</v>
      </c>
      <c r="K649" s="468">
        <v>6.43</v>
      </c>
      <c r="L649" s="420">
        <f>IF(K649="ABI",0,IF(K649="DSP","DSP",IF(K649="VAL","VAL",(IF(A649="F",VLOOKUP(K649,vit50mf,2),VLOOKUP(K649,vit50mg,2))))))</f>
        <v>14</v>
      </c>
      <c r="M649" s="421">
        <f>IF(OR(J649="DSP",L649="DSP"),"DSP",IF(L649="VAL","VALIDÉ",(J649+L649)/2))</f>
        <v>16.5</v>
      </c>
      <c r="N649" s="468">
        <v>0</v>
      </c>
      <c r="O649" s="468">
        <v>91</v>
      </c>
      <c r="P649" s="470">
        <f>IF(OR(N649="DSP",N649="ABI",N649="VAL"),0,N649/O649)</f>
        <v>0</v>
      </c>
      <c r="Q649" s="420">
        <f>IF(N649="ABI",0,IF(N649="DSP","DSP",IF(N649="VAL","VAL",IF(A649="F",VLOOKUP(P649,forcefille,2),VLOOKUP(P649,forcegarçon,2)))))</f>
        <v>0</v>
      </c>
      <c r="R649" s="468">
        <v>49.9</v>
      </c>
      <c r="S649" s="420">
        <f>IF(R649="ABI",0,IF(R649="DSP","DSP",IF(R649="VAL","VAL",IF(A649="F",VLOOKUP(R649,détfille,2),VLOOKUP(R649,détgarçon,2)))))</f>
        <v>5.5</v>
      </c>
      <c r="T649" s="421">
        <f>IF(OR(Q649="VAL",S649="VAL"),"VALIDÉ",IF(AND(Q649="DSP",S649="DSP"),"DSP",IF(Q649="DSP",S649*2,IF(S649="DSP",Q649*2,(Q649+S649)))))</f>
        <v>5.5</v>
      </c>
      <c r="U649" s="468">
        <v>26.84</v>
      </c>
      <c r="V649" s="420">
        <f>IF(U649="ABI",0,IF(U649="DSP","DSP",IF(U649="VAL","VAL",IF(A649="F",VLOOKUP(U649,coorfille,2),VLOOKUP(U649,coorgarçon,2)))))</f>
        <v>4.5</v>
      </c>
      <c r="W649" s="468">
        <v>-30</v>
      </c>
      <c r="X649" s="420">
        <f>IF(W649="ABI",0,IF(W649="DSP","DSP",IF(W649="VAL","VAL",IF(A649="F",VLOOKUP(W649,SouplesseFille,2),VLOOKUP(W649,SouplesseGarçon,2)))))</f>
        <v>0</v>
      </c>
      <c r="Y649" s="468">
        <v>4</v>
      </c>
      <c r="Z649" s="420">
        <f>IF(Y649="ABI",0,IF(Y649="DSP","DSP",IF(Y649="VAL","VAL",IF(A649="F",VLOOKUP(Y649,eqfille,2),VLOOKUP(Y649,eqgarçon,2)))))</f>
        <v>3</v>
      </c>
      <c r="AA649" s="421">
        <f>IF(AND(V649="DSP",X649="DSP",Z649="DSP"),"DSP",IF(AND(V649="DSP",X649="DSP"),Z649*4,IF(AND(V649="DSP",Z649="DSP"),X649*4,IF(AND(X649="DSP",Z649="DSP"),V649*2,IF(V649="DSP",(X649+Z649)*2,IF(X649="DSP",V649+Z649*2,IF(Z649="DSP",V649+X649*2,IF(Z649="VAL","VALIDÉ",V649+X649+Z649))))))))</f>
        <v>7.5</v>
      </c>
      <c r="AB649" s="468">
        <v>38.64</v>
      </c>
      <c r="AC649" s="420">
        <f>IF(AB649="ABI",0,IF(AB649="DNF",0,IF(AB649="DSP","DSP",IF(AB649="VAL","VAL",(IF(A649="F",VLOOKUP(AB649,nagefille,2),VLOOKUP(AB649,nagegarçon,2)))))))</f>
        <v>11</v>
      </c>
      <c r="AD649" s="423">
        <f>IF(AC649="VAL","VALIDÉ",AC649)</f>
        <v>11</v>
      </c>
      <c r="AE649" s="424">
        <f>IF(AND(H649="DSP",M649="DSP",T649="DSP",AA649="DSP",AD649="DSP"),"DSP",IF(AND(H649="DSP",M649="DSP",T649="DSP",AA649="DSP"),AD649,IF(AND(H649="DSP",M649="DSP",T649="DSP",AD649="DSP"),AA649,IF(AND(H649="DSP",M649="DSP",AA649="DSP",AD649="DSP"),T649,IF(AND(H649="DSP",T649="DSP",AA649="DSP",AD649="DSP"),M649,IF(AND(M649="DSP",T649="DSP",AA649="DSP",AD649="DSP"),H649,IF(AND(T649="DSP",AA649="DSP",AD649="DSP"),(H649+M649)/2,IF(AND(M649="DSP",AA649="DSP",AD649="DSP"),(H649+T649)/2,IF(AND(H649="DSP",AA649="DSP",AD649="DSP"),(M649+T649)/2,IF(AND(M649="DSP",T649="DSP",AD649="DSP"),(H649+AA649)/2,IF(AND(H649="DSP",T649="DSP",AD649="DSP"),(M649+AA649)/2,IF(AND(H649="DSP",M649="DSP",AD649="DSP"),(T649+AA649)/2,IF(AND(M649="DSP",T649="DSP",AA649="DSP"),(H649+AD649)/2,IF(AND(H649="DSP",T649="DSP",AA649="DSP"),(M649+AD649)/2,IF(AND(H649="DSP",M649="DSP",AA649="DSP"),(T649+AD649)/2,IF(AND(H649="DSP",M649="DSP",T649="DSP"),(AA649+AD649)/2,IF(AND(H649="DSP",M649="DSP"),(T649+AA649+AD649)/3,IF(AND(H649="DSP",T649="DSP"),(M649+AA649+AD649)/3,IF(AND(M649="DSP",T649="DSP"),(H649+AA649+AD649)/3,IF(AND(H649="DSP",AA649="DSP"),(M649+T649+AD649)/3,IF(AND(M649="DSP",AA649="DSP"),(H649+T649+AD649)/3,IF(AND(T649="DSP",AA649="DSP"),(H649+M649+AD649)/3,IF(AND(H649="DSP",AD649="DSP"),(M649+T649+AA649)/3,IF(AND(M649="DSP",AD649="DSP"),(H649+T649+AA649)/3,IF(AND(T649="DSP",AD649="DSP"),(H649+M649+AA649)/3,IF(AND(AA649="DSP",AD649="DSP"),(H649+M649+T649)/3,IF(H649="DSP",(M649+T649+AA649+AD649)/4,IF(M649="DSP",(H649+T649+AA649+AD649)/4,IF(T649="DSP",(H649+M649+AA649+AD649)/4,IF(AA649="DSP",(H649+M649+T649+AD649)/4,IF(AD649="DSP",(H649+M649+T649+AA649)/4,SUM(H649+M649+T649+AA649+AD649)/5)))))))))))))))))))))))))))))))</f>
        <v>10.5</v>
      </c>
      <c r="AF649" s="425">
        <f>IF(AE649="DSP",0,AE649)</f>
        <v>10.5</v>
      </c>
      <c r="AG649" s="484">
        <f>RANK(AF649,$AF$3:$AF$651,0)</f>
        <v>388</v>
      </c>
      <c r="AH649" s="426">
        <f>IF(ISERROR(VLOOKUP(B649,'Notes Ecrit'!$A$2:$B$650,2,FALSE)),"ABI",(VLOOKUP(B649,'Notes Ecrit'!$A$2:$B$650,2,FALSE)))</f>
        <v>4</v>
      </c>
      <c r="AI649" s="425">
        <f>IF(OR(AH649="ABI",AH649="VALIDÉ"),0,AH649)</f>
        <v>4</v>
      </c>
      <c r="AJ649" s="488">
        <f>RANK(AI649,$AI$3:$AI$651,0)</f>
        <v>490</v>
      </c>
      <c r="AK649" s="427">
        <f>IF(AH649="ABI","DEF",IF(AE649="DSP",AH649,(AE649*0.5+AH649*0.5)))</f>
        <v>7.25</v>
      </c>
    </row>
    <row r="650" spans="1:37" ht="16.5" customHeight="1" thickBot="1" x14ac:dyDescent="0.35">
      <c r="A650" s="414" t="s">
        <v>1026</v>
      </c>
      <c r="B650" s="415">
        <v>21721994</v>
      </c>
      <c r="C650" s="446" t="s">
        <v>1021</v>
      </c>
      <c r="D650" s="447" t="s">
        <v>1022</v>
      </c>
      <c r="E650" s="468">
        <v>15</v>
      </c>
      <c r="F650" s="469">
        <f>IF(E650="ABI","ABI",IF(E650="DSP","DSP",IF(E650="VAL","VAL",(VLOOKUP(E650,tpstest,2)))))</f>
        <v>17</v>
      </c>
      <c r="G650" s="420">
        <f>IF(F650="ABI",0,IF(F650="DSP","DSP",IF(F650="VAL","VAL",(IF(A650="F",VLOOKUP(F650,endurfille,2),VLOOKUP(F650,endurgarçon,2))))))</f>
        <v>12</v>
      </c>
      <c r="H650" s="421">
        <f>IF(G650="VAL","VALIDÉ",G650)</f>
        <v>12</v>
      </c>
      <c r="I650" s="468">
        <v>3.45</v>
      </c>
      <c r="J650" s="420">
        <f>IF(I650="ABI",0,IF(I650="DSP","DSP",IF(I650="VAL","VAL",(IF(A650="F",VLOOKUP(I650,VIT20MF,2),VLOOKUP(I650,Vit20MG,2))))))</f>
        <v>13</v>
      </c>
      <c r="K650" s="468">
        <v>7.35</v>
      </c>
      <c r="L650" s="420">
        <f>IF(K650="ABI",0,IF(K650="DSP","DSP",IF(K650="VAL","VAL",(IF(A650="F",VLOOKUP(K650,vit50mf,2),VLOOKUP(K650,vit50mg,2))))))</f>
        <v>7</v>
      </c>
      <c r="M650" s="421">
        <f>IF(OR(J650="DSP",L650="DSP"),"DSP",IF(L650="VAL","VALIDÉ",(J650+L650)/2))</f>
        <v>10</v>
      </c>
      <c r="N650" s="468">
        <v>96</v>
      </c>
      <c r="O650" s="468">
        <v>86</v>
      </c>
      <c r="P650" s="470">
        <f>IF(OR(N650="DSP",N650="ABI",N650="VAL"),0,N650/O650)</f>
        <v>1.1162790697674418</v>
      </c>
      <c r="Q650" s="420">
        <f>IF(N650="ABI",0,IF(N650="DSP","DSP",IF(N650="VAL","VAL",IF(A650="F",VLOOKUP(P650,forcefille,2),VLOOKUP(P650,forcegarçon,2)))))</f>
        <v>6</v>
      </c>
      <c r="R650" s="468">
        <v>41</v>
      </c>
      <c r="S650" s="420">
        <f>IF(R650="ABI",0,IF(R650="DSP","DSP",IF(R650="VAL","VAL",IF(A650="F",VLOOKUP(R650,détfille,2),VLOOKUP(R650,détgarçon,2)))))</f>
        <v>3.5</v>
      </c>
      <c r="T650" s="421">
        <f>IF(OR(Q650="VAL",S650="VAL"),"VALIDÉ",IF(AND(Q650="DSP",S650="DSP"),"DSP",IF(Q650="DSP",S650*2,IF(S650="DSP",Q650*2,(Q650+S650)))))</f>
        <v>9.5</v>
      </c>
      <c r="U650" s="468">
        <v>29.19</v>
      </c>
      <c r="V650" s="420">
        <f>IF(U650="ABI",0,IF(U650="DSP","DSP",IF(U650="VAL","VAL",IF(A650="F",VLOOKUP(U650,coorfille,2),VLOOKUP(U650,coorgarçon,2)))))</f>
        <v>3.25</v>
      </c>
      <c r="W650" s="468">
        <v>-2</v>
      </c>
      <c r="X650" s="420">
        <f>IF(W650="ABI",0,IF(W650="DSP","DSP",IF(W650="VAL","VAL",IF(A650="F",VLOOKUP(W650,SouplesseFille,2),VLOOKUP(W650,SouplesseGarçon,2)))))</f>
        <v>2</v>
      </c>
      <c r="Y650" s="468">
        <v>2</v>
      </c>
      <c r="Z650" s="420">
        <f>IF(Y650="ABI",0,IF(Y650="DSP","DSP",IF(Y650="VAL","VAL",IF(A650="F",VLOOKUP(Y650,eqfille,2),VLOOKUP(Y650,eqgarçon,2)))))</f>
        <v>4</v>
      </c>
      <c r="AA650" s="421">
        <f>IF(AND(V650="DSP",X650="DSP",Z650="DSP"),"DSP",IF(AND(V650="DSP",X650="DSP"),Z650*4,IF(AND(V650="DSP",Z650="DSP"),X650*4,IF(AND(X650="DSP",Z650="DSP"),V650*2,IF(V650="DSP",(X650+Z650)*2,IF(X650="DSP",V650+Z650*2,IF(Z650="DSP",V650+X650*2,IF(Z650="VAL","VALIDÉ",V650+X650+Z650))))))))</f>
        <v>9.25</v>
      </c>
      <c r="AB650" s="468">
        <v>37.75</v>
      </c>
      <c r="AC650" s="420">
        <f>IF(AB650="ABI",0,IF(AB650="DNF",0,IF(AB650="DSP","DSP",IF(AB650="VAL","VAL",(IF(A650="F",VLOOKUP(AB650,nagefille,2),VLOOKUP(AB650,nagegarçon,2)))))))</f>
        <v>12</v>
      </c>
      <c r="AD650" s="423">
        <f>IF(AC650="VAL","VALIDÉ",AC650)</f>
        <v>12</v>
      </c>
      <c r="AE650" s="424">
        <f>IF(AND(H650="DSP",M650="DSP",T650="DSP",AA650="DSP",AD650="DSP"),"DSP",IF(AND(H650="DSP",M650="DSP",T650="DSP",AA650="DSP"),AD650,IF(AND(H650="DSP",M650="DSP",T650="DSP",AD650="DSP"),AA650,IF(AND(H650="DSP",M650="DSP",AA650="DSP",AD650="DSP"),T650,IF(AND(H650="DSP",T650="DSP",AA650="DSP",AD650="DSP"),M650,IF(AND(M650="DSP",T650="DSP",AA650="DSP",AD650="DSP"),H650,IF(AND(T650="DSP",AA650="DSP",AD650="DSP"),(H650+M650)/2,IF(AND(M650="DSP",AA650="DSP",AD650="DSP"),(H650+T650)/2,IF(AND(H650="DSP",AA650="DSP",AD650="DSP"),(M650+T650)/2,IF(AND(M650="DSP",T650="DSP",AD650="DSP"),(H650+AA650)/2,IF(AND(H650="DSP",T650="DSP",AD650="DSP"),(M650+AA650)/2,IF(AND(H650="DSP",M650="DSP",AD650="DSP"),(T650+AA650)/2,IF(AND(M650="DSP",T650="DSP",AA650="DSP"),(H650+AD650)/2,IF(AND(H650="DSP",T650="DSP",AA650="DSP"),(M650+AD650)/2,IF(AND(H650="DSP",M650="DSP",AA650="DSP"),(T650+AD650)/2,IF(AND(H650="DSP",M650="DSP",T650="DSP"),(AA650+AD650)/2,IF(AND(H650="DSP",M650="DSP"),(T650+AA650+AD650)/3,IF(AND(H650="DSP",T650="DSP"),(M650+AA650+AD650)/3,IF(AND(M650="DSP",T650="DSP"),(H650+AA650+AD650)/3,IF(AND(H650="DSP",AA650="DSP"),(M650+T650+AD650)/3,IF(AND(M650="DSP",AA650="DSP"),(H650+T650+AD650)/3,IF(AND(T650="DSP",AA650="DSP"),(H650+M650+AD650)/3,IF(AND(H650="DSP",AD650="DSP"),(M650+T650+AA650)/3,IF(AND(M650="DSP",AD650="DSP"),(H650+T650+AA650)/3,IF(AND(T650="DSP",AD650="DSP"),(H650+M650+AA650)/3,IF(AND(AA650="DSP",AD650="DSP"),(H650+M650+T650)/3,IF(H650="DSP",(M650+T650+AA650+AD650)/4,IF(M650="DSP",(H650+T650+AA650+AD650)/4,IF(T650="DSP",(H650+M650+AA650+AD650)/4,IF(AA650="DSP",(H650+M650+T650+AD650)/4,IF(AD650="DSP",(H650+M650+T650+AA650)/4,SUM(H650+M650+T650+AA650+AD650)/5)))))))))))))))))))))))))))))))</f>
        <v>10.55</v>
      </c>
      <c r="AF650" s="425">
        <f>IF(AE650="DSP",0,AE650)</f>
        <v>10.55</v>
      </c>
      <c r="AG650" s="484">
        <f>RANK(AF650,$AF$3:$AF$651,0)</f>
        <v>381</v>
      </c>
      <c r="AH650" s="426">
        <f>IF(ISERROR(VLOOKUP(B650,'Notes Ecrit'!$A$2:$B$650,2,FALSE)),"ABI",(VLOOKUP(B650,'Notes Ecrit'!$A$2:$B$650,2,FALSE)))</f>
        <v>9</v>
      </c>
      <c r="AI650" s="425">
        <f>IF(OR(AH650="ABI",AH650="VALIDÉ"),0,AH650)</f>
        <v>9</v>
      </c>
      <c r="AJ650" s="488">
        <f>RANK(AI650,$AI$3:$AI$651,0)</f>
        <v>58</v>
      </c>
      <c r="AK650" s="427">
        <f>IF(AH650="ABI","DEF",IF(AE650="DSP",AH650,(AE650*0.5+AH650*0.5)))</f>
        <v>9.7750000000000004</v>
      </c>
    </row>
    <row r="651" spans="1:37" ht="16.5" customHeight="1" thickBot="1" x14ac:dyDescent="0.35">
      <c r="A651" s="414" t="s">
        <v>1026</v>
      </c>
      <c r="B651" s="415">
        <v>21915786</v>
      </c>
      <c r="C651" s="446" t="s">
        <v>1023</v>
      </c>
      <c r="D651" s="447" t="s">
        <v>404</v>
      </c>
      <c r="E651" s="468">
        <v>12</v>
      </c>
      <c r="F651" s="469">
        <f>IF(E651="ABI","ABI",IF(E651="DSP","DSP",IF(E651="VAL","VAL",(VLOOKUP(E651,tpstest,2)))))</f>
        <v>15.5</v>
      </c>
      <c r="G651" s="420">
        <f>IF(F651="ABI",0,IF(F651="DSP","DSP",IF(F651="VAL","VAL",(IF(A651="F",VLOOKUP(F651,endurfille,2),VLOOKUP(F651,endurgarçon,2))))))</f>
        <v>9</v>
      </c>
      <c r="H651" s="421">
        <f>IF(G651="VAL","VALIDÉ",G651)</f>
        <v>9</v>
      </c>
      <c r="I651" s="468">
        <v>3.17</v>
      </c>
      <c r="J651" s="420">
        <f>IF(I651="ABI",0,IF(I651="DSP","DSP",IF(I651="VAL","VAL",(IF(A651="F",VLOOKUP(I651,VIT20MF,2),VLOOKUP(I651,Vit20MG,2))))))</f>
        <v>17</v>
      </c>
      <c r="K651" s="468">
        <v>6.81</v>
      </c>
      <c r="L651" s="420">
        <f>IF(K651="ABI",0,IF(K651="DSP","DSP",IF(K651="VAL","VAL",(IF(A651="F",VLOOKUP(K651,vit50mf,2),VLOOKUP(K651,vit50mg,2))))))</f>
        <v>11</v>
      </c>
      <c r="M651" s="421">
        <f>IF(OR(J651="DSP",L651="DSP"),"DSP",IF(L651="VAL","VALIDÉ",(J651+L651)/2))</f>
        <v>14</v>
      </c>
      <c r="N651" s="468">
        <v>81</v>
      </c>
      <c r="O651" s="468">
        <v>88</v>
      </c>
      <c r="P651" s="470">
        <f>IF(OR(N651="DSP",N651="ABI",N651="VAL"),0,N651/O651)</f>
        <v>0.92045454545454541</v>
      </c>
      <c r="Q651" s="420">
        <f>IF(N651="ABI",0,IF(N651="DSP","DSP",IF(N651="VAL","VAL",IF(A651="F",VLOOKUP(P651,forcefille,2),VLOOKUP(P651,forcegarçon,2)))))</f>
        <v>5</v>
      </c>
      <c r="R651" s="468">
        <v>40.4</v>
      </c>
      <c r="S651" s="420">
        <f>IF(R651="ABI",0,IF(R651="DSP","DSP",IF(R651="VAL","VAL",IF(A651="F",VLOOKUP(R651,détfille,2),VLOOKUP(R651,détgarçon,2)))))</f>
        <v>3</v>
      </c>
      <c r="T651" s="421">
        <f>IF(OR(Q651="VAL",S651="VAL"),"VALIDÉ",IF(AND(Q651="DSP",S651="DSP"),"DSP",IF(Q651="DSP",S651*2,IF(S651="DSP",Q651*2,(Q651+S651)))))</f>
        <v>8</v>
      </c>
      <c r="U651" s="468">
        <v>27.97</v>
      </c>
      <c r="V651" s="420">
        <f>IF(U651="ABI",0,IF(U651="DSP","DSP",IF(U651="VAL","VAL",IF(A651="F",VLOOKUP(U651,coorfille,2),VLOOKUP(U651,coorgarçon,2)))))</f>
        <v>4</v>
      </c>
      <c r="W651" s="468">
        <v>1</v>
      </c>
      <c r="X651" s="420">
        <f>IF(W651="ABI",0,IF(W651="DSP","DSP",IF(W651="VAL","VAL",IF(A651="F",VLOOKUP(W651,SouplesseFille,2),VLOOKUP(W651,SouplesseGarçon,2)))))</f>
        <v>2.75</v>
      </c>
      <c r="Y651" s="468">
        <v>7</v>
      </c>
      <c r="Z651" s="420">
        <f>IF(Y651="ABI",0,IF(Y651="DSP","DSP",IF(Y651="VAL","VAL",IF(A651="F",VLOOKUP(Y651,eqfille,2),VLOOKUP(Y651,eqgarçon,2)))))</f>
        <v>1.5</v>
      </c>
      <c r="AA651" s="421">
        <f>IF(AND(V651="DSP",X651="DSP",Z651="DSP"),"DSP",IF(AND(V651="DSP",X651="DSP"),Z651*4,IF(AND(V651="DSP",Z651="DSP"),X651*4,IF(AND(X651="DSP",Z651="DSP"),V651*2,IF(V651="DSP",(X651+Z651)*2,IF(X651="DSP",V651+Z651*2,IF(Z651="DSP",V651+X651*2,IF(Z651="VAL","VALIDÉ",V651+X651+Z651))))))))</f>
        <v>8.25</v>
      </c>
      <c r="AB651" s="468">
        <v>51.12</v>
      </c>
      <c r="AC651" s="420">
        <f>IF(AB651="ABI",0,IF(AB651="DNF",0,IF(AB651="DSP","DSP",IF(AB651="VAL","VAL",(IF(A651="F",VLOOKUP(AB651,nagefille,2),VLOOKUP(AB651,nagegarçon,2)))))))</f>
        <v>5</v>
      </c>
      <c r="AD651" s="423">
        <f>IF(AC651="VAL","VALIDÉ",AC651)</f>
        <v>5</v>
      </c>
      <c r="AE651" s="424">
        <f>IF(AND(H651="DSP",M651="DSP",T651="DSP",AA651="DSP",AD651="DSP"),"DSP",IF(AND(H651="DSP",M651="DSP",T651="DSP",AA651="DSP"),AD651,IF(AND(H651="DSP",M651="DSP",T651="DSP",AD651="DSP"),AA651,IF(AND(H651="DSP",M651="DSP",AA651="DSP",AD651="DSP"),T651,IF(AND(H651="DSP",T651="DSP",AA651="DSP",AD651="DSP"),M651,IF(AND(M651="DSP",T651="DSP",AA651="DSP",AD651="DSP"),H651,IF(AND(T651="DSP",AA651="DSP",AD651="DSP"),(H651+M651)/2,IF(AND(M651="DSP",AA651="DSP",AD651="DSP"),(H651+T651)/2,IF(AND(H651="DSP",AA651="DSP",AD651="DSP"),(M651+T651)/2,IF(AND(M651="DSP",T651="DSP",AD651="DSP"),(H651+AA651)/2,IF(AND(H651="DSP",T651="DSP",AD651="DSP"),(M651+AA651)/2,IF(AND(H651="DSP",M651="DSP",AD651="DSP"),(T651+AA651)/2,IF(AND(M651="DSP",T651="DSP",AA651="DSP"),(H651+AD651)/2,IF(AND(H651="DSP",T651="DSP",AA651="DSP"),(M651+AD651)/2,IF(AND(H651="DSP",M651="DSP",AA651="DSP"),(T651+AD651)/2,IF(AND(H651="DSP",M651="DSP",T651="DSP"),(AA651+AD651)/2,IF(AND(H651="DSP",M651="DSP"),(T651+AA651+AD651)/3,IF(AND(H651="DSP",T651="DSP"),(M651+AA651+AD651)/3,IF(AND(M651="DSP",T651="DSP"),(H651+AA651+AD651)/3,IF(AND(H651="DSP",AA651="DSP"),(M651+T651+AD651)/3,IF(AND(M651="DSP",AA651="DSP"),(H651+T651+AD651)/3,IF(AND(T651="DSP",AA651="DSP"),(H651+M651+AD651)/3,IF(AND(H651="DSP",AD651="DSP"),(M651+T651+AA651)/3,IF(AND(M651="DSP",AD651="DSP"),(H651+T651+AA651)/3,IF(AND(T651="DSP",AD651="DSP"),(H651+M651+AA651)/3,IF(AND(AA651="DSP",AD651="DSP"),(H651+M651+T651)/3,IF(H651="DSP",(M651+T651+AA651+AD651)/4,IF(M651="DSP",(H651+T651+AA651+AD651)/4,IF(T651="DSP",(H651+M651+AA651+AD651)/4,IF(AA651="DSP",(H651+M651+T651+AD651)/4,IF(AD651="DSP",(H651+M651+T651+AA651)/4,SUM(H651+M651+T651+AA651+AD651)/5)))))))))))))))))))))))))))))))</f>
        <v>8.85</v>
      </c>
      <c r="AF651" s="425">
        <f>IF(AE651="DSP",0,AE651)</f>
        <v>8.85</v>
      </c>
      <c r="AG651" s="484">
        <f>RANK(AF651,$AF$3:$AF$651,0)</f>
        <v>511</v>
      </c>
      <c r="AH651" s="426">
        <f>IF(ISERROR(VLOOKUP(B651,'Notes Ecrit'!$A$2:$B$650,2,FALSE)),"ABI",(VLOOKUP(B651,'Notes Ecrit'!$A$2:$B$650,2,FALSE)))</f>
        <v>4</v>
      </c>
      <c r="AI651" s="425">
        <f>IF(OR(AH651="ABI",AH651="VALIDÉ"),0,AH651)</f>
        <v>4</v>
      </c>
      <c r="AJ651" s="488">
        <f>RANK(AI651,$AI$3:$AI$651,0)</f>
        <v>490</v>
      </c>
      <c r="AK651" s="427">
        <f>IF(AH651="ABI","DEF",IF(AE651="DSP",AH651,(AE651*0.5+AH651*0.5)))</f>
        <v>6.4249999999999998</v>
      </c>
    </row>
    <row r="652" spans="1:37" ht="16.5" customHeight="1" thickBot="1" x14ac:dyDescent="0.35">
      <c r="A652" s="471" t="s">
        <v>1026</v>
      </c>
      <c r="B652" s="472">
        <v>21904531</v>
      </c>
      <c r="C652" s="610" t="s">
        <v>1024</v>
      </c>
      <c r="D652" s="617" t="s">
        <v>161</v>
      </c>
      <c r="E652" s="473">
        <v>20</v>
      </c>
      <c r="F652" s="474">
        <f>IF(E652="ABI","ABI",IF(E652="DSP","DSP",IF(E652="VAL","VAL",(VLOOKUP(E652,tpstest,2)))))</f>
        <v>19.5</v>
      </c>
      <c r="G652" s="475">
        <f>IF(F652="ABI",0,IF(F652="DSP","DSP",IF(F652="VAL","VAL",(IF(A652="F",VLOOKUP(F652,endurfille,2),VLOOKUP(F652,endurgarçon,2))))))</f>
        <v>17</v>
      </c>
      <c r="H652" s="476">
        <f>IF(G652="VAL","VALIDÉ",G652)</f>
        <v>17</v>
      </c>
      <c r="I652" s="473">
        <v>2.93</v>
      </c>
      <c r="J652" s="475">
        <f>IF(I652="ABI",0,IF(I652="DSP","DSP",IF(I652="VAL","VAL",(IF(A652="F",VLOOKUP(I652,VIT20MF,2),VLOOKUP(I652,Vit20MG,2))))))</f>
        <v>20</v>
      </c>
      <c r="K652" s="473">
        <v>6.21</v>
      </c>
      <c r="L652" s="475">
        <f>IF(K652="ABI",0,IF(K652="DSP","DSP",IF(K652="VAL","VAL",(IF(A652="F",VLOOKUP(K652,vit50mf,2),VLOOKUP(K652,vit50mg,2))))))</f>
        <v>15</v>
      </c>
      <c r="M652" s="477">
        <f>IF(OR(J652="DSP",L652="DSP"),"DSP",IF(L652="VAL","VALIDÉ",(J652+L652)/2))</f>
        <v>17.5</v>
      </c>
      <c r="N652" s="473">
        <v>64</v>
      </c>
      <c r="O652" s="473">
        <v>71</v>
      </c>
      <c r="P652" s="478">
        <f>IF(OR(N652="DSP",N652="ABI",N652="VAL"),0,N652/O652)</f>
        <v>0.90140845070422537</v>
      </c>
      <c r="Q652" s="475">
        <f>IF(N652="ABI",0,IF(N652="DSP","DSP",IF(N652="VAL","VAL",IF(A652="F",VLOOKUP(P652,forcefille,2),VLOOKUP(P652,forcegarçon,2)))))</f>
        <v>5</v>
      </c>
      <c r="R652" s="473">
        <v>51.6</v>
      </c>
      <c r="S652" s="475">
        <f>IF(R652="ABI",0,IF(R652="DSP","DSP",IF(R652="VAL","VAL",IF(A652="F",VLOOKUP(R652,détfille,2),VLOOKUP(R652,détgarçon,2)))))</f>
        <v>6</v>
      </c>
      <c r="T652" s="476">
        <f>IF(OR(Q652="VAL",S652="VAL"),"VALIDÉ",IF(AND(Q652="DSP",S652="DSP"),"DSP",IF(Q652="DSP",S652*2,IF(S652="DSP",Q652*2,(Q652+S652)))))</f>
        <v>11</v>
      </c>
      <c r="U652" s="473">
        <v>22.54</v>
      </c>
      <c r="V652" s="475">
        <f>IF(U652="ABI",0,IF(U652="DSP","DSP",IF(U652="VAL","VAL",IF(A652="F",VLOOKUP(U652,coorfille,2),VLOOKUP(U652,coorgarçon,2)))))</f>
        <v>6.5</v>
      </c>
      <c r="W652" s="473">
        <v>-30</v>
      </c>
      <c r="X652" s="475">
        <f>IF(W652="ABI",0,IF(W652="DSP","DSP",IF(W652="VAL","VAL",IF(A652="F",VLOOKUP(W652,SouplesseFille,2),VLOOKUP(W652,SouplesseGarçon,2)))))</f>
        <v>0</v>
      </c>
      <c r="Y652" s="473">
        <v>5</v>
      </c>
      <c r="Z652" s="475">
        <f>IF(Y652="ABI",0,IF(Y652="DSP","DSP",IF(Y652="VAL","VAL",IF(A652="F",VLOOKUP(Y652,eqfille,2),VLOOKUP(Y652,eqgarçon,2)))))</f>
        <v>2.5</v>
      </c>
      <c r="AA652" s="477">
        <f>IF(AND(V652="DSP",X652="DSP",Z652="DSP"),"DSP",IF(AND(V652="DSP",X652="DSP"),Z652*4,IF(AND(V652="DSP",Z652="DSP"),X652*4,IF(AND(X652="DSP",Z652="DSP"),V652*2,IF(V652="DSP",(X652+Z652)*2,IF(X652="DSP",V652+Z652*2,IF(Z652="DSP",V652+X652*2,IF(Z652="VAL","VALIDÉ",V652+X652+Z652))))))))</f>
        <v>9</v>
      </c>
      <c r="AB652" s="473">
        <v>47.21</v>
      </c>
      <c r="AC652" s="475">
        <f>IF(AB652="ABI",0,IF(AB652="DNF",0,IF(AB652="DSP","DSP",IF(AB652="VAL","VAL",(IF(A652="F",VLOOKUP(AB652,nagefille,2),VLOOKUP(AB652,nagegarçon,2)))))))</f>
        <v>7</v>
      </c>
      <c r="AD652" s="479">
        <f>IF(AC652="VAL","VALIDÉ",AC652)</f>
        <v>7</v>
      </c>
      <c r="AE652" s="480">
        <f>IF(AND(H652="DSP",M652="DSP",T652="DSP",AA652="DSP",AD652="DSP"),"DSP",IF(AND(H652="DSP",M652="DSP",T652="DSP",AA652="DSP"),AD652,IF(AND(H652="DSP",M652="DSP",T652="DSP",AD652="DSP"),AA652,IF(AND(H652="DSP",M652="DSP",AA652="DSP",AD652="DSP"),T652,IF(AND(H652="DSP",T652="DSP",AA652="DSP",AD652="DSP"),M652,IF(AND(M652="DSP",T652="DSP",AA652="DSP",AD652="DSP"),H652,IF(AND(T652="DSP",AA652="DSP",AD652="DSP"),(H652+M652)/2,IF(AND(M652="DSP",AA652="DSP",AD652="DSP"),(H652+T652)/2,IF(AND(H652="DSP",AA652="DSP",AD652="DSP"),(M652+T652)/2,IF(AND(M652="DSP",T652="DSP",AD652="DSP"),(H652+AA652)/2,IF(AND(H652="DSP",T652="DSP",AD652="DSP"),(M652+AA652)/2,IF(AND(H652="DSP",M652="DSP",AD652="DSP"),(T652+AA652)/2,IF(AND(M652="DSP",T652="DSP",AA652="DSP"),(H652+AD652)/2,IF(AND(H652="DSP",T652="DSP",AA652="DSP"),(M652+AD652)/2,IF(AND(H652="DSP",M652="DSP",AA652="DSP"),(T652+AD652)/2,IF(AND(H652="DSP",M652="DSP",T652="DSP"),(AA652+AD652)/2,IF(AND(H652="DSP",M652="DSP"),(T652+AA652+AD652)/3,IF(AND(H652="DSP",T652="DSP"),(M652+AA652+AD652)/3,IF(AND(M652="DSP",T652="DSP"),(H652+AA652+AD652)/3,IF(AND(H652="DSP",AA652="DSP"),(M652+T652+AD652)/3,IF(AND(M652="DSP",AA652="DSP"),(H652+T652+AD652)/3,IF(AND(T652="DSP",AA652="DSP"),(H652+M652+AD652)/3,IF(AND(H652="DSP",AD652="DSP"),(M652+T652+AA652)/3,IF(AND(M652="DSP",AD652="DSP"),(H652+T652+AA652)/3,IF(AND(T652="DSP",AD652="DSP"),(H652+M652+AA652)/3,IF(AND(AA652="DSP",AD652="DSP"),(H652+M652+T652)/3,IF(H652="DSP",(M652+T652+AA652+AD652)/4,IF(M652="DSP",(H652+T652+AA652+AD652)/4,IF(T652="DSP",(H652+M652+AA652+AD652)/4,IF(AA652="DSP",(H652+M652+T652+AD652)/4,IF(AD652="DSP",(H652+M652+T652+AA652)/4,SUM(H652+M652+T652+AA652+AD652)/5)))))))))))))))))))))))))))))))</f>
        <v>12.3</v>
      </c>
      <c r="AF652" s="481">
        <f>IF(AE652="DSP",0,AE652)</f>
        <v>12.3</v>
      </c>
      <c r="AG652" s="485">
        <f>RANK(AF652,$AF$3:$AF$651,0)</f>
        <v>153</v>
      </c>
      <c r="AH652" s="482">
        <f>IF(ISERROR(VLOOKUP(B652,'Notes Ecrit'!$A$2:$B$650,2,FALSE)),"ABI",(VLOOKUP(B652,'Notes Ecrit'!$A$2:$B$650,2,FALSE)))</f>
        <v>3.5</v>
      </c>
      <c r="AI652" s="481">
        <f>IF(OR(AH652="ABI",AH652="VALIDÉ"),0,AH652)</f>
        <v>3.5</v>
      </c>
      <c r="AJ652" s="489">
        <f>RANK(AI652,$AI$3:$AI$651,0)</f>
        <v>531</v>
      </c>
      <c r="AK652" s="483">
        <f>IF(AH652="ABI","DEF",IF(AE652="DSP",AH652,(AE652*0.5+AH652*0.5)))</f>
        <v>7.9</v>
      </c>
    </row>
    <row r="653" spans="1:37" ht="17.25" thickBot="1" x14ac:dyDescent="0.3">
      <c r="A653" s="392"/>
      <c r="B653" s="498"/>
      <c r="C653" s="389"/>
      <c r="D653" s="390"/>
      <c r="E653" s="393"/>
      <c r="F653" s="394"/>
      <c r="G653" s="395"/>
      <c r="H653" s="396"/>
      <c r="I653" s="393"/>
      <c r="J653" s="395"/>
      <c r="K653" s="393"/>
      <c r="L653" s="395"/>
      <c r="M653" s="396"/>
      <c r="N653" s="393"/>
      <c r="O653" s="393"/>
      <c r="P653" s="397"/>
      <c r="Q653" s="395"/>
      <c r="R653" s="393"/>
      <c r="S653" s="395"/>
      <c r="T653" s="396"/>
      <c r="U653" s="398"/>
      <c r="V653" s="395"/>
      <c r="W653" s="393"/>
      <c r="X653" s="395"/>
      <c r="Y653" s="393"/>
      <c r="Z653" s="395"/>
      <c r="AA653" s="396"/>
      <c r="AB653" s="392"/>
      <c r="AC653" s="395"/>
      <c r="AD653" s="396"/>
      <c r="AE653" s="399"/>
      <c r="AF653" s="391"/>
      <c r="AG653" s="486"/>
      <c r="AH653" s="400"/>
      <c r="AI653" s="391"/>
      <c r="AJ653" s="490"/>
      <c r="AK653" s="401"/>
    </row>
    <row r="654" spans="1:37" ht="16.5" x14ac:dyDescent="0.2">
      <c r="A654" s="576" t="s">
        <v>82</v>
      </c>
      <c r="B654" s="576"/>
      <c r="C654" s="573" t="s">
        <v>82</v>
      </c>
      <c r="D654" s="573"/>
      <c r="E654" s="361">
        <f>AVERAGE(E4:E652)</f>
        <v>15.617915904936014</v>
      </c>
      <c r="F654" s="362">
        <f>AVERAGE(F4:F652)</f>
        <v>17.308043875685559</v>
      </c>
      <c r="G654" s="370">
        <f>AVERAGE(G4:G652)</f>
        <v>12.262458471760798</v>
      </c>
      <c r="H654" s="372">
        <f>AVERAGE(H4:H652)</f>
        <v>12.262458471760798</v>
      </c>
      <c r="I654" s="373">
        <f>AVERAGE(I4:I652)</f>
        <v>3.2998713235294108</v>
      </c>
      <c r="J654" s="374">
        <f>AVERAGE(J4:J652)</f>
        <v>14.921926910299003</v>
      </c>
      <c r="K654" s="375">
        <f>AVERAGE(K4:K652)</f>
        <v>7.1134742647058831</v>
      </c>
      <c r="L654" s="374">
        <f>AVERAGE(L4:L652)</f>
        <v>9.7757475083056473</v>
      </c>
      <c r="M654" s="372">
        <f>AVERAGE(M4:M652)</f>
        <v>12.348837209302326</v>
      </c>
      <c r="N654" s="375">
        <f>AVERAGE(N4:N652)</f>
        <v>52.493566176470587</v>
      </c>
      <c r="O654" s="375">
        <f>AVERAGE(O4:O652)</f>
        <v>66.922661870503603</v>
      </c>
      <c r="P654" s="375">
        <f>AVERAGE(P4:P652)</f>
        <v>0.6787508527827959</v>
      </c>
      <c r="Q654" s="374">
        <f>AVERAGE(Q4:Q652)</f>
        <v>4.3727121464226286</v>
      </c>
      <c r="R654" s="375">
        <f>AVERAGE(R4:R652)</f>
        <v>40.079707495429624</v>
      </c>
      <c r="S654" s="374">
        <f>AVERAGE(S4:S652)</f>
        <v>3.8800330033003303</v>
      </c>
      <c r="T654" s="372">
        <f>AVERAGE(T4:T652)</f>
        <v>8.2521381578947377</v>
      </c>
      <c r="U654" s="375">
        <f>AVERAGE(U4:U652)</f>
        <v>27.094290976058925</v>
      </c>
      <c r="V654" s="374">
        <f>AVERAGE(V4:V652)</f>
        <v>4.1903171953255427</v>
      </c>
      <c r="W654" s="375">
        <f>AVERAGE(W4:W652)</f>
        <v>-4.1974637681159424</v>
      </c>
      <c r="X654" s="374">
        <f>AVERAGE(X4:X652)</f>
        <v>1.7923519736842106</v>
      </c>
      <c r="Y654" s="375">
        <f>AVERAGE(Y4:Y652)</f>
        <v>3.9801084990958411</v>
      </c>
      <c r="Z654" s="374">
        <f>AVERAGE(Z4:Z652)</f>
        <v>2.7376644736842106</v>
      </c>
      <c r="AA654" s="372">
        <f>AVERAGE(AA4:AA652)</f>
        <v>8.7417898193760255</v>
      </c>
      <c r="AB654" s="375">
        <f>AVERAGE(AB4:AB652)</f>
        <v>42.212666666666671</v>
      </c>
      <c r="AC654" s="374">
        <f>AVERAGE(AC4:AC652)</f>
        <v>8.8588435374149661</v>
      </c>
      <c r="AD654" s="372">
        <f>AVERAGE(AD4:AD652)</f>
        <v>8.8588435374149661</v>
      </c>
      <c r="AE654" s="363">
        <f>AVERAGE(AE4:AE652)</f>
        <v>10.162666666666674</v>
      </c>
      <c r="AF654" s="361">
        <f>AVERAGE(AF4:AF652)</f>
        <v>9.9434411915767917</v>
      </c>
      <c r="AG654" s="379"/>
      <c r="AH654" s="361">
        <f>AVERAGE(AH4:AH652)</f>
        <v>6.3631756756756754</v>
      </c>
      <c r="AI654" s="361">
        <f>AVERAGE(AI4:AI652)</f>
        <v>5.8043143297380588</v>
      </c>
      <c r="AJ654" s="379"/>
      <c r="AK654" s="363">
        <f>AVERAGE(AK4:AK652)</f>
        <v>8.5914977477477521</v>
      </c>
    </row>
    <row r="655" spans="1:37" ht="16.5" x14ac:dyDescent="0.2">
      <c r="A655" s="577" t="s">
        <v>80</v>
      </c>
      <c r="B655" s="577"/>
      <c r="C655" s="573" t="s">
        <v>80</v>
      </c>
      <c r="D655" s="573"/>
      <c r="E655" s="364">
        <f>AVERAGEIF($A$4:$A$652, "F", E4:E652)</f>
        <v>11.925925925925926</v>
      </c>
      <c r="F655" s="365">
        <f>AVERAGEIF($A$4:$A$652, "F", F4:F652)</f>
        <v>15.462962962962964</v>
      </c>
      <c r="G655" s="368">
        <f>AVERAGEIF($A$4:$A$652, "F", G4:G652)</f>
        <v>11.431952662721894</v>
      </c>
      <c r="H655" s="377">
        <f>AVERAGEIF($A$4:$A$652, "F", H4:H652)</f>
        <v>11.431952662721894</v>
      </c>
      <c r="I655" s="364">
        <f>AVERAGEIF($A$4:$A$652, "F", I4:I652)</f>
        <v>3.5773913043478265</v>
      </c>
      <c r="J655" s="378">
        <f>AVERAGEIF($A$4:$A$652, "F", J4:J652)</f>
        <v>14.372781065088757</v>
      </c>
      <c r="K655" s="364">
        <f>AVERAGEIF($A$4:$A$652, "F", K4:K652)</f>
        <v>7.8752173913043499</v>
      </c>
      <c r="L655" s="378">
        <f>AVERAGEIF($A$4:$A$652, "F", L4:L652)</f>
        <v>9.3491124260355036</v>
      </c>
      <c r="M655" s="377">
        <f>AVERAGEIF($A$4:$A$652, "F", M4:M652)</f>
        <v>11.86094674556213</v>
      </c>
      <c r="N655" s="364">
        <f>AVERAGEIF($A$4:$A$652, "F", N4:N652)</f>
        <v>34.993788819875775</v>
      </c>
      <c r="O655" s="364">
        <f>AVERAGEIF($A$4:$A$652, "F", O4:O652)</f>
        <v>59.830303030303028</v>
      </c>
      <c r="P655" s="364">
        <f>AVERAGEIF($A$4:$A$652, "F", P4:P652)</f>
        <v>0.52693285368506471</v>
      </c>
      <c r="Q655" s="378">
        <f>AVERAGEIF($A$4:$A$652, "F", Q4:Q652)</f>
        <v>5.1852941176470591</v>
      </c>
      <c r="R655" s="364">
        <f>AVERAGEIF($A$4:$A$652, "F", R4:R652)</f>
        <v>31.000617283950632</v>
      </c>
      <c r="S655" s="378">
        <f>AVERAGEIF($A$4:$A$652, "F", S4:S652)</f>
        <v>4.7397660818713447</v>
      </c>
      <c r="T655" s="377">
        <f>AVERAGEIF($A$4:$A$652, "F", T4:T652)</f>
        <v>9.9273255813953494</v>
      </c>
      <c r="U655" s="364">
        <f>AVERAGEIF($A$4:$A$652, "F", U4:U652)</f>
        <v>28.638374999999996</v>
      </c>
      <c r="V655" s="378">
        <f>AVERAGEIF($A$4:$A$652, "F", V4:V652)</f>
        <v>4.3467261904761907</v>
      </c>
      <c r="W655" s="364">
        <f>AVERAGEIF($A$4:$A$652, "F", W4:W652)</f>
        <v>1.0365853658536586</v>
      </c>
      <c r="X655" s="378">
        <f>AVERAGEIF($A$4:$A$652, "F", X4:X652)</f>
        <v>2.5683139534883721</v>
      </c>
      <c r="Y655" s="364">
        <f>AVERAGEIF($A$4:$A$652, "F", Y4:Y652)</f>
        <v>2.9447852760736195</v>
      </c>
      <c r="Z655" s="378">
        <f>AVERAGEIF($A$4:$A$652, "F", Z4:Z652)</f>
        <v>3.3625730994152048</v>
      </c>
      <c r="AA655" s="377">
        <f>AVERAGEIF($A$4:$A$652, "F", AA4:AA652)</f>
        <v>10.32703488372093</v>
      </c>
      <c r="AB655" s="364">
        <f>AVERAGEIF($A$4:$A$652, "F", AB4:AB652)</f>
        <v>47.156423841059599</v>
      </c>
      <c r="AC655" s="378">
        <f>AVERAGEIF($A$4:$A$652, "F", AC4:AC652)</f>
        <v>8.9570552147239262</v>
      </c>
      <c r="AD655" s="377">
        <f>AVERAGEIF($A$4:$A$652, "F", AD4:AD652)</f>
        <v>8.9570552147239262</v>
      </c>
      <c r="AE655" s="366">
        <f>AVERAGEIF($A$4:$A$652, "F", AE4:AE652)</f>
        <v>10.519114877589454</v>
      </c>
      <c r="AF655" s="364">
        <f>AVERAGEIF($A$4:$A$652, "F", AF4:AF652)</f>
        <v>10.11893115942029</v>
      </c>
      <c r="AG655" s="379"/>
      <c r="AH655" s="364">
        <f>AVERAGEIF($A$4:$A$652, "F", AH4:AH652)</f>
        <v>6.4685714285714289</v>
      </c>
      <c r="AI655" s="364">
        <f>AVERAGEIF($A$4:$A$652, "F", AI4:AI652)</f>
        <v>6.1521739130434785</v>
      </c>
      <c r="AJ655" s="379"/>
      <c r="AK655" s="366">
        <f>AVERAGEIF($A$4:$A$652, "F", AK4:AK652)</f>
        <v>8.6099523809523806</v>
      </c>
    </row>
    <row r="656" spans="1:37" ht="17.25" thickBot="1" x14ac:dyDescent="0.25">
      <c r="A656" s="575" t="s">
        <v>81</v>
      </c>
      <c r="B656" s="575"/>
      <c r="C656" s="573" t="s">
        <v>81</v>
      </c>
      <c r="D656" s="573"/>
      <c r="E656" s="331">
        <f>AVERAGEIF($A$4:$A$652, "M", E4:E652)</f>
        <v>17.171428571428571</v>
      </c>
      <c r="F656" s="367">
        <f>AVERAGEIF($A$4:$A$652, "M", F4:F652)</f>
        <v>18.084415584415584</v>
      </c>
      <c r="G656" s="371">
        <f>AVERAGEIF($A$4:$A$652, "M", G4:G652)</f>
        <v>12.58660508083141</v>
      </c>
      <c r="H656" s="369">
        <f>AVERAGEIF($A$4:$A$652, "M", H4:H652)</f>
        <v>12.58660508083141</v>
      </c>
      <c r="I656" s="376">
        <f>AVERAGEIF($A$4:$A$652, "M", I4:I652)</f>
        <v>3.1832114882506524</v>
      </c>
      <c r="J656" s="371">
        <f>AVERAGEIF($A$4:$A$652, "M", J4:J652)</f>
        <v>15.136258660508084</v>
      </c>
      <c r="K656" s="376">
        <f>AVERAGEIF($A$4:$A$652, "M", K4:K652)</f>
        <v>6.7932637075718052</v>
      </c>
      <c r="L656" s="371">
        <f>AVERAGEIF($A$4:$A$652, "M", L4:L652)</f>
        <v>9.9422632794457275</v>
      </c>
      <c r="M656" s="369">
        <f>AVERAGEIF($A$4:$A$652, "M", M4:M652)</f>
        <v>12.539260969976905</v>
      </c>
      <c r="N656" s="376">
        <f>AVERAGEIF($A$4:$A$652, "M", N4:N652)</f>
        <v>59.849869451697131</v>
      </c>
      <c r="O656" s="376">
        <f>AVERAGEIF($A$4:$A$652, "M", O4:O652)</f>
        <v>69.915601023017899</v>
      </c>
      <c r="P656" s="376">
        <f>AVERAGEIF($A$4:$A$652, "M", P4:P652)</f>
        <v>0.7402986902548494</v>
      </c>
      <c r="Q656" s="371">
        <f>AVERAGEIF($A$4:$A$652, "M", Q4:Q652)</f>
        <v>4.052204176334107</v>
      </c>
      <c r="R656" s="376">
        <f>AVERAGEIF($A$4:$A$652, "M", R4:R652)</f>
        <v>43.900000000000027</v>
      </c>
      <c r="S656" s="371">
        <f>AVERAGEIF($A$4:$A$652, "M", S4:S652)</f>
        <v>3.5420689655172413</v>
      </c>
      <c r="T656" s="369">
        <f>AVERAGEIF($A$4:$A$652, "M", T4:T652)</f>
        <v>7.5912844036697251</v>
      </c>
      <c r="U656" s="376">
        <f>AVERAGEIF($A$4:$A$652, "M", U4:U652)</f>
        <v>26.449242819843345</v>
      </c>
      <c r="V656" s="371">
        <f>AVERAGEIF($A$4:$A$652, "M", V4:V652)</f>
        <v>4.1293503480278426</v>
      </c>
      <c r="W656" s="376">
        <f>AVERAGEIF($A$4:$A$652, "M", W4:W652)</f>
        <v>-6.40979381443299</v>
      </c>
      <c r="X656" s="371">
        <f>AVERAGEIF($A$4:$A$652, "M", X4:X652)</f>
        <v>1.4862385321100917</v>
      </c>
      <c r="Y656" s="376">
        <f>AVERAGEIF($A$4:$A$652, "M", Y4:Y652)</f>
        <v>4.4128205128205131</v>
      </c>
      <c r="Z656" s="371">
        <f>AVERAGEIF($A$4:$A$652, "M", Z4:Z652)</f>
        <v>2.4931350114416477</v>
      </c>
      <c r="AA656" s="369">
        <f>AVERAGEIF($A$4:$A$652, "M", AA4:AA652)</f>
        <v>8.1178489702517158</v>
      </c>
      <c r="AB656" s="376">
        <f>AVERAGEIF($A$4:$A$652, "M", AB4:AB652)</f>
        <v>40.216657754010669</v>
      </c>
      <c r="AC656" s="371">
        <f>AVERAGEIF($A$4:$A$652, "M", AC4:AC652)</f>
        <v>8.8211764705882345</v>
      </c>
      <c r="AD656" s="369">
        <f>AVERAGEIF($A$4:$A$652, "M", AD4:AD652)</f>
        <v>8.8211764705882345</v>
      </c>
      <c r="AE656" s="328">
        <f>AVERAGEIF($A$4:$A$652, "M", AE4:AE652)</f>
        <v>10.024912663755458</v>
      </c>
      <c r="AF656" s="331">
        <f>AVERAGEIF($A$4:$A$652, "M", AF4:AF652)</f>
        <v>9.8740000000000006</v>
      </c>
      <c r="AG656" s="379"/>
      <c r="AH656" s="331">
        <f>AVERAGEIF($A$4:$A$652, "M", AH4:AH652)</f>
        <v>6.3189448441247</v>
      </c>
      <c r="AI656" s="331">
        <f>AVERAGEIF($A$4:$A$652, "M", AI4:AI652)</f>
        <v>5.666666666666667</v>
      </c>
      <c r="AJ656" s="379"/>
      <c r="AK656" s="328">
        <f>AVERAGEIF($A$4:$A$652, "M", AK4:AK652)</f>
        <v>8.5837529976019269</v>
      </c>
    </row>
    <row r="657" spans="1:37" ht="16.5" x14ac:dyDescent="0.2">
      <c r="A657" s="403"/>
      <c r="B657" s="492"/>
      <c r="C657" s="404"/>
      <c r="D657" s="404"/>
      <c r="E657" s="405"/>
      <c r="F657" s="406"/>
      <c r="G657" s="407"/>
      <c r="H657" s="408"/>
      <c r="I657" s="405"/>
      <c r="J657" s="407"/>
      <c r="K657" s="405"/>
      <c r="L657" s="407"/>
      <c r="M657" s="408"/>
      <c r="N657" s="405"/>
      <c r="O657" s="405"/>
      <c r="P657" s="405"/>
      <c r="Q657" s="407"/>
      <c r="R657" s="405"/>
      <c r="S657" s="407"/>
      <c r="T657" s="408"/>
      <c r="U657" s="405"/>
      <c r="V657" s="407"/>
      <c r="W657" s="405"/>
      <c r="X657" s="407"/>
      <c r="Y657" s="405"/>
      <c r="Z657" s="407"/>
      <c r="AA657" s="408"/>
      <c r="AB657" s="405"/>
      <c r="AC657" s="407"/>
      <c r="AD657" s="408"/>
      <c r="AE657" s="405"/>
      <c r="AF657" s="405"/>
      <c r="AG657" s="402"/>
      <c r="AH657" s="405"/>
      <c r="AI657" s="405"/>
      <c r="AJ657" s="402"/>
      <c r="AK657" s="405"/>
    </row>
    <row r="658" spans="1:37" x14ac:dyDescent="0.2">
      <c r="B658" s="332"/>
      <c r="C658" s="333"/>
      <c r="D658" s="334"/>
      <c r="E658" s="335"/>
      <c r="F658" s="335"/>
      <c r="G658" s="336"/>
      <c r="H658" s="337"/>
      <c r="I658" s="336"/>
      <c r="J658" s="336"/>
      <c r="K658" s="337"/>
      <c r="L658" s="335"/>
      <c r="M658" s="338"/>
      <c r="N658" s="335"/>
      <c r="O658" s="335"/>
      <c r="P658" s="339"/>
      <c r="Q658" s="335"/>
      <c r="R658" s="338"/>
      <c r="S658" s="336"/>
      <c r="T658" s="337"/>
      <c r="U658" s="336"/>
      <c r="V658" s="336"/>
      <c r="W658" s="336"/>
      <c r="X658" s="336"/>
      <c r="Y658" s="337"/>
      <c r="Z658" s="340"/>
      <c r="AA658" s="337"/>
      <c r="AB658" s="337"/>
      <c r="AC658" s="341"/>
      <c r="AD658" s="342"/>
      <c r="AE658" s="343"/>
      <c r="AF658" s="344"/>
      <c r="AG658" s="487"/>
      <c r="AH658" s="345"/>
      <c r="AI658" s="345"/>
      <c r="AJ658" s="487"/>
      <c r="AK658" s="345"/>
    </row>
    <row r="659" spans="1:37" x14ac:dyDescent="0.2">
      <c r="B659" s="332"/>
      <c r="C659" s="333"/>
      <c r="D659" s="334"/>
      <c r="E659" s="335"/>
      <c r="F659" s="335"/>
      <c r="G659" s="336"/>
      <c r="H659" s="337"/>
      <c r="I659" s="336"/>
      <c r="J659" s="336"/>
      <c r="K659" s="337"/>
      <c r="L659" s="335"/>
      <c r="M659" s="338"/>
      <c r="N659" s="335"/>
      <c r="O659" s="335"/>
      <c r="P659" s="339"/>
      <c r="Q659" s="335"/>
      <c r="R659" s="338"/>
      <c r="S659" s="336"/>
      <c r="T659" s="337"/>
      <c r="U659" s="336"/>
      <c r="V659" s="336"/>
      <c r="W659" s="336"/>
      <c r="X659" s="336"/>
      <c r="Y659" s="337"/>
      <c r="Z659" s="340"/>
      <c r="AA659" s="337"/>
      <c r="AB659" s="337"/>
      <c r="AC659" s="341"/>
      <c r="AD659" s="342"/>
      <c r="AE659" s="343"/>
      <c r="AF659" s="344"/>
      <c r="AG659" s="487"/>
      <c r="AH659" s="345"/>
      <c r="AI659" s="345"/>
      <c r="AJ659" s="487"/>
      <c r="AK659" s="345"/>
    </row>
    <row r="660" spans="1:37" x14ac:dyDescent="0.2">
      <c r="B660" s="332"/>
      <c r="C660" s="333"/>
      <c r="D660" s="334"/>
      <c r="E660" s="335"/>
      <c r="F660" s="335"/>
      <c r="G660" s="336"/>
      <c r="H660" s="337"/>
      <c r="I660" s="336"/>
      <c r="J660" s="336"/>
      <c r="K660" s="337"/>
      <c r="L660" s="335"/>
      <c r="M660" s="338"/>
      <c r="N660" s="335"/>
      <c r="O660" s="335"/>
      <c r="P660" s="339"/>
      <c r="Q660" s="335"/>
      <c r="R660" s="338"/>
      <c r="S660" s="336"/>
      <c r="T660" s="337"/>
      <c r="U660" s="336"/>
      <c r="V660" s="336"/>
      <c r="W660" s="336"/>
      <c r="X660" s="336"/>
      <c r="Y660" s="337"/>
      <c r="Z660" s="340"/>
      <c r="AA660" s="337"/>
      <c r="AB660" s="337"/>
      <c r="AC660" s="341"/>
      <c r="AD660" s="342"/>
      <c r="AE660" s="343"/>
      <c r="AF660" s="344"/>
      <c r="AG660" s="487"/>
      <c r="AH660" s="345"/>
      <c r="AI660" s="345"/>
      <c r="AJ660" s="487"/>
      <c r="AK660" s="345"/>
    </row>
    <row r="661" spans="1:37" ht="12.75" customHeight="1" x14ac:dyDescent="0.2">
      <c r="B661" s="574" t="s">
        <v>1157</v>
      </c>
      <c r="C661" s="574"/>
      <c r="D661" s="574"/>
      <c r="E661" s="574"/>
      <c r="F661" s="574"/>
      <c r="G661" s="574"/>
      <c r="H661" s="574"/>
      <c r="I661" s="574"/>
      <c r="J661" s="574"/>
      <c r="K661" s="574"/>
      <c r="L661" s="574"/>
      <c r="M661" s="574"/>
      <c r="N661" s="574"/>
      <c r="O661" s="574"/>
      <c r="P661" s="574"/>
      <c r="Q661" s="574"/>
      <c r="R661" s="574"/>
      <c r="S661" s="574"/>
      <c r="T661" s="574"/>
      <c r="U661" s="574"/>
      <c r="V661" s="574"/>
      <c r="W661" s="574"/>
      <c r="X661" s="574"/>
      <c r="Y661" s="574"/>
      <c r="Z661" s="574"/>
      <c r="AA661" s="574"/>
      <c r="AB661" s="574"/>
      <c r="AC661" s="574"/>
      <c r="AD661" s="574"/>
      <c r="AE661" s="574"/>
      <c r="AF661" s="574"/>
      <c r="AG661" s="574"/>
      <c r="AH661" s="574"/>
      <c r="AI661" s="574"/>
      <c r="AJ661" s="574"/>
      <c r="AK661" s="574"/>
    </row>
    <row r="662" spans="1:37" ht="12.75" customHeight="1" x14ac:dyDescent="0.2">
      <c r="B662" s="574"/>
      <c r="C662" s="574"/>
      <c r="D662" s="574"/>
      <c r="E662" s="574"/>
      <c r="F662" s="574"/>
      <c r="G662" s="574"/>
      <c r="H662" s="574"/>
      <c r="I662" s="574"/>
      <c r="J662" s="574"/>
      <c r="K662" s="574"/>
      <c r="L662" s="574"/>
      <c r="M662" s="574"/>
      <c r="N662" s="574"/>
      <c r="O662" s="574"/>
      <c r="P662" s="574"/>
      <c r="Q662" s="574"/>
      <c r="R662" s="574"/>
      <c r="S662" s="574"/>
      <c r="T662" s="574"/>
      <c r="U662" s="574"/>
      <c r="V662" s="574"/>
      <c r="W662" s="574"/>
      <c r="X662" s="574"/>
      <c r="Y662" s="574"/>
      <c r="Z662" s="574"/>
      <c r="AA662" s="574"/>
      <c r="AB662" s="574"/>
      <c r="AC662" s="574"/>
      <c r="AD662" s="574"/>
      <c r="AE662" s="574"/>
      <c r="AF662" s="574"/>
      <c r="AG662" s="574"/>
      <c r="AH662" s="574"/>
      <c r="AI662" s="574"/>
      <c r="AJ662" s="574"/>
      <c r="AK662" s="574"/>
    </row>
    <row r="663" spans="1:37" ht="12.75" customHeight="1" x14ac:dyDescent="0.2">
      <c r="B663" s="574"/>
      <c r="C663" s="574"/>
      <c r="D663" s="574"/>
      <c r="E663" s="574"/>
      <c r="F663" s="574"/>
      <c r="G663" s="574"/>
      <c r="H663" s="574"/>
      <c r="I663" s="574"/>
      <c r="J663" s="574"/>
      <c r="K663" s="574"/>
      <c r="L663" s="574"/>
      <c r="M663" s="574"/>
      <c r="N663" s="574"/>
      <c r="O663" s="574"/>
      <c r="P663" s="574"/>
      <c r="Q663" s="574"/>
      <c r="R663" s="574"/>
      <c r="S663" s="574"/>
      <c r="T663" s="574"/>
      <c r="U663" s="574"/>
      <c r="V663" s="574"/>
      <c r="W663" s="574"/>
      <c r="X663" s="574"/>
      <c r="Y663" s="574"/>
      <c r="Z663" s="574"/>
      <c r="AA663" s="574"/>
      <c r="AB663" s="574"/>
      <c r="AC663" s="574"/>
      <c r="AD663" s="574"/>
      <c r="AE663" s="574"/>
      <c r="AF663" s="574"/>
      <c r="AG663" s="574"/>
      <c r="AH663" s="574"/>
      <c r="AI663" s="574"/>
      <c r="AJ663" s="574"/>
      <c r="AK663" s="574"/>
    </row>
  </sheetData>
  <autoFilter ref="A3:AK652">
    <sortState ref="A5:AK662">
      <sortCondition ref="B3"/>
    </sortState>
  </autoFilter>
  <sortState ref="A4:AK652">
    <sortCondition ref="C4:C652"/>
    <sortCondition ref="D4:D652"/>
  </sortState>
  <mergeCells count="22">
    <mergeCell ref="A1:AK1"/>
    <mergeCell ref="A2:A3"/>
    <mergeCell ref="B2:B3"/>
    <mergeCell ref="G2:G3"/>
    <mergeCell ref="J2:J3"/>
    <mergeCell ref="L2:L3"/>
    <mergeCell ref="P2:P3"/>
    <mergeCell ref="Q2:Q3"/>
    <mergeCell ref="S2:S3"/>
    <mergeCell ref="V2:V3"/>
    <mergeCell ref="X2:X3"/>
    <mergeCell ref="Z2:Z3"/>
    <mergeCell ref="AC2:AC3"/>
    <mergeCell ref="AG2:AG3"/>
    <mergeCell ref="AJ2:AJ3"/>
    <mergeCell ref="C654:D654"/>
    <mergeCell ref="C655:D655"/>
    <mergeCell ref="C656:D656"/>
    <mergeCell ref="B661:AK663"/>
    <mergeCell ref="A656:B656"/>
    <mergeCell ref="A654:B654"/>
    <mergeCell ref="A655:B655"/>
  </mergeCells>
  <printOptions horizontalCentered="1"/>
  <pageMargins left="0.39370078740157483" right="0.39370078740157483" top="0.15748031496062992" bottom="0.15748031496062992" header="0.31496062992125984" footer="0.31496062992125984"/>
  <pageSetup paperSize="8" scale="5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view="pageLayout" topLeftCell="A55" zoomScaleNormal="100" workbookViewId="0">
      <selection activeCell="A75" sqref="A75"/>
    </sheetView>
  </sheetViews>
  <sheetFormatPr baseColWidth="10" defaultColWidth="10.85546875" defaultRowHeight="12.75" x14ac:dyDescent="0.2"/>
  <cols>
    <col min="1" max="1" width="18.42578125" style="254" customWidth="1"/>
    <col min="2" max="2" width="27.28515625" style="254" customWidth="1"/>
    <col min="3" max="3" width="18.42578125" style="254" customWidth="1"/>
    <col min="4" max="4" width="5.42578125" style="254" customWidth="1"/>
    <col min="5" max="5" width="20.42578125" style="254" customWidth="1"/>
    <col min="6" max="6" width="27.28515625" style="254" customWidth="1"/>
    <col min="7" max="7" width="20.42578125" style="254" customWidth="1"/>
    <col min="8" max="8" width="5.42578125" style="254" customWidth="1"/>
    <col min="9" max="9" width="18.42578125" style="254" customWidth="1"/>
    <col min="10" max="10" width="27.28515625" style="254" customWidth="1"/>
    <col min="11" max="11" width="18.42578125" style="254" customWidth="1"/>
    <col min="12" max="16384" width="10.85546875" style="254"/>
  </cols>
  <sheetData>
    <row r="1" spans="1:11" ht="45" customHeight="1" x14ac:dyDescent="0.2">
      <c r="A1" s="584" t="s">
        <v>1156</v>
      </c>
      <c r="B1" s="584"/>
      <c r="C1" s="584"/>
      <c r="D1" s="584"/>
      <c r="E1" s="584"/>
      <c r="F1" s="584"/>
      <c r="G1" s="584"/>
      <c r="H1" s="584"/>
      <c r="I1" s="584"/>
      <c r="J1" s="584"/>
      <c r="K1" s="584"/>
    </row>
    <row r="2" spans="1:11" ht="13.5" thickBot="1" x14ac:dyDescent="0.25"/>
    <row r="3" spans="1:11" ht="13.5" thickBot="1" x14ac:dyDescent="0.25">
      <c r="E3" s="581" t="s">
        <v>337</v>
      </c>
      <c r="F3" s="582"/>
      <c r="G3" s="583"/>
      <c r="H3" s="255"/>
    </row>
    <row r="4" spans="1:11" ht="7.5" customHeight="1" x14ac:dyDescent="0.2"/>
    <row r="5" spans="1:11" x14ac:dyDescent="0.2">
      <c r="F5" s="256" t="s">
        <v>1149</v>
      </c>
    </row>
    <row r="6" spans="1:11" x14ac:dyDescent="0.2">
      <c r="F6" s="256">
        <v>12.725</v>
      </c>
    </row>
    <row r="7" spans="1:11" x14ac:dyDescent="0.2">
      <c r="E7" s="257" t="s">
        <v>1066</v>
      </c>
      <c r="G7" s="258" t="s">
        <v>1150</v>
      </c>
    </row>
    <row r="8" spans="1:11" x14ac:dyDescent="0.2">
      <c r="E8" s="259">
        <v>12.375</v>
      </c>
      <c r="G8" s="260">
        <v>12.2</v>
      </c>
    </row>
    <row r="9" spans="1:11" ht="13.5" thickBot="1" x14ac:dyDescent="0.25"/>
    <row r="10" spans="1:11" ht="13.5" thickBot="1" x14ac:dyDescent="0.25">
      <c r="A10" s="581" t="s">
        <v>355</v>
      </c>
      <c r="B10" s="582"/>
      <c r="C10" s="583"/>
      <c r="I10" s="581" t="s">
        <v>356</v>
      </c>
      <c r="J10" s="582"/>
      <c r="K10" s="583"/>
    </row>
    <row r="11" spans="1:11" ht="6.75" customHeight="1" x14ac:dyDescent="0.2"/>
    <row r="12" spans="1:11" ht="12.75" customHeight="1" x14ac:dyDescent="0.2">
      <c r="B12" s="256" t="s">
        <v>1056</v>
      </c>
      <c r="J12" s="256" t="s">
        <v>1149</v>
      </c>
    </row>
    <row r="13" spans="1:11" x14ac:dyDescent="0.2">
      <c r="B13" s="256">
        <v>16.149999999999999</v>
      </c>
      <c r="J13" s="256">
        <v>14</v>
      </c>
    </row>
    <row r="14" spans="1:11" x14ac:dyDescent="0.2">
      <c r="A14" s="261" t="s">
        <v>1045</v>
      </c>
      <c r="C14" s="258" t="s">
        <v>1132</v>
      </c>
      <c r="I14" s="257" t="s">
        <v>1150</v>
      </c>
      <c r="K14" s="262" t="s">
        <v>1153</v>
      </c>
    </row>
    <row r="15" spans="1:11" x14ac:dyDescent="0.2">
      <c r="A15" s="259">
        <v>15.8</v>
      </c>
      <c r="C15" s="260">
        <v>15</v>
      </c>
      <c r="I15" s="259">
        <v>13.5</v>
      </c>
      <c r="K15" s="260">
        <v>12</v>
      </c>
    </row>
    <row r="16" spans="1:11" ht="13.5" thickBot="1" x14ac:dyDescent="0.25"/>
    <row r="17" spans="1:11" ht="13.5" thickBot="1" x14ac:dyDescent="0.25">
      <c r="A17" s="581" t="s">
        <v>16</v>
      </c>
      <c r="B17" s="582"/>
      <c r="C17" s="583"/>
      <c r="E17" s="581" t="s">
        <v>350</v>
      </c>
      <c r="F17" s="582"/>
      <c r="G17" s="583"/>
      <c r="I17" s="581" t="s">
        <v>347</v>
      </c>
      <c r="J17" s="582"/>
      <c r="K17" s="583"/>
    </row>
    <row r="18" spans="1:11" ht="7.5" customHeight="1" x14ac:dyDescent="0.2"/>
    <row r="19" spans="1:11" x14ac:dyDescent="0.2">
      <c r="B19" s="256" t="s">
        <v>344</v>
      </c>
      <c r="F19" s="256" t="s">
        <v>1134</v>
      </c>
      <c r="J19" s="256" t="s">
        <v>1084</v>
      </c>
    </row>
    <row r="20" spans="1:11" x14ac:dyDescent="0.2">
      <c r="B20" s="256" t="s">
        <v>1027</v>
      </c>
      <c r="F20" s="256" t="s">
        <v>1137</v>
      </c>
      <c r="J20" s="256" t="s">
        <v>346</v>
      </c>
    </row>
    <row r="21" spans="1:11" x14ac:dyDescent="0.2">
      <c r="B21" s="256" t="s">
        <v>1028</v>
      </c>
      <c r="E21" s="261" t="s">
        <v>1135</v>
      </c>
      <c r="I21" s="261" t="s">
        <v>1045</v>
      </c>
      <c r="K21" s="262" t="s">
        <v>1136</v>
      </c>
    </row>
    <row r="22" spans="1:11" x14ac:dyDescent="0.2">
      <c r="B22" s="256" t="s">
        <v>1029</v>
      </c>
      <c r="E22" s="261" t="s">
        <v>1084</v>
      </c>
      <c r="I22" s="259" t="s">
        <v>1138</v>
      </c>
      <c r="K22" s="260" t="s">
        <v>1139</v>
      </c>
    </row>
    <row r="23" spans="1:11" x14ac:dyDescent="0.2">
      <c r="B23" s="256" t="s">
        <v>334</v>
      </c>
      <c r="E23" s="259" t="s">
        <v>349</v>
      </c>
    </row>
    <row r="24" spans="1:11" ht="13.5" thickBot="1" x14ac:dyDescent="0.25"/>
    <row r="25" spans="1:11" ht="13.5" thickBot="1" x14ac:dyDescent="0.25">
      <c r="A25" s="581" t="s">
        <v>351</v>
      </c>
      <c r="B25" s="582"/>
      <c r="C25" s="583"/>
      <c r="E25" s="581" t="s">
        <v>352</v>
      </c>
      <c r="F25" s="582"/>
      <c r="G25" s="583"/>
      <c r="I25" s="581" t="s">
        <v>333</v>
      </c>
      <c r="J25" s="582"/>
      <c r="K25" s="583"/>
    </row>
    <row r="26" spans="1:11" ht="7.5" customHeight="1" x14ac:dyDescent="0.2"/>
    <row r="27" spans="1:11" x14ac:dyDescent="0.2">
      <c r="B27" s="256" t="s">
        <v>1035</v>
      </c>
      <c r="F27" s="256" t="s">
        <v>1035</v>
      </c>
      <c r="J27" s="256" t="s">
        <v>1045</v>
      </c>
    </row>
    <row r="28" spans="1:11" x14ac:dyDescent="0.2">
      <c r="B28" s="256" t="s">
        <v>1106</v>
      </c>
      <c r="F28" s="263">
        <v>1.5064935064935066</v>
      </c>
      <c r="J28" s="263" t="s">
        <v>1109</v>
      </c>
    </row>
    <row r="29" spans="1:11" x14ac:dyDescent="0.2">
      <c r="A29" s="261" t="s">
        <v>1036</v>
      </c>
      <c r="C29" s="262" t="s">
        <v>1037</v>
      </c>
      <c r="E29" s="261" t="s">
        <v>1041</v>
      </c>
      <c r="G29" s="262" t="s">
        <v>1042</v>
      </c>
      <c r="I29" s="261" t="s">
        <v>1046</v>
      </c>
      <c r="K29" s="262" t="s">
        <v>1047</v>
      </c>
    </row>
    <row r="30" spans="1:11" x14ac:dyDescent="0.2">
      <c r="A30" s="259" t="s">
        <v>1107</v>
      </c>
      <c r="C30" s="260" t="s">
        <v>342</v>
      </c>
      <c r="E30" s="265">
        <v>1.4754098360655739</v>
      </c>
      <c r="G30" s="264">
        <v>1.4383561643835616</v>
      </c>
      <c r="I30" s="265" t="s">
        <v>1110</v>
      </c>
      <c r="K30" s="264" t="s">
        <v>1111</v>
      </c>
    </row>
    <row r="31" spans="1:11" ht="13.5" thickBot="1" x14ac:dyDescent="0.25"/>
    <row r="32" spans="1:11" ht="13.5" thickBot="1" x14ac:dyDescent="0.25">
      <c r="A32" s="581" t="s">
        <v>19</v>
      </c>
      <c r="B32" s="582"/>
      <c r="C32" s="583"/>
      <c r="E32" s="581" t="s">
        <v>1144</v>
      </c>
      <c r="F32" s="582"/>
      <c r="G32" s="583"/>
      <c r="I32" s="581" t="s">
        <v>23</v>
      </c>
      <c r="J32" s="582"/>
      <c r="K32" s="583"/>
    </row>
    <row r="33" spans="1:10" ht="6.75" customHeight="1" x14ac:dyDescent="0.2"/>
    <row r="34" spans="1:10" x14ac:dyDescent="0.2">
      <c r="B34" s="256" t="s">
        <v>1055</v>
      </c>
      <c r="E34" s="256" t="s">
        <v>1074</v>
      </c>
      <c r="F34" s="256" t="s">
        <v>1068</v>
      </c>
      <c r="G34" s="256" t="s">
        <v>1084</v>
      </c>
      <c r="J34" s="256" t="s">
        <v>1060</v>
      </c>
    </row>
    <row r="35" spans="1:10" x14ac:dyDescent="0.2">
      <c r="B35" s="256" t="s">
        <v>1129</v>
      </c>
      <c r="E35" s="256" t="s">
        <v>1067</v>
      </c>
      <c r="F35" s="256" t="s">
        <v>1081</v>
      </c>
      <c r="G35" s="256" t="s">
        <v>1075</v>
      </c>
      <c r="H35" s="255"/>
      <c r="J35" s="256" t="s">
        <v>1121</v>
      </c>
    </row>
    <row r="36" spans="1:10" x14ac:dyDescent="0.2">
      <c r="A36" s="261" t="s">
        <v>1056</v>
      </c>
      <c r="C36" s="262" t="s">
        <v>1057</v>
      </c>
      <c r="E36" s="256" t="s">
        <v>1071</v>
      </c>
      <c r="F36" s="256" t="s">
        <v>1041</v>
      </c>
      <c r="G36" s="256" t="s">
        <v>1069</v>
      </c>
      <c r="I36" s="491" t="s">
        <v>1061</v>
      </c>
    </row>
    <row r="37" spans="1:10" x14ac:dyDescent="0.2">
      <c r="A37" s="259" t="s">
        <v>1130</v>
      </c>
      <c r="C37" s="260" t="s">
        <v>1131</v>
      </c>
      <c r="E37" s="256" t="s">
        <v>1080</v>
      </c>
      <c r="F37" s="256" t="s">
        <v>1049</v>
      </c>
      <c r="G37" s="256" t="s">
        <v>1073</v>
      </c>
      <c r="I37" s="491" t="s">
        <v>1062</v>
      </c>
    </row>
    <row r="38" spans="1:10" x14ac:dyDescent="0.2">
      <c r="E38" s="256" t="s">
        <v>1076</v>
      </c>
      <c r="F38" s="256" t="s">
        <v>1083</v>
      </c>
      <c r="G38" s="256" t="s">
        <v>1066</v>
      </c>
      <c r="I38" s="491" t="s">
        <v>1066</v>
      </c>
    </row>
    <row r="39" spans="1:10" x14ac:dyDescent="0.2">
      <c r="D39" s="255"/>
      <c r="E39" s="256" t="s">
        <v>1070</v>
      </c>
      <c r="F39" s="256" t="s">
        <v>1085</v>
      </c>
      <c r="G39" s="256" t="s">
        <v>1078</v>
      </c>
      <c r="I39" s="259" t="s">
        <v>1122</v>
      </c>
    </row>
    <row r="40" spans="1:10" x14ac:dyDescent="0.2">
      <c r="E40" s="256" t="s">
        <v>1057</v>
      </c>
      <c r="F40" s="256" t="s">
        <v>1028</v>
      </c>
      <c r="G40" s="256" t="s">
        <v>1077</v>
      </c>
    </row>
    <row r="41" spans="1:10" x14ac:dyDescent="0.2">
      <c r="E41" s="256" t="s">
        <v>1086</v>
      </c>
      <c r="F41" s="256" t="s">
        <v>1072</v>
      </c>
      <c r="G41" s="256" t="s">
        <v>1079</v>
      </c>
    </row>
    <row r="42" spans="1:10" x14ac:dyDescent="0.2">
      <c r="E42" s="256" t="s">
        <v>1082</v>
      </c>
      <c r="F42" s="256" t="s">
        <v>353</v>
      </c>
      <c r="G42" s="256" t="s">
        <v>1056</v>
      </c>
    </row>
    <row r="43" spans="1:10" ht="13.5" thickBot="1" x14ac:dyDescent="0.25"/>
    <row r="44" spans="1:10" ht="13.5" thickBot="1" x14ac:dyDescent="0.25">
      <c r="E44" s="581" t="s">
        <v>25</v>
      </c>
      <c r="F44" s="582"/>
      <c r="G44" s="583"/>
    </row>
    <row r="45" spans="1:10" ht="7.5" customHeight="1" x14ac:dyDescent="0.2"/>
    <row r="46" spans="1:10" x14ac:dyDescent="0.2">
      <c r="F46" s="256" t="s">
        <v>1049</v>
      </c>
    </row>
    <row r="47" spans="1:10" x14ac:dyDescent="0.2">
      <c r="F47" s="263" t="s">
        <v>1115</v>
      </c>
    </row>
    <row r="48" spans="1:10" x14ac:dyDescent="0.2">
      <c r="E48" s="261" t="s">
        <v>1050</v>
      </c>
      <c r="G48" s="262" t="s">
        <v>1051</v>
      </c>
    </row>
    <row r="49" spans="1:11" x14ac:dyDescent="0.2">
      <c r="E49" s="265" t="s">
        <v>1116</v>
      </c>
      <c r="G49" s="264" t="s">
        <v>1117</v>
      </c>
    </row>
    <row r="60" spans="1:11" ht="45" customHeight="1" x14ac:dyDescent="0.2">
      <c r="A60" s="584" t="s">
        <v>1155</v>
      </c>
      <c r="B60" s="584"/>
      <c r="C60" s="584"/>
      <c r="D60" s="584"/>
      <c r="E60" s="584"/>
      <c r="F60" s="584"/>
      <c r="G60" s="584"/>
      <c r="H60" s="584"/>
      <c r="I60" s="584"/>
      <c r="J60" s="584"/>
      <c r="K60" s="584"/>
    </row>
    <row r="61" spans="1:11" ht="13.5" thickBot="1" x14ac:dyDescent="0.25"/>
    <row r="62" spans="1:11" ht="13.5" thickBot="1" x14ac:dyDescent="0.25">
      <c r="E62" s="581" t="s">
        <v>337</v>
      </c>
      <c r="F62" s="582"/>
      <c r="G62" s="583"/>
      <c r="H62" s="255"/>
    </row>
    <row r="63" spans="1:11" ht="7.5" customHeight="1" x14ac:dyDescent="0.2"/>
    <row r="64" spans="1:11" x14ac:dyDescent="0.2">
      <c r="F64" s="256" t="s">
        <v>1154</v>
      </c>
    </row>
    <row r="65" spans="1:11" x14ac:dyDescent="0.2">
      <c r="F65" s="256">
        <v>13.45</v>
      </c>
    </row>
    <row r="66" spans="1:11" x14ac:dyDescent="0.2">
      <c r="E66" s="257" t="s">
        <v>1033</v>
      </c>
      <c r="G66" s="262" t="s">
        <v>1152</v>
      </c>
    </row>
    <row r="67" spans="1:11" x14ac:dyDescent="0.2">
      <c r="E67" s="259">
        <v>13.175000000000001</v>
      </c>
      <c r="G67" s="260">
        <v>12.85</v>
      </c>
    </row>
    <row r="68" spans="1:11" ht="13.5" thickBot="1" x14ac:dyDescent="0.25"/>
    <row r="69" spans="1:11" ht="13.5" thickBot="1" x14ac:dyDescent="0.25">
      <c r="A69" s="581" t="s">
        <v>355</v>
      </c>
      <c r="B69" s="582"/>
      <c r="C69" s="583"/>
      <c r="I69" s="581" t="s">
        <v>356</v>
      </c>
      <c r="J69" s="582"/>
      <c r="K69" s="583"/>
    </row>
    <row r="70" spans="1:11" ht="7.5" customHeight="1" x14ac:dyDescent="0.2"/>
    <row r="71" spans="1:11" x14ac:dyDescent="0.2">
      <c r="B71" s="256" t="s">
        <v>1133</v>
      </c>
      <c r="J71" s="256" t="s">
        <v>1683</v>
      </c>
    </row>
    <row r="72" spans="1:11" x14ac:dyDescent="0.2">
      <c r="B72" s="256">
        <v>14.45</v>
      </c>
      <c r="J72" s="256">
        <v>13.5</v>
      </c>
    </row>
    <row r="73" spans="1:11" x14ac:dyDescent="0.2">
      <c r="A73" s="261" t="s">
        <v>1033</v>
      </c>
      <c r="C73" s="258" t="s">
        <v>1059</v>
      </c>
      <c r="I73" s="261" t="s">
        <v>702</v>
      </c>
      <c r="K73" s="258" t="s">
        <v>1152</v>
      </c>
    </row>
    <row r="74" spans="1:11" x14ac:dyDescent="0.2">
      <c r="A74" s="259">
        <v>14.35</v>
      </c>
      <c r="C74" s="260">
        <v>14.25</v>
      </c>
      <c r="I74" s="257" t="s">
        <v>1151</v>
      </c>
      <c r="K74" s="260">
        <v>13</v>
      </c>
    </row>
    <row r="75" spans="1:11" x14ac:dyDescent="0.2">
      <c r="I75" s="259">
        <v>13</v>
      </c>
    </row>
    <row r="76" spans="1:11" ht="13.5" thickBot="1" x14ac:dyDescent="0.25">
      <c r="I76" s="152"/>
    </row>
    <row r="77" spans="1:11" ht="13.5" thickBot="1" x14ac:dyDescent="0.25">
      <c r="A77" s="581" t="s">
        <v>16</v>
      </c>
      <c r="B77" s="582"/>
      <c r="C77" s="583"/>
      <c r="E77" s="581" t="s">
        <v>350</v>
      </c>
      <c r="F77" s="582"/>
      <c r="G77" s="583"/>
      <c r="I77" s="581" t="s">
        <v>347</v>
      </c>
      <c r="J77" s="582"/>
      <c r="K77" s="583"/>
    </row>
    <row r="78" spans="1:11" ht="7.5" customHeight="1" x14ac:dyDescent="0.2"/>
    <row r="79" spans="1:11" x14ac:dyDescent="0.2">
      <c r="B79" s="256" t="s">
        <v>1030</v>
      </c>
      <c r="F79" s="256" t="s">
        <v>1099</v>
      </c>
      <c r="J79" s="256" t="s">
        <v>1679</v>
      </c>
    </row>
    <row r="80" spans="1:11" x14ac:dyDescent="0.2">
      <c r="B80" s="256" t="s">
        <v>1031</v>
      </c>
      <c r="F80" s="256" t="s">
        <v>1141</v>
      </c>
      <c r="J80" s="256" t="s">
        <v>1680</v>
      </c>
    </row>
    <row r="81" spans="1:11" x14ac:dyDescent="0.2">
      <c r="B81" s="256" t="s">
        <v>1033</v>
      </c>
      <c r="E81" s="261" t="s">
        <v>1058</v>
      </c>
      <c r="G81" s="258" t="s">
        <v>1133</v>
      </c>
      <c r="I81" s="261" t="s">
        <v>1133</v>
      </c>
      <c r="K81" s="258" t="s">
        <v>1048</v>
      </c>
    </row>
    <row r="82" spans="1:11" x14ac:dyDescent="0.2">
      <c r="B82" s="256" t="s">
        <v>336</v>
      </c>
      <c r="E82" s="259" t="s">
        <v>348</v>
      </c>
      <c r="G82" s="260" t="s">
        <v>1158</v>
      </c>
      <c r="I82" s="259" t="s">
        <v>1142</v>
      </c>
      <c r="K82" s="260" t="s">
        <v>1159</v>
      </c>
    </row>
    <row r="87" spans="1:11" ht="13.5" thickBot="1" x14ac:dyDescent="0.25"/>
    <row r="88" spans="1:11" ht="13.5" thickBot="1" x14ac:dyDescent="0.25">
      <c r="A88" s="581" t="s">
        <v>351</v>
      </c>
      <c r="B88" s="582"/>
      <c r="C88" s="583"/>
      <c r="E88" s="581" t="s">
        <v>352</v>
      </c>
      <c r="F88" s="582"/>
      <c r="G88" s="583"/>
      <c r="I88" s="581" t="s">
        <v>333</v>
      </c>
      <c r="J88" s="582"/>
      <c r="K88" s="583"/>
    </row>
    <row r="89" spans="1:11" ht="7.5" customHeight="1" x14ac:dyDescent="0.2"/>
    <row r="90" spans="1:11" x14ac:dyDescent="0.2">
      <c r="B90" s="256" t="s">
        <v>1040</v>
      </c>
      <c r="F90" s="256" t="s">
        <v>1043</v>
      </c>
      <c r="J90" s="256" t="s">
        <v>1048</v>
      </c>
    </row>
    <row r="91" spans="1:11" x14ac:dyDescent="0.2">
      <c r="B91" s="256" t="s">
        <v>1044</v>
      </c>
      <c r="F91" s="263">
        <v>0.94230769230769229</v>
      </c>
      <c r="J91" s="256" t="s">
        <v>1114</v>
      </c>
    </row>
    <row r="92" spans="1:11" x14ac:dyDescent="0.2">
      <c r="B92" s="256" t="s">
        <v>343</v>
      </c>
      <c r="E92" s="261" t="s">
        <v>1044</v>
      </c>
      <c r="G92" s="258" t="s">
        <v>1160</v>
      </c>
      <c r="I92" s="261" t="s">
        <v>1161</v>
      </c>
    </row>
    <row r="93" spans="1:11" x14ac:dyDescent="0.2">
      <c r="C93" s="258" t="s">
        <v>1162</v>
      </c>
      <c r="E93" s="265">
        <v>0.91428571428571426</v>
      </c>
      <c r="G93" s="264">
        <v>0.85</v>
      </c>
      <c r="I93" s="257" t="s">
        <v>1163</v>
      </c>
    </row>
    <row r="94" spans="1:11" x14ac:dyDescent="0.2">
      <c r="C94" s="264" t="s">
        <v>1164</v>
      </c>
      <c r="I94" s="259" t="s">
        <v>1165</v>
      </c>
    </row>
    <row r="95" spans="1:11" ht="13.5" thickBot="1" x14ac:dyDescent="0.25"/>
    <row r="96" spans="1:11" ht="13.5" thickBot="1" x14ac:dyDescent="0.25">
      <c r="A96" s="581" t="s">
        <v>19</v>
      </c>
      <c r="B96" s="582"/>
      <c r="C96" s="583"/>
      <c r="E96" s="581" t="s">
        <v>1144</v>
      </c>
      <c r="F96" s="582"/>
      <c r="G96" s="583"/>
      <c r="I96" s="581" t="s">
        <v>23</v>
      </c>
      <c r="J96" s="582"/>
      <c r="K96" s="583"/>
    </row>
    <row r="97" spans="1:11" ht="7.5" customHeight="1" x14ac:dyDescent="0.2"/>
    <row r="98" spans="1:11" x14ac:dyDescent="0.2">
      <c r="B98" s="256" t="s">
        <v>1058</v>
      </c>
      <c r="E98" s="256" t="s">
        <v>1102</v>
      </c>
      <c r="F98" s="256" t="s">
        <v>1096</v>
      </c>
      <c r="G98" s="256" t="s">
        <v>1091</v>
      </c>
      <c r="J98" s="256" t="s">
        <v>1063</v>
      </c>
    </row>
    <row r="99" spans="1:11" x14ac:dyDescent="0.2">
      <c r="B99" s="256" t="s">
        <v>1127</v>
      </c>
      <c r="E99" s="256" t="s">
        <v>1095</v>
      </c>
      <c r="F99" s="256" t="s">
        <v>1098</v>
      </c>
      <c r="G99" s="256" t="s">
        <v>1105</v>
      </c>
      <c r="H99" s="255"/>
      <c r="J99" s="256" t="s">
        <v>1123</v>
      </c>
    </row>
    <row r="100" spans="1:11" x14ac:dyDescent="0.2">
      <c r="A100" s="261" t="s">
        <v>1059</v>
      </c>
      <c r="C100" s="258" t="s">
        <v>1087</v>
      </c>
      <c r="E100" s="256" t="s">
        <v>1088</v>
      </c>
      <c r="F100" s="256" t="s">
        <v>1094</v>
      </c>
      <c r="G100" s="256" t="s">
        <v>1097</v>
      </c>
      <c r="I100" s="261" t="s">
        <v>1064</v>
      </c>
      <c r="K100" s="258" t="s">
        <v>1065</v>
      </c>
    </row>
    <row r="101" spans="1:11" x14ac:dyDescent="0.2">
      <c r="A101" s="259" t="s">
        <v>1682</v>
      </c>
      <c r="C101" s="260" t="s">
        <v>1681</v>
      </c>
      <c r="E101" s="256" t="s">
        <v>1030</v>
      </c>
      <c r="F101" s="256" t="s">
        <v>1093</v>
      </c>
      <c r="G101" s="256" t="s">
        <v>1089</v>
      </c>
      <c r="I101" s="259" t="s">
        <v>341</v>
      </c>
      <c r="K101" s="260" t="s">
        <v>340</v>
      </c>
    </row>
    <row r="102" spans="1:11" x14ac:dyDescent="0.2">
      <c r="E102" s="256" t="s">
        <v>1044</v>
      </c>
      <c r="F102" s="256" t="s">
        <v>1063</v>
      </c>
      <c r="G102" s="256" t="s">
        <v>1101</v>
      </c>
    </row>
    <row r="103" spans="1:11" x14ac:dyDescent="0.2">
      <c r="D103" s="255"/>
      <c r="E103" s="256" t="s">
        <v>1031</v>
      </c>
      <c r="F103" s="256" t="s">
        <v>1100</v>
      </c>
      <c r="G103" s="256" t="s">
        <v>1043</v>
      </c>
    </row>
    <row r="104" spans="1:11" x14ac:dyDescent="0.2">
      <c r="E104" s="256" t="s">
        <v>1104</v>
      </c>
      <c r="F104" s="256" t="s">
        <v>1099</v>
      </c>
      <c r="G104" s="256" t="s">
        <v>1092</v>
      </c>
    </row>
    <row r="105" spans="1:11" x14ac:dyDescent="0.2">
      <c r="E105" s="256" t="s">
        <v>1103</v>
      </c>
      <c r="F105" s="256" t="s">
        <v>353</v>
      </c>
      <c r="G105" s="256" t="s">
        <v>1090</v>
      </c>
    </row>
    <row r="106" spans="1:11" x14ac:dyDescent="0.2">
      <c r="E106" s="256" t="s">
        <v>1087</v>
      </c>
      <c r="G106" s="256" t="s">
        <v>1064</v>
      </c>
    </row>
    <row r="108" spans="1:11" ht="13.5" thickBot="1" x14ac:dyDescent="0.25"/>
    <row r="109" spans="1:11" ht="12.75" customHeight="1" thickBot="1" x14ac:dyDescent="0.25">
      <c r="E109" s="581" t="s">
        <v>25</v>
      </c>
      <c r="F109" s="582"/>
      <c r="G109" s="583"/>
    </row>
    <row r="110" spans="1:11" ht="7.5" customHeight="1" x14ac:dyDescent="0.2"/>
    <row r="111" spans="1:11" x14ac:dyDescent="0.2">
      <c r="F111" s="256" t="s">
        <v>1052</v>
      </c>
    </row>
    <row r="112" spans="1:11" x14ac:dyDescent="0.2">
      <c r="F112" s="256" t="s">
        <v>1118</v>
      </c>
    </row>
    <row r="113" spans="5:7" x14ac:dyDescent="0.2">
      <c r="E113" s="261" t="s">
        <v>1053</v>
      </c>
      <c r="G113" s="258" t="s">
        <v>1054</v>
      </c>
    </row>
    <row r="114" spans="5:7" x14ac:dyDescent="0.2">
      <c r="E114" s="259" t="s">
        <v>1119</v>
      </c>
      <c r="G114" s="260" t="s">
        <v>1120</v>
      </c>
    </row>
  </sheetData>
  <mergeCells count="28">
    <mergeCell ref="A1:K1"/>
    <mergeCell ref="E3:G3"/>
    <mergeCell ref="A10:C10"/>
    <mergeCell ref="I10:K10"/>
    <mergeCell ref="A17:C17"/>
    <mergeCell ref="E17:G17"/>
    <mergeCell ref="I17:K17"/>
    <mergeCell ref="A77:C77"/>
    <mergeCell ref="E77:G77"/>
    <mergeCell ref="I77:K77"/>
    <mergeCell ref="A25:C25"/>
    <mergeCell ref="E25:G25"/>
    <mergeCell ref="I25:K25"/>
    <mergeCell ref="A32:C32"/>
    <mergeCell ref="E32:G32"/>
    <mergeCell ref="I32:K32"/>
    <mergeCell ref="E44:G44"/>
    <mergeCell ref="A60:K60"/>
    <mergeCell ref="E62:G62"/>
    <mergeCell ref="A69:C69"/>
    <mergeCell ref="I69:K69"/>
    <mergeCell ref="E109:G109"/>
    <mergeCell ref="A88:C88"/>
    <mergeCell ref="E88:G88"/>
    <mergeCell ref="I88:K88"/>
    <mergeCell ref="A96:C96"/>
    <mergeCell ref="E96:G96"/>
    <mergeCell ref="I96:K96"/>
  </mergeCells>
  <printOptions horizontalCentered="1"/>
  <pageMargins left="0" right="0" top="0.55118110236220474" bottom="0.55118110236220474" header="0" footer="0"/>
  <pageSetup paperSize="9" scale="70" fitToWidth="0" fitToHeight="0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filterMode="1">
    <pageSetUpPr fitToPage="1"/>
  </sheetPr>
  <dimension ref="A1:AP688"/>
  <sheetViews>
    <sheetView topLeftCell="A50" zoomScale="87" zoomScaleNormal="87" workbookViewId="0">
      <pane xSplit="4" topLeftCell="E1" activePane="topRight" state="frozen"/>
      <selection pane="topRight" activeCell="C69" sqref="C69"/>
    </sheetView>
  </sheetViews>
  <sheetFormatPr baseColWidth="10" defaultColWidth="11.42578125" defaultRowHeight="13.5" x14ac:dyDescent="0.25"/>
  <cols>
    <col min="1" max="1" width="4.7109375" style="25" customWidth="1"/>
    <col min="2" max="2" width="12.7109375" style="26" bestFit="1" customWidth="1"/>
    <col min="3" max="3" width="27.42578125" style="27" bestFit="1" customWidth="1"/>
    <col min="4" max="4" width="10.140625" style="28" customWidth="1"/>
    <col min="5" max="7" width="10.140625" style="29" customWidth="1"/>
    <col min="8" max="8" width="10.140625" style="30" customWidth="1"/>
    <col min="9" max="9" width="10.140625" style="29" customWidth="1"/>
    <col min="10" max="10" width="4.85546875" style="29" customWidth="1"/>
    <col min="11" max="11" width="11.42578125" style="31" customWidth="1"/>
    <col min="12" max="12" width="4.85546875" style="29" customWidth="1"/>
    <col min="13" max="13" width="11.42578125" style="31" customWidth="1"/>
    <col min="14" max="15" width="11.42578125" style="29" customWidth="1"/>
    <col min="16" max="16" width="11.42578125" style="25" customWidth="1"/>
    <col min="17" max="17" width="4.85546875" style="29" customWidth="1"/>
    <col min="18" max="18" width="11.42578125" style="31" customWidth="1"/>
    <col min="19" max="19" width="4.85546875" style="29" customWidth="1"/>
    <col min="20" max="20" width="11.42578125" style="30" customWidth="1"/>
    <col min="21" max="21" width="11.42578125" style="29" customWidth="1"/>
    <col min="22" max="22" width="4.85546875" style="29" customWidth="1"/>
    <col min="23" max="23" width="11.28515625" style="29" customWidth="1"/>
    <col min="24" max="24" width="5" style="29" customWidth="1"/>
    <col min="25" max="25" width="11.28515625" style="31" customWidth="1"/>
    <col min="26" max="26" width="5" style="188" customWidth="1"/>
    <col min="27" max="27" width="11.7109375" style="30" customWidth="1"/>
    <col min="28" max="28" width="11.28515625" style="31" customWidth="1"/>
    <col min="29" max="29" width="5" style="190" customWidth="1"/>
    <col min="30" max="30" width="11.7109375" style="91" customWidth="1"/>
    <col min="31" max="31" width="15.7109375" style="92" customWidth="1"/>
    <col min="32" max="32" width="5.7109375" style="92" hidden="1" customWidth="1"/>
    <col min="33" max="33" width="6.28515625" style="26" customWidth="1"/>
    <col min="34" max="34" width="15.7109375" style="183" customWidth="1"/>
    <col min="35" max="35" width="5.140625" style="183" hidden="1" customWidth="1"/>
    <col min="36" max="36" width="6.140625" style="26" customWidth="1"/>
    <col min="37" max="37" width="15.7109375" style="183" customWidth="1"/>
    <col min="38" max="16384" width="11.42578125" style="26"/>
  </cols>
  <sheetData>
    <row r="1" spans="1:42" ht="45" customHeight="1" thickBot="1" x14ac:dyDescent="0.85">
      <c r="A1" s="565" t="s">
        <v>27</v>
      </c>
      <c r="B1" s="80" t="s">
        <v>357</v>
      </c>
      <c r="C1" s="81"/>
      <c r="D1" s="81"/>
      <c r="E1" s="60" t="s">
        <v>3</v>
      </c>
      <c r="F1" s="61" t="s">
        <v>4</v>
      </c>
      <c r="G1" s="587" t="s">
        <v>0</v>
      </c>
      <c r="H1" s="62" t="s">
        <v>16</v>
      </c>
      <c r="I1" s="63" t="s">
        <v>326</v>
      </c>
      <c r="J1" s="587" t="s">
        <v>0</v>
      </c>
      <c r="K1" s="63" t="s">
        <v>10</v>
      </c>
      <c r="L1" s="587" t="s">
        <v>0</v>
      </c>
      <c r="M1" s="62" t="s">
        <v>67</v>
      </c>
      <c r="N1" s="64" t="s">
        <v>69</v>
      </c>
      <c r="O1" s="163" t="s">
        <v>76</v>
      </c>
      <c r="P1" s="589" t="s">
        <v>77</v>
      </c>
      <c r="Q1" s="587" t="s">
        <v>65</v>
      </c>
      <c r="R1" s="64" t="s">
        <v>70</v>
      </c>
      <c r="S1" s="587" t="s">
        <v>65</v>
      </c>
      <c r="T1" s="62" t="s">
        <v>5</v>
      </c>
      <c r="U1" s="63">
        <v>0</v>
      </c>
      <c r="V1" s="587" t="s">
        <v>63</v>
      </c>
      <c r="W1" s="63" t="s">
        <v>23</v>
      </c>
      <c r="X1" s="587" t="s">
        <v>62</v>
      </c>
      <c r="Y1" s="63" t="s">
        <v>24</v>
      </c>
      <c r="Z1" s="587" t="s">
        <v>62</v>
      </c>
      <c r="AA1" s="62" t="s">
        <v>68</v>
      </c>
      <c r="AB1" s="63" t="s">
        <v>26</v>
      </c>
      <c r="AC1" s="587" t="s">
        <v>0</v>
      </c>
      <c r="AD1" s="73" t="s">
        <v>25</v>
      </c>
      <c r="AE1" s="75" t="s">
        <v>84</v>
      </c>
      <c r="AF1" s="82"/>
      <c r="AG1" s="585" t="s">
        <v>28</v>
      </c>
      <c r="AH1" s="75" t="s">
        <v>87</v>
      </c>
      <c r="AI1" s="82"/>
      <c r="AJ1" s="585" t="s">
        <v>28</v>
      </c>
      <c r="AK1" s="71" t="s">
        <v>88</v>
      </c>
      <c r="AL1" s="191"/>
    </row>
    <row r="2" spans="1:42" ht="16.5" hidden="1" customHeight="1" thickBot="1" x14ac:dyDescent="0.35">
      <c r="A2" s="565"/>
      <c r="B2" s="192" t="s">
        <v>83</v>
      </c>
      <c r="C2" s="32" t="s">
        <v>330</v>
      </c>
      <c r="D2" s="35" t="s">
        <v>66</v>
      </c>
      <c r="E2" s="65" t="s">
        <v>85</v>
      </c>
      <c r="F2" s="66" t="s">
        <v>86</v>
      </c>
      <c r="G2" s="588"/>
      <c r="H2" s="67" t="s">
        <v>0</v>
      </c>
      <c r="I2" s="68" t="s">
        <v>11</v>
      </c>
      <c r="J2" s="588"/>
      <c r="K2" s="68" t="s">
        <v>11</v>
      </c>
      <c r="L2" s="588"/>
      <c r="M2" s="67" t="s">
        <v>0</v>
      </c>
      <c r="N2" s="68" t="s">
        <v>6</v>
      </c>
      <c r="O2" s="69" t="s">
        <v>6</v>
      </c>
      <c r="P2" s="590"/>
      <c r="Q2" s="588"/>
      <c r="R2" s="68" t="s">
        <v>7</v>
      </c>
      <c r="S2" s="588"/>
      <c r="T2" s="67" t="s">
        <v>0</v>
      </c>
      <c r="U2" s="68" t="s">
        <v>11</v>
      </c>
      <c r="V2" s="588"/>
      <c r="W2" s="68" t="s">
        <v>7</v>
      </c>
      <c r="X2" s="588"/>
      <c r="Y2" s="68" t="s">
        <v>8</v>
      </c>
      <c r="Z2" s="588"/>
      <c r="AA2" s="67" t="s">
        <v>64</v>
      </c>
      <c r="AB2" s="68" t="s">
        <v>11</v>
      </c>
      <c r="AC2" s="588"/>
      <c r="AD2" s="74" t="s">
        <v>1</v>
      </c>
      <c r="AE2" s="76" t="s">
        <v>9</v>
      </c>
      <c r="AF2" s="83"/>
      <c r="AG2" s="586"/>
      <c r="AH2" s="76" t="s">
        <v>9</v>
      </c>
      <c r="AI2" s="83"/>
      <c r="AJ2" s="586"/>
      <c r="AK2" s="70" t="s">
        <v>9</v>
      </c>
      <c r="AL2" s="191"/>
    </row>
    <row r="3" spans="1:42" s="198" customFormat="1" ht="16.5" customHeight="1" thickBot="1" x14ac:dyDescent="0.3">
      <c r="A3" s="266" t="s">
        <v>1026</v>
      </c>
      <c r="B3" s="193">
        <v>21817022</v>
      </c>
      <c r="C3" s="194" t="s">
        <v>89</v>
      </c>
      <c r="D3" s="195" t="s">
        <v>90</v>
      </c>
      <c r="E3" s="196">
        <v>24</v>
      </c>
      <c r="F3" s="184">
        <f t="shared" ref="F3:F31" si="0">IF(E3="ABI","ABI",IF(E3="DSP","DSP",IF(E3="VAL","VAL",(VLOOKUP(E3,tpstest,2)))))</f>
        <v>21.5</v>
      </c>
      <c r="G3" s="185">
        <f t="shared" ref="G3:G31" si="1">IF(F3="ABI",0,IF(F3="DSP","DSP",IF(F3="VAL","VAL",(IF(A3="F",VLOOKUP(F3,endurfille,2),VLOOKUP(F3,endurgarçon,2))))))</f>
        <v>20</v>
      </c>
      <c r="H3" s="85">
        <f t="shared" ref="H3:H31" si="2">IF(G3="VAL","VALIDÉ",G3)</f>
        <v>20</v>
      </c>
      <c r="I3" s="196">
        <v>3.33</v>
      </c>
      <c r="J3" s="185">
        <f t="shared" ref="J3:J31" si="3">IF(I3="ABI",0,IF(I3="DSP","DSP",IF(I3="VAL","VAL",(IF(A3="F",VLOOKUP(I3,VIT20MF,2),VLOOKUP(I3,Vit20MG,2))))))</f>
        <v>15</v>
      </c>
      <c r="K3" s="196">
        <v>6.96</v>
      </c>
      <c r="L3" s="185">
        <f t="shared" ref="L3:L31" si="4">IF(K3="ABI",0,IF(K3="DSP","DSP",IF(K3="VAL","VAL",(IF(A3="F",VLOOKUP(K3,vit50mf,2),VLOOKUP(K3,vit50mg,2))))))</f>
        <v>10</v>
      </c>
      <c r="M3" s="85">
        <f t="shared" ref="M3:M31" si="5">IF(OR(J3="DSP",L3="DSP"),"DSP",IF(L3="VAL","VALIDÉ",(J3+L3)/2))</f>
        <v>12.5</v>
      </c>
      <c r="N3" s="196">
        <v>65</v>
      </c>
      <c r="O3" s="197">
        <v>74</v>
      </c>
      <c r="P3" s="186">
        <f t="shared" ref="P3:P31" si="6">IF(OR(N3="DSP",N3="ABI",N3="VAL"),0,N3/O3)</f>
        <v>0.8783783783783784</v>
      </c>
      <c r="Q3" s="185">
        <f t="shared" ref="Q3:Q31" si="7">IF(N3="ABI",0,IF(N3="DSP","DSP",IF(N3="VAL","VAL",IF(A3="F",VLOOKUP(P3,forcefille,2),VLOOKUP(P3,forcegarçon,2)))))</f>
        <v>4.5</v>
      </c>
      <c r="R3" s="196">
        <v>47.4</v>
      </c>
      <c r="S3" s="185">
        <f t="shared" ref="S3:S31" si="8">IF(R3="ABI",0,IF(R3="DSP","DSP",IF(R3="VAL","VAL",IF(A3="F",VLOOKUP(R3,détfille,2),VLOOKUP(R3,détgarçon,2)))))</f>
        <v>5</v>
      </c>
      <c r="T3" s="85">
        <f t="shared" ref="T3:T31" si="9">IF(OR(Q3="VAL",S3="VAL"),"VALIDÉ",IF(AND(Q3="DSP",S3="DSP"),"DSP",IF(Q3="DSP",S3*2,IF(S3="DSP",Q3*2,(Q3+S3)))))</f>
        <v>9.5</v>
      </c>
      <c r="U3" s="187">
        <v>27.48</v>
      </c>
      <c r="V3" s="185">
        <f t="shared" ref="V3:V31" si="10">IF(U3="ABI",0,IF(U3="DSP","DSP",IF(U3="VAL","VAL",IF(A3="F",VLOOKUP(U3,coorfille,2),VLOOKUP(U3,coorgarçon,2)))))</f>
        <v>4.25</v>
      </c>
      <c r="W3" s="196">
        <v>-17</v>
      </c>
      <c r="X3" s="185">
        <f t="shared" ref="X3:X31" si="11">IF(W3="ABI",0,IF(W3="DSP","DSP",IF(W3="VAL","VAL",IF(A3="F",VLOOKUP(W3,SouplesseFille,2),VLOOKUP(W3,SouplesseGarçon,2)))))</f>
        <v>0</v>
      </c>
      <c r="Y3" s="196">
        <v>3</v>
      </c>
      <c r="Z3" s="185">
        <f t="shared" ref="Z3:Z31" si="12">IF(Y3="ABI",0,IF(Y3="DSP","DSP",IF(Y3="VAL","VAL",IF(A3="F",VLOOKUP(Y3,eqfille,2),VLOOKUP(Y3,eqgarçon,2)))))</f>
        <v>3.5</v>
      </c>
      <c r="AA3" s="85">
        <f t="shared" ref="AA3:AA31" si="13">IF(AND(V3="DSP",X3="DSP",Z3="DSP"),"DSP",IF(AND(V3="DSP",X3="DSP"),Z3*4,IF(AND(V3="DSP",Z3="DSP"),X3*4,IF(AND(X3="DSP",Z3="DSP"),V3*2,IF(V3="DSP",(X3+Z3)*2,IF(X3="DSP",V3+Z3*2,IF(Z3="DSP",V3+X3*2,IF(Z3="VAL","VALIDÉ",V3+X3+Z3))))))))</f>
        <v>7.75</v>
      </c>
      <c r="AB3" s="266">
        <v>81.67</v>
      </c>
      <c r="AC3" s="185">
        <f t="shared" ref="AC3:AC31" si="14">IF(AB3="ABI",0,IF(AB3="DNF",0,IF(AB3="DSP","DSP",IF(AB3="VAL","VAL",(IF(A3="F",VLOOKUP(AB3,nagefille,2),VLOOKUP(AB3,nagegarçon,2)))))))</f>
        <v>1</v>
      </c>
      <c r="AD3" s="86">
        <f t="shared" ref="AD3:AD31" si="15">IF(AC3="VAL","VALIDÉ",AC3)</f>
        <v>1</v>
      </c>
      <c r="AE3" s="87">
        <f t="shared" ref="AE3:AE31" si="16">IF(AND(H3="DSP",M3="DSP",T3="DSP",AA3="DSP",AD3="DSP"),"DSP",IF(AND(H3="DSP",M3="DSP",T3="DSP",AA3="DSP"),AD3,IF(AND(H3="DSP",M3="DSP",T3="DSP",AD3="DSP"),AA3,IF(AND(H3="DSP",M3="DSP",AA3="DSP",AD3="DSP"),T3,IF(AND(H3="DSP",T3="DSP",AA3="DSP",AD3="DSP"),M3,IF(AND(M3="DSP",T3="DSP",AA3="DSP",AD3="DSP"),H3,IF(AND(T3="DSP",AA3="DSP",AD3="DSP"),(H3+M3)/2,IF(AND(M3="DSP",AA3="DSP",AD3="DSP"),(H3+T3)/2,IF(AND(H3="DSP",AA3="DSP",AD3="DSP"),(M3+T3)/2,IF(AND(M3="DSP",T3="DSP",AD3="DSP"),(H3+AA3)/2,IF(AND(H3="DSP",T3="DSP",AD3="DSP"),(M3+AA3)/2,IF(AND(H3="DSP",M3="DSP",AD3="DSP"),(T3+AA3)/2,IF(AND(M3="DSP",T3="DSP",AA3="DSP"),(H3+AD3)/2,IF(AND(H3="DSP",T3="DSP",AA3="DSP"),(M3+AD3)/2,IF(AND(H3="DSP",M3="DSP",AA3="DSP"),(T3+AD3)/2,IF(AND(H3="DSP",M3="DSP",T3="DSP"),(AA3+AD3)/2,IF(AND(H3="DSP",M3="DSP"),(T3+AA3+AD3)/3,IF(AND(H3="DSP",T3="DSP"),(M3+AA3+AD3)/3,IF(AND(M3="DSP",T3="DSP"),(H3+AA3+AD3)/3,IF(AND(H3="DSP",AA3="DSP"),(M3+T3+AD3)/3,IF(AND(M3="DSP",AA3="DSP"),(H3+T3+AD3)/3,IF(AND(T3="DSP",AA3="DSP"),(H3+M3+AD3)/3,IF(AND(H3="DSP",AD3="DSP"),(M3+T3+AA3)/3,IF(AND(M3="DSP",AD3="DSP"),(H3+T3+AA3)/3,IF(AND(T3="DSP",AD3="DSP"),(H3+M3+AA3)/3,IF(AND(AA3="DSP",AD3="DSP"),(H3+M3+T3)/3,IF(H3="DSP",(M3+T3+AA3+AD3)/4,IF(M3="DSP",(H3+T3+AA3+AD3)/4,IF(T3="DSP",(H3+M3+AA3+AD3)/4,IF(AA3="DSP",(H3+M3+T3+AD3)/4,IF(AD3="DSP",(H3+M3+T3+AA3)/4,SUM(H3+M3+T3+AA3+AD3)/5)))))))))))))))))))))))))))))))</f>
        <v>10.15</v>
      </c>
      <c r="AF3" s="88">
        <f t="shared" ref="AF3:AF66" si="17">IF(AE3="DSP",0,AE3)</f>
        <v>10.15</v>
      </c>
      <c r="AG3" s="93">
        <f t="shared" ref="AG3:AG66" ca="1" si="18">RANK(AF3,$AF$3:$AF$651,0)</f>
        <v>413</v>
      </c>
      <c r="AH3" s="77">
        <f>IF(ISERROR(VLOOKUP(B3,'Notes Ecrit'!$A$2:$B$650,2,FALSE)),"ABI",(VLOOKUP(B3,'Notes Ecrit'!$A$2:$B$650,2,FALSE)))</f>
        <v>7.5</v>
      </c>
      <c r="AI3" s="88">
        <f t="shared" ref="AI3:AI66" si="19">IF(OR(AH3="ABI",AH3="VALIDÉ"),0,AH3)</f>
        <v>7.5</v>
      </c>
      <c r="AJ3" s="94">
        <f t="shared" ref="AJ3:AJ66" ca="1" si="20">RANK(AI3,$AI$3:$AI$651,0)</f>
        <v>137</v>
      </c>
      <c r="AK3" s="307">
        <f t="shared" ref="AK3:AK66" si="21">IF(AH3="ABI","DEF",IF(AE3="DSP",AH3,(AE3*0.5+AH3*0.5)))</f>
        <v>8.8249999999999993</v>
      </c>
      <c r="AL3" s="26"/>
      <c r="AM3" s="26"/>
      <c r="AN3" s="26"/>
      <c r="AO3" s="26"/>
      <c r="AP3" s="26"/>
    </row>
    <row r="4" spans="1:42" ht="16.5" customHeight="1" thickBot="1" x14ac:dyDescent="0.3">
      <c r="A4" s="266" t="s">
        <v>1026</v>
      </c>
      <c r="B4" s="193">
        <v>21819964</v>
      </c>
      <c r="C4" s="194" t="s">
        <v>358</v>
      </c>
      <c r="D4" s="195" t="s">
        <v>359</v>
      </c>
      <c r="E4" s="196">
        <v>21</v>
      </c>
      <c r="F4" s="184">
        <f t="shared" si="0"/>
        <v>20</v>
      </c>
      <c r="G4" s="185">
        <f t="shared" si="1"/>
        <v>18</v>
      </c>
      <c r="H4" s="85">
        <f t="shared" si="2"/>
        <v>18</v>
      </c>
      <c r="I4" s="196">
        <v>3.11</v>
      </c>
      <c r="J4" s="185">
        <f t="shared" si="3"/>
        <v>18</v>
      </c>
      <c r="K4" s="196">
        <v>6.64</v>
      </c>
      <c r="L4" s="185">
        <f t="shared" si="4"/>
        <v>12</v>
      </c>
      <c r="M4" s="85">
        <f t="shared" si="5"/>
        <v>15</v>
      </c>
      <c r="N4" s="196">
        <v>58</v>
      </c>
      <c r="O4" s="197">
        <v>63</v>
      </c>
      <c r="P4" s="186">
        <f t="shared" si="6"/>
        <v>0.92063492063492058</v>
      </c>
      <c r="Q4" s="185">
        <f t="shared" si="7"/>
        <v>5</v>
      </c>
      <c r="R4" s="196">
        <v>41.8</v>
      </c>
      <c r="S4" s="185">
        <f t="shared" si="8"/>
        <v>3.5</v>
      </c>
      <c r="T4" s="85">
        <f t="shared" si="9"/>
        <v>8.5</v>
      </c>
      <c r="U4" s="187">
        <v>27.13</v>
      </c>
      <c r="V4" s="185">
        <f t="shared" si="10"/>
        <v>4.25</v>
      </c>
      <c r="W4" s="196">
        <v>-13</v>
      </c>
      <c r="X4" s="185">
        <f t="shared" si="11"/>
        <v>0.5</v>
      </c>
      <c r="Y4" s="196">
        <v>7</v>
      </c>
      <c r="Z4" s="185">
        <f t="shared" si="12"/>
        <v>1.5</v>
      </c>
      <c r="AA4" s="85">
        <f t="shared" si="13"/>
        <v>6.25</v>
      </c>
      <c r="AB4" s="266">
        <v>35.090000000000003</v>
      </c>
      <c r="AC4" s="185">
        <f t="shared" si="14"/>
        <v>13</v>
      </c>
      <c r="AD4" s="86">
        <f t="shared" si="15"/>
        <v>13</v>
      </c>
      <c r="AE4" s="87">
        <f t="shared" si="16"/>
        <v>12.15</v>
      </c>
      <c r="AF4" s="88">
        <f t="shared" si="17"/>
        <v>12.15</v>
      </c>
      <c r="AG4" s="93">
        <f t="shared" ca="1" si="18"/>
        <v>170</v>
      </c>
      <c r="AH4" s="77">
        <f>IF(ISERROR(VLOOKUP(B4,'Notes Ecrit'!$A$2:$B$650,2,FALSE)),"ABI",(VLOOKUP(B4,'Notes Ecrit'!$A$2:$B$650,2,FALSE)))</f>
        <v>7</v>
      </c>
      <c r="AI4" s="88">
        <f t="shared" si="19"/>
        <v>7</v>
      </c>
      <c r="AJ4" s="94">
        <f t="shared" ca="1" si="20"/>
        <v>183</v>
      </c>
      <c r="AK4" s="307">
        <f t="shared" si="21"/>
        <v>9.5749999999999993</v>
      </c>
    </row>
    <row r="5" spans="1:42" ht="16.5" customHeight="1" thickBot="1" x14ac:dyDescent="0.3">
      <c r="A5" s="266" t="s">
        <v>1026</v>
      </c>
      <c r="B5" s="199">
        <v>21808085</v>
      </c>
      <c r="C5" s="200" t="s">
        <v>93</v>
      </c>
      <c r="D5" s="201" t="s">
        <v>94</v>
      </c>
      <c r="E5" s="196">
        <v>21</v>
      </c>
      <c r="F5" s="184">
        <f t="shared" si="0"/>
        <v>20</v>
      </c>
      <c r="G5" s="185">
        <f t="shared" si="1"/>
        <v>18</v>
      </c>
      <c r="H5" s="85">
        <f t="shared" si="2"/>
        <v>18</v>
      </c>
      <c r="I5" s="196">
        <v>3.19</v>
      </c>
      <c r="J5" s="185">
        <f t="shared" si="3"/>
        <v>17</v>
      </c>
      <c r="K5" s="196">
        <v>6.89</v>
      </c>
      <c r="L5" s="185">
        <f t="shared" si="4"/>
        <v>11</v>
      </c>
      <c r="M5" s="85">
        <f t="shared" si="5"/>
        <v>14</v>
      </c>
      <c r="N5" s="196">
        <v>52</v>
      </c>
      <c r="O5" s="197">
        <v>70</v>
      </c>
      <c r="P5" s="186">
        <f t="shared" si="6"/>
        <v>0.74285714285714288</v>
      </c>
      <c r="Q5" s="185">
        <f t="shared" si="7"/>
        <v>4</v>
      </c>
      <c r="R5" s="196" t="s">
        <v>329</v>
      </c>
      <c r="S5" s="185">
        <f t="shared" si="8"/>
        <v>0</v>
      </c>
      <c r="T5" s="85">
        <f t="shared" si="9"/>
        <v>4</v>
      </c>
      <c r="U5" s="187">
        <v>30.6</v>
      </c>
      <c r="V5" s="185">
        <f t="shared" si="10"/>
        <v>2.5</v>
      </c>
      <c r="W5" s="196">
        <v>-10</v>
      </c>
      <c r="X5" s="185">
        <f t="shared" si="11"/>
        <v>0.75</v>
      </c>
      <c r="Y5" s="196">
        <v>5</v>
      </c>
      <c r="Z5" s="185">
        <f t="shared" si="12"/>
        <v>2.5</v>
      </c>
      <c r="AA5" s="85">
        <f t="shared" si="13"/>
        <v>5.75</v>
      </c>
      <c r="AB5" s="266">
        <v>38.450000000000003</v>
      </c>
      <c r="AC5" s="185">
        <f t="shared" si="14"/>
        <v>11</v>
      </c>
      <c r="AD5" s="86">
        <f t="shared" si="15"/>
        <v>11</v>
      </c>
      <c r="AE5" s="87">
        <f t="shared" si="16"/>
        <v>10.55</v>
      </c>
      <c r="AF5" s="88">
        <f t="shared" si="17"/>
        <v>10.55</v>
      </c>
      <c r="AG5" s="93">
        <f t="shared" ca="1" si="18"/>
        <v>378</v>
      </c>
      <c r="AH5" s="77">
        <f>IF(ISERROR(VLOOKUP(B5,'Notes Ecrit'!$A$2:$B$650,2,FALSE)),"ABI",(VLOOKUP(B5,'Notes Ecrit'!$A$2:$B$650,2,FALSE)))</f>
        <v>6</v>
      </c>
      <c r="AI5" s="88">
        <f t="shared" si="19"/>
        <v>6</v>
      </c>
      <c r="AJ5" s="94">
        <f t="shared" ca="1" si="20"/>
        <v>288</v>
      </c>
      <c r="AK5" s="307">
        <f t="shared" si="21"/>
        <v>8.2750000000000004</v>
      </c>
      <c r="AL5" s="198"/>
      <c r="AM5" s="198"/>
      <c r="AN5" s="198"/>
      <c r="AO5" s="198"/>
      <c r="AP5" s="198"/>
    </row>
    <row r="6" spans="1:42" ht="16.5" customHeight="1" thickBot="1" x14ac:dyDescent="0.3">
      <c r="A6" s="266" t="s">
        <v>1026</v>
      </c>
      <c r="B6" s="199">
        <v>21904455</v>
      </c>
      <c r="C6" s="200" t="s">
        <v>360</v>
      </c>
      <c r="D6" s="201" t="s">
        <v>267</v>
      </c>
      <c r="E6" s="196">
        <v>19</v>
      </c>
      <c r="F6" s="184">
        <f t="shared" si="0"/>
        <v>19</v>
      </c>
      <c r="G6" s="185">
        <f t="shared" si="1"/>
        <v>16</v>
      </c>
      <c r="H6" s="85">
        <f t="shared" si="2"/>
        <v>16</v>
      </c>
      <c r="I6" s="196" t="s">
        <v>1025</v>
      </c>
      <c r="J6" s="185" t="str">
        <f t="shared" si="3"/>
        <v>DSP</v>
      </c>
      <c r="K6" s="196" t="s">
        <v>1025</v>
      </c>
      <c r="L6" s="185" t="str">
        <f t="shared" si="4"/>
        <v>DSP</v>
      </c>
      <c r="M6" s="85" t="str">
        <f t="shared" si="5"/>
        <v>DSP</v>
      </c>
      <c r="N6" s="196">
        <v>81</v>
      </c>
      <c r="O6" s="197">
        <v>69</v>
      </c>
      <c r="P6" s="186">
        <f t="shared" si="6"/>
        <v>1.173913043478261</v>
      </c>
      <c r="Q6" s="185">
        <f t="shared" si="7"/>
        <v>6</v>
      </c>
      <c r="R6" s="196">
        <v>51.8</v>
      </c>
      <c r="S6" s="185">
        <f t="shared" si="8"/>
        <v>6</v>
      </c>
      <c r="T6" s="85">
        <f t="shared" si="9"/>
        <v>12</v>
      </c>
      <c r="U6" s="187">
        <v>26.25</v>
      </c>
      <c r="V6" s="185">
        <f t="shared" si="10"/>
        <v>4.75</v>
      </c>
      <c r="W6" s="196">
        <v>1</v>
      </c>
      <c r="X6" s="185">
        <f t="shared" si="11"/>
        <v>2.75</v>
      </c>
      <c r="Y6" s="196">
        <v>0</v>
      </c>
      <c r="Z6" s="185">
        <f t="shared" si="12"/>
        <v>5</v>
      </c>
      <c r="AA6" s="85">
        <f t="shared" si="13"/>
        <v>12.5</v>
      </c>
      <c r="AB6" s="266" t="s">
        <v>1025</v>
      </c>
      <c r="AC6" s="185" t="str">
        <f t="shared" si="14"/>
        <v>DSP</v>
      </c>
      <c r="AD6" s="86" t="str">
        <f t="shared" si="15"/>
        <v>DSP</v>
      </c>
      <c r="AE6" s="87">
        <f t="shared" si="16"/>
        <v>13.5</v>
      </c>
      <c r="AF6" s="88">
        <f t="shared" si="17"/>
        <v>13.5</v>
      </c>
      <c r="AG6" s="93">
        <f t="shared" ca="1" si="18"/>
        <v>46</v>
      </c>
      <c r="AH6" s="77">
        <f>IF(ISERROR(VLOOKUP(B6,'Notes Ecrit'!$A$2:$B$650,2,FALSE)),"ABI",(VLOOKUP(B6,'Notes Ecrit'!$A$2:$B$650,2,FALSE)))</f>
        <v>8</v>
      </c>
      <c r="AI6" s="88">
        <f t="shared" si="19"/>
        <v>8</v>
      </c>
      <c r="AJ6" s="94">
        <f t="shared" ca="1" si="20"/>
        <v>109</v>
      </c>
      <c r="AK6" s="307">
        <f t="shared" si="21"/>
        <v>10.75</v>
      </c>
    </row>
    <row r="7" spans="1:42" ht="16.5" customHeight="1" thickBot="1" x14ac:dyDescent="0.3">
      <c r="A7" s="266" t="s">
        <v>1026</v>
      </c>
      <c r="B7" s="193">
        <v>21814491</v>
      </c>
      <c r="C7" s="194" t="s">
        <v>96</v>
      </c>
      <c r="D7" s="195" t="s">
        <v>97</v>
      </c>
      <c r="E7" s="196">
        <v>11</v>
      </c>
      <c r="F7" s="184">
        <f t="shared" si="0"/>
        <v>15</v>
      </c>
      <c r="G7" s="185">
        <f t="shared" si="1"/>
        <v>8</v>
      </c>
      <c r="H7" s="85">
        <f t="shared" si="2"/>
        <v>8</v>
      </c>
      <c r="I7" s="196">
        <v>3.19</v>
      </c>
      <c r="J7" s="185">
        <f t="shared" si="3"/>
        <v>17</v>
      </c>
      <c r="K7" s="196">
        <v>6.89</v>
      </c>
      <c r="L7" s="185">
        <f t="shared" si="4"/>
        <v>11</v>
      </c>
      <c r="M7" s="85">
        <f t="shared" si="5"/>
        <v>14</v>
      </c>
      <c r="N7" s="196">
        <v>73</v>
      </c>
      <c r="O7" s="197">
        <v>98</v>
      </c>
      <c r="P7" s="186">
        <f t="shared" si="6"/>
        <v>0.74489795918367352</v>
      </c>
      <c r="Q7" s="185">
        <f t="shared" si="7"/>
        <v>4</v>
      </c>
      <c r="R7" s="196">
        <v>46.2</v>
      </c>
      <c r="S7" s="185">
        <f t="shared" si="8"/>
        <v>4.5</v>
      </c>
      <c r="T7" s="85">
        <f t="shared" si="9"/>
        <v>8.5</v>
      </c>
      <c r="U7" s="187">
        <v>25</v>
      </c>
      <c r="V7" s="185">
        <f t="shared" si="10"/>
        <v>5.25</v>
      </c>
      <c r="W7" s="196">
        <v>0</v>
      </c>
      <c r="X7" s="185">
        <f t="shared" si="11"/>
        <v>2.5</v>
      </c>
      <c r="Y7" s="196">
        <v>5</v>
      </c>
      <c r="Z7" s="185">
        <f t="shared" si="12"/>
        <v>2.5</v>
      </c>
      <c r="AA7" s="85">
        <f t="shared" si="13"/>
        <v>10.25</v>
      </c>
      <c r="AB7" s="266">
        <v>34.76</v>
      </c>
      <c r="AC7" s="185">
        <f t="shared" si="14"/>
        <v>13</v>
      </c>
      <c r="AD7" s="86">
        <f t="shared" si="15"/>
        <v>13</v>
      </c>
      <c r="AE7" s="87">
        <f t="shared" si="16"/>
        <v>10.75</v>
      </c>
      <c r="AF7" s="88">
        <f t="shared" si="17"/>
        <v>10.75</v>
      </c>
      <c r="AG7" s="93">
        <f t="shared" ca="1" si="18"/>
        <v>354</v>
      </c>
      <c r="AH7" s="77">
        <f>IF(ISERROR(VLOOKUP(B7,'Notes Ecrit'!$A$2:$B$650,2,FALSE)),"ABI",(VLOOKUP(B7,'Notes Ecrit'!$A$2:$B$650,2,FALSE)))</f>
        <v>6</v>
      </c>
      <c r="AI7" s="88">
        <f t="shared" si="19"/>
        <v>6</v>
      </c>
      <c r="AJ7" s="94">
        <f t="shared" ca="1" si="20"/>
        <v>288</v>
      </c>
      <c r="AK7" s="307">
        <f t="shared" si="21"/>
        <v>8.375</v>
      </c>
    </row>
    <row r="8" spans="1:42" ht="16.5" customHeight="1" thickBot="1" x14ac:dyDescent="0.3">
      <c r="A8" s="266" t="s">
        <v>1026</v>
      </c>
      <c r="B8" s="193">
        <v>21515935</v>
      </c>
      <c r="C8" s="194" t="s">
        <v>361</v>
      </c>
      <c r="D8" s="195" t="s">
        <v>248</v>
      </c>
      <c r="E8" s="196">
        <v>18</v>
      </c>
      <c r="F8" s="184">
        <f t="shared" si="0"/>
        <v>18.5</v>
      </c>
      <c r="G8" s="185">
        <f t="shared" si="1"/>
        <v>15</v>
      </c>
      <c r="H8" s="85">
        <f t="shared" si="2"/>
        <v>15</v>
      </c>
      <c r="I8" s="196">
        <v>3.02</v>
      </c>
      <c r="J8" s="185">
        <f t="shared" si="3"/>
        <v>20</v>
      </c>
      <c r="K8" s="196">
        <v>6.44</v>
      </c>
      <c r="L8" s="185">
        <f t="shared" si="4"/>
        <v>14</v>
      </c>
      <c r="M8" s="85">
        <f t="shared" si="5"/>
        <v>17</v>
      </c>
      <c r="N8" s="196">
        <v>81</v>
      </c>
      <c r="O8" s="197">
        <v>63</v>
      </c>
      <c r="P8" s="186">
        <f t="shared" si="6"/>
        <v>1.2857142857142858</v>
      </c>
      <c r="Q8" s="185">
        <f t="shared" si="7"/>
        <v>6.5</v>
      </c>
      <c r="R8" s="196">
        <v>61.6</v>
      </c>
      <c r="S8" s="185">
        <f t="shared" si="8"/>
        <v>8.8000000000000007</v>
      </c>
      <c r="T8" s="85">
        <f t="shared" si="9"/>
        <v>15.3</v>
      </c>
      <c r="U8" s="187">
        <v>25.26</v>
      </c>
      <c r="V8" s="185">
        <f t="shared" si="10"/>
        <v>5.25</v>
      </c>
      <c r="W8" s="196">
        <v>-10</v>
      </c>
      <c r="X8" s="185">
        <f t="shared" si="11"/>
        <v>0.75</v>
      </c>
      <c r="Y8" s="196">
        <v>1</v>
      </c>
      <c r="Z8" s="185">
        <f t="shared" si="12"/>
        <v>4.5</v>
      </c>
      <c r="AA8" s="85">
        <f t="shared" si="13"/>
        <v>10.5</v>
      </c>
      <c r="AB8" s="266">
        <v>67.040000000000006</v>
      </c>
      <c r="AC8" s="185">
        <f t="shared" si="14"/>
        <v>1</v>
      </c>
      <c r="AD8" s="86">
        <f t="shared" si="15"/>
        <v>1</v>
      </c>
      <c r="AE8" s="87">
        <f t="shared" si="16"/>
        <v>11.76</v>
      </c>
      <c r="AF8" s="88">
        <f t="shared" si="17"/>
        <v>11.76</v>
      </c>
      <c r="AG8" s="93">
        <f t="shared" ca="1" si="18"/>
        <v>225</v>
      </c>
      <c r="AH8" s="77" t="str">
        <f>IF(ISERROR(VLOOKUP(B8,'Notes Ecrit'!$A$2:$B$650,2,FALSE)),"ABI",(VLOOKUP(B8,'Notes Ecrit'!$A$2:$B$650,2,FALSE)))</f>
        <v>ABI</v>
      </c>
      <c r="AI8" s="88">
        <f t="shared" si="19"/>
        <v>0</v>
      </c>
      <c r="AJ8" s="94">
        <f t="shared" ca="1" si="20"/>
        <v>591</v>
      </c>
      <c r="AK8" s="307" t="str">
        <f t="shared" si="21"/>
        <v>DEF</v>
      </c>
    </row>
    <row r="9" spans="1:42" s="204" customFormat="1" ht="16.5" hidden="1" customHeight="1" thickBot="1" x14ac:dyDescent="0.3">
      <c r="A9" s="266" t="s">
        <v>74</v>
      </c>
      <c r="B9" s="199">
        <v>21903718</v>
      </c>
      <c r="C9" s="205" t="s">
        <v>421</v>
      </c>
      <c r="D9" s="206" t="s">
        <v>422</v>
      </c>
      <c r="E9" s="196" t="s">
        <v>1025</v>
      </c>
      <c r="F9" s="184" t="str">
        <f t="shared" si="0"/>
        <v>DSP</v>
      </c>
      <c r="G9" s="185" t="str">
        <f t="shared" si="1"/>
        <v>DSP</v>
      </c>
      <c r="H9" s="85" t="str">
        <f t="shared" si="2"/>
        <v>DSP</v>
      </c>
      <c r="I9" s="196" t="s">
        <v>1025</v>
      </c>
      <c r="J9" s="185" t="str">
        <f t="shared" si="3"/>
        <v>DSP</v>
      </c>
      <c r="K9" s="196" t="s">
        <v>1025</v>
      </c>
      <c r="L9" s="185" t="str">
        <f t="shared" si="4"/>
        <v>DSP</v>
      </c>
      <c r="M9" s="85" t="str">
        <f t="shared" si="5"/>
        <v>DSP</v>
      </c>
      <c r="N9" s="196" t="s">
        <v>1025</v>
      </c>
      <c r="O9" s="197"/>
      <c r="P9" s="186">
        <f t="shared" si="6"/>
        <v>0</v>
      </c>
      <c r="Q9" s="185" t="str">
        <f t="shared" si="7"/>
        <v>DSP</v>
      </c>
      <c r="R9" s="196" t="s">
        <v>1025</v>
      </c>
      <c r="S9" s="185" t="str">
        <f t="shared" si="8"/>
        <v>DSP</v>
      </c>
      <c r="T9" s="85" t="str">
        <f t="shared" si="9"/>
        <v>DSP</v>
      </c>
      <c r="U9" s="187" t="s">
        <v>1025</v>
      </c>
      <c r="V9" s="185" t="str">
        <f t="shared" si="10"/>
        <v>DSP</v>
      </c>
      <c r="W9" s="196" t="s">
        <v>1025</v>
      </c>
      <c r="X9" s="185" t="str">
        <f t="shared" si="11"/>
        <v>DSP</v>
      </c>
      <c r="Y9" s="196" t="s">
        <v>1025</v>
      </c>
      <c r="Z9" s="185" t="str">
        <f t="shared" si="12"/>
        <v>DSP</v>
      </c>
      <c r="AA9" s="85" t="str">
        <f t="shared" si="13"/>
        <v>DSP</v>
      </c>
      <c r="AB9" s="266" t="s">
        <v>1025</v>
      </c>
      <c r="AC9" s="185" t="str">
        <f t="shared" si="14"/>
        <v>DSP</v>
      </c>
      <c r="AD9" s="86" t="str">
        <f t="shared" si="15"/>
        <v>DSP</v>
      </c>
      <c r="AE9" s="87" t="str">
        <f t="shared" si="16"/>
        <v>DSP</v>
      </c>
      <c r="AF9" s="88">
        <f t="shared" si="17"/>
        <v>0</v>
      </c>
      <c r="AG9" s="93">
        <f t="shared" ca="1" si="18"/>
        <v>584</v>
      </c>
      <c r="AH9" s="77">
        <f>IF(ISERROR(VLOOKUP(B9,'Notes Ecrit'!$A$2:$B$650,2,FALSE)),"ABI",(VLOOKUP(B9,'Notes Ecrit'!$A$2:$B$650,2,FALSE)))</f>
        <v>6</v>
      </c>
      <c r="AI9" s="88">
        <f t="shared" si="19"/>
        <v>6</v>
      </c>
      <c r="AJ9" s="94">
        <f t="shared" ca="1" si="20"/>
        <v>288</v>
      </c>
      <c r="AK9" s="307">
        <f t="shared" si="21"/>
        <v>6</v>
      </c>
      <c r="AL9" s="26"/>
      <c r="AM9" s="26"/>
      <c r="AN9" s="26"/>
      <c r="AO9" s="26"/>
      <c r="AP9" s="26"/>
    </row>
    <row r="10" spans="1:42" ht="16.5" customHeight="1" thickBot="1" x14ac:dyDescent="0.3">
      <c r="A10" s="266" t="s">
        <v>74</v>
      </c>
      <c r="B10" s="193">
        <v>21804356</v>
      </c>
      <c r="C10" s="202" t="s">
        <v>101</v>
      </c>
      <c r="D10" s="203" t="s">
        <v>102</v>
      </c>
      <c r="E10" s="196">
        <v>13</v>
      </c>
      <c r="F10" s="184">
        <f t="shared" si="0"/>
        <v>16</v>
      </c>
      <c r="G10" s="185">
        <f t="shared" si="1"/>
        <v>13</v>
      </c>
      <c r="H10" s="85">
        <f t="shared" si="2"/>
        <v>13</v>
      </c>
      <c r="I10" s="196">
        <v>3.6</v>
      </c>
      <c r="J10" s="185">
        <f t="shared" si="3"/>
        <v>15</v>
      </c>
      <c r="K10" s="196">
        <v>7.85</v>
      </c>
      <c r="L10" s="185">
        <f t="shared" si="4"/>
        <v>10</v>
      </c>
      <c r="M10" s="85">
        <f t="shared" si="5"/>
        <v>12.5</v>
      </c>
      <c r="N10" s="196">
        <v>37</v>
      </c>
      <c r="O10" s="197">
        <v>63</v>
      </c>
      <c r="P10" s="186">
        <f t="shared" si="6"/>
        <v>0.58730158730158732</v>
      </c>
      <c r="Q10" s="185">
        <f t="shared" si="7"/>
        <v>5.5</v>
      </c>
      <c r="R10" s="196">
        <v>35</v>
      </c>
      <c r="S10" s="185">
        <f t="shared" si="8"/>
        <v>6</v>
      </c>
      <c r="T10" s="85">
        <f t="shared" si="9"/>
        <v>11.5</v>
      </c>
      <c r="U10" s="187">
        <v>28.92</v>
      </c>
      <c r="V10" s="185">
        <f t="shared" si="10"/>
        <v>4.5</v>
      </c>
      <c r="W10" s="196">
        <v>-8</v>
      </c>
      <c r="X10" s="185">
        <f t="shared" si="11"/>
        <v>1</v>
      </c>
      <c r="Y10" s="196">
        <v>3</v>
      </c>
      <c r="Z10" s="185">
        <f t="shared" si="12"/>
        <v>3.5</v>
      </c>
      <c r="AA10" s="85">
        <f t="shared" si="13"/>
        <v>9</v>
      </c>
      <c r="AB10" s="266">
        <v>41.57</v>
      </c>
      <c r="AC10" s="185">
        <f t="shared" si="14"/>
        <v>13</v>
      </c>
      <c r="AD10" s="86">
        <f t="shared" si="15"/>
        <v>13</v>
      </c>
      <c r="AE10" s="87">
        <f t="shared" si="16"/>
        <v>11.8</v>
      </c>
      <c r="AF10" s="88">
        <f t="shared" si="17"/>
        <v>11.8</v>
      </c>
      <c r="AG10" s="93">
        <f t="shared" ca="1" si="18"/>
        <v>213</v>
      </c>
      <c r="AH10" s="77">
        <f>IF(ISERROR(VLOOKUP(B10,'Notes Ecrit'!$A$2:$B$650,2,FALSE)),"ABI",(VLOOKUP(B10,'Notes Ecrit'!$A$2:$B$650,2,FALSE)))</f>
        <v>8.5</v>
      </c>
      <c r="AI10" s="88">
        <f t="shared" si="19"/>
        <v>8.5</v>
      </c>
      <c r="AJ10" s="94">
        <f t="shared" ca="1" si="20"/>
        <v>83</v>
      </c>
      <c r="AK10" s="307">
        <f t="shared" si="21"/>
        <v>10.15</v>
      </c>
    </row>
    <row r="11" spans="1:42" ht="16.5" customHeight="1" thickBot="1" x14ac:dyDescent="0.3">
      <c r="A11" s="266" t="s">
        <v>1026</v>
      </c>
      <c r="B11" s="199">
        <v>21914069</v>
      </c>
      <c r="C11" s="205" t="s">
        <v>362</v>
      </c>
      <c r="D11" s="206" t="s">
        <v>190</v>
      </c>
      <c r="E11" s="196">
        <v>22</v>
      </c>
      <c r="F11" s="184">
        <f t="shared" si="0"/>
        <v>20.5</v>
      </c>
      <c r="G11" s="185">
        <f t="shared" si="1"/>
        <v>19</v>
      </c>
      <c r="H11" s="85">
        <f t="shared" si="2"/>
        <v>19</v>
      </c>
      <c r="I11" s="196">
        <v>3.03</v>
      </c>
      <c r="J11" s="185">
        <f t="shared" si="3"/>
        <v>20</v>
      </c>
      <c r="K11" s="196">
        <v>6.44</v>
      </c>
      <c r="L11" s="185">
        <f t="shared" si="4"/>
        <v>14</v>
      </c>
      <c r="M11" s="85">
        <f t="shared" si="5"/>
        <v>17</v>
      </c>
      <c r="N11" s="196">
        <v>64</v>
      </c>
      <c r="O11" s="197">
        <v>75</v>
      </c>
      <c r="P11" s="186">
        <f t="shared" si="6"/>
        <v>0.85333333333333339</v>
      </c>
      <c r="Q11" s="185">
        <f t="shared" si="7"/>
        <v>4.5</v>
      </c>
      <c r="R11" s="196">
        <v>42.6</v>
      </c>
      <c r="S11" s="185">
        <f t="shared" si="8"/>
        <v>3.5</v>
      </c>
      <c r="T11" s="85">
        <f t="shared" si="9"/>
        <v>8</v>
      </c>
      <c r="U11" s="187">
        <v>25.29</v>
      </c>
      <c r="V11" s="185">
        <f t="shared" si="10"/>
        <v>5.25</v>
      </c>
      <c r="W11" s="196">
        <v>-16</v>
      </c>
      <c r="X11" s="185">
        <f t="shared" si="11"/>
        <v>0</v>
      </c>
      <c r="Y11" s="196">
        <v>6</v>
      </c>
      <c r="Z11" s="185">
        <f t="shared" si="12"/>
        <v>2</v>
      </c>
      <c r="AA11" s="85">
        <f t="shared" si="13"/>
        <v>7.25</v>
      </c>
      <c r="AB11" s="266">
        <v>36.22</v>
      </c>
      <c r="AC11" s="185">
        <f t="shared" si="14"/>
        <v>12</v>
      </c>
      <c r="AD11" s="86">
        <f t="shared" si="15"/>
        <v>12</v>
      </c>
      <c r="AE11" s="87">
        <f t="shared" si="16"/>
        <v>12.65</v>
      </c>
      <c r="AF11" s="88">
        <f t="shared" si="17"/>
        <v>12.65</v>
      </c>
      <c r="AG11" s="93">
        <f t="shared" ca="1" si="18"/>
        <v>115</v>
      </c>
      <c r="AH11" s="77">
        <f>IF(ISERROR(VLOOKUP(B11,'Notes Ecrit'!$A$2:$B$650,2,FALSE)),"ABI",(VLOOKUP(B11,'Notes Ecrit'!$A$2:$B$650,2,FALSE)))</f>
        <v>5</v>
      </c>
      <c r="AI11" s="88">
        <f t="shared" si="19"/>
        <v>5</v>
      </c>
      <c r="AJ11" s="94">
        <f t="shared" ca="1" si="20"/>
        <v>416</v>
      </c>
      <c r="AK11" s="307">
        <f t="shared" si="21"/>
        <v>8.8249999999999993</v>
      </c>
      <c r="AL11" s="198"/>
      <c r="AM11" s="198"/>
      <c r="AN11" s="198"/>
      <c r="AO11" s="198"/>
      <c r="AP11" s="198"/>
    </row>
    <row r="12" spans="1:42" ht="16.5" customHeight="1" thickBot="1" x14ac:dyDescent="0.3">
      <c r="A12" s="266" t="s">
        <v>1026</v>
      </c>
      <c r="B12" s="199">
        <v>21905377</v>
      </c>
      <c r="C12" s="205" t="s">
        <v>363</v>
      </c>
      <c r="D12" s="206" t="s">
        <v>364</v>
      </c>
      <c r="E12" s="196">
        <v>19</v>
      </c>
      <c r="F12" s="184">
        <f t="shared" si="0"/>
        <v>19</v>
      </c>
      <c r="G12" s="185">
        <f t="shared" si="1"/>
        <v>16</v>
      </c>
      <c r="H12" s="85">
        <f t="shared" si="2"/>
        <v>16</v>
      </c>
      <c r="I12" s="196">
        <v>3.01</v>
      </c>
      <c r="J12" s="185">
        <f t="shared" si="3"/>
        <v>20</v>
      </c>
      <c r="K12" s="196">
        <v>6.56</v>
      </c>
      <c r="L12" s="185">
        <f t="shared" si="4"/>
        <v>13</v>
      </c>
      <c r="M12" s="85">
        <f t="shared" si="5"/>
        <v>16.5</v>
      </c>
      <c r="N12" s="196">
        <v>48</v>
      </c>
      <c r="O12" s="197">
        <v>68</v>
      </c>
      <c r="P12" s="186">
        <f t="shared" si="6"/>
        <v>0.70588235294117652</v>
      </c>
      <c r="Q12" s="185">
        <f t="shared" si="7"/>
        <v>4</v>
      </c>
      <c r="R12" s="196">
        <v>42.8</v>
      </c>
      <c r="S12" s="185">
        <f t="shared" si="8"/>
        <v>3.5</v>
      </c>
      <c r="T12" s="85">
        <f t="shared" si="9"/>
        <v>7.5</v>
      </c>
      <c r="U12" s="187">
        <v>27.2</v>
      </c>
      <c r="V12" s="185">
        <f t="shared" si="10"/>
        <v>4.25</v>
      </c>
      <c r="W12" s="196">
        <v>0</v>
      </c>
      <c r="X12" s="185">
        <f t="shared" si="11"/>
        <v>2.5</v>
      </c>
      <c r="Y12" s="196">
        <v>3</v>
      </c>
      <c r="Z12" s="185">
        <f t="shared" si="12"/>
        <v>3.5</v>
      </c>
      <c r="AA12" s="85">
        <f t="shared" si="13"/>
        <v>10.25</v>
      </c>
      <c r="AB12" s="266">
        <v>31.6</v>
      </c>
      <c r="AC12" s="185">
        <f t="shared" si="14"/>
        <v>16</v>
      </c>
      <c r="AD12" s="86">
        <f t="shared" si="15"/>
        <v>16</v>
      </c>
      <c r="AE12" s="87">
        <f t="shared" si="16"/>
        <v>13.25</v>
      </c>
      <c r="AF12" s="88">
        <f t="shared" si="17"/>
        <v>13.25</v>
      </c>
      <c r="AG12" s="93">
        <f t="shared" ca="1" si="18"/>
        <v>60</v>
      </c>
      <c r="AH12" s="77">
        <f>IF(ISERROR(VLOOKUP(B12,'Notes Ecrit'!$A$2:$B$650,2,FALSE)),"ABI",(VLOOKUP(B12,'Notes Ecrit'!$A$2:$B$650,2,FALSE)))</f>
        <v>7</v>
      </c>
      <c r="AI12" s="88">
        <f t="shared" si="19"/>
        <v>7</v>
      </c>
      <c r="AJ12" s="94">
        <f t="shared" ca="1" si="20"/>
        <v>183</v>
      </c>
      <c r="AK12" s="307">
        <f t="shared" si="21"/>
        <v>10.125</v>
      </c>
    </row>
    <row r="13" spans="1:42" ht="16.5" customHeight="1" thickBot="1" x14ac:dyDescent="0.3">
      <c r="A13" s="266" t="s">
        <v>1026</v>
      </c>
      <c r="B13" s="199">
        <v>21906698</v>
      </c>
      <c r="C13" s="205" t="s">
        <v>365</v>
      </c>
      <c r="D13" s="206" t="s">
        <v>136</v>
      </c>
      <c r="E13" s="196">
        <v>19</v>
      </c>
      <c r="F13" s="184">
        <f t="shared" si="0"/>
        <v>19</v>
      </c>
      <c r="G13" s="185">
        <f t="shared" si="1"/>
        <v>16</v>
      </c>
      <c r="H13" s="85">
        <f t="shared" si="2"/>
        <v>16</v>
      </c>
      <c r="I13" s="196">
        <v>3.24</v>
      </c>
      <c r="J13" s="185">
        <f t="shared" si="3"/>
        <v>16</v>
      </c>
      <c r="K13" s="196">
        <v>7.05</v>
      </c>
      <c r="L13" s="185">
        <f t="shared" si="4"/>
        <v>9</v>
      </c>
      <c r="M13" s="85">
        <f t="shared" si="5"/>
        <v>12.5</v>
      </c>
      <c r="N13" s="196">
        <v>52</v>
      </c>
      <c r="O13" s="197">
        <v>64</v>
      </c>
      <c r="P13" s="186">
        <f t="shared" si="6"/>
        <v>0.8125</v>
      </c>
      <c r="Q13" s="185">
        <f t="shared" si="7"/>
        <v>4.5</v>
      </c>
      <c r="R13" s="196">
        <v>43.8</v>
      </c>
      <c r="S13" s="185">
        <f t="shared" si="8"/>
        <v>4</v>
      </c>
      <c r="T13" s="85">
        <f t="shared" si="9"/>
        <v>8.5</v>
      </c>
      <c r="U13" s="187">
        <v>28.31</v>
      </c>
      <c r="V13" s="185">
        <f t="shared" si="10"/>
        <v>3.75</v>
      </c>
      <c r="W13" s="196">
        <v>1</v>
      </c>
      <c r="X13" s="185">
        <f t="shared" si="11"/>
        <v>2.75</v>
      </c>
      <c r="Y13" s="196">
        <v>5</v>
      </c>
      <c r="Z13" s="185">
        <f t="shared" si="12"/>
        <v>2.5</v>
      </c>
      <c r="AA13" s="85">
        <f t="shared" si="13"/>
        <v>9</v>
      </c>
      <c r="AB13" s="266">
        <v>27.8</v>
      </c>
      <c r="AC13" s="185">
        <f t="shared" si="14"/>
        <v>18</v>
      </c>
      <c r="AD13" s="86">
        <f t="shared" si="15"/>
        <v>18</v>
      </c>
      <c r="AE13" s="87">
        <f t="shared" si="16"/>
        <v>12.8</v>
      </c>
      <c r="AF13" s="88">
        <f t="shared" si="17"/>
        <v>12.8</v>
      </c>
      <c r="AG13" s="93">
        <f t="shared" ca="1" si="18"/>
        <v>103</v>
      </c>
      <c r="AH13" s="77">
        <f>IF(ISERROR(VLOOKUP(B13,'Notes Ecrit'!$A$2:$B$650,2,FALSE)),"ABI",(VLOOKUP(B13,'Notes Ecrit'!$A$2:$B$650,2,FALSE)))</f>
        <v>9.5</v>
      </c>
      <c r="AI13" s="88">
        <f t="shared" si="19"/>
        <v>9.5</v>
      </c>
      <c r="AJ13" s="94">
        <f t="shared" ca="1" si="20"/>
        <v>38</v>
      </c>
      <c r="AK13" s="307">
        <f t="shared" si="21"/>
        <v>11.15</v>
      </c>
      <c r="AL13" s="207"/>
      <c r="AM13" s="207"/>
      <c r="AN13" s="207"/>
      <c r="AO13" s="207"/>
      <c r="AP13" s="207"/>
    </row>
    <row r="14" spans="1:42" ht="16.5" customHeight="1" thickBot="1" x14ac:dyDescent="0.3">
      <c r="A14" s="266" t="s">
        <v>1026</v>
      </c>
      <c r="B14" s="199">
        <v>21918194</v>
      </c>
      <c r="C14" s="205" t="s">
        <v>366</v>
      </c>
      <c r="D14" s="206" t="s">
        <v>367</v>
      </c>
      <c r="E14" s="196">
        <v>16</v>
      </c>
      <c r="F14" s="184">
        <f t="shared" si="0"/>
        <v>17.5</v>
      </c>
      <c r="G14" s="185">
        <f t="shared" si="1"/>
        <v>13</v>
      </c>
      <c r="H14" s="85">
        <f t="shared" si="2"/>
        <v>13</v>
      </c>
      <c r="I14" s="196">
        <v>3.06</v>
      </c>
      <c r="J14" s="185">
        <f t="shared" si="3"/>
        <v>19</v>
      </c>
      <c r="K14" s="196">
        <v>6.82</v>
      </c>
      <c r="L14" s="185">
        <f t="shared" si="4"/>
        <v>11</v>
      </c>
      <c r="M14" s="85">
        <f t="shared" si="5"/>
        <v>15</v>
      </c>
      <c r="N14" s="196">
        <v>46</v>
      </c>
      <c r="O14" s="197">
        <v>71</v>
      </c>
      <c r="P14" s="186">
        <f t="shared" si="6"/>
        <v>0.647887323943662</v>
      </c>
      <c r="Q14" s="185">
        <f t="shared" si="7"/>
        <v>3.5</v>
      </c>
      <c r="R14" s="196">
        <v>52.4</v>
      </c>
      <c r="S14" s="185">
        <f t="shared" si="8"/>
        <v>6</v>
      </c>
      <c r="T14" s="85">
        <f t="shared" si="9"/>
        <v>9.5</v>
      </c>
      <c r="U14" s="187">
        <v>28.57</v>
      </c>
      <c r="V14" s="185">
        <f t="shared" si="10"/>
        <v>3.5</v>
      </c>
      <c r="W14" s="196">
        <v>-2</v>
      </c>
      <c r="X14" s="185">
        <f t="shared" si="11"/>
        <v>2</v>
      </c>
      <c r="Y14" s="196">
        <v>6</v>
      </c>
      <c r="Z14" s="185">
        <f t="shared" si="12"/>
        <v>2</v>
      </c>
      <c r="AA14" s="85">
        <f t="shared" si="13"/>
        <v>7.5</v>
      </c>
      <c r="AB14" s="266">
        <v>57.59</v>
      </c>
      <c r="AC14" s="185">
        <f t="shared" si="14"/>
        <v>2</v>
      </c>
      <c r="AD14" s="86">
        <f t="shared" si="15"/>
        <v>2</v>
      </c>
      <c r="AE14" s="87">
        <f t="shared" si="16"/>
        <v>9.4</v>
      </c>
      <c r="AF14" s="88">
        <f t="shared" si="17"/>
        <v>9.4</v>
      </c>
      <c r="AG14" s="93">
        <f t="shared" ca="1" si="18"/>
        <v>470</v>
      </c>
      <c r="AH14" s="77">
        <f>IF(ISERROR(VLOOKUP(B14,'Notes Ecrit'!$A$2:$B$650,2,FALSE)),"ABI",(VLOOKUP(B14,'Notes Ecrit'!$A$2:$B$650,2,FALSE)))</f>
        <v>5</v>
      </c>
      <c r="AI14" s="88">
        <f t="shared" si="19"/>
        <v>5</v>
      </c>
      <c r="AJ14" s="94">
        <f t="shared" ca="1" si="20"/>
        <v>416</v>
      </c>
      <c r="AK14" s="307">
        <f t="shared" si="21"/>
        <v>7.2</v>
      </c>
    </row>
    <row r="15" spans="1:42" ht="16.5" customHeight="1" thickBot="1" x14ac:dyDescent="0.3">
      <c r="A15" s="266" t="s">
        <v>1026</v>
      </c>
      <c r="B15" s="199">
        <v>21904955</v>
      </c>
      <c r="C15" s="205" t="s">
        <v>368</v>
      </c>
      <c r="D15" s="206" t="s">
        <v>369</v>
      </c>
      <c r="E15" s="196">
        <v>13</v>
      </c>
      <c r="F15" s="184">
        <f t="shared" si="0"/>
        <v>16</v>
      </c>
      <c r="G15" s="185">
        <f t="shared" si="1"/>
        <v>10</v>
      </c>
      <c r="H15" s="85">
        <f t="shared" si="2"/>
        <v>10</v>
      </c>
      <c r="I15" s="196">
        <v>3.4</v>
      </c>
      <c r="J15" s="185">
        <f t="shared" si="3"/>
        <v>14</v>
      </c>
      <c r="K15" s="196">
        <v>7.49</v>
      </c>
      <c r="L15" s="185">
        <f t="shared" si="4"/>
        <v>6</v>
      </c>
      <c r="M15" s="85">
        <f t="shared" si="5"/>
        <v>10</v>
      </c>
      <c r="N15" s="196">
        <v>51</v>
      </c>
      <c r="O15" s="197">
        <v>94</v>
      </c>
      <c r="P15" s="186">
        <f t="shared" si="6"/>
        <v>0.54255319148936165</v>
      </c>
      <c r="Q15" s="185">
        <f t="shared" si="7"/>
        <v>3</v>
      </c>
      <c r="R15" s="196">
        <v>31.4</v>
      </c>
      <c r="S15" s="185">
        <f t="shared" si="8"/>
        <v>1</v>
      </c>
      <c r="T15" s="85">
        <f t="shared" si="9"/>
        <v>4</v>
      </c>
      <c r="U15" s="187">
        <v>33.32</v>
      </c>
      <c r="V15" s="185">
        <f t="shared" si="10"/>
        <v>1.25</v>
      </c>
      <c r="W15" s="196">
        <v>0</v>
      </c>
      <c r="X15" s="185">
        <f t="shared" si="11"/>
        <v>2.5</v>
      </c>
      <c r="Y15" s="196">
        <v>6</v>
      </c>
      <c r="Z15" s="185">
        <f t="shared" si="12"/>
        <v>2</v>
      </c>
      <c r="AA15" s="85">
        <f t="shared" si="13"/>
        <v>5.75</v>
      </c>
      <c r="AB15" s="266">
        <v>55.7</v>
      </c>
      <c r="AC15" s="185">
        <f t="shared" si="14"/>
        <v>3</v>
      </c>
      <c r="AD15" s="86">
        <f t="shared" si="15"/>
        <v>3</v>
      </c>
      <c r="AE15" s="87">
        <f t="shared" si="16"/>
        <v>6.55</v>
      </c>
      <c r="AF15" s="88">
        <f t="shared" si="17"/>
        <v>6.55</v>
      </c>
      <c r="AG15" s="93">
        <f t="shared" ca="1" si="18"/>
        <v>567</v>
      </c>
      <c r="AH15" s="77">
        <f>IF(ISERROR(VLOOKUP(B15,'Notes Ecrit'!$A$2:$B$650,2,FALSE)),"ABI",(VLOOKUP(B15,'Notes Ecrit'!$A$2:$B$650,2,FALSE)))</f>
        <v>8</v>
      </c>
      <c r="AI15" s="88">
        <f t="shared" si="19"/>
        <v>8</v>
      </c>
      <c r="AJ15" s="94">
        <f t="shared" ca="1" si="20"/>
        <v>109</v>
      </c>
      <c r="AK15" s="307">
        <f t="shared" si="21"/>
        <v>7.2750000000000004</v>
      </c>
      <c r="AL15" s="204"/>
      <c r="AM15" s="204"/>
      <c r="AN15" s="204"/>
      <c r="AO15" s="204"/>
      <c r="AP15" s="204"/>
    </row>
    <row r="16" spans="1:42" ht="16.5" customHeight="1" thickBot="1" x14ac:dyDescent="0.3">
      <c r="A16" s="266" t="s">
        <v>1026</v>
      </c>
      <c r="B16" s="199">
        <v>21821525</v>
      </c>
      <c r="C16" s="205" t="s">
        <v>370</v>
      </c>
      <c r="D16" s="206" t="s">
        <v>250</v>
      </c>
      <c r="E16" s="196">
        <v>19</v>
      </c>
      <c r="F16" s="184">
        <f t="shared" si="0"/>
        <v>19</v>
      </c>
      <c r="G16" s="185">
        <f t="shared" si="1"/>
        <v>16</v>
      </c>
      <c r="H16" s="85">
        <f t="shared" si="2"/>
        <v>16</v>
      </c>
      <c r="I16" s="196">
        <v>3.09</v>
      </c>
      <c r="J16" s="185">
        <f t="shared" si="3"/>
        <v>19</v>
      </c>
      <c r="K16" s="196">
        <v>6.64</v>
      </c>
      <c r="L16" s="185">
        <f t="shared" si="4"/>
        <v>12</v>
      </c>
      <c r="M16" s="85">
        <f t="shared" si="5"/>
        <v>15.5</v>
      </c>
      <c r="N16" s="196">
        <v>85</v>
      </c>
      <c r="O16" s="197">
        <v>92</v>
      </c>
      <c r="P16" s="186">
        <f t="shared" si="6"/>
        <v>0.92391304347826086</v>
      </c>
      <c r="Q16" s="185">
        <f t="shared" si="7"/>
        <v>5</v>
      </c>
      <c r="R16" s="196">
        <v>56</v>
      </c>
      <c r="S16" s="185">
        <f t="shared" si="8"/>
        <v>7</v>
      </c>
      <c r="T16" s="85">
        <f t="shared" si="9"/>
        <v>12</v>
      </c>
      <c r="U16" s="187">
        <v>27.78</v>
      </c>
      <c r="V16" s="185">
        <f t="shared" si="10"/>
        <v>4</v>
      </c>
      <c r="W16" s="196">
        <v>0</v>
      </c>
      <c r="X16" s="185">
        <f t="shared" si="11"/>
        <v>2.5</v>
      </c>
      <c r="Y16" s="196">
        <v>5</v>
      </c>
      <c r="Z16" s="185">
        <f t="shared" si="12"/>
        <v>2.5</v>
      </c>
      <c r="AA16" s="85">
        <f t="shared" si="13"/>
        <v>9</v>
      </c>
      <c r="AB16" s="266">
        <v>46.9</v>
      </c>
      <c r="AC16" s="185">
        <f t="shared" si="14"/>
        <v>7</v>
      </c>
      <c r="AD16" s="86">
        <f t="shared" si="15"/>
        <v>7</v>
      </c>
      <c r="AE16" s="87">
        <f t="shared" si="16"/>
        <v>11.9</v>
      </c>
      <c r="AF16" s="88">
        <f t="shared" si="17"/>
        <v>11.9</v>
      </c>
      <c r="AG16" s="93">
        <f t="shared" ca="1" si="18"/>
        <v>207</v>
      </c>
      <c r="AH16" s="77">
        <f>IF(ISERROR(VLOOKUP(B16,'Notes Ecrit'!$A$2:$B$650,2,FALSE)),"ABI",(VLOOKUP(B16,'Notes Ecrit'!$A$2:$B$650,2,FALSE)))</f>
        <v>5.5</v>
      </c>
      <c r="AI16" s="88">
        <f t="shared" si="19"/>
        <v>5.5</v>
      </c>
      <c r="AJ16" s="94">
        <f t="shared" ca="1" si="20"/>
        <v>353</v>
      </c>
      <c r="AK16" s="307">
        <f t="shared" si="21"/>
        <v>8.6999999999999993</v>
      </c>
    </row>
    <row r="17" spans="1:42" ht="16.5" hidden="1" customHeight="1" thickBot="1" x14ac:dyDescent="0.3">
      <c r="A17" s="266" t="s">
        <v>1026</v>
      </c>
      <c r="B17" s="199">
        <v>21909436</v>
      </c>
      <c r="C17" s="205" t="s">
        <v>371</v>
      </c>
      <c r="D17" s="206" t="s">
        <v>145</v>
      </c>
      <c r="E17" s="196" t="s">
        <v>329</v>
      </c>
      <c r="F17" s="184" t="str">
        <f t="shared" si="0"/>
        <v>ABI</v>
      </c>
      <c r="G17" s="185">
        <f t="shared" si="1"/>
        <v>0</v>
      </c>
      <c r="H17" s="85">
        <f t="shared" si="2"/>
        <v>0</v>
      </c>
      <c r="I17" s="196" t="s">
        <v>329</v>
      </c>
      <c r="J17" s="185">
        <f t="shared" si="3"/>
        <v>0</v>
      </c>
      <c r="K17" s="196" t="s">
        <v>329</v>
      </c>
      <c r="L17" s="185">
        <f t="shared" si="4"/>
        <v>0</v>
      </c>
      <c r="M17" s="85">
        <f t="shared" si="5"/>
        <v>0</v>
      </c>
      <c r="N17" s="196" t="s">
        <v>329</v>
      </c>
      <c r="O17" s="197"/>
      <c r="P17" s="186">
        <f t="shared" si="6"/>
        <v>0</v>
      </c>
      <c r="Q17" s="185">
        <f t="shared" si="7"/>
        <v>0</v>
      </c>
      <c r="R17" s="196" t="s">
        <v>329</v>
      </c>
      <c r="S17" s="185">
        <f t="shared" si="8"/>
        <v>0</v>
      </c>
      <c r="T17" s="85">
        <f t="shared" si="9"/>
        <v>0</v>
      </c>
      <c r="U17" s="187" t="s">
        <v>329</v>
      </c>
      <c r="V17" s="185">
        <f t="shared" si="10"/>
        <v>0</v>
      </c>
      <c r="W17" s="196" t="s">
        <v>329</v>
      </c>
      <c r="X17" s="185">
        <f t="shared" si="11"/>
        <v>0</v>
      </c>
      <c r="Y17" s="196" t="s">
        <v>329</v>
      </c>
      <c r="Z17" s="185">
        <f t="shared" si="12"/>
        <v>0</v>
      </c>
      <c r="AA17" s="85">
        <f t="shared" si="13"/>
        <v>0</v>
      </c>
      <c r="AB17" s="266" t="s">
        <v>329</v>
      </c>
      <c r="AC17" s="185">
        <f t="shared" si="14"/>
        <v>0</v>
      </c>
      <c r="AD17" s="86">
        <f t="shared" si="15"/>
        <v>0</v>
      </c>
      <c r="AE17" s="87">
        <f t="shared" si="16"/>
        <v>0</v>
      </c>
      <c r="AF17" s="88">
        <f t="shared" si="17"/>
        <v>0</v>
      </c>
      <c r="AG17" s="93">
        <f t="shared" ca="1" si="18"/>
        <v>584</v>
      </c>
      <c r="AH17" s="77" t="str">
        <f>IF(ISERROR(VLOOKUP(B17,'Notes Ecrit'!$A$2:$B$650,2,FALSE)),"ABI",(VLOOKUP(B17,'Notes Ecrit'!$A$2:$B$650,2,FALSE)))</f>
        <v>ABI</v>
      </c>
      <c r="AI17" s="88">
        <f t="shared" si="19"/>
        <v>0</v>
      </c>
      <c r="AJ17" s="94">
        <f t="shared" ca="1" si="20"/>
        <v>591</v>
      </c>
      <c r="AK17" s="307" t="str">
        <f t="shared" si="21"/>
        <v>DEF</v>
      </c>
    </row>
    <row r="18" spans="1:42" ht="16.5" customHeight="1" thickBot="1" x14ac:dyDescent="0.3">
      <c r="A18" s="266" t="s">
        <v>1026</v>
      </c>
      <c r="B18" s="193">
        <v>21905581</v>
      </c>
      <c r="C18" s="208" t="s">
        <v>95</v>
      </c>
      <c r="D18" s="203" t="s">
        <v>325</v>
      </c>
      <c r="E18" s="196">
        <v>22</v>
      </c>
      <c r="F18" s="184">
        <f t="shared" si="0"/>
        <v>20.5</v>
      </c>
      <c r="G18" s="185">
        <f t="shared" si="1"/>
        <v>19</v>
      </c>
      <c r="H18" s="85">
        <f t="shared" si="2"/>
        <v>19</v>
      </c>
      <c r="I18" s="196">
        <v>3.03</v>
      </c>
      <c r="J18" s="185">
        <f t="shared" si="3"/>
        <v>20</v>
      </c>
      <c r="K18" s="196">
        <v>6.53</v>
      </c>
      <c r="L18" s="185">
        <f t="shared" si="4"/>
        <v>13</v>
      </c>
      <c r="M18" s="85">
        <f t="shared" si="5"/>
        <v>16.5</v>
      </c>
      <c r="N18" s="196">
        <v>48</v>
      </c>
      <c r="O18" s="197">
        <v>68</v>
      </c>
      <c r="P18" s="186">
        <f t="shared" si="6"/>
        <v>0.70588235294117652</v>
      </c>
      <c r="Q18" s="185">
        <f t="shared" si="7"/>
        <v>4</v>
      </c>
      <c r="R18" s="196">
        <v>43.1</v>
      </c>
      <c r="S18" s="185">
        <f t="shared" si="8"/>
        <v>4</v>
      </c>
      <c r="T18" s="85">
        <f t="shared" si="9"/>
        <v>8</v>
      </c>
      <c r="U18" s="187">
        <v>25.72</v>
      </c>
      <c r="V18" s="185">
        <f t="shared" si="10"/>
        <v>5</v>
      </c>
      <c r="W18" s="196">
        <v>-3</v>
      </c>
      <c r="X18" s="185">
        <f t="shared" si="11"/>
        <v>1.75</v>
      </c>
      <c r="Y18" s="196">
        <v>5</v>
      </c>
      <c r="Z18" s="185">
        <f t="shared" si="12"/>
        <v>2.5</v>
      </c>
      <c r="AA18" s="85">
        <f t="shared" si="13"/>
        <v>9.25</v>
      </c>
      <c r="AB18" s="266">
        <v>35.85</v>
      </c>
      <c r="AC18" s="185">
        <f t="shared" si="14"/>
        <v>13</v>
      </c>
      <c r="AD18" s="86">
        <f t="shared" si="15"/>
        <v>13</v>
      </c>
      <c r="AE18" s="87">
        <f t="shared" si="16"/>
        <v>13.15</v>
      </c>
      <c r="AF18" s="88">
        <f t="shared" si="17"/>
        <v>13.15</v>
      </c>
      <c r="AG18" s="93">
        <f t="shared" ca="1" si="18"/>
        <v>71</v>
      </c>
      <c r="AH18" s="77">
        <f>IF(ISERROR(VLOOKUP(B18,'Notes Ecrit'!$A$2:$B$650,2,FALSE)),"ABI",(VLOOKUP(B18,'Notes Ecrit'!$A$2:$B$650,2,FALSE)))</f>
        <v>4</v>
      </c>
      <c r="AI18" s="88">
        <f t="shared" si="19"/>
        <v>4</v>
      </c>
      <c r="AJ18" s="94">
        <f t="shared" ca="1" si="20"/>
        <v>489</v>
      </c>
      <c r="AK18" s="307">
        <f t="shared" si="21"/>
        <v>8.5749999999999993</v>
      </c>
      <c r="AL18" s="207"/>
      <c r="AM18" s="207"/>
      <c r="AN18" s="207"/>
      <c r="AO18" s="207"/>
      <c r="AP18" s="207"/>
    </row>
    <row r="19" spans="1:42" ht="16.5" customHeight="1" thickBot="1" x14ac:dyDescent="0.3">
      <c r="A19" s="266" t="s">
        <v>1026</v>
      </c>
      <c r="B19" s="199">
        <v>21911419</v>
      </c>
      <c r="C19" s="205" t="s">
        <v>372</v>
      </c>
      <c r="D19" s="206" t="s">
        <v>95</v>
      </c>
      <c r="E19" s="196">
        <v>22</v>
      </c>
      <c r="F19" s="184">
        <f t="shared" si="0"/>
        <v>20.5</v>
      </c>
      <c r="G19" s="185">
        <f t="shared" si="1"/>
        <v>19</v>
      </c>
      <c r="H19" s="85">
        <f t="shared" si="2"/>
        <v>19</v>
      </c>
      <c r="I19" s="196">
        <v>3.14</v>
      </c>
      <c r="J19" s="185">
        <f t="shared" si="3"/>
        <v>18</v>
      </c>
      <c r="K19" s="196">
        <v>6.7</v>
      </c>
      <c r="L19" s="185">
        <f t="shared" si="4"/>
        <v>12</v>
      </c>
      <c r="M19" s="85">
        <f t="shared" si="5"/>
        <v>15</v>
      </c>
      <c r="N19" s="196">
        <v>52</v>
      </c>
      <c r="O19" s="197">
        <v>63</v>
      </c>
      <c r="P19" s="186">
        <f t="shared" si="6"/>
        <v>0.82539682539682535</v>
      </c>
      <c r="Q19" s="185">
        <f t="shared" si="7"/>
        <v>4.5</v>
      </c>
      <c r="R19" s="196">
        <v>42</v>
      </c>
      <c r="S19" s="185">
        <f t="shared" si="8"/>
        <v>3.5</v>
      </c>
      <c r="T19" s="85">
        <f t="shared" si="9"/>
        <v>8</v>
      </c>
      <c r="U19" s="381">
        <v>27.3</v>
      </c>
      <c r="V19" s="185">
        <f t="shared" si="10"/>
        <v>4.25</v>
      </c>
      <c r="W19" s="196">
        <v>-5</v>
      </c>
      <c r="X19" s="185">
        <f t="shared" si="11"/>
        <v>1.5</v>
      </c>
      <c r="Y19" s="196">
        <v>2</v>
      </c>
      <c r="Z19" s="185">
        <f t="shared" si="12"/>
        <v>4</v>
      </c>
      <c r="AA19" s="85">
        <f t="shared" si="13"/>
        <v>9.75</v>
      </c>
      <c r="AB19" s="266">
        <v>45.8</v>
      </c>
      <c r="AC19" s="185">
        <f t="shared" si="14"/>
        <v>7</v>
      </c>
      <c r="AD19" s="86">
        <f t="shared" si="15"/>
        <v>7</v>
      </c>
      <c r="AE19" s="87">
        <f t="shared" si="16"/>
        <v>11.75</v>
      </c>
      <c r="AF19" s="88">
        <f t="shared" si="17"/>
        <v>11.75</v>
      </c>
      <c r="AG19" s="93">
        <f t="shared" ca="1" si="18"/>
        <v>226</v>
      </c>
      <c r="AH19" s="77">
        <f>IF(ISERROR(VLOOKUP(B19,'Notes Ecrit'!$A$2:$B$650,2,FALSE)),"ABI",(VLOOKUP(B19,'Notes Ecrit'!$A$2:$B$650,2,FALSE)))</f>
        <v>8</v>
      </c>
      <c r="AI19" s="88">
        <f t="shared" si="19"/>
        <v>8</v>
      </c>
      <c r="AJ19" s="94">
        <f t="shared" ca="1" si="20"/>
        <v>109</v>
      </c>
      <c r="AK19" s="307">
        <f t="shared" si="21"/>
        <v>9.875</v>
      </c>
      <c r="AL19" s="207"/>
      <c r="AM19" s="207"/>
      <c r="AN19" s="207"/>
      <c r="AO19" s="207"/>
      <c r="AP19" s="207"/>
    </row>
    <row r="20" spans="1:42" s="198" customFormat="1" ht="16.5" customHeight="1" thickBot="1" x14ac:dyDescent="0.3">
      <c r="A20" s="266" t="s">
        <v>1026</v>
      </c>
      <c r="B20" s="193">
        <v>21907960</v>
      </c>
      <c r="C20" s="208" t="s">
        <v>372</v>
      </c>
      <c r="D20" s="203" t="s">
        <v>185</v>
      </c>
      <c r="E20" s="196">
        <v>18</v>
      </c>
      <c r="F20" s="184">
        <f t="shared" si="0"/>
        <v>18.5</v>
      </c>
      <c r="G20" s="185">
        <f t="shared" si="1"/>
        <v>15</v>
      </c>
      <c r="H20" s="85">
        <f t="shared" si="2"/>
        <v>15</v>
      </c>
      <c r="I20" s="196">
        <v>3.06</v>
      </c>
      <c r="J20" s="185">
        <f t="shared" si="3"/>
        <v>19</v>
      </c>
      <c r="K20" s="196">
        <v>6.63</v>
      </c>
      <c r="L20" s="185">
        <f t="shared" si="4"/>
        <v>12</v>
      </c>
      <c r="M20" s="85">
        <f t="shared" si="5"/>
        <v>15.5</v>
      </c>
      <c r="N20" s="196">
        <v>0</v>
      </c>
      <c r="O20" s="197">
        <v>82</v>
      </c>
      <c r="P20" s="186">
        <f t="shared" si="6"/>
        <v>0</v>
      </c>
      <c r="Q20" s="185">
        <f t="shared" si="7"/>
        <v>0</v>
      </c>
      <c r="R20" s="196">
        <v>43.8</v>
      </c>
      <c r="S20" s="185">
        <f t="shared" si="8"/>
        <v>4</v>
      </c>
      <c r="T20" s="85">
        <f t="shared" si="9"/>
        <v>4</v>
      </c>
      <c r="U20" s="381">
        <v>26.21</v>
      </c>
      <c r="V20" s="185">
        <f t="shared" si="10"/>
        <v>4.75</v>
      </c>
      <c r="W20" s="196">
        <v>0</v>
      </c>
      <c r="X20" s="185">
        <f t="shared" si="11"/>
        <v>2.5</v>
      </c>
      <c r="Y20" s="196">
        <v>2</v>
      </c>
      <c r="Z20" s="185">
        <f t="shared" si="12"/>
        <v>4</v>
      </c>
      <c r="AA20" s="85">
        <f t="shared" si="13"/>
        <v>11.25</v>
      </c>
      <c r="AB20" s="266">
        <v>38.15</v>
      </c>
      <c r="AC20" s="185">
        <f t="shared" si="14"/>
        <v>11</v>
      </c>
      <c r="AD20" s="86">
        <f t="shared" si="15"/>
        <v>11</v>
      </c>
      <c r="AE20" s="87">
        <f t="shared" si="16"/>
        <v>11.35</v>
      </c>
      <c r="AF20" s="88">
        <f t="shared" si="17"/>
        <v>11.35</v>
      </c>
      <c r="AG20" s="93">
        <f t="shared" ca="1" si="18"/>
        <v>278</v>
      </c>
      <c r="AH20" s="77">
        <f>IF(ISERROR(VLOOKUP(B20,'Notes Ecrit'!$A$2:$B$650,2,FALSE)),"ABI",(VLOOKUP(B20,'Notes Ecrit'!$A$2:$B$650,2,FALSE)))</f>
        <v>5</v>
      </c>
      <c r="AI20" s="88">
        <f t="shared" si="19"/>
        <v>5</v>
      </c>
      <c r="AJ20" s="94">
        <f t="shared" ca="1" si="20"/>
        <v>416</v>
      </c>
      <c r="AK20" s="307">
        <f t="shared" si="21"/>
        <v>8.1750000000000007</v>
      </c>
      <c r="AL20" s="26"/>
      <c r="AM20" s="26"/>
      <c r="AN20" s="26"/>
      <c r="AO20" s="26"/>
      <c r="AP20" s="26"/>
    </row>
    <row r="21" spans="1:42" s="198" customFormat="1" ht="16.5" customHeight="1" thickBot="1" x14ac:dyDescent="0.3">
      <c r="A21" s="266" t="s">
        <v>1026</v>
      </c>
      <c r="B21" s="199">
        <v>21906708</v>
      </c>
      <c r="C21" s="205" t="s">
        <v>373</v>
      </c>
      <c r="D21" s="206" t="s">
        <v>374</v>
      </c>
      <c r="E21" s="196">
        <v>20</v>
      </c>
      <c r="F21" s="184">
        <f t="shared" si="0"/>
        <v>19.5</v>
      </c>
      <c r="G21" s="185">
        <f t="shared" si="1"/>
        <v>17</v>
      </c>
      <c r="H21" s="85">
        <f t="shared" si="2"/>
        <v>17</v>
      </c>
      <c r="I21" s="196">
        <v>2.92</v>
      </c>
      <c r="J21" s="185">
        <f t="shared" si="3"/>
        <v>20</v>
      </c>
      <c r="K21" s="196">
        <v>6.15</v>
      </c>
      <c r="L21" s="185">
        <f t="shared" si="4"/>
        <v>16</v>
      </c>
      <c r="M21" s="85">
        <f t="shared" si="5"/>
        <v>18</v>
      </c>
      <c r="N21" s="196">
        <v>67</v>
      </c>
      <c r="O21" s="197">
        <v>67</v>
      </c>
      <c r="P21" s="186">
        <f t="shared" si="6"/>
        <v>1</v>
      </c>
      <c r="Q21" s="185">
        <f t="shared" si="7"/>
        <v>5.5</v>
      </c>
      <c r="R21" s="196">
        <v>47.6</v>
      </c>
      <c r="S21" s="185">
        <f t="shared" si="8"/>
        <v>5</v>
      </c>
      <c r="T21" s="85">
        <f t="shared" si="9"/>
        <v>10.5</v>
      </c>
      <c r="U21" s="187">
        <v>25.4</v>
      </c>
      <c r="V21" s="185">
        <f t="shared" si="10"/>
        <v>5.25</v>
      </c>
      <c r="W21" s="196">
        <v>-10</v>
      </c>
      <c r="X21" s="185">
        <f t="shared" si="11"/>
        <v>0.75</v>
      </c>
      <c r="Y21" s="196">
        <v>4</v>
      </c>
      <c r="Z21" s="185">
        <f t="shared" si="12"/>
        <v>3</v>
      </c>
      <c r="AA21" s="85">
        <f t="shared" si="13"/>
        <v>9</v>
      </c>
      <c r="AB21" s="266">
        <v>40.08</v>
      </c>
      <c r="AC21" s="185">
        <f t="shared" si="14"/>
        <v>10</v>
      </c>
      <c r="AD21" s="86">
        <f t="shared" si="15"/>
        <v>10</v>
      </c>
      <c r="AE21" s="87">
        <f t="shared" si="16"/>
        <v>12.9</v>
      </c>
      <c r="AF21" s="88">
        <f t="shared" si="17"/>
        <v>12.9</v>
      </c>
      <c r="AG21" s="93">
        <f t="shared" ca="1" si="18"/>
        <v>97</v>
      </c>
      <c r="AH21" s="77">
        <f>IF(ISERROR(VLOOKUP(B21,'Notes Ecrit'!$A$2:$B$650,2,FALSE)),"ABI",(VLOOKUP(B21,'Notes Ecrit'!$A$2:$B$650,2,FALSE)))</f>
        <v>7</v>
      </c>
      <c r="AI21" s="88">
        <f t="shared" si="19"/>
        <v>7</v>
      </c>
      <c r="AJ21" s="94">
        <f t="shared" ca="1" si="20"/>
        <v>183</v>
      </c>
      <c r="AK21" s="307">
        <f t="shared" si="21"/>
        <v>9.9499999999999993</v>
      </c>
      <c r="AL21" s="26"/>
      <c r="AM21" s="26"/>
      <c r="AN21" s="26"/>
      <c r="AO21" s="26"/>
      <c r="AP21" s="26"/>
    </row>
    <row r="22" spans="1:42" ht="16.5" customHeight="1" thickBot="1" x14ac:dyDescent="0.3">
      <c r="A22" s="266" t="s">
        <v>1026</v>
      </c>
      <c r="B22" s="199">
        <v>21811011</v>
      </c>
      <c r="C22" s="205" t="s">
        <v>44</v>
      </c>
      <c r="D22" s="206" t="s">
        <v>108</v>
      </c>
      <c r="E22" s="196">
        <v>19</v>
      </c>
      <c r="F22" s="184">
        <f t="shared" si="0"/>
        <v>19</v>
      </c>
      <c r="G22" s="185">
        <f t="shared" si="1"/>
        <v>16</v>
      </c>
      <c r="H22" s="85">
        <f t="shared" si="2"/>
        <v>16</v>
      </c>
      <c r="I22" s="196">
        <v>3.23</v>
      </c>
      <c r="J22" s="185">
        <f t="shared" si="3"/>
        <v>16</v>
      </c>
      <c r="K22" s="196">
        <v>6.79</v>
      </c>
      <c r="L22" s="185">
        <f t="shared" si="4"/>
        <v>11</v>
      </c>
      <c r="M22" s="85">
        <f t="shared" si="5"/>
        <v>13.5</v>
      </c>
      <c r="N22" s="196">
        <v>58</v>
      </c>
      <c r="O22" s="197">
        <v>49</v>
      </c>
      <c r="P22" s="186">
        <f t="shared" si="6"/>
        <v>1.1836734693877551</v>
      </c>
      <c r="Q22" s="185">
        <f t="shared" si="7"/>
        <v>6</v>
      </c>
      <c r="R22" s="196">
        <v>39.5</v>
      </c>
      <c r="S22" s="185">
        <f t="shared" si="8"/>
        <v>3</v>
      </c>
      <c r="T22" s="85">
        <f t="shared" si="9"/>
        <v>9</v>
      </c>
      <c r="U22" s="187">
        <v>26.69</v>
      </c>
      <c r="V22" s="185">
        <f t="shared" si="10"/>
        <v>4.5</v>
      </c>
      <c r="W22" s="196">
        <v>-1</v>
      </c>
      <c r="X22" s="185">
        <f t="shared" si="11"/>
        <v>2.25</v>
      </c>
      <c r="Y22" s="196">
        <v>4</v>
      </c>
      <c r="Z22" s="185">
        <f t="shared" si="12"/>
        <v>3</v>
      </c>
      <c r="AA22" s="85">
        <f t="shared" si="13"/>
        <v>9.75</v>
      </c>
      <c r="AB22" s="266">
        <v>61</v>
      </c>
      <c r="AC22" s="185">
        <f t="shared" si="14"/>
        <v>1</v>
      </c>
      <c r="AD22" s="86">
        <f t="shared" si="15"/>
        <v>1</v>
      </c>
      <c r="AE22" s="87">
        <f t="shared" si="16"/>
        <v>9.85</v>
      </c>
      <c r="AF22" s="88">
        <f t="shared" si="17"/>
        <v>9.85</v>
      </c>
      <c r="AG22" s="93">
        <f t="shared" ca="1" si="18"/>
        <v>438</v>
      </c>
      <c r="AH22" s="77">
        <f>IF(ISERROR(VLOOKUP(B22,'Notes Ecrit'!$A$2:$B$650,2,FALSE)),"ABI",(VLOOKUP(B22,'Notes Ecrit'!$A$2:$B$650,2,FALSE)))</f>
        <v>8.5</v>
      </c>
      <c r="AI22" s="88">
        <f t="shared" si="19"/>
        <v>8.5</v>
      </c>
      <c r="AJ22" s="94">
        <f t="shared" ca="1" si="20"/>
        <v>83</v>
      </c>
      <c r="AK22" s="307">
        <f t="shared" si="21"/>
        <v>9.1750000000000007</v>
      </c>
    </row>
    <row r="23" spans="1:42" s="204" customFormat="1" ht="16.5" hidden="1" customHeight="1" thickBot="1" x14ac:dyDescent="0.3">
      <c r="A23" s="266" t="s">
        <v>74</v>
      </c>
      <c r="B23" s="218">
        <v>21905645</v>
      </c>
      <c r="C23" s="219" t="s">
        <v>446</v>
      </c>
      <c r="D23" s="220" t="s">
        <v>447</v>
      </c>
      <c r="E23" s="196" t="s">
        <v>1025</v>
      </c>
      <c r="F23" s="184" t="str">
        <f t="shared" si="0"/>
        <v>DSP</v>
      </c>
      <c r="G23" s="185" t="str">
        <f t="shared" si="1"/>
        <v>DSP</v>
      </c>
      <c r="H23" s="85" t="str">
        <f t="shared" si="2"/>
        <v>DSP</v>
      </c>
      <c r="I23" s="196" t="s">
        <v>1025</v>
      </c>
      <c r="J23" s="185" t="str">
        <f t="shared" si="3"/>
        <v>DSP</v>
      </c>
      <c r="K23" s="196" t="s">
        <v>1025</v>
      </c>
      <c r="L23" s="185" t="str">
        <f t="shared" si="4"/>
        <v>DSP</v>
      </c>
      <c r="M23" s="85" t="str">
        <f t="shared" si="5"/>
        <v>DSP</v>
      </c>
      <c r="N23" s="196" t="s">
        <v>1025</v>
      </c>
      <c r="O23" s="197"/>
      <c r="P23" s="186">
        <f t="shared" si="6"/>
        <v>0</v>
      </c>
      <c r="Q23" s="185" t="str">
        <f t="shared" si="7"/>
        <v>DSP</v>
      </c>
      <c r="R23" s="196" t="s">
        <v>1025</v>
      </c>
      <c r="S23" s="185" t="str">
        <f t="shared" si="8"/>
        <v>DSP</v>
      </c>
      <c r="T23" s="85" t="str">
        <f t="shared" si="9"/>
        <v>DSP</v>
      </c>
      <c r="U23" s="187" t="s">
        <v>1025</v>
      </c>
      <c r="V23" s="185" t="str">
        <f t="shared" si="10"/>
        <v>DSP</v>
      </c>
      <c r="W23" s="196" t="s">
        <v>1025</v>
      </c>
      <c r="X23" s="185" t="str">
        <f t="shared" si="11"/>
        <v>DSP</v>
      </c>
      <c r="Y23" s="196" t="s">
        <v>1025</v>
      </c>
      <c r="Z23" s="185" t="str">
        <f t="shared" si="12"/>
        <v>DSP</v>
      </c>
      <c r="AA23" s="85" t="str">
        <f t="shared" si="13"/>
        <v>DSP</v>
      </c>
      <c r="AB23" s="266" t="s">
        <v>1025</v>
      </c>
      <c r="AC23" s="185" t="str">
        <f t="shared" si="14"/>
        <v>DSP</v>
      </c>
      <c r="AD23" s="86" t="str">
        <f t="shared" si="15"/>
        <v>DSP</v>
      </c>
      <c r="AE23" s="87" t="str">
        <f t="shared" si="16"/>
        <v>DSP</v>
      </c>
      <c r="AF23" s="88">
        <f t="shared" si="17"/>
        <v>0</v>
      </c>
      <c r="AG23" s="93">
        <f t="shared" ca="1" si="18"/>
        <v>584</v>
      </c>
      <c r="AH23" s="77">
        <f>IF(ISERROR(VLOOKUP(B23,'Notes Ecrit'!$A$2:$B$650,2,FALSE)),"ABI",(VLOOKUP(B23,'Notes Ecrit'!$A$2:$B$650,2,FALSE)))</f>
        <v>8.5</v>
      </c>
      <c r="AI23" s="88">
        <f t="shared" si="19"/>
        <v>8.5</v>
      </c>
      <c r="AJ23" s="94">
        <f t="shared" ca="1" si="20"/>
        <v>83</v>
      </c>
      <c r="AK23" s="307">
        <f t="shared" si="21"/>
        <v>8.5</v>
      </c>
      <c r="AL23" s="209"/>
      <c r="AM23" s="209"/>
      <c r="AN23" s="209"/>
      <c r="AO23" s="209"/>
      <c r="AP23" s="209"/>
    </row>
    <row r="24" spans="1:42" ht="16.5" customHeight="1" thickBot="1" x14ac:dyDescent="0.3">
      <c r="A24" s="266" t="s">
        <v>1026</v>
      </c>
      <c r="B24" s="199">
        <v>21906231</v>
      </c>
      <c r="C24" s="205" t="s">
        <v>375</v>
      </c>
      <c r="D24" s="206" t="s">
        <v>211</v>
      </c>
      <c r="E24" s="196">
        <v>20</v>
      </c>
      <c r="F24" s="184">
        <f t="shared" si="0"/>
        <v>19.5</v>
      </c>
      <c r="G24" s="185">
        <f t="shared" si="1"/>
        <v>17</v>
      </c>
      <c r="H24" s="85">
        <f t="shared" si="2"/>
        <v>17</v>
      </c>
      <c r="I24" s="196">
        <v>3.03</v>
      </c>
      <c r="J24" s="185">
        <f t="shared" si="3"/>
        <v>20</v>
      </c>
      <c r="K24" s="196">
        <v>6.39</v>
      </c>
      <c r="L24" s="185">
        <f t="shared" si="4"/>
        <v>14</v>
      </c>
      <c r="M24" s="85">
        <f t="shared" si="5"/>
        <v>17</v>
      </c>
      <c r="N24" s="196">
        <v>70</v>
      </c>
      <c r="O24" s="197">
        <v>66</v>
      </c>
      <c r="P24" s="186">
        <f t="shared" si="6"/>
        <v>1.0606060606060606</v>
      </c>
      <c r="Q24" s="185">
        <f t="shared" si="7"/>
        <v>5.5</v>
      </c>
      <c r="R24" s="196">
        <v>51.6</v>
      </c>
      <c r="S24" s="185">
        <f t="shared" si="8"/>
        <v>6</v>
      </c>
      <c r="T24" s="85">
        <f t="shared" si="9"/>
        <v>11.5</v>
      </c>
      <c r="U24" s="381">
        <v>25.8</v>
      </c>
      <c r="V24" s="185">
        <f t="shared" si="10"/>
        <v>5</v>
      </c>
      <c r="W24" s="196">
        <v>-6</v>
      </c>
      <c r="X24" s="185">
        <f t="shared" si="11"/>
        <v>1.25</v>
      </c>
      <c r="Y24" s="196">
        <v>4</v>
      </c>
      <c r="Z24" s="185">
        <f t="shared" si="12"/>
        <v>3</v>
      </c>
      <c r="AA24" s="85">
        <f t="shared" si="13"/>
        <v>9.25</v>
      </c>
      <c r="AB24" s="266">
        <v>32.64</v>
      </c>
      <c r="AC24" s="185">
        <f t="shared" si="14"/>
        <v>15</v>
      </c>
      <c r="AD24" s="86">
        <f t="shared" si="15"/>
        <v>15</v>
      </c>
      <c r="AE24" s="87">
        <f t="shared" si="16"/>
        <v>13.95</v>
      </c>
      <c r="AF24" s="88">
        <f t="shared" si="17"/>
        <v>13.95</v>
      </c>
      <c r="AG24" s="93">
        <f t="shared" ca="1" si="18"/>
        <v>20</v>
      </c>
      <c r="AH24" s="77">
        <f>IF(ISERROR(VLOOKUP(B24,'Notes Ecrit'!$A$2:$B$650,2,FALSE)),"ABI",(VLOOKUP(B24,'Notes Ecrit'!$A$2:$B$650,2,FALSE)))</f>
        <v>8</v>
      </c>
      <c r="AI24" s="88">
        <f t="shared" si="19"/>
        <v>8</v>
      </c>
      <c r="AJ24" s="94">
        <f t="shared" ca="1" si="20"/>
        <v>109</v>
      </c>
      <c r="AK24" s="307">
        <f t="shared" si="21"/>
        <v>10.975</v>
      </c>
    </row>
    <row r="25" spans="1:42" s="204" customFormat="1" ht="16.5" hidden="1" customHeight="1" thickBot="1" x14ac:dyDescent="0.3">
      <c r="A25" s="266" t="s">
        <v>74</v>
      </c>
      <c r="B25" s="230">
        <v>21909914</v>
      </c>
      <c r="C25" s="231" t="s">
        <v>721</v>
      </c>
      <c r="D25" s="232" t="s">
        <v>722</v>
      </c>
      <c r="E25" s="196" t="s">
        <v>1025</v>
      </c>
      <c r="F25" s="184" t="str">
        <f t="shared" si="0"/>
        <v>DSP</v>
      </c>
      <c r="G25" s="185" t="str">
        <f t="shared" si="1"/>
        <v>DSP</v>
      </c>
      <c r="H25" s="85" t="str">
        <f t="shared" si="2"/>
        <v>DSP</v>
      </c>
      <c r="I25" s="196" t="s">
        <v>1025</v>
      </c>
      <c r="J25" s="185" t="str">
        <f t="shared" si="3"/>
        <v>DSP</v>
      </c>
      <c r="K25" s="196" t="s">
        <v>1025</v>
      </c>
      <c r="L25" s="185" t="str">
        <f t="shared" si="4"/>
        <v>DSP</v>
      </c>
      <c r="M25" s="85" t="str">
        <f t="shared" si="5"/>
        <v>DSP</v>
      </c>
      <c r="N25" s="196" t="s">
        <v>1025</v>
      </c>
      <c r="O25" s="197"/>
      <c r="P25" s="186">
        <f t="shared" si="6"/>
        <v>0</v>
      </c>
      <c r="Q25" s="185" t="str">
        <f t="shared" si="7"/>
        <v>DSP</v>
      </c>
      <c r="R25" s="196" t="s">
        <v>1025</v>
      </c>
      <c r="S25" s="185" t="str">
        <f t="shared" si="8"/>
        <v>DSP</v>
      </c>
      <c r="T25" s="85" t="str">
        <f t="shared" si="9"/>
        <v>DSP</v>
      </c>
      <c r="U25" s="409" t="s">
        <v>1025</v>
      </c>
      <c r="V25" s="185" t="str">
        <f t="shared" si="10"/>
        <v>DSP</v>
      </c>
      <c r="W25" s="196" t="s">
        <v>1025</v>
      </c>
      <c r="X25" s="185" t="str">
        <f t="shared" si="11"/>
        <v>DSP</v>
      </c>
      <c r="Y25" s="196" t="s">
        <v>1025</v>
      </c>
      <c r="Z25" s="185" t="str">
        <f t="shared" si="12"/>
        <v>DSP</v>
      </c>
      <c r="AA25" s="85" t="str">
        <f t="shared" si="13"/>
        <v>DSP</v>
      </c>
      <c r="AB25" s="196" t="s">
        <v>1025</v>
      </c>
      <c r="AC25" s="185" t="str">
        <f t="shared" si="14"/>
        <v>DSP</v>
      </c>
      <c r="AD25" s="86" t="str">
        <f t="shared" si="15"/>
        <v>DSP</v>
      </c>
      <c r="AE25" s="87" t="str">
        <f t="shared" si="16"/>
        <v>DSP</v>
      </c>
      <c r="AF25" s="88">
        <f t="shared" si="17"/>
        <v>0</v>
      </c>
      <c r="AG25" s="93">
        <f t="shared" ca="1" si="18"/>
        <v>584</v>
      </c>
      <c r="AH25" s="77">
        <f>IF(ISERROR(VLOOKUP(B25,'Notes Ecrit'!$A$2:$B$650,2,FALSE)),"ABI",(VLOOKUP(B25,'Notes Ecrit'!$A$2:$B$650,2,FALSE)))</f>
        <v>2.5</v>
      </c>
      <c r="AI25" s="88">
        <f t="shared" si="19"/>
        <v>2.5</v>
      </c>
      <c r="AJ25" s="94">
        <f t="shared" ca="1" si="20"/>
        <v>573</v>
      </c>
      <c r="AK25" s="307">
        <f t="shared" si="21"/>
        <v>2.5</v>
      </c>
      <c r="AL25" s="26"/>
      <c r="AM25" s="26"/>
      <c r="AN25" s="26"/>
      <c r="AO25" s="26"/>
      <c r="AP25" s="26"/>
    </row>
    <row r="26" spans="1:42" ht="16.5" customHeight="1" thickBot="1" x14ac:dyDescent="0.3">
      <c r="A26" s="266" t="s">
        <v>74</v>
      </c>
      <c r="B26" s="199">
        <v>21903189</v>
      </c>
      <c r="C26" s="205" t="s">
        <v>376</v>
      </c>
      <c r="D26" s="206" t="s">
        <v>377</v>
      </c>
      <c r="E26" s="196">
        <v>10</v>
      </c>
      <c r="F26" s="184">
        <f t="shared" si="0"/>
        <v>14.5</v>
      </c>
      <c r="G26" s="185">
        <f t="shared" si="1"/>
        <v>10</v>
      </c>
      <c r="H26" s="85">
        <f t="shared" si="2"/>
        <v>10</v>
      </c>
      <c r="I26" s="196">
        <v>3.81</v>
      </c>
      <c r="J26" s="185">
        <f t="shared" si="3"/>
        <v>11</v>
      </c>
      <c r="K26" s="196">
        <v>8.58</v>
      </c>
      <c r="L26" s="185">
        <f t="shared" si="4"/>
        <v>5</v>
      </c>
      <c r="M26" s="85">
        <f t="shared" si="5"/>
        <v>8</v>
      </c>
      <c r="N26" s="210">
        <v>21.5</v>
      </c>
      <c r="O26" s="197">
        <v>49</v>
      </c>
      <c r="P26" s="186">
        <f t="shared" si="6"/>
        <v>0.43877551020408162</v>
      </c>
      <c r="Q26" s="185">
        <f t="shared" si="7"/>
        <v>4</v>
      </c>
      <c r="R26" s="196">
        <v>27.5</v>
      </c>
      <c r="S26" s="185">
        <f t="shared" si="8"/>
        <v>4</v>
      </c>
      <c r="T26" s="85">
        <f t="shared" si="9"/>
        <v>8</v>
      </c>
      <c r="U26" s="187">
        <v>26.97</v>
      </c>
      <c r="V26" s="185">
        <f t="shared" si="10"/>
        <v>5.5</v>
      </c>
      <c r="W26" s="211">
        <v>4</v>
      </c>
      <c r="X26" s="185">
        <f t="shared" si="11"/>
        <v>3.25</v>
      </c>
      <c r="Y26" s="196">
        <v>5</v>
      </c>
      <c r="Z26" s="185">
        <f t="shared" si="12"/>
        <v>2.5</v>
      </c>
      <c r="AA26" s="85">
        <f t="shared" si="13"/>
        <v>11.25</v>
      </c>
      <c r="AB26" s="266">
        <v>57.65</v>
      </c>
      <c r="AC26" s="185">
        <f t="shared" si="14"/>
        <v>5</v>
      </c>
      <c r="AD26" s="86">
        <f t="shared" si="15"/>
        <v>5</v>
      </c>
      <c r="AE26" s="87">
        <f t="shared" si="16"/>
        <v>8.4499999999999993</v>
      </c>
      <c r="AF26" s="88">
        <f t="shared" si="17"/>
        <v>8.4499999999999993</v>
      </c>
      <c r="AG26" s="93">
        <f t="shared" ca="1" si="18"/>
        <v>534</v>
      </c>
      <c r="AH26" s="77">
        <f>IF(ISERROR(VLOOKUP(B26,'Notes Ecrit'!$A$2:$B$650,2,FALSE)),"ABI",(VLOOKUP(B26,'Notes Ecrit'!$A$2:$B$650,2,FALSE)))</f>
        <v>4.5</v>
      </c>
      <c r="AI26" s="88">
        <f t="shared" si="19"/>
        <v>4.5</v>
      </c>
      <c r="AJ26" s="94">
        <f t="shared" ca="1" si="20"/>
        <v>463</v>
      </c>
      <c r="AK26" s="307">
        <f t="shared" si="21"/>
        <v>6.4749999999999996</v>
      </c>
    </row>
    <row r="27" spans="1:42" ht="16.5" hidden="1" customHeight="1" thickBot="1" x14ac:dyDescent="0.3">
      <c r="A27" s="266" t="s">
        <v>74</v>
      </c>
      <c r="B27" s="247">
        <v>21910709</v>
      </c>
      <c r="C27" s="248" t="s">
        <v>865</v>
      </c>
      <c r="D27" s="249" t="s">
        <v>866</v>
      </c>
      <c r="E27" s="196" t="s">
        <v>1025</v>
      </c>
      <c r="F27" s="184" t="str">
        <f t="shared" si="0"/>
        <v>DSP</v>
      </c>
      <c r="G27" s="185" t="str">
        <f t="shared" si="1"/>
        <v>DSP</v>
      </c>
      <c r="H27" s="85" t="str">
        <f t="shared" si="2"/>
        <v>DSP</v>
      </c>
      <c r="I27" s="196" t="s">
        <v>1025</v>
      </c>
      <c r="J27" s="185" t="str">
        <f t="shared" si="3"/>
        <v>DSP</v>
      </c>
      <c r="K27" s="196" t="s">
        <v>1025</v>
      </c>
      <c r="L27" s="185" t="str">
        <f t="shared" si="4"/>
        <v>DSP</v>
      </c>
      <c r="M27" s="85" t="str">
        <f t="shared" si="5"/>
        <v>DSP</v>
      </c>
      <c r="N27" s="196" t="s">
        <v>1025</v>
      </c>
      <c r="O27" s="197"/>
      <c r="P27" s="186">
        <f t="shared" si="6"/>
        <v>0</v>
      </c>
      <c r="Q27" s="185" t="str">
        <f t="shared" si="7"/>
        <v>DSP</v>
      </c>
      <c r="R27" s="196" t="s">
        <v>1025</v>
      </c>
      <c r="S27" s="185" t="str">
        <f t="shared" si="8"/>
        <v>DSP</v>
      </c>
      <c r="T27" s="85" t="str">
        <f t="shared" si="9"/>
        <v>DSP</v>
      </c>
      <c r="U27" s="187" t="s">
        <v>1025</v>
      </c>
      <c r="V27" s="185" t="str">
        <f t="shared" si="10"/>
        <v>DSP</v>
      </c>
      <c r="W27" s="196" t="s">
        <v>1025</v>
      </c>
      <c r="X27" s="185" t="str">
        <f t="shared" si="11"/>
        <v>DSP</v>
      </c>
      <c r="Y27" s="196" t="s">
        <v>1025</v>
      </c>
      <c r="Z27" s="185" t="str">
        <f t="shared" si="12"/>
        <v>DSP</v>
      </c>
      <c r="AA27" s="85" t="str">
        <f t="shared" si="13"/>
        <v>DSP</v>
      </c>
      <c r="AB27" s="266" t="s">
        <v>1025</v>
      </c>
      <c r="AC27" s="185" t="str">
        <f t="shared" si="14"/>
        <v>DSP</v>
      </c>
      <c r="AD27" s="86" t="str">
        <f t="shared" si="15"/>
        <v>DSP</v>
      </c>
      <c r="AE27" s="87" t="str">
        <f t="shared" si="16"/>
        <v>DSP</v>
      </c>
      <c r="AF27" s="88">
        <f t="shared" si="17"/>
        <v>0</v>
      </c>
      <c r="AG27" s="93">
        <f t="shared" ca="1" si="18"/>
        <v>584</v>
      </c>
      <c r="AH27" s="77">
        <f>IF(ISERROR(VLOOKUP(B27,'Notes Ecrit'!$A$2:$B$650,2,FALSE)),"ABI",(VLOOKUP(B27,'Notes Ecrit'!$A$2:$B$650,2,FALSE)))</f>
        <v>6.5</v>
      </c>
      <c r="AI27" s="88">
        <f t="shared" si="19"/>
        <v>6.5</v>
      </c>
      <c r="AJ27" s="94">
        <f t="shared" ca="1" si="20"/>
        <v>238</v>
      </c>
      <c r="AK27" s="307">
        <f t="shared" si="21"/>
        <v>6.5</v>
      </c>
    </row>
    <row r="28" spans="1:42" ht="16.5" customHeight="1" thickBot="1" x14ac:dyDescent="0.3">
      <c r="A28" s="266" t="s">
        <v>1026</v>
      </c>
      <c r="B28" s="199">
        <v>21909665</v>
      </c>
      <c r="C28" s="205" t="s">
        <v>378</v>
      </c>
      <c r="D28" s="206" t="s">
        <v>379</v>
      </c>
      <c r="E28" s="196">
        <v>21</v>
      </c>
      <c r="F28" s="184">
        <f t="shared" si="0"/>
        <v>20</v>
      </c>
      <c r="G28" s="185">
        <f t="shared" si="1"/>
        <v>18</v>
      </c>
      <c r="H28" s="85">
        <f t="shared" si="2"/>
        <v>18</v>
      </c>
      <c r="I28" s="196">
        <v>3.04</v>
      </c>
      <c r="J28" s="185">
        <f t="shared" si="3"/>
        <v>20</v>
      </c>
      <c r="K28" s="196">
        <v>6.53</v>
      </c>
      <c r="L28" s="185">
        <f t="shared" si="4"/>
        <v>13</v>
      </c>
      <c r="M28" s="85">
        <f t="shared" si="5"/>
        <v>16.5</v>
      </c>
      <c r="N28" s="196">
        <v>51</v>
      </c>
      <c r="O28" s="197">
        <v>63</v>
      </c>
      <c r="P28" s="186">
        <f t="shared" si="6"/>
        <v>0.80952380952380953</v>
      </c>
      <c r="Q28" s="185">
        <f t="shared" si="7"/>
        <v>4.5</v>
      </c>
      <c r="R28" s="196">
        <v>36.700000000000003</v>
      </c>
      <c r="S28" s="185">
        <f t="shared" si="8"/>
        <v>2</v>
      </c>
      <c r="T28" s="85">
        <f t="shared" si="9"/>
        <v>6.5</v>
      </c>
      <c r="U28" s="187">
        <v>28.37</v>
      </c>
      <c r="V28" s="185">
        <f t="shared" si="10"/>
        <v>3.75</v>
      </c>
      <c r="W28" s="196">
        <v>-6</v>
      </c>
      <c r="X28" s="185">
        <f t="shared" si="11"/>
        <v>1.25</v>
      </c>
      <c r="Y28" s="196">
        <v>2</v>
      </c>
      <c r="Z28" s="185">
        <f t="shared" si="12"/>
        <v>4</v>
      </c>
      <c r="AA28" s="85">
        <f t="shared" si="13"/>
        <v>9</v>
      </c>
      <c r="AB28" s="266">
        <v>45.1</v>
      </c>
      <c r="AC28" s="185">
        <f t="shared" si="14"/>
        <v>8</v>
      </c>
      <c r="AD28" s="86">
        <f t="shared" si="15"/>
        <v>8</v>
      </c>
      <c r="AE28" s="87">
        <f t="shared" si="16"/>
        <v>11.6</v>
      </c>
      <c r="AF28" s="88">
        <f t="shared" si="17"/>
        <v>11.6</v>
      </c>
      <c r="AG28" s="93">
        <f t="shared" ca="1" si="18"/>
        <v>243</v>
      </c>
      <c r="AH28" s="77">
        <f>IF(ISERROR(VLOOKUP(B28,'Notes Ecrit'!$A$2:$B$650,2,FALSE)),"ABI",(VLOOKUP(B28,'Notes Ecrit'!$A$2:$B$650,2,FALSE)))</f>
        <v>5.5</v>
      </c>
      <c r="AI28" s="88">
        <f t="shared" si="19"/>
        <v>5.5</v>
      </c>
      <c r="AJ28" s="94">
        <f t="shared" ca="1" si="20"/>
        <v>353</v>
      </c>
      <c r="AK28" s="307">
        <f t="shared" si="21"/>
        <v>8.5500000000000007</v>
      </c>
    </row>
    <row r="29" spans="1:42" s="204" customFormat="1" ht="16.5" hidden="1" customHeight="1" thickBot="1" x14ac:dyDescent="0.3">
      <c r="A29" s="266" t="s">
        <v>1026</v>
      </c>
      <c r="B29" s="199">
        <v>21904738</v>
      </c>
      <c r="C29" s="205" t="s">
        <v>383</v>
      </c>
      <c r="D29" s="206" t="s">
        <v>205</v>
      </c>
      <c r="E29" s="196" t="s">
        <v>1025</v>
      </c>
      <c r="F29" s="184" t="str">
        <f t="shared" si="0"/>
        <v>DSP</v>
      </c>
      <c r="G29" s="185" t="str">
        <f t="shared" si="1"/>
        <v>DSP</v>
      </c>
      <c r="H29" s="85" t="str">
        <f t="shared" si="2"/>
        <v>DSP</v>
      </c>
      <c r="I29" s="196" t="s">
        <v>1025</v>
      </c>
      <c r="J29" s="185" t="str">
        <f t="shared" si="3"/>
        <v>DSP</v>
      </c>
      <c r="K29" s="196" t="s">
        <v>1025</v>
      </c>
      <c r="L29" s="185" t="str">
        <f t="shared" si="4"/>
        <v>DSP</v>
      </c>
      <c r="M29" s="85" t="str">
        <f t="shared" si="5"/>
        <v>DSP</v>
      </c>
      <c r="N29" s="196" t="s">
        <v>1025</v>
      </c>
      <c r="O29" s="197">
        <v>75</v>
      </c>
      <c r="P29" s="186">
        <f t="shared" si="6"/>
        <v>0</v>
      </c>
      <c r="Q29" s="185" t="str">
        <f t="shared" si="7"/>
        <v>DSP</v>
      </c>
      <c r="R29" s="196" t="s">
        <v>1025</v>
      </c>
      <c r="S29" s="185" t="str">
        <f t="shared" si="8"/>
        <v>DSP</v>
      </c>
      <c r="T29" s="85" t="str">
        <f t="shared" si="9"/>
        <v>DSP</v>
      </c>
      <c r="U29" s="187" t="s">
        <v>1025</v>
      </c>
      <c r="V29" s="185" t="str">
        <f t="shared" si="10"/>
        <v>DSP</v>
      </c>
      <c r="W29" s="196" t="s">
        <v>1025</v>
      </c>
      <c r="X29" s="185" t="str">
        <f t="shared" si="11"/>
        <v>DSP</v>
      </c>
      <c r="Y29" s="196" t="s">
        <v>1025</v>
      </c>
      <c r="Z29" s="185" t="str">
        <f t="shared" si="12"/>
        <v>DSP</v>
      </c>
      <c r="AA29" s="85" t="str">
        <f t="shared" si="13"/>
        <v>DSP</v>
      </c>
      <c r="AB29" s="266" t="s">
        <v>1025</v>
      </c>
      <c r="AC29" s="185" t="str">
        <f t="shared" si="14"/>
        <v>DSP</v>
      </c>
      <c r="AD29" s="86" t="str">
        <f t="shared" si="15"/>
        <v>DSP</v>
      </c>
      <c r="AE29" s="87" t="str">
        <f t="shared" si="16"/>
        <v>DSP</v>
      </c>
      <c r="AF29" s="88">
        <f t="shared" si="17"/>
        <v>0</v>
      </c>
      <c r="AG29" s="93">
        <f t="shared" ca="1" si="18"/>
        <v>584</v>
      </c>
      <c r="AH29" s="77">
        <f>IF(ISERROR(VLOOKUP(B29,'Notes Ecrit'!$A$2:$B$650,2,FALSE)),"ABI",(VLOOKUP(B29,'Notes Ecrit'!$A$2:$B$650,2,FALSE)))</f>
        <v>5.5</v>
      </c>
      <c r="AI29" s="88">
        <f t="shared" si="19"/>
        <v>5.5</v>
      </c>
      <c r="AJ29" s="94">
        <f t="shared" ca="1" si="20"/>
        <v>353</v>
      </c>
      <c r="AK29" s="307">
        <f t="shared" si="21"/>
        <v>5.5</v>
      </c>
      <c r="AL29" s="26"/>
      <c r="AM29" s="26"/>
      <c r="AN29" s="26"/>
      <c r="AO29" s="26"/>
      <c r="AP29" s="26"/>
    </row>
    <row r="30" spans="1:42" s="209" customFormat="1" ht="16.5" customHeight="1" thickBot="1" x14ac:dyDescent="0.3">
      <c r="A30" s="266" t="s">
        <v>74</v>
      </c>
      <c r="B30" s="193">
        <v>21801187</v>
      </c>
      <c r="C30" s="208" t="s">
        <v>109</v>
      </c>
      <c r="D30" s="203" t="s">
        <v>110</v>
      </c>
      <c r="E30" s="196">
        <v>13</v>
      </c>
      <c r="F30" s="184">
        <f t="shared" si="0"/>
        <v>16</v>
      </c>
      <c r="G30" s="185">
        <f t="shared" si="1"/>
        <v>13</v>
      </c>
      <c r="H30" s="85">
        <f t="shared" si="2"/>
        <v>13</v>
      </c>
      <c r="I30" s="196">
        <v>3.56</v>
      </c>
      <c r="J30" s="185">
        <f t="shared" si="3"/>
        <v>15</v>
      </c>
      <c r="K30" s="196">
        <v>8.02</v>
      </c>
      <c r="L30" s="185">
        <f t="shared" si="4"/>
        <v>9</v>
      </c>
      <c r="M30" s="85">
        <f t="shared" si="5"/>
        <v>12</v>
      </c>
      <c r="N30" s="196">
        <v>23.5</v>
      </c>
      <c r="O30" s="197">
        <v>47</v>
      </c>
      <c r="P30" s="186">
        <f t="shared" si="6"/>
        <v>0.5</v>
      </c>
      <c r="Q30" s="185">
        <f t="shared" si="7"/>
        <v>5</v>
      </c>
      <c r="R30" s="196">
        <v>22.9</v>
      </c>
      <c r="S30" s="185">
        <f t="shared" si="8"/>
        <v>3</v>
      </c>
      <c r="T30" s="85">
        <f t="shared" si="9"/>
        <v>8</v>
      </c>
      <c r="U30" s="187">
        <v>28.87</v>
      </c>
      <c r="V30" s="185">
        <f t="shared" si="10"/>
        <v>4.5</v>
      </c>
      <c r="W30" s="196">
        <v>0</v>
      </c>
      <c r="X30" s="185">
        <f t="shared" si="11"/>
        <v>2.5</v>
      </c>
      <c r="Y30" s="196">
        <v>3</v>
      </c>
      <c r="Z30" s="185">
        <f t="shared" si="12"/>
        <v>3.5</v>
      </c>
      <c r="AA30" s="85">
        <f t="shared" si="13"/>
        <v>10.5</v>
      </c>
      <c r="AB30" s="266">
        <v>70</v>
      </c>
      <c r="AC30" s="185">
        <f t="shared" si="14"/>
        <v>1</v>
      </c>
      <c r="AD30" s="86">
        <f t="shared" si="15"/>
        <v>1</v>
      </c>
      <c r="AE30" s="87">
        <f t="shared" si="16"/>
        <v>8.9</v>
      </c>
      <c r="AF30" s="88">
        <f t="shared" si="17"/>
        <v>8.9</v>
      </c>
      <c r="AG30" s="93">
        <f t="shared" ca="1" si="18"/>
        <v>508</v>
      </c>
      <c r="AH30" s="77">
        <f>IF(ISERROR(VLOOKUP(B30,'Notes Ecrit'!$A$2:$B$650,2,FALSE)),"ABI",(VLOOKUP(B30,'Notes Ecrit'!$A$2:$B$650,2,FALSE)))</f>
        <v>7.5</v>
      </c>
      <c r="AI30" s="88">
        <f t="shared" si="19"/>
        <v>7.5</v>
      </c>
      <c r="AJ30" s="94">
        <f t="shared" ca="1" si="20"/>
        <v>137</v>
      </c>
      <c r="AK30" s="307">
        <f t="shared" si="21"/>
        <v>8.1999999999999993</v>
      </c>
      <c r="AL30" s="198"/>
      <c r="AM30" s="198"/>
      <c r="AN30" s="198"/>
      <c r="AO30" s="198"/>
      <c r="AP30" s="198"/>
    </row>
    <row r="31" spans="1:42" s="198" customFormat="1" ht="16.5" hidden="1" customHeight="1" thickBot="1" x14ac:dyDescent="0.3">
      <c r="A31" s="266" t="s">
        <v>74</v>
      </c>
      <c r="B31" s="241">
        <v>21700564</v>
      </c>
      <c r="C31" s="242" t="s">
        <v>54</v>
      </c>
      <c r="D31" s="243" t="s">
        <v>103</v>
      </c>
      <c r="E31" s="196" t="s">
        <v>1025</v>
      </c>
      <c r="F31" s="184" t="str">
        <f t="shared" si="0"/>
        <v>DSP</v>
      </c>
      <c r="G31" s="185" t="str">
        <f t="shared" si="1"/>
        <v>DSP</v>
      </c>
      <c r="H31" s="85" t="str">
        <f t="shared" si="2"/>
        <v>DSP</v>
      </c>
      <c r="I31" s="196" t="s">
        <v>1025</v>
      </c>
      <c r="J31" s="185" t="str">
        <f t="shared" si="3"/>
        <v>DSP</v>
      </c>
      <c r="K31" s="196" t="s">
        <v>1025</v>
      </c>
      <c r="L31" s="185" t="str">
        <f t="shared" si="4"/>
        <v>DSP</v>
      </c>
      <c r="M31" s="85" t="str">
        <f t="shared" si="5"/>
        <v>DSP</v>
      </c>
      <c r="N31" s="196" t="s">
        <v>1025</v>
      </c>
      <c r="O31" s="197"/>
      <c r="P31" s="186">
        <f t="shared" si="6"/>
        <v>0</v>
      </c>
      <c r="Q31" s="185" t="str">
        <f t="shared" si="7"/>
        <v>DSP</v>
      </c>
      <c r="R31" s="196" t="s">
        <v>1025</v>
      </c>
      <c r="S31" s="185" t="str">
        <f t="shared" si="8"/>
        <v>DSP</v>
      </c>
      <c r="T31" s="85" t="str">
        <f t="shared" si="9"/>
        <v>DSP</v>
      </c>
      <c r="U31" s="187" t="s">
        <v>1025</v>
      </c>
      <c r="V31" s="185" t="str">
        <f t="shared" si="10"/>
        <v>DSP</v>
      </c>
      <c r="W31" s="196" t="s">
        <v>1025</v>
      </c>
      <c r="X31" s="185" t="str">
        <f t="shared" si="11"/>
        <v>DSP</v>
      </c>
      <c r="Y31" s="196" t="s">
        <v>1025</v>
      </c>
      <c r="Z31" s="185" t="str">
        <f t="shared" si="12"/>
        <v>DSP</v>
      </c>
      <c r="AA31" s="85" t="str">
        <f t="shared" si="13"/>
        <v>DSP</v>
      </c>
      <c r="AB31" s="266" t="s">
        <v>1025</v>
      </c>
      <c r="AC31" s="185" t="str">
        <f t="shared" si="14"/>
        <v>DSP</v>
      </c>
      <c r="AD31" s="86" t="str">
        <f t="shared" si="15"/>
        <v>DSP</v>
      </c>
      <c r="AE31" s="87" t="str">
        <f t="shared" si="16"/>
        <v>DSP</v>
      </c>
      <c r="AF31" s="88">
        <f t="shared" si="17"/>
        <v>0</v>
      </c>
      <c r="AG31" s="93">
        <f t="shared" ca="1" si="18"/>
        <v>584</v>
      </c>
      <c r="AH31" s="77">
        <f>IF(ISERROR(VLOOKUP(B31,'Notes Ecrit'!$A$2:$B$650,2,FALSE)),"ABI",(VLOOKUP(B31,'Notes Ecrit'!$A$2:$B$650,2,FALSE)))</f>
        <v>4.5</v>
      </c>
      <c r="AI31" s="88">
        <f t="shared" si="19"/>
        <v>4.5</v>
      </c>
      <c r="AJ31" s="94">
        <f t="shared" ca="1" si="20"/>
        <v>463</v>
      </c>
      <c r="AK31" s="307">
        <f t="shared" si="21"/>
        <v>4.5</v>
      </c>
      <c r="AL31" s="26"/>
      <c r="AM31" s="26"/>
      <c r="AN31" s="26"/>
      <c r="AO31" s="26"/>
      <c r="AP31" s="26"/>
    </row>
    <row r="32" spans="1:42" s="198" customFormat="1" ht="16.5" hidden="1" customHeight="1" thickBot="1" x14ac:dyDescent="0.3">
      <c r="A32" s="266" t="s">
        <v>1026</v>
      </c>
      <c r="B32" s="346">
        <v>21817899</v>
      </c>
      <c r="C32" s="350" t="s">
        <v>1195</v>
      </c>
      <c r="D32" s="351" t="s">
        <v>1196</v>
      </c>
      <c r="E32" s="196"/>
      <c r="F32" s="184"/>
      <c r="G32" s="185"/>
      <c r="H32" s="85"/>
      <c r="I32" s="196"/>
      <c r="J32" s="185"/>
      <c r="K32" s="196"/>
      <c r="L32" s="185"/>
      <c r="M32" s="85"/>
      <c r="N32" s="196"/>
      <c r="O32" s="197"/>
      <c r="P32" s="186"/>
      <c r="Q32" s="185"/>
      <c r="R32" s="196"/>
      <c r="S32" s="185"/>
      <c r="T32" s="85"/>
      <c r="U32" s="187"/>
      <c r="V32" s="185"/>
      <c r="W32" s="196"/>
      <c r="X32" s="185"/>
      <c r="Y32" s="196"/>
      <c r="Z32" s="185"/>
      <c r="AA32" s="85"/>
      <c r="AB32" s="266"/>
      <c r="AC32" s="185"/>
      <c r="AD32" s="86"/>
      <c r="AE32" s="329">
        <v>11.1</v>
      </c>
      <c r="AF32" s="88">
        <f t="shared" si="17"/>
        <v>11.1</v>
      </c>
      <c r="AG32" s="93">
        <f t="shared" ca="1" si="18"/>
        <v>313</v>
      </c>
      <c r="AH32" s="77" t="str">
        <f>IF(ISERROR(VLOOKUP(B32,'Notes Ecrit'!$A$2:$B$650,2,FALSE)),"ABI",(VLOOKUP(B32,'Notes Ecrit'!$A$2:$B$650,2,FALSE)))</f>
        <v>ABI</v>
      </c>
      <c r="AI32" s="88">
        <f t="shared" si="19"/>
        <v>0</v>
      </c>
      <c r="AJ32" s="94">
        <f t="shared" ca="1" si="20"/>
        <v>591</v>
      </c>
      <c r="AK32" s="307" t="str">
        <f t="shared" si="21"/>
        <v>DEF</v>
      </c>
      <c r="AL32" s="26"/>
      <c r="AM32" s="26"/>
      <c r="AN32" s="26"/>
      <c r="AO32" s="26"/>
      <c r="AP32" s="26"/>
    </row>
    <row r="33" spans="1:42" ht="16.5" hidden="1" customHeight="1" thickBot="1" x14ac:dyDescent="0.3">
      <c r="A33" s="266" t="s">
        <v>1026</v>
      </c>
      <c r="B33" s="193">
        <v>21815336</v>
      </c>
      <c r="C33" s="208" t="s">
        <v>117</v>
      </c>
      <c r="D33" s="203" t="s">
        <v>118</v>
      </c>
      <c r="E33" s="196" t="s">
        <v>329</v>
      </c>
      <c r="F33" s="184" t="str">
        <f t="shared" ref="F33:F54" si="22">IF(E33="ABI","ABI",IF(E33="DSP","DSP",IF(E33="VAL","VAL",(VLOOKUP(E33,tpstest,2)))))</f>
        <v>ABI</v>
      </c>
      <c r="G33" s="185">
        <f t="shared" ref="G33:G54" si="23">IF(F33="ABI",0,IF(F33="DSP","DSP",IF(F33="VAL","VAL",(IF(A33="F",VLOOKUP(F33,endurfille,2),VLOOKUP(F33,endurgarçon,2))))))</f>
        <v>0</v>
      </c>
      <c r="H33" s="85">
        <f t="shared" ref="H33:H54" si="24">IF(G33="VAL","VALIDÉ",G33)</f>
        <v>0</v>
      </c>
      <c r="I33" s="196" t="s">
        <v>329</v>
      </c>
      <c r="J33" s="185">
        <f t="shared" ref="J33:J54" si="25">IF(I33="ABI",0,IF(I33="DSP","DSP",IF(I33="VAL","VAL",(IF(A33="F",VLOOKUP(I33,VIT20MF,2),VLOOKUP(I33,Vit20MG,2))))))</f>
        <v>0</v>
      </c>
      <c r="K33" s="196" t="s">
        <v>329</v>
      </c>
      <c r="L33" s="185">
        <f t="shared" ref="L33:L54" si="26">IF(K33="ABI",0,IF(K33="DSP","DSP",IF(K33="VAL","VAL",(IF(A33="F",VLOOKUP(K33,vit50mf,2),VLOOKUP(K33,vit50mg,2))))))</f>
        <v>0</v>
      </c>
      <c r="M33" s="85">
        <f t="shared" ref="M33:M54" si="27">IF(OR(J33="DSP",L33="DSP"),"DSP",IF(L33="VAL","VALIDÉ",(J33+L33)/2))</f>
        <v>0</v>
      </c>
      <c r="N33" s="196" t="s">
        <v>329</v>
      </c>
      <c r="O33" s="197"/>
      <c r="P33" s="186">
        <f t="shared" ref="P33:P54" si="28">IF(OR(N33="DSP",N33="ABI",N33="VAL"),0,N33/O33)</f>
        <v>0</v>
      </c>
      <c r="Q33" s="185">
        <f t="shared" ref="Q33:Q54" si="29">IF(N33="ABI",0,IF(N33="DSP","DSP",IF(N33="VAL","VAL",IF(A33="F",VLOOKUP(P33,forcefille,2),VLOOKUP(P33,forcegarçon,2)))))</f>
        <v>0</v>
      </c>
      <c r="R33" s="196" t="s">
        <v>329</v>
      </c>
      <c r="S33" s="185">
        <f t="shared" ref="S33:S54" si="30">IF(R33="ABI",0,IF(R33="DSP","DSP",IF(R33="VAL","VAL",IF(A33="F",VLOOKUP(R33,détfille,2),VLOOKUP(R33,détgarçon,2)))))</f>
        <v>0</v>
      </c>
      <c r="T33" s="85">
        <f t="shared" ref="T33:T54" si="31">IF(OR(Q33="VAL",S33="VAL"),"VALIDÉ",IF(AND(Q33="DSP",S33="DSP"),"DSP",IF(Q33="DSP",S33*2,IF(S33="DSP",Q33*2,(Q33+S33)))))</f>
        <v>0</v>
      </c>
      <c r="U33" s="187" t="s">
        <v>329</v>
      </c>
      <c r="V33" s="185">
        <f t="shared" ref="V33:V54" si="32">IF(U33="ABI",0,IF(U33="DSP","DSP",IF(U33="VAL","VAL",IF(A33="F",VLOOKUP(U33,coorfille,2),VLOOKUP(U33,coorgarçon,2)))))</f>
        <v>0</v>
      </c>
      <c r="W33" s="196" t="s">
        <v>329</v>
      </c>
      <c r="X33" s="185">
        <f t="shared" ref="X33:X54" si="33">IF(W33="ABI",0,IF(W33="DSP","DSP",IF(W33="VAL","VAL",IF(A33="F",VLOOKUP(W33,SouplesseFille,2),VLOOKUP(W33,SouplesseGarçon,2)))))</f>
        <v>0</v>
      </c>
      <c r="Y33" s="196" t="s">
        <v>329</v>
      </c>
      <c r="Z33" s="185">
        <f t="shared" ref="Z33:Z54" si="34">IF(Y33="ABI",0,IF(Y33="DSP","DSP",IF(Y33="VAL","VAL",IF(A33="F",VLOOKUP(Y33,eqfille,2),VLOOKUP(Y33,eqgarçon,2)))))</f>
        <v>0</v>
      </c>
      <c r="AA33" s="85">
        <f t="shared" ref="AA33:AA54" si="35">IF(AND(V33="DSP",X33="DSP",Z33="DSP"),"DSP",IF(AND(V33="DSP",X33="DSP"),Z33*4,IF(AND(V33="DSP",Z33="DSP"),X33*4,IF(AND(X33="DSP",Z33="DSP"),V33*2,IF(V33="DSP",(X33+Z33)*2,IF(X33="DSP",V33+Z33*2,IF(Z33="DSP",V33+X33*2,IF(Z33="VAL","VALIDÉ",V33+X33+Z33))))))))</f>
        <v>0</v>
      </c>
      <c r="AB33" s="266" t="s">
        <v>329</v>
      </c>
      <c r="AC33" s="185">
        <f t="shared" ref="AC33:AC54" si="36">IF(AB33="ABI",0,IF(AB33="DNF",0,IF(AB33="DSP","DSP",IF(AB33="VAL","VAL",(IF(A33="F",VLOOKUP(AB33,nagefille,2),VLOOKUP(AB33,nagegarçon,2)))))))</f>
        <v>0</v>
      </c>
      <c r="AD33" s="86">
        <f t="shared" ref="AD33:AD54" si="37">IF(AC33="VAL","VALIDÉ",AC33)</f>
        <v>0</v>
      </c>
      <c r="AE33" s="87">
        <f t="shared" ref="AE33:AE54" si="38">IF(AND(H33="DSP",M33="DSP",T33="DSP",AA33="DSP",AD33="DSP"),"DSP",IF(AND(H33="DSP",M33="DSP",T33="DSP",AA33="DSP"),AD33,IF(AND(H33="DSP",M33="DSP",T33="DSP",AD33="DSP"),AA33,IF(AND(H33="DSP",M33="DSP",AA33="DSP",AD33="DSP"),T33,IF(AND(H33="DSP",T33="DSP",AA33="DSP",AD33="DSP"),M33,IF(AND(M33="DSP",T33="DSP",AA33="DSP",AD33="DSP"),H33,IF(AND(T33="DSP",AA33="DSP",AD33="DSP"),(H33+M33)/2,IF(AND(M33="DSP",AA33="DSP",AD33="DSP"),(H33+T33)/2,IF(AND(H33="DSP",AA33="DSP",AD33="DSP"),(M33+T33)/2,IF(AND(M33="DSP",T33="DSP",AD33="DSP"),(H33+AA33)/2,IF(AND(H33="DSP",T33="DSP",AD33="DSP"),(M33+AA33)/2,IF(AND(H33="DSP",M33="DSP",AD33="DSP"),(T33+AA33)/2,IF(AND(M33="DSP",T33="DSP",AA33="DSP"),(H33+AD33)/2,IF(AND(H33="DSP",T33="DSP",AA33="DSP"),(M33+AD33)/2,IF(AND(H33="DSP",M33="DSP",AA33="DSP"),(T33+AD33)/2,IF(AND(H33="DSP",M33="DSP",T33="DSP"),(AA33+AD33)/2,IF(AND(H33="DSP",M33="DSP"),(T33+AA33+AD33)/3,IF(AND(H33="DSP",T33="DSP"),(M33+AA33+AD33)/3,IF(AND(M33="DSP",T33="DSP"),(H33+AA33+AD33)/3,IF(AND(H33="DSP",AA33="DSP"),(M33+T33+AD33)/3,IF(AND(M33="DSP",AA33="DSP"),(H33+T33+AD33)/3,IF(AND(T33="DSP",AA33="DSP"),(H33+M33+AD33)/3,IF(AND(H33="DSP",AD33="DSP"),(M33+T33+AA33)/3,IF(AND(M33="DSP",AD33="DSP"),(H33+T33+AA33)/3,IF(AND(T33="DSP",AD33="DSP"),(H33+M33+AA33)/3,IF(AND(AA33="DSP",AD33="DSP"),(H33+M33+T33)/3,IF(H33="DSP",(M33+T33+AA33+AD33)/4,IF(M33="DSP",(H33+T33+AA33+AD33)/4,IF(T33="DSP",(H33+M33+AA33+AD33)/4,IF(AA33="DSP",(H33+M33+T33+AD33)/4,IF(AD33="DSP",(H33+M33+T33+AA33)/4,SUM(H33+M33+T33+AA33+AD33)/5)))))))))))))))))))))))))))))))</f>
        <v>0</v>
      </c>
      <c r="AF33" s="88">
        <f t="shared" si="17"/>
        <v>0</v>
      </c>
      <c r="AG33" s="93">
        <f t="shared" ca="1" si="18"/>
        <v>584</v>
      </c>
      <c r="AH33" s="77" t="str">
        <f>IF(ISERROR(VLOOKUP(B33,'Notes Ecrit'!$A$2:$B$650,2,FALSE)),"ABI",(VLOOKUP(B33,'Notes Ecrit'!$A$2:$B$650,2,FALSE)))</f>
        <v>ABI</v>
      </c>
      <c r="AI33" s="88">
        <f t="shared" si="19"/>
        <v>0</v>
      </c>
      <c r="AJ33" s="94">
        <f t="shared" ca="1" si="20"/>
        <v>591</v>
      </c>
      <c r="AK33" s="307" t="str">
        <f t="shared" si="21"/>
        <v>DEF</v>
      </c>
    </row>
    <row r="34" spans="1:42" ht="16.5" hidden="1" customHeight="1" thickBot="1" x14ac:dyDescent="0.3">
      <c r="A34" s="266" t="s">
        <v>74</v>
      </c>
      <c r="B34" s="241">
        <v>21604034</v>
      </c>
      <c r="C34" s="242" t="s">
        <v>959</v>
      </c>
      <c r="D34" s="243" t="s">
        <v>142</v>
      </c>
      <c r="E34" s="196" t="s">
        <v>1025</v>
      </c>
      <c r="F34" s="184" t="str">
        <f t="shared" si="22"/>
        <v>DSP</v>
      </c>
      <c r="G34" s="185" t="str">
        <f t="shared" si="23"/>
        <v>DSP</v>
      </c>
      <c r="H34" s="85" t="str">
        <f t="shared" si="24"/>
        <v>DSP</v>
      </c>
      <c r="I34" s="196" t="s">
        <v>1025</v>
      </c>
      <c r="J34" s="185" t="str">
        <f t="shared" si="25"/>
        <v>DSP</v>
      </c>
      <c r="K34" s="196" t="s">
        <v>1025</v>
      </c>
      <c r="L34" s="185" t="str">
        <f t="shared" si="26"/>
        <v>DSP</v>
      </c>
      <c r="M34" s="85" t="str">
        <f t="shared" si="27"/>
        <v>DSP</v>
      </c>
      <c r="N34" s="196" t="s">
        <v>1025</v>
      </c>
      <c r="O34" s="197"/>
      <c r="P34" s="186">
        <f t="shared" si="28"/>
        <v>0</v>
      </c>
      <c r="Q34" s="185" t="str">
        <f t="shared" si="29"/>
        <v>DSP</v>
      </c>
      <c r="R34" s="196" t="s">
        <v>1025</v>
      </c>
      <c r="S34" s="185" t="str">
        <f t="shared" si="30"/>
        <v>DSP</v>
      </c>
      <c r="T34" s="85" t="str">
        <f t="shared" si="31"/>
        <v>DSP</v>
      </c>
      <c r="U34" s="187" t="s">
        <v>1025</v>
      </c>
      <c r="V34" s="185" t="str">
        <f t="shared" si="32"/>
        <v>DSP</v>
      </c>
      <c r="W34" s="196" t="s">
        <v>1025</v>
      </c>
      <c r="X34" s="185" t="str">
        <f t="shared" si="33"/>
        <v>DSP</v>
      </c>
      <c r="Y34" s="196" t="s">
        <v>1025</v>
      </c>
      <c r="Z34" s="185" t="str">
        <f t="shared" si="34"/>
        <v>DSP</v>
      </c>
      <c r="AA34" s="85" t="str">
        <f t="shared" si="35"/>
        <v>DSP</v>
      </c>
      <c r="AB34" s="266" t="s">
        <v>1025</v>
      </c>
      <c r="AC34" s="185" t="str">
        <f t="shared" si="36"/>
        <v>DSP</v>
      </c>
      <c r="AD34" s="86" t="str">
        <f t="shared" si="37"/>
        <v>DSP</v>
      </c>
      <c r="AE34" s="87" t="str">
        <f t="shared" si="38"/>
        <v>DSP</v>
      </c>
      <c r="AF34" s="88">
        <f t="shared" si="17"/>
        <v>0</v>
      </c>
      <c r="AG34" s="93">
        <f t="shared" ca="1" si="18"/>
        <v>584</v>
      </c>
      <c r="AH34" s="77">
        <f>IF(ISERROR(VLOOKUP(B34,'Notes Ecrit'!$A$2:$B$650,2,FALSE)),"ABI",(VLOOKUP(B34,'Notes Ecrit'!$A$2:$B$650,2,FALSE)))</f>
        <v>5.5</v>
      </c>
      <c r="AI34" s="88">
        <f t="shared" si="19"/>
        <v>5.5</v>
      </c>
      <c r="AJ34" s="94">
        <f t="shared" ca="1" si="20"/>
        <v>353</v>
      </c>
      <c r="AK34" s="307">
        <f t="shared" si="21"/>
        <v>5.5</v>
      </c>
    </row>
    <row r="35" spans="1:42" ht="16.5" hidden="1" customHeight="1" thickBot="1" x14ac:dyDescent="0.3">
      <c r="A35" s="266" t="s">
        <v>74</v>
      </c>
      <c r="B35" s="241">
        <v>21917714</v>
      </c>
      <c r="C35" s="242" t="s">
        <v>969</v>
      </c>
      <c r="D35" s="243" t="s">
        <v>152</v>
      </c>
      <c r="E35" s="196" t="s">
        <v>1025</v>
      </c>
      <c r="F35" s="184" t="str">
        <f t="shared" si="22"/>
        <v>DSP</v>
      </c>
      <c r="G35" s="185" t="str">
        <f t="shared" si="23"/>
        <v>DSP</v>
      </c>
      <c r="H35" s="85" t="str">
        <f t="shared" si="24"/>
        <v>DSP</v>
      </c>
      <c r="I35" s="196" t="s">
        <v>1025</v>
      </c>
      <c r="J35" s="185" t="str">
        <f t="shared" si="25"/>
        <v>DSP</v>
      </c>
      <c r="K35" s="196" t="s">
        <v>1025</v>
      </c>
      <c r="L35" s="185" t="str">
        <f t="shared" si="26"/>
        <v>DSP</v>
      </c>
      <c r="M35" s="85" t="str">
        <f t="shared" si="27"/>
        <v>DSP</v>
      </c>
      <c r="N35" s="196" t="s">
        <v>1025</v>
      </c>
      <c r="O35" s="197"/>
      <c r="P35" s="186">
        <f t="shared" si="28"/>
        <v>0</v>
      </c>
      <c r="Q35" s="185" t="str">
        <f t="shared" si="29"/>
        <v>DSP</v>
      </c>
      <c r="R35" s="196" t="s">
        <v>1025</v>
      </c>
      <c r="S35" s="185" t="str">
        <f t="shared" si="30"/>
        <v>DSP</v>
      </c>
      <c r="T35" s="85" t="str">
        <f t="shared" si="31"/>
        <v>DSP</v>
      </c>
      <c r="U35" s="187" t="s">
        <v>1025</v>
      </c>
      <c r="V35" s="185" t="str">
        <f t="shared" si="32"/>
        <v>DSP</v>
      </c>
      <c r="W35" s="196" t="s">
        <v>1025</v>
      </c>
      <c r="X35" s="185" t="str">
        <f t="shared" si="33"/>
        <v>DSP</v>
      </c>
      <c r="Y35" s="196" t="s">
        <v>1025</v>
      </c>
      <c r="Z35" s="185" t="str">
        <f t="shared" si="34"/>
        <v>DSP</v>
      </c>
      <c r="AA35" s="85" t="str">
        <f t="shared" si="35"/>
        <v>DSP</v>
      </c>
      <c r="AB35" s="266" t="s">
        <v>1025</v>
      </c>
      <c r="AC35" s="185" t="str">
        <f t="shared" si="36"/>
        <v>DSP</v>
      </c>
      <c r="AD35" s="86" t="str">
        <f t="shared" si="37"/>
        <v>DSP</v>
      </c>
      <c r="AE35" s="87" t="str">
        <f t="shared" si="38"/>
        <v>DSP</v>
      </c>
      <c r="AF35" s="88">
        <f t="shared" si="17"/>
        <v>0</v>
      </c>
      <c r="AG35" s="93">
        <f t="shared" ca="1" si="18"/>
        <v>584</v>
      </c>
      <c r="AH35" s="77">
        <f>IF(ISERROR(VLOOKUP(B35,'Notes Ecrit'!$A$2:$B$650,2,FALSE)),"ABI",(VLOOKUP(B35,'Notes Ecrit'!$A$2:$B$650,2,FALSE)))</f>
        <v>5</v>
      </c>
      <c r="AI35" s="88">
        <f t="shared" si="19"/>
        <v>5</v>
      </c>
      <c r="AJ35" s="94">
        <f t="shared" ca="1" si="20"/>
        <v>416</v>
      </c>
      <c r="AK35" s="307">
        <f t="shared" si="21"/>
        <v>5</v>
      </c>
    </row>
    <row r="36" spans="1:42" ht="16.5" customHeight="1" thickBot="1" x14ac:dyDescent="0.3">
      <c r="A36" s="266" t="s">
        <v>1026</v>
      </c>
      <c r="B36" s="199">
        <v>21814329</v>
      </c>
      <c r="C36" s="205" t="s">
        <v>111</v>
      </c>
      <c r="D36" s="206" t="s">
        <v>112</v>
      </c>
      <c r="E36" s="196">
        <v>14</v>
      </c>
      <c r="F36" s="184">
        <f t="shared" si="22"/>
        <v>16.5</v>
      </c>
      <c r="G36" s="185">
        <f t="shared" si="23"/>
        <v>11</v>
      </c>
      <c r="H36" s="85">
        <f t="shared" si="24"/>
        <v>11</v>
      </c>
      <c r="I36" s="196">
        <v>3.2</v>
      </c>
      <c r="J36" s="185">
        <f t="shared" si="25"/>
        <v>17</v>
      </c>
      <c r="K36" s="196">
        <v>6.78</v>
      </c>
      <c r="L36" s="185">
        <f t="shared" si="26"/>
        <v>11</v>
      </c>
      <c r="M36" s="85">
        <f t="shared" si="27"/>
        <v>14</v>
      </c>
      <c r="N36" s="380">
        <v>75</v>
      </c>
      <c r="O36" s="197">
        <v>65</v>
      </c>
      <c r="P36" s="186">
        <f t="shared" si="28"/>
        <v>1.1538461538461537</v>
      </c>
      <c r="Q36" s="185">
        <f t="shared" si="29"/>
        <v>6</v>
      </c>
      <c r="R36" s="196">
        <v>41.7</v>
      </c>
      <c r="S36" s="185">
        <f t="shared" si="30"/>
        <v>3.5</v>
      </c>
      <c r="T36" s="85">
        <f t="shared" si="31"/>
        <v>9.5</v>
      </c>
      <c r="U36" s="187">
        <v>25.34</v>
      </c>
      <c r="V36" s="185">
        <f t="shared" si="32"/>
        <v>5.25</v>
      </c>
      <c r="W36" s="196">
        <v>-20</v>
      </c>
      <c r="X36" s="185">
        <f t="shared" si="33"/>
        <v>0</v>
      </c>
      <c r="Y36" s="196">
        <v>7</v>
      </c>
      <c r="Z36" s="185">
        <f t="shared" si="34"/>
        <v>1.5</v>
      </c>
      <c r="AA36" s="85">
        <f t="shared" si="35"/>
        <v>6.75</v>
      </c>
      <c r="AB36" s="189" t="s">
        <v>1025</v>
      </c>
      <c r="AC36" s="185" t="str">
        <f t="shared" si="36"/>
        <v>DSP</v>
      </c>
      <c r="AD36" s="86" t="str">
        <f t="shared" si="37"/>
        <v>DSP</v>
      </c>
      <c r="AE36" s="87">
        <f t="shared" si="38"/>
        <v>10.3125</v>
      </c>
      <c r="AF36" s="88">
        <f t="shared" si="17"/>
        <v>10.3125</v>
      </c>
      <c r="AG36" s="93">
        <f t="shared" ca="1" si="18"/>
        <v>402</v>
      </c>
      <c r="AH36" s="77">
        <f>IF(ISERROR(VLOOKUP(B36,'Notes Ecrit'!$A$2:$B$650,2,FALSE)),"ABI",(VLOOKUP(B36,'Notes Ecrit'!$A$2:$B$650,2,FALSE)))</f>
        <v>4</v>
      </c>
      <c r="AI36" s="88">
        <f t="shared" si="19"/>
        <v>4</v>
      </c>
      <c r="AJ36" s="94">
        <f t="shared" ca="1" si="20"/>
        <v>489</v>
      </c>
      <c r="AK36" s="307">
        <f t="shared" si="21"/>
        <v>7.15625</v>
      </c>
    </row>
    <row r="37" spans="1:42" ht="16.5" customHeight="1" thickBot="1" x14ac:dyDescent="0.3">
      <c r="A37" s="266" t="s">
        <v>74</v>
      </c>
      <c r="B37" s="193">
        <v>21910133</v>
      </c>
      <c r="C37" s="208" t="s">
        <v>380</v>
      </c>
      <c r="D37" s="203" t="s">
        <v>381</v>
      </c>
      <c r="E37" s="196">
        <v>13</v>
      </c>
      <c r="F37" s="184">
        <f t="shared" si="22"/>
        <v>16</v>
      </c>
      <c r="G37" s="185">
        <f t="shared" si="23"/>
        <v>13</v>
      </c>
      <c r="H37" s="85">
        <f t="shared" si="24"/>
        <v>13</v>
      </c>
      <c r="I37" s="196">
        <v>3.45</v>
      </c>
      <c r="J37" s="185">
        <f t="shared" si="25"/>
        <v>17</v>
      </c>
      <c r="K37" s="196">
        <v>7.63</v>
      </c>
      <c r="L37" s="185">
        <f t="shared" si="26"/>
        <v>11</v>
      </c>
      <c r="M37" s="85">
        <f t="shared" si="27"/>
        <v>14</v>
      </c>
      <c r="N37" s="196">
        <v>38</v>
      </c>
      <c r="O37" s="197">
        <v>65</v>
      </c>
      <c r="P37" s="186">
        <f t="shared" si="28"/>
        <v>0.58461538461538465</v>
      </c>
      <c r="Q37" s="185">
        <f t="shared" si="29"/>
        <v>5.5</v>
      </c>
      <c r="R37" s="196">
        <v>39.5</v>
      </c>
      <c r="S37" s="185">
        <f t="shared" si="30"/>
        <v>7</v>
      </c>
      <c r="T37" s="85">
        <f t="shared" si="31"/>
        <v>12.5</v>
      </c>
      <c r="U37" s="187">
        <v>27.33</v>
      </c>
      <c r="V37" s="185">
        <f t="shared" si="32"/>
        <v>5.25</v>
      </c>
      <c r="W37" s="196">
        <v>9</v>
      </c>
      <c r="X37" s="185">
        <f t="shared" si="33"/>
        <v>4</v>
      </c>
      <c r="Y37" s="196">
        <v>1</v>
      </c>
      <c r="Z37" s="185">
        <f t="shared" si="34"/>
        <v>4.5</v>
      </c>
      <c r="AA37" s="85">
        <f t="shared" si="35"/>
        <v>13.75</v>
      </c>
      <c r="AB37" s="266">
        <v>43.83</v>
      </c>
      <c r="AC37" s="185">
        <f t="shared" si="36"/>
        <v>12</v>
      </c>
      <c r="AD37" s="86">
        <f t="shared" si="37"/>
        <v>12</v>
      </c>
      <c r="AE37" s="87">
        <f t="shared" si="38"/>
        <v>13.05</v>
      </c>
      <c r="AF37" s="88">
        <f t="shared" si="17"/>
        <v>13.05</v>
      </c>
      <c r="AG37" s="93">
        <f t="shared" ca="1" si="18"/>
        <v>81</v>
      </c>
      <c r="AH37" s="77">
        <f>IF(ISERROR(VLOOKUP(B37,'Notes Ecrit'!$A$2:$B$650,2,FALSE)),"ABI",(VLOOKUP(B37,'Notes Ecrit'!$A$2:$B$650,2,FALSE)))</f>
        <v>4</v>
      </c>
      <c r="AI37" s="88">
        <f t="shared" si="19"/>
        <v>4</v>
      </c>
      <c r="AJ37" s="94">
        <f t="shared" ca="1" si="20"/>
        <v>489</v>
      </c>
      <c r="AK37" s="307">
        <f t="shared" si="21"/>
        <v>8.5250000000000004</v>
      </c>
      <c r="AL37" s="207"/>
      <c r="AM37" s="207"/>
      <c r="AN37" s="207"/>
      <c r="AO37" s="207"/>
      <c r="AP37" s="207"/>
    </row>
    <row r="38" spans="1:42" ht="16.5" customHeight="1" thickBot="1" x14ac:dyDescent="0.3">
      <c r="A38" s="266" t="s">
        <v>1026</v>
      </c>
      <c r="B38" s="199">
        <v>21907731</v>
      </c>
      <c r="C38" s="205" t="s">
        <v>382</v>
      </c>
      <c r="D38" s="206" t="s">
        <v>244</v>
      </c>
      <c r="E38" s="196">
        <v>22</v>
      </c>
      <c r="F38" s="184">
        <f t="shared" si="22"/>
        <v>20.5</v>
      </c>
      <c r="G38" s="185">
        <f t="shared" si="23"/>
        <v>19</v>
      </c>
      <c r="H38" s="85">
        <f t="shared" si="24"/>
        <v>19</v>
      </c>
      <c r="I38" s="196">
        <v>2.85</v>
      </c>
      <c r="J38" s="185">
        <f t="shared" si="25"/>
        <v>20</v>
      </c>
      <c r="K38" s="196">
        <v>6.04</v>
      </c>
      <c r="L38" s="185">
        <f t="shared" si="26"/>
        <v>17</v>
      </c>
      <c r="M38" s="85">
        <f t="shared" si="27"/>
        <v>18.5</v>
      </c>
      <c r="N38" s="196">
        <v>71</v>
      </c>
      <c r="O38" s="197">
        <v>76</v>
      </c>
      <c r="P38" s="186">
        <f t="shared" si="28"/>
        <v>0.93421052631578949</v>
      </c>
      <c r="Q38" s="185">
        <f t="shared" si="29"/>
        <v>5</v>
      </c>
      <c r="R38" s="196">
        <v>65.900000000000006</v>
      </c>
      <c r="S38" s="185">
        <f t="shared" si="30"/>
        <v>9.5</v>
      </c>
      <c r="T38" s="85">
        <f t="shared" si="31"/>
        <v>14.5</v>
      </c>
      <c r="U38" s="187">
        <v>24.94</v>
      </c>
      <c r="V38" s="185">
        <f t="shared" si="32"/>
        <v>5.5</v>
      </c>
      <c r="W38" s="196">
        <v>2</v>
      </c>
      <c r="X38" s="185">
        <f t="shared" si="33"/>
        <v>3</v>
      </c>
      <c r="Y38" s="196">
        <v>1</v>
      </c>
      <c r="Z38" s="185">
        <f t="shared" si="34"/>
        <v>4.5</v>
      </c>
      <c r="AA38" s="85">
        <f t="shared" si="35"/>
        <v>13</v>
      </c>
      <c r="AB38" s="266">
        <v>33.450000000000003</v>
      </c>
      <c r="AC38" s="185">
        <f t="shared" si="36"/>
        <v>14</v>
      </c>
      <c r="AD38" s="86">
        <f t="shared" si="37"/>
        <v>14</v>
      </c>
      <c r="AE38" s="87">
        <f t="shared" si="38"/>
        <v>15.8</v>
      </c>
      <c r="AF38" s="88">
        <f t="shared" si="17"/>
        <v>15.8</v>
      </c>
      <c r="AG38" s="93">
        <f t="shared" ca="1" si="18"/>
        <v>2</v>
      </c>
      <c r="AH38" s="77">
        <f>IF(ISERROR(VLOOKUP(B38,'Notes Ecrit'!$A$2:$B$650,2,FALSE)),"ABI",(VLOOKUP(B38,'Notes Ecrit'!$A$2:$B$650,2,FALSE)))</f>
        <v>7</v>
      </c>
      <c r="AI38" s="88">
        <f t="shared" si="19"/>
        <v>7</v>
      </c>
      <c r="AJ38" s="94">
        <f t="shared" ca="1" si="20"/>
        <v>183</v>
      </c>
      <c r="AK38" s="307">
        <f t="shared" si="21"/>
        <v>11.4</v>
      </c>
    </row>
    <row r="39" spans="1:42" ht="16.5" hidden="1" customHeight="1" thickBot="1" x14ac:dyDescent="0.3">
      <c r="A39" s="266" t="s">
        <v>1026</v>
      </c>
      <c r="B39" s="199">
        <v>21916495</v>
      </c>
      <c r="C39" s="205" t="s">
        <v>392</v>
      </c>
      <c r="D39" s="206" t="s">
        <v>161</v>
      </c>
      <c r="E39" s="196" t="s">
        <v>329</v>
      </c>
      <c r="F39" s="184" t="str">
        <f t="shared" si="22"/>
        <v>ABI</v>
      </c>
      <c r="G39" s="185">
        <f t="shared" si="23"/>
        <v>0</v>
      </c>
      <c r="H39" s="85">
        <f t="shared" si="24"/>
        <v>0</v>
      </c>
      <c r="I39" s="196" t="s">
        <v>329</v>
      </c>
      <c r="J39" s="185">
        <f t="shared" si="25"/>
        <v>0</v>
      </c>
      <c r="K39" s="196" t="s">
        <v>329</v>
      </c>
      <c r="L39" s="185">
        <f t="shared" si="26"/>
        <v>0</v>
      </c>
      <c r="M39" s="85">
        <f t="shared" si="27"/>
        <v>0</v>
      </c>
      <c r="N39" s="196" t="s">
        <v>329</v>
      </c>
      <c r="O39" s="197"/>
      <c r="P39" s="186">
        <f t="shared" si="28"/>
        <v>0</v>
      </c>
      <c r="Q39" s="185">
        <f t="shared" si="29"/>
        <v>0</v>
      </c>
      <c r="R39" s="196" t="s">
        <v>329</v>
      </c>
      <c r="S39" s="185">
        <f t="shared" si="30"/>
        <v>0</v>
      </c>
      <c r="T39" s="85">
        <f t="shared" si="31"/>
        <v>0</v>
      </c>
      <c r="U39" s="187" t="s">
        <v>329</v>
      </c>
      <c r="V39" s="185">
        <f t="shared" si="32"/>
        <v>0</v>
      </c>
      <c r="W39" s="196" t="s">
        <v>329</v>
      </c>
      <c r="X39" s="185">
        <f t="shared" si="33"/>
        <v>0</v>
      </c>
      <c r="Y39" s="196" t="s">
        <v>329</v>
      </c>
      <c r="Z39" s="185">
        <f t="shared" si="34"/>
        <v>0</v>
      </c>
      <c r="AA39" s="85">
        <f t="shared" si="35"/>
        <v>0</v>
      </c>
      <c r="AB39" s="266" t="s">
        <v>329</v>
      </c>
      <c r="AC39" s="185">
        <f t="shared" si="36"/>
        <v>0</v>
      </c>
      <c r="AD39" s="86">
        <f t="shared" si="37"/>
        <v>0</v>
      </c>
      <c r="AE39" s="87">
        <f t="shared" si="38"/>
        <v>0</v>
      </c>
      <c r="AF39" s="88">
        <f t="shared" si="17"/>
        <v>0</v>
      </c>
      <c r="AG39" s="93">
        <f t="shared" ca="1" si="18"/>
        <v>584</v>
      </c>
      <c r="AH39" s="77">
        <f>IF(ISERROR(VLOOKUP(B39,'Notes Ecrit'!$A$2:$B$650,2,FALSE)),"ABI",(VLOOKUP(B39,'Notes Ecrit'!$A$2:$B$650,2,FALSE)))</f>
        <v>7</v>
      </c>
      <c r="AI39" s="88">
        <f t="shared" si="19"/>
        <v>7</v>
      </c>
      <c r="AJ39" s="94">
        <f t="shared" ca="1" si="20"/>
        <v>183</v>
      </c>
      <c r="AK39" s="307">
        <f t="shared" si="21"/>
        <v>3.5</v>
      </c>
      <c r="AL39" s="198"/>
      <c r="AM39" s="198"/>
      <c r="AN39" s="198"/>
      <c r="AO39" s="198"/>
      <c r="AP39" s="198"/>
    </row>
    <row r="40" spans="1:42" ht="16.5" customHeight="1" thickBot="1" x14ac:dyDescent="0.3">
      <c r="A40" s="266" t="s">
        <v>1026</v>
      </c>
      <c r="B40" s="199">
        <v>21808624</v>
      </c>
      <c r="C40" s="205" t="s">
        <v>384</v>
      </c>
      <c r="D40" s="206" t="s">
        <v>198</v>
      </c>
      <c r="E40" s="196">
        <v>18</v>
      </c>
      <c r="F40" s="184">
        <f t="shared" si="22"/>
        <v>18.5</v>
      </c>
      <c r="G40" s="185">
        <f t="shared" si="23"/>
        <v>15</v>
      </c>
      <c r="H40" s="85">
        <f t="shared" si="24"/>
        <v>15</v>
      </c>
      <c r="I40" s="196">
        <v>3.31</v>
      </c>
      <c r="J40" s="185">
        <f t="shared" si="25"/>
        <v>15</v>
      </c>
      <c r="K40" s="196">
        <v>6.96</v>
      </c>
      <c r="L40" s="185">
        <f t="shared" si="26"/>
        <v>10</v>
      </c>
      <c r="M40" s="85">
        <f t="shared" si="27"/>
        <v>12.5</v>
      </c>
      <c r="N40" s="196">
        <v>70</v>
      </c>
      <c r="O40" s="197">
        <v>63</v>
      </c>
      <c r="P40" s="186">
        <f t="shared" si="28"/>
        <v>1.1111111111111112</v>
      </c>
      <c r="Q40" s="185">
        <f t="shared" si="29"/>
        <v>6</v>
      </c>
      <c r="R40" s="196">
        <v>50.4</v>
      </c>
      <c r="S40" s="185">
        <f t="shared" si="30"/>
        <v>5.5</v>
      </c>
      <c r="T40" s="85">
        <f t="shared" si="31"/>
        <v>11.5</v>
      </c>
      <c r="U40" s="187">
        <v>25.89</v>
      </c>
      <c r="V40" s="185">
        <f t="shared" si="32"/>
        <v>5</v>
      </c>
      <c r="W40" s="196">
        <v>6</v>
      </c>
      <c r="X40" s="185">
        <f t="shared" si="33"/>
        <v>3.5</v>
      </c>
      <c r="Y40" s="196">
        <v>0</v>
      </c>
      <c r="Z40" s="185">
        <f t="shared" si="34"/>
        <v>5</v>
      </c>
      <c r="AA40" s="85">
        <f t="shared" si="35"/>
        <v>13.5</v>
      </c>
      <c r="AB40" s="266">
        <v>33.159999999999997</v>
      </c>
      <c r="AC40" s="185">
        <f t="shared" si="36"/>
        <v>14</v>
      </c>
      <c r="AD40" s="86">
        <f t="shared" si="37"/>
        <v>14</v>
      </c>
      <c r="AE40" s="87">
        <f t="shared" si="38"/>
        <v>13.3</v>
      </c>
      <c r="AF40" s="88">
        <f t="shared" si="17"/>
        <v>13.3</v>
      </c>
      <c r="AG40" s="93">
        <f t="shared" ca="1" si="18"/>
        <v>57</v>
      </c>
      <c r="AH40" s="77">
        <f>IF(ISERROR(VLOOKUP(B40,'Notes Ecrit'!$A$2:$B$650,2,FALSE)),"ABI",(VLOOKUP(B40,'Notes Ecrit'!$A$2:$B$650,2,FALSE)))</f>
        <v>4</v>
      </c>
      <c r="AI40" s="88">
        <f t="shared" si="19"/>
        <v>4</v>
      </c>
      <c r="AJ40" s="94">
        <f t="shared" ca="1" si="20"/>
        <v>489</v>
      </c>
      <c r="AK40" s="307">
        <f t="shared" si="21"/>
        <v>8.65</v>
      </c>
    </row>
    <row r="41" spans="1:42" ht="16.5" customHeight="1" thickBot="1" x14ac:dyDescent="0.3">
      <c r="A41" s="266" t="s">
        <v>74</v>
      </c>
      <c r="B41" s="199">
        <v>21808640</v>
      </c>
      <c r="C41" s="205" t="s">
        <v>115</v>
      </c>
      <c r="D41" s="206" t="s">
        <v>114</v>
      </c>
      <c r="E41" s="196">
        <v>8</v>
      </c>
      <c r="F41" s="184">
        <f t="shared" si="22"/>
        <v>13.5</v>
      </c>
      <c r="G41" s="185">
        <f t="shared" si="23"/>
        <v>8</v>
      </c>
      <c r="H41" s="85">
        <f t="shared" si="24"/>
        <v>8</v>
      </c>
      <c r="I41" s="196">
        <v>3.7</v>
      </c>
      <c r="J41" s="185">
        <f t="shared" si="25"/>
        <v>13</v>
      </c>
      <c r="K41" s="196">
        <v>8.34</v>
      </c>
      <c r="L41" s="185">
        <f t="shared" si="26"/>
        <v>6</v>
      </c>
      <c r="M41" s="85">
        <f t="shared" si="27"/>
        <v>9.5</v>
      </c>
      <c r="N41" s="196">
        <v>46</v>
      </c>
      <c r="O41" s="197">
        <v>66</v>
      </c>
      <c r="P41" s="186">
        <f t="shared" si="28"/>
        <v>0.69696969696969702</v>
      </c>
      <c r="Q41" s="185">
        <f t="shared" si="29"/>
        <v>6</v>
      </c>
      <c r="R41" s="196">
        <v>24.1</v>
      </c>
      <c r="S41" s="185">
        <f t="shared" si="30"/>
        <v>3.5</v>
      </c>
      <c r="T41" s="85">
        <f t="shared" si="31"/>
        <v>9.5</v>
      </c>
      <c r="U41" s="187">
        <v>29.42</v>
      </c>
      <c r="V41" s="185">
        <f t="shared" si="32"/>
        <v>4.25</v>
      </c>
      <c r="W41" s="196">
        <v>-15</v>
      </c>
      <c r="X41" s="185">
        <f t="shared" si="33"/>
        <v>0.25</v>
      </c>
      <c r="Y41" s="196">
        <v>6</v>
      </c>
      <c r="Z41" s="185">
        <f t="shared" si="34"/>
        <v>2</v>
      </c>
      <c r="AA41" s="85">
        <f t="shared" si="35"/>
        <v>6.5</v>
      </c>
      <c r="AB41" s="266">
        <v>50.04</v>
      </c>
      <c r="AC41" s="185">
        <f t="shared" si="36"/>
        <v>9</v>
      </c>
      <c r="AD41" s="86">
        <f t="shared" si="37"/>
        <v>9</v>
      </c>
      <c r="AE41" s="87">
        <f t="shared" si="38"/>
        <v>8.5</v>
      </c>
      <c r="AF41" s="88">
        <f t="shared" si="17"/>
        <v>8.5</v>
      </c>
      <c r="AG41" s="93">
        <f t="shared" ca="1" si="18"/>
        <v>531</v>
      </c>
      <c r="AH41" s="77">
        <f>IF(ISERROR(VLOOKUP(B41,'Notes Ecrit'!$A$2:$B$650,2,FALSE)),"ABI",(VLOOKUP(B41,'Notes Ecrit'!$A$2:$B$650,2,FALSE)))</f>
        <v>7</v>
      </c>
      <c r="AI41" s="88">
        <f t="shared" si="19"/>
        <v>7</v>
      </c>
      <c r="AJ41" s="94">
        <f t="shared" ca="1" si="20"/>
        <v>183</v>
      </c>
      <c r="AK41" s="307">
        <f t="shared" si="21"/>
        <v>7.75</v>
      </c>
    </row>
    <row r="42" spans="1:42" s="207" customFormat="1" ht="16.5" customHeight="1" thickBot="1" x14ac:dyDescent="0.3">
      <c r="A42" s="266" t="s">
        <v>74</v>
      </c>
      <c r="B42" s="199">
        <v>21903048</v>
      </c>
      <c r="C42" s="205" t="s">
        <v>385</v>
      </c>
      <c r="D42" s="206" t="s">
        <v>386</v>
      </c>
      <c r="E42" s="196">
        <v>10</v>
      </c>
      <c r="F42" s="184">
        <f t="shared" si="22"/>
        <v>14.5</v>
      </c>
      <c r="G42" s="185">
        <f t="shared" si="23"/>
        <v>10</v>
      </c>
      <c r="H42" s="85">
        <f t="shared" si="24"/>
        <v>10</v>
      </c>
      <c r="I42" s="196">
        <v>3.73</v>
      </c>
      <c r="J42" s="185">
        <f t="shared" si="25"/>
        <v>13</v>
      </c>
      <c r="K42" s="196">
        <v>8.17</v>
      </c>
      <c r="L42" s="185">
        <f t="shared" si="26"/>
        <v>8</v>
      </c>
      <c r="M42" s="85">
        <f t="shared" si="27"/>
        <v>10.5</v>
      </c>
      <c r="N42" s="196">
        <v>35</v>
      </c>
      <c r="O42" s="197">
        <v>72</v>
      </c>
      <c r="P42" s="186">
        <f t="shared" si="28"/>
        <v>0.4861111111111111</v>
      </c>
      <c r="Q42" s="185">
        <f t="shared" si="29"/>
        <v>4.5</v>
      </c>
      <c r="R42" s="196">
        <v>26.4</v>
      </c>
      <c r="S42" s="185">
        <f t="shared" si="30"/>
        <v>4</v>
      </c>
      <c r="T42" s="85">
        <f t="shared" si="31"/>
        <v>8.5</v>
      </c>
      <c r="U42" s="187">
        <v>35.200000000000003</v>
      </c>
      <c r="V42" s="185">
        <f t="shared" si="32"/>
        <v>1.25</v>
      </c>
      <c r="W42" s="196">
        <v>-10</v>
      </c>
      <c r="X42" s="185">
        <f t="shared" si="33"/>
        <v>0.75</v>
      </c>
      <c r="Y42" s="196">
        <v>4</v>
      </c>
      <c r="Z42" s="185">
        <f t="shared" si="34"/>
        <v>3</v>
      </c>
      <c r="AA42" s="85">
        <f t="shared" si="35"/>
        <v>5</v>
      </c>
      <c r="AB42" s="266">
        <v>0</v>
      </c>
      <c r="AC42" s="185">
        <f t="shared" si="36"/>
        <v>0</v>
      </c>
      <c r="AD42" s="86">
        <f t="shared" si="37"/>
        <v>0</v>
      </c>
      <c r="AE42" s="87">
        <f t="shared" si="38"/>
        <v>6.8</v>
      </c>
      <c r="AF42" s="88">
        <f t="shared" si="17"/>
        <v>6.8</v>
      </c>
      <c r="AG42" s="93">
        <f t="shared" ca="1" si="18"/>
        <v>565</v>
      </c>
      <c r="AH42" s="77">
        <f>IF(ISERROR(VLOOKUP(B42,'Notes Ecrit'!$A$2:$B$650,2,FALSE)),"ABI",(VLOOKUP(B42,'Notes Ecrit'!$A$2:$B$650,2,FALSE)))</f>
        <v>3.5</v>
      </c>
      <c r="AI42" s="88">
        <f t="shared" si="19"/>
        <v>3.5</v>
      </c>
      <c r="AJ42" s="94">
        <f t="shared" ca="1" si="20"/>
        <v>529</v>
      </c>
      <c r="AK42" s="307">
        <f t="shared" si="21"/>
        <v>5.15</v>
      </c>
      <c r="AL42" s="198"/>
      <c r="AM42" s="198"/>
      <c r="AN42" s="198"/>
      <c r="AO42" s="198"/>
      <c r="AP42" s="198"/>
    </row>
    <row r="43" spans="1:42" s="198" customFormat="1" ht="16.5" customHeight="1" thickBot="1" x14ac:dyDescent="0.3">
      <c r="A43" s="266" t="s">
        <v>74</v>
      </c>
      <c r="B43" s="199">
        <v>21902199</v>
      </c>
      <c r="C43" s="205" t="s">
        <v>387</v>
      </c>
      <c r="D43" s="206" t="s">
        <v>114</v>
      </c>
      <c r="E43" s="196">
        <v>18</v>
      </c>
      <c r="F43" s="184">
        <f t="shared" si="22"/>
        <v>18.5</v>
      </c>
      <c r="G43" s="185">
        <f t="shared" si="23"/>
        <v>18</v>
      </c>
      <c r="H43" s="85">
        <f t="shared" si="24"/>
        <v>18</v>
      </c>
      <c r="I43" s="196">
        <v>3.85</v>
      </c>
      <c r="J43" s="185">
        <f t="shared" si="25"/>
        <v>11</v>
      </c>
      <c r="K43" s="196">
        <v>8.52</v>
      </c>
      <c r="L43" s="185">
        <f t="shared" si="26"/>
        <v>5</v>
      </c>
      <c r="M43" s="85">
        <f t="shared" si="27"/>
        <v>8</v>
      </c>
      <c r="N43" s="196">
        <v>32.5</v>
      </c>
      <c r="O43" s="197">
        <v>47</v>
      </c>
      <c r="P43" s="186">
        <f t="shared" si="28"/>
        <v>0.69148936170212771</v>
      </c>
      <c r="Q43" s="185">
        <f t="shared" si="29"/>
        <v>6</v>
      </c>
      <c r="R43" s="196">
        <v>25.8</v>
      </c>
      <c r="S43" s="185">
        <f t="shared" si="30"/>
        <v>3.5</v>
      </c>
      <c r="T43" s="85">
        <f t="shared" si="31"/>
        <v>9.5</v>
      </c>
      <c r="U43" s="187">
        <v>29.96</v>
      </c>
      <c r="V43" s="185">
        <f t="shared" si="32"/>
        <v>4</v>
      </c>
      <c r="W43" s="196">
        <v>4</v>
      </c>
      <c r="X43" s="185">
        <f t="shared" si="33"/>
        <v>3.25</v>
      </c>
      <c r="Y43" s="196">
        <v>4</v>
      </c>
      <c r="Z43" s="185">
        <f t="shared" si="34"/>
        <v>3</v>
      </c>
      <c r="AA43" s="85">
        <f t="shared" si="35"/>
        <v>10.25</v>
      </c>
      <c r="AB43" s="266">
        <v>47.87</v>
      </c>
      <c r="AC43" s="185">
        <f t="shared" si="36"/>
        <v>10</v>
      </c>
      <c r="AD43" s="86">
        <f t="shared" si="37"/>
        <v>10</v>
      </c>
      <c r="AE43" s="87">
        <f t="shared" si="38"/>
        <v>11.15</v>
      </c>
      <c r="AF43" s="88">
        <f t="shared" si="17"/>
        <v>11.15</v>
      </c>
      <c r="AG43" s="93">
        <f t="shared" ca="1" si="18"/>
        <v>306</v>
      </c>
      <c r="AH43" s="77">
        <f>IF(ISERROR(VLOOKUP(B43,'Notes Ecrit'!$A$2:$B$650,2,FALSE)),"ABI",(VLOOKUP(B43,'Notes Ecrit'!$A$2:$B$650,2,FALSE)))</f>
        <v>9.5</v>
      </c>
      <c r="AI43" s="88">
        <f t="shared" si="19"/>
        <v>9.5</v>
      </c>
      <c r="AJ43" s="94">
        <f t="shared" ca="1" si="20"/>
        <v>38</v>
      </c>
      <c r="AK43" s="307">
        <f t="shared" si="21"/>
        <v>10.324999999999999</v>
      </c>
      <c r="AL43" s="207"/>
      <c r="AM43" s="207"/>
      <c r="AN43" s="207"/>
      <c r="AO43" s="207"/>
      <c r="AP43" s="207"/>
    </row>
    <row r="44" spans="1:42" ht="16.5" customHeight="1" thickBot="1" x14ac:dyDescent="0.3">
      <c r="A44" s="266" t="s">
        <v>74</v>
      </c>
      <c r="B44" s="199">
        <v>21909614</v>
      </c>
      <c r="C44" s="205" t="s">
        <v>388</v>
      </c>
      <c r="D44" s="206" t="s">
        <v>197</v>
      </c>
      <c r="E44" s="196">
        <v>17</v>
      </c>
      <c r="F44" s="184">
        <f t="shared" si="22"/>
        <v>18</v>
      </c>
      <c r="G44" s="185">
        <f t="shared" si="23"/>
        <v>17</v>
      </c>
      <c r="H44" s="85">
        <f t="shared" si="24"/>
        <v>17</v>
      </c>
      <c r="I44" s="196">
        <v>3.33</v>
      </c>
      <c r="J44" s="185">
        <f t="shared" si="25"/>
        <v>19</v>
      </c>
      <c r="K44" s="196">
        <v>7.19</v>
      </c>
      <c r="L44" s="185">
        <f t="shared" si="26"/>
        <v>15</v>
      </c>
      <c r="M44" s="85">
        <f t="shared" si="27"/>
        <v>17</v>
      </c>
      <c r="N44" s="196">
        <v>41</v>
      </c>
      <c r="O44" s="197">
        <v>54</v>
      </c>
      <c r="P44" s="186">
        <f t="shared" si="28"/>
        <v>0.7592592592592593</v>
      </c>
      <c r="Q44" s="185">
        <f t="shared" si="29"/>
        <v>6.5</v>
      </c>
      <c r="R44" s="196">
        <v>33.4</v>
      </c>
      <c r="S44" s="185">
        <f t="shared" si="30"/>
        <v>5.5</v>
      </c>
      <c r="T44" s="85">
        <f t="shared" si="31"/>
        <v>12</v>
      </c>
      <c r="U44" s="187">
        <v>26.39</v>
      </c>
      <c r="V44" s="185">
        <f t="shared" si="32"/>
        <v>5.75</v>
      </c>
      <c r="W44" s="196">
        <v>7</v>
      </c>
      <c r="X44" s="185">
        <f t="shared" si="33"/>
        <v>3.75</v>
      </c>
      <c r="Y44" s="196">
        <v>5</v>
      </c>
      <c r="Z44" s="185">
        <f t="shared" si="34"/>
        <v>2.5</v>
      </c>
      <c r="AA44" s="85">
        <f t="shared" si="35"/>
        <v>12</v>
      </c>
      <c r="AB44" s="266">
        <v>50.23</v>
      </c>
      <c r="AC44" s="185">
        <f t="shared" si="36"/>
        <v>8</v>
      </c>
      <c r="AD44" s="86">
        <f t="shared" si="37"/>
        <v>8</v>
      </c>
      <c r="AE44" s="87">
        <f t="shared" si="38"/>
        <v>13.2</v>
      </c>
      <c r="AF44" s="88">
        <f t="shared" si="17"/>
        <v>13.2</v>
      </c>
      <c r="AG44" s="93">
        <f t="shared" ca="1" si="18"/>
        <v>69</v>
      </c>
      <c r="AH44" s="77">
        <f>IF(ISERROR(VLOOKUP(B44,'Notes Ecrit'!$A$2:$B$650,2,FALSE)),"ABI",(VLOOKUP(B44,'Notes Ecrit'!$A$2:$B$650,2,FALSE)))</f>
        <v>12.5</v>
      </c>
      <c r="AI44" s="88">
        <f t="shared" si="19"/>
        <v>12.5</v>
      </c>
      <c r="AJ44" s="94">
        <f t="shared" ca="1" si="20"/>
        <v>5</v>
      </c>
      <c r="AK44" s="307">
        <f t="shared" si="21"/>
        <v>12.85</v>
      </c>
      <c r="AL44" s="207"/>
      <c r="AM44" s="207"/>
      <c r="AN44" s="207"/>
      <c r="AO44" s="207"/>
      <c r="AP44" s="207"/>
    </row>
    <row r="45" spans="1:42" s="212" customFormat="1" ht="16.5" customHeight="1" thickBot="1" x14ac:dyDescent="0.3">
      <c r="A45" s="266" t="s">
        <v>1026</v>
      </c>
      <c r="B45" s="199">
        <v>21908752</v>
      </c>
      <c r="C45" s="205" t="s">
        <v>389</v>
      </c>
      <c r="D45" s="206" t="s">
        <v>390</v>
      </c>
      <c r="E45" s="196">
        <v>11</v>
      </c>
      <c r="F45" s="184">
        <f t="shared" si="22"/>
        <v>15</v>
      </c>
      <c r="G45" s="185">
        <f t="shared" si="23"/>
        <v>8</v>
      </c>
      <c r="H45" s="85">
        <f t="shared" si="24"/>
        <v>8</v>
      </c>
      <c r="I45" s="196" t="s">
        <v>329</v>
      </c>
      <c r="J45" s="185">
        <f t="shared" si="25"/>
        <v>0</v>
      </c>
      <c r="K45" s="196" t="s">
        <v>329</v>
      </c>
      <c r="L45" s="185">
        <f t="shared" si="26"/>
        <v>0</v>
      </c>
      <c r="M45" s="85">
        <f t="shared" si="27"/>
        <v>0</v>
      </c>
      <c r="N45" s="196" t="s">
        <v>1025</v>
      </c>
      <c r="O45" s="197">
        <v>117</v>
      </c>
      <c r="P45" s="186">
        <f t="shared" si="28"/>
        <v>0</v>
      </c>
      <c r="Q45" s="185" t="str">
        <f t="shared" si="29"/>
        <v>DSP</v>
      </c>
      <c r="R45" s="196">
        <v>34.700000000000003</v>
      </c>
      <c r="S45" s="185">
        <f t="shared" si="30"/>
        <v>1.5</v>
      </c>
      <c r="T45" s="85">
        <f t="shared" si="31"/>
        <v>3</v>
      </c>
      <c r="U45" s="187" t="s">
        <v>1025</v>
      </c>
      <c r="V45" s="185" t="str">
        <f t="shared" si="32"/>
        <v>DSP</v>
      </c>
      <c r="W45" s="197">
        <v>-2</v>
      </c>
      <c r="X45" s="185">
        <f t="shared" si="33"/>
        <v>2</v>
      </c>
      <c r="Y45" s="196">
        <v>8</v>
      </c>
      <c r="Z45" s="185">
        <f t="shared" si="34"/>
        <v>1</v>
      </c>
      <c r="AA45" s="85">
        <f t="shared" si="35"/>
        <v>6</v>
      </c>
      <c r="AB45" s="266" t="s">
        <v>1025</v>
      </c>
      <c r="AC45" s="185" t="str">
        <f t="shared" si="36"/>
        <v>DSP</v>
      </c>
      <c r="AD45" s="86" t="str">
        <f t="shared" si="37"/>
        <v>DSP</v>
      </c>
      <c r="AE45" s="87">
        <f t="shared" si="38"/>
        <v>4.25</v>
      </c>
      <c r="AF45" s="88">
        <f t="shared" si="17"/>
        <v>4.25</v>
      </c>
      <c r="AG45" s="93">
        <f t="shared" ca="1" si="18"/>
        <v>579</v>
      </c>
      <c r="AH45" s="77">
        <f>IF(ISERROR(VLOOKUP(B45,'Notes Ecrit'!$A$2:$B$650,2,FALSE)),"ABI",(VLOOKUP(B45,'Notes Ecrit'!$A$2:$B$650,2,FALSE)))</f>
        <v>7.5</v>
      </c>
      <c r="AI45" s="88">
        <f t="shared" si="19"/>
        <v>7.5</v>
      </c>
      <c r="AJ45" s="94">
        <f t="shared" ca="1" si="20"/>
        <v>137</v>
      </c>
      <c r="AK45" s="307">
        <f t="shared" si="21"/>
        <v>5.875</v>
      </c>
      <c r="AL45" s="207"/>
      <c r="AM45" s="207"/>
      <c r="AN45" s="207"/>
      <c r="AO45" s="207"/>
      <c r="AP45" s="207"/>
    </row>
    <row r="46" spans="1:42" ht="16.5" hidden="1" customHeight="1" thickBot="1" x14ac:dyDescent="0.3">
      <c r="A46" s="266" t="s">
        <v>1026</v>
      </c>
      <c r="B46" s="199">
        <v>21601046</v>
      </c>
      <c r="C46" s="205" t="s">
        <v>399</v>
      </c>
      <c r="D46" s="206" t="s">
        <v>261</v>
      </c>
      <c r="E46" s="196" t="s">
        <v>329</v>
      </c>
      <c r="F46" s="184" t="str">
        <f t="shared" si="22"/>
        <v>ABI</v>
      </c>
      <c r="G46" s="185">
        <f t="shared" si="23"/>
        <v>0</v>
      </c>
      <c r="H46" s="85">
        <f t="shared" si="24"/>
        <v>0</v>
      </c>
      <c r="I46" s="196" t="s">
        <v>329</v>
      </c>
      <c r="J46" s="185">
        <f t="shared" si="25"/>
        <v>0</v>
      </c>
      <c r="K46" s="196" t="s">
        <v>329</v>
      </c>
      <c r="L46" s="185">
        <f t="shared" si="26"/>
        <v>0</v>
      </c>
      <c r="M46" s="85">
        <f t="shared" si="27"/>
        <v>0</v>
      </c>
      <c r="N46" s="196" t="s">
        <v>329</v>
      </c>
      <c r="O46" s="197"/>
      <c r="P46" s="186">
        <f t="shared" si="28"/>
        <v>0</v>
      </c>
      <c r="Q46" s="185">
        <f t="shared" si="29"/>
        <v>0</v>
      </c>
      <c r="R46" s="196" t="s">
        <v>329</v>
      </c>
      <c r="S46" s="185">
        <f t="shared" si="30"/>
        <v>0</v>
      </c>
      <c r="T46" s="85">
        <f t="shared" si="31"/>
        <v>0</v>
      </c>
      <c r="U46" s="187" t="s">
        <v>329</v>
      </c>
      <c r="V46" s="185">
        <f t="shared" si="32"/>
        <v>0</v>
      </c>
      <c r="W46" s="196" t="s">
        <v>329</v>
      </c>
      <c r="X46" s="185">
        <f t="shared" si="33"/>
        <v>0</v>
      </c>
      <c r="Y46" s="196" t="s">
        <v>329</v>
      </c>
      <c r="Z46" s="185">
        <f t="shared" si="34"/>
        <v>0</v>
      </c>
      <c r="AA46" s="85">
        <f t="shared" si="35"/>
        <v>0</v>
      </c>
      <c r="AB46" s="266" t="s">
        <v>329</v>
      </c>
      <c r="AC46" s="185">
        <f t="shared" si="36"/>
        <v>0</v>
      </c>
      <c r="AD46" s="86">
        <f t="shared" si="37"/>
        <v>0</v>
      </c>
      <c r="AE46" s="87">
        <f t="shared" si="38"/>
        <v>0</v>
      </c>
      <c r="AF46" s="88">
        <f t="shared" si="17"/>
        <v>0</v>
      </c>
      <c r="AG46" s="93">
        <f t="shared" ca="1" si="18"/>
        <v>584</v>
      </c>
      <c r="AH46" s="77" t="str">
        <f>IF(ISERROR(VLOOKUP(B46,'Notes Ecrit'!$A$2:$B$650,2,FALSE)),"ABI",(VLOOKUP(B46,'Notes Ecrit'!$A$2:$B$650,2,FALSE)))</f>
        <v>ABI</v>
      </c>
      <c r="AI46" s="88">
        <f t="shared" si="19"/>
        <v>0</v>
      </c>
      <c r="AJ46" s="94">
        <f t="shared" ca="1" si="20"/>
        <v>591</v>
      </c>
      <c r="AK46" s="307" t="str">
        <f t="shared" si="21"/>
        <v>DEF</v>
      </c>
      <c r="AL46" s="209"/>
      <c r="AM46" s="209"/>
      <c r="AN46" s="209"/>
      <c r="AO46" s="209"/>
      <c r="AP46" s="209"/>
    </row>
    <row r="47" spans="1:42" ht="16.5" customHeight="1" thickBot="1" x14ac:dyDescent="0.3">
      <c r="A47" s="266" t="s">
        <v>1026</v>
      </c>
      <c r="B47" s="199">
        <v>21907593</v>
      </c>
      <c r="C47" s="205" t="s">
        <v>391</v>
      </c>
      <c r="D47" s="206" t="s">
        <v>120</v>
      </c>
      <c r="E47" s="196">
        <v>20</v>
      </c>
      <c r="F47" s="184">
        <f t="shared" si="22"/>
        <v>19.5</v>
      </c>
      <c r="G47" s="185">
        <f t="shared" si="23"/>
        <v>17</v>
      </c>
      <c r="H47" s="85">
        <f t="shared" si="24"/>
        <v>17</v>
      </c>
      <c r="I47" s="196">
        <v>3.08</v>
      </c>
      <c r="J47" s="185">
        <f t="shared" si="25"/>
        <v>19</v>
      </c>
      <c r="K47" s="196">
        <v>6.65</v>
      </c>
      <c r="L47" s="185">
        <f t="shared" si="26"/>
        <v>12</v>
      </c>
      <c r="M47" s="85">
        <f t="shared" si="27"/>
        <v>15.5</v>
      </c>
      <c r="N47" s="196">
        <v>46.5</v>
      </c>
      <c r="O47" s="197">
        <v>66</v>
      </c>
      <c r="P47" s="186">
        <f t="shared" si="28"/>
        <v>0.70454545454545459</v>
      </c>
      <c r="Q47" s="185">
        <f t="shared" si="29"/>
        <v>4</v>
      </c>
      <c r="R47" s="196">
        <v>41.4</v>
      </c>
      <c r="S47" s="185">
        <f t="shared" si="30"/>
        <v>3.5</v>
      </c>
      <c r="T47" s="85">
        <f t="shared" si="31"/>
        <v>7.5</v>
      </c>
      <c r="U47" s="187">
        <v>26.21</v>
      </c>
      <c r="V47" s="185">
        <f t="shared" si="32"/>
        <v>4.75</v>
      </c>
      <c r="W47" s="196">
        <v>-7</v>
      </c>
      <c r="X47" s="185">
        <f t="shared" si="33"/>
        <v>1.25</v>
      </c>
      <c r="Y47" s="196">
        <v>7</v>
      </c>
      <c r="Z47" s="185">
        <f t="shared" si="34"/>
        <v>1.5</v>
      </c>
      <c r="AA47" s="85">
        <f t="shared" si="35"/>
        <v>7.5</v>
      </c>
      <c r="AB47" s="266">
        <v>37.58</v>
      </c>
      <c r="AC47" s="185">
        <f t="shared" si="36"/>
        <v>12</v>
      </c>
      <c r="AD47" s="86">
        <f t="shared" si="37"/>
        <v>12</v>
      </c>
      <c r="AE47" s="87">
        <f t="shared" si="38"/>
        <v>11.9</v>
      </c>
      <c r="AF47" s="88">
        <f t="shared" si="17"/>
        <v>11.9</v>
      </c>
      <c r="AG47" s="93">
        <f t="shared" ca="1" si="18"/>
        <v>207</v>
      </c>
      <c r="AH47" s="77">
        <f>IF(ISERROR(VLOOKUP(B47,'Notes Ecrit'!$A$2:$B$650,2,FALSE)),"ABI",(VLOOKUP(B47,'Notes Ecrit'!$A$2:$B$650,2,FALSE)))</f>
        <v>3</v>
      </c>
      <c r="AI47" s="88">
        <f t="shared" si="19"/>
        <v>3</v>
      </c>
      <c r="AJ47" s="94">
        <f t="shared" ca="1" si="20"/>
        <v>555</v>
      </c>
      <c r="AK47" s="307">
        <f t="shared" si="21"/>
        <v>7.45</v>
      </c>
    </row>
    <row r="48" spans="1:42" ht="16.5" customHeight="1" thickBot="1" x14ac:dyDescent="0.3">
      <c r="A48" s="266" t="s">
        <v>1026</v>
      </c>
      <c r="B48" s="199">
        <v>21912859</v>
      </c>
      <c r="C48" s="205" t="s">
        <v>393</v>
      </c>
      <c r="D48" s="206" t="s">
        <v>394</v>
      </c>
      <c r="E48" s="196">
        <v>18</v>
      </c>
      <c r="F48" s="184">
        <f t="shared" si="22"/>
        <v>18.5</v>
      </c>
      <c r="G48" s="185">
        <f t="shared" si="23"/>
        <v>15</v>
      </c>
      <c r="H48" s="85">
        <f t="shared" si="24"/>
        <v>15</v>
      </c>
      <c r="I48" s="196">
        <v>3.2</v>
      </c>
      <c r="J48" s="185">
        <f t="shared" si="25"/>
        <v>17</v>
      </c>
      <c r="K48" s="196">
        <v>6.99</v>
      </c>
      <c r="L48" s="185">
        <f t="shared" si="26"/>
        <v>10</v>
      </c>
      <c r="M48" s="85">
        <f t="shared" si="27"/>
        <v>13.5</v>
      </c>
      <c r="N48" s="196">
        <v>60</v>
      </c>
      <c r="O48" s="197">
        <v>58</v>
      </c>
      <c r="P48" s="186">
        <f t="shared" si="28"/>
        <v>1.0344827586206897</v>
      </c>
      <c r="Q48" s="185">
        <f t="shared" si="29"/>
        <v>5.5</v>
      </c>
      <c r="R48" s="196">
        <v>39.299999999999997</v>
      </c>
      <c r="S48" s="185">
        <f t="shared" si="30"/>
        <v>3</v>
      </c>
      <c r="T48" s="85">
        <f t="shared" si="31"/>
        <v>8.5</v>
      </c>
      <c r="U48" s="187">
        <v>28.02</v>
      </c>
      <c r="V48" s="185">
        <f t="shared" si="32"/>
        <v>3.75</v>
      </c>
      <c r="W48" s="196">
        <v>-4</v>
      </c>
      <c r="X48" s="185">
        <f t="shared" si="33"/>
        <v>1.5</v>
      </c>
      <c r="Y48" s="196">
        <v>4</v>
      </c>
      <c r="Z48" s="185">
        <f t="shared" si="34"/>
        <v>3</v>
      </c>
      <c r="AA48" s="85">
        <f t="shared" si="35"/>
        <v>8.25</v>
      </c>
      <c r="AB48" s="266">
        <v>37.42</v>
      </c>
      <c r="AC48" s="185">
        <f t="shared" si="36"/>
        <v>12</v>
      </c>
      <c r="AD48" s="86">
        <f t="shared" si="37"/>
        <v>12</v>
      </c>
      <c r="AE48" s="87">
        <f t="shared" si="38"/>
        <v>11.45</v>
      </c>
      <c r="AF48" s="88">
        <f t="shared" si="17"/>
        <v>11.45</v>
      </c>
      <c r="AG48" s="93">
        <f t="shared" ca="1" si="18"/>
        <v>259</v>
      </c>
      <c r="AH48" s="77">
        <f>IF(ISERROR(VLOOKUP(B48,'Notes Ecrit'!$A$2:$B$650,2,FALSE)),"ABI",(VLOOKUP(B48,'Notes Ecrit'!$A$2:$B$650,2,FALSE)))</f>
        <v>14</v>
      </c>
      <c r="AI48" s="88">
        <f t="shared" si="19"/>
        <v>14</v>
      </c>
      <c r="AJ48" s="94">
        <f t="shared" ca="1" si="20"/>
        <v>1</v>
      </c>
      <c r="AK48" s="307">
        <f t="shared" si="21"/>
        <v>12.725</v>
      </c>
      <c r="AL48" s="207"/>
      <c r="AM48" s="207"/>
      <c r="AN48" s="207"/>
      <c r="AO48" s="207"/>
      <c r="AP48" s="207"/>
    </row>
    <row r="49" spans="1:42" ht="16.5" customHeight="1" thickBot="1" x14ac:dyDescent="0.3">
      <c r="A49" s="266" t="s">
        <v>1026</v>
      </c>
      <c r="B49" s="193">
        <v>21904032</v>
      </c>
      <c r="C49" s="208" t="s">
        <v>395</v>
      </c>
      <c r="D49" s="203" t="s">
        <v>32</v>
      </c>
      <c r="E49" s="210">
        <v>21</v>
      </c>
      <c r="F49" s="184">
        <f t="shared" si="22"/>
        <v>20</v>
      </c>
      <c r="G49" s="185">
        <f t="shared" si="23"/>
        <v>18</v>
      </c>
      <c r="H49" s="85">
        <f t="shared" si="24"/>
        <v>18</v>
      </c>
      <c r="I49" s="196">
        <v>3.05</v>
      </c>
      <c r="J49" s="185">
        <f t="shared" si="25"/>
        <v>19</v>
      </c>
      <c r="K49" s="196">
        <v>6.34</v>
      </c>
      <c r="L49" s="185">
        <f t="shared" si="26"/>
        <v>14</v>
      </c>
      <c r="M49" s="85">
        <f t="shared" si="27"/>
        <v>16.5</v>
      </c>
      <c r="N49" s="210">
        <v>85</v>
      </c>
      <c r="O49" s="197">
        <v>64</v>
      </c>
      <c r="P49" s="186">
        <f t="shared" si="28"/>
        <v>1.328125</v>
      </c>
      <c r="Q49" s="185">
        <f t="shared" si="29"/>
        <v>7</v>
      </c>
      <c r="R49" s="210">
        <v>46.7</v>
      </c>
      <c r="S49" s="185">
        <f t="shared" si="30"/>
        <v>4.5</v>
      </c>
      <c r="T49" s="85">
        <f t="shared" si="31"/>
        <v>11.5</v>
      </c>
      <c r="U49" s="187">
        <v>22.79</v>
      </c>
      <c r="V49" s="185">
        <f t="shared" si="32"/>
        <v>6.5</v>
      </c>
      <c r="W49" s="213">
        <v>0</v>
      </c>
      <c r="X49" s="185">
        <f t="shared" si="33"/>
        <v>2.5</v>
      </c>
      <c r="Y49" s="213">
        <v>2</v>
      </c>
      <c r="Z49" s="185">
        <f t="shared" si="34"/>
        <v>4</v>
      </c>
      <c r="AA49" s="85">
        <f t="shared" si="35"/>
        <v>13</v>
      </c>
      <c r="AB49" s="266">
        <v>32.92</v>
      </c>
      <c r="AC49" s="185">
        <f t="shared" si="36"/>
        <v>15</v>
      </c>
      <c r="AD49" s="86">
        <f t="shared" si="37"/>
        <v>15</v>
      </c>
      <c r="AE49" s="87">
        <f t="shared" si="38"/>
        <v>14.8</v>
      </c>
      <c r="AF49" s="88">
        <f t="shared" si="17"/>
        <v>14.8</v>
      </c>
      <c r="AG49" s="93">
        <f t="shared" ca="1" si="18"/>
        <v>5</v>
      </c>
      <c r="AH49" s="77">
        <f>IF(ISERROR(VLOOKUP(B49,'Notes Ecrit'!$A$2:$B$650,2,FALSE)),"ABI",(VLOOKUP(B49,'Notes Ecrit'!$A$2:$B$650,2,FALSE)))</f>
        <v>7.5</v>
      </c>
      <c r="AI49" s="88">
        <f t="shared" si="19"/>
        <v>7.5</v>
      </c>
      <c r="AJ49" s="94">
        <f t="shared" ca="1" si="20"/>
        <v>137</v>
      </c>
      <c r="AK49" s="307">
        <f t="shared" si="21"/>
        <v>11.15</v>
      </c>
    </row>
    <row r="50" spans="1:42" ht="16.5" customHeight="1" thickBot="1" x14ac:dyDescent="0.3">
      <c r="A50" s="266" t="s">
        <v>1026</v>
      </c>
      <c r="B50" s="199">
        <v>21914415</v>
      </c>
      <c r="C50" s="205" t="s">
        <v>396</v>
      </c>
      <c r="D50" s="206" t="s">
        <v>159</v>
      </c>
      <c r="E50" s="196">
        <v>20</v>
      </c>
      <c r="F50" s="184">
        <f t="shared" si="22"/>
        <v>19.5</v>
      </c>
      <c r="G50" s="185">
        <f t="shared" si="23"/>
        <v>17</v>
      </c>
      <c r="H50" s="85">
        <f t="shared" si="24"/>
        <v>17</v>
      </c>
      <c r="I50" s="196">
        <v>3.26</v>
      </c>
      <c r="J50" s="185">
        <f t="shared" si="25"/>
        <v>16</v>
      </c>
      <c r="K50" s="196">
        <v>7.06</v>
      </c>
      <c r="L50" s="185">
        <f t="shared" si="26"/>
        <v>9</v>
      </c>
      <c r="M50" s="85">
        <f t="shared" si="27"/>
        <v>12.5</v>
      </c>
      <c r="N50" s="196">
        <v>75</v>
      </c>
      <c r="O50" s="197">
        <v>62</v>
      </c>
      <c r="P50" s="186">
        <f t="shared" si="28"/>
        <v>1.2096774193548387</v>
      </c>
      <c r="Q50" s="185">
        <f t="shared" si="29"/>
        <v>6.5</v>
      </c>
      <c r="R50" s="196">
        <v>41.2</v>
      </c>
      <c r="S50" s="185">
        <f t="shared" si="30"/>
        <v>3.5</v>
      </c>
      <c r="T50" s="85">
        <f t="shared" si="31"/>
        <v>10</v>
      </c>
      <c r="U50" s="187">
        <v>23.44</v>
      </c>
      <c r="V50" s="185">
        <f t="shared" si="32"/>
        <v>6.25</v>
      </c>
      <c r="W50" s="196">
        <v>4</v>
      </c>
      <c r="X50" s="185">
        <f t="shared" si="33"/>
        <v>3.25</v>
      </c>
      <c r="Y50" s="196">
        <v>4</v>
      </c>
      <c r="Z50" s="185">
        <f t="shared" si="34"/>
        <v>3</v>
      </c>
      <c r="AA50" s="85">
        <f t="shared" si="35"/>
        <v>12.5</v>
      </c>
      <c r="AB50" s="266">
        <v>46.95</v>
      </c>
      <c r="AC50" s="185">
        <f t="shared" si="36"/>
        <v>7</v>
      </c>
      <c r="AD50" s="86">
        <f t="shared" si="37"/>
        <v>7</v>
      </c>
      <c r="AE50" s="87">
        <f t="shared" si="38"/>
        <v>11.8</v>
      </c>
      <c r="AF50" s="88">
        <f t="shared" si="17"/>
        <v>11.8</v>
      </c>
      <c r="AG50" s="93">
        <f t="shared" ca="1" si="18"/>
        <v>213</v>
      </c>
      <c r="AH50" s="77">
        <f>IF(ISERROR(VLOOKUP(B50,'Notes Ecrit'!$A$2:$B$650,2,FALSE)),"ABI",(VLOOKUP(B50,'Notes Ecrit'!$A$2:$B$650,2,FALSE)))</f>
        <v>5</v>
      </c>
      <c r="AI50" s="88">
        <f t="shared" si="19"/>
        <v>5</v>
      </c>
      <c r="AJ50" s="94">
        <f t="shared" ca="1" si="20"/>
        <v>416</v>
      </c>
      <c r="AK50" s="307">
        <f t="shared" si="21"/>
        <v>8.4</v>
      </c>
    </row>
    <row r="51" spans="1:42" s="209" customFormat="1" ht="16.5" customHeight="1" thickBot="1" x14ac:dyDescent="0.3">
      <c r="A51" s="266" t="s">
        <v>1026</v>
      </c>
      <c r="B51" s="199">
        <v>21813740</v>
      </c>
      <c r="C51" s="205" t="s">
        <v>397</v>
      </c>
      <c r="D51" s="206" t="s">
        <v>153</v>
      </c>
      <c r="E51" s="196">
        <v>15</v>
      </c>
      <c r="F51" s="184">
        <f t="shared" si="22"/>
        <v>17</v>
      </c>
      <c r="G51" s="185">
        <f t="shared" si="23"/>
        <v>12</v>
      </c>
      <c r="H51" s="85">
        <f t="shared" si="24"/>
        <v>12</v>
      </c>
      <c r="I51" s="196">
        <v>3.19</v>
      </c>
      <c r="J51" s="185">
        <f t="shared" si="25"/>
        <v>17</v>
      </c>
      <c r="K51" s="196">
        <v>6.71</v>
      </c>
      <c r="L51" s="185">
        <f t="shared" si="26"/>
        <v>12</v>
      </c>
      <c r="M51" s="85">
        <f t="shared" si="27"/>
        <v>14.5</v>
      </c>
      <c r="N51" s="196">
        <v>81</v>
      </c>
      <c r="O51" s="197">
        <v>73</v>
      </c>
      <c r="P51" s="186">
        <f t="shared" si="28"/>
        <v>1.1095890410958904</v>
      </c>
      <c r="Q51" s="185">
        <f t="shared" si="29"/>
        <v>6</v>
      </c>
      <c r="R51" s="196">
        <v>41.4</v>
      </c>
      <c r="S51" s="185">
        <f t="shared" si="30"/>
        <v>3.5</v>
      </c>
      <c r="T51" s="85">
        <f t="shared" si="31"/>
        <v>9.5</v>
      </c>
      <c r="U51" s="187">
        <v>30.28</v>
      </c>
      <c r="V51" s="185">
        <f t="shared" si="32"/>
        <v>2.75</v>
      </c>
      <c r="W51" s="196">
        <v>-7</v>
      </c>
      <c r="X51" s="185">
        <f t="shared" si="33"/>
        <v>1.25</v>
      </c>
      <c r="Y51" s="196">
        <v>4</v>
      </c>
      <c r="Z51" s="185">
        <f t="shared" si="34"/>
        <v>3</v>
      </c>
      <c r="AA51" s="85">
        <f t="shared" si="35"/>
        <v>7</v>
      </c>
      <c r="AB51" s="266">
        <v>37.01</v>
      </c>
      <c r="AC51" s="185">
        <f t="shared" si="36"/>
        <v>12</v>
      </c>
      <c r="AD51" s="86">
        <f t="shared" si="37"/>
        <v>12</v>
      </c>
      <c r="AE51" s="87">
        <f t="shared" si="38"/>
        <v>11</v>
      </c>
      <c r="AF51" s="88">
        <f t="shared" si="17"/>
        <v>11</v>
      </c>
      <c r="AG51" s="93">
        <f t="shared" ca="1" si="18"/>
        <v>318</v>
      </c>
      <c r="AH51" s="77">
        <f>IF(ISERROR(VLOOKUP(B51,'Notes Ecrit'!$A$2:$B$650,2,FALSE)),"ABI",(VLOOKUP(B51,'Notes Ecrit'!$A$2:$B$650,2,FALSE)))</f>
        <v>7</v>
      </c>
      <c r="AI51" s="88">
        <f t="shared" si="19"/>
        <v>7</v>
      </c>
      <c r="AJ51" s="94">
        <f t="shared" ca="1" si="20"/>
        <v>183</v>
      </c>
      <c r="AK51" s="307">
        <f t="shared" si="21"/>
        <v>9</v>
      </c>
      <c r="AL51" s="26"/>
      <c r="AM51" s="26"/>
      <c r="AN51" s="26"/>
      <c r="AO51" s="26"/>
      <c r="AP51" s="26"/>
    </row>
    <row r="52" spans="1:42" ht="16.5" customHeight="1" thickBot="1" x14ac:dyDescent="0.3">
      <c r="A52" s="266" t="s">
        <v>1026</v>
      </c>
      <c r="B52" s="199">
        <v>21910724</v>
      </c>
      <c r="C52" s="205" t="s">
        <v>398</v>
      </c>
      <c r="D52" s="206" t="s">
        <v>291</v>
      </c>
      <c r="E52" s="196">
        <v>17</v>
      </c>
      <c r="F52" s="184">
        <f t="shared" si="22"/>
        <v>18</v>
      </c>
      <c r="G52" s="185">
        <f t="shared" si="23"/>
        <v>14</v>
      </c>
      <c r="H52" s="85">
        <f t="shared" si="24"/>
        <v>14</v>
      </c>
      <c r="I52" s="196">
        <v>3.06</v>
      </c>
      <c r="J52" s="185">
        <f t="shared" si="25"/>
        <v>19</v>
      </c>
      <c r="K52" s="196">
        <v>6.62</v>
      </c>
      <c r="L52" s="185">
        <f t="shared" si="26"/>
        <v>12</v>
      </c>
      <c r="M52" s="85">
        <f t="shared" si="27"/>
        <v>15.5</v>
      </c>
      <c r="N52" s="196">
        <v>52</v>
      </c>
      <c r="O52" s="197">
        <v>73</v>
      </c>
      <c r="P52" s="186">
        <f t="shared" si="28"/>
        <v>0.71232876712328763</v>
      </c>
      <c r="Q52" s="185">
        <f t="shared" si="29"/>
        <v>4</v>
      </c>
      <c r="R52" s="196">
        <v>44.4</v>
      </c>
      <c r="S52" s="185">
        <f t="shared" si="30"/>
        <v>4</v>
      </c>
      <c r="T52" s="85">
        <f t="shared" si="31"/>
        <v>8</v>
      </c>
      <c r="U52" s="187">
        <v>27.55</v>
      </c>
      <c r="V52" s="185">
        <f t="shared" si="32"/>
        <v>4</v>
      </c>
      <c r="W52" s="196">
        <v>0</v>
      </c>
      <c r="X52" s="185">
        <f t="shared" si="33"/>
        <v>2.5</v>
      </c>
      <c r="Y52" s="196">
        <v>2</v>
      </c>
      <c r="Z52" s="185">
        <f t="shared" si="34"/>
        <v>4</v>
      </c>
      <c r="AA52" s="85">
        <f t="shared" si="35"/>
        <v>10.5</v>
      </c>
      <c r="AB52" s="266">
        <v>40.56</v>
      </c>
      <c r="AC52" s="185">
        <f t="shared" si="36"/>
        <v>10</v>
      </c>
      <c r="AD52" s="86">
        <f t="shared" si="37"/>
        <v>10</v>
      </c>
      <c r="AE52" s="87">
        <f t="shared" si="38"/>
        <v>11.6</v>
      </c>
      <c r="AF52" s="88">
        <f t="shared" si="17"/>
        <v>11.6</v>
      </c>
      <c r="AG52" s="93">
        <f t="shared" ca="1" si="18"/>
        <v>243</v>
      </c>
      <c r="AH52" s="77">
        <f>IF(ISERROR(VLOOKUP(B52,'Notes Ecrit'!$A$2:$B$650,2,FALSE)),"ABI",(VLOOKUP(B52,'Notes Ecrit'!$A$2:$B$650,2,FALSE)))</f>
        <v>7</v>
      </c>
      <c r="AI52" s="88">
        <f t="shared" si="19"/>
        <v>7</v>
      </c>
      <c r="AJ52" s="94">
        <f t="shared" ca="1" si="20"/>
        <v>183</v>
      </c>
      <c r="AK52" s="307">
        <f t="shared" si="21"/>
        <v>9.3000000000000007</v>
      </c>
    </row>
    <row r="53" spans="1:42" ht="16.5" customHeight="1" thickBot="1" x14ac:dyDescent="0.3">
      <c r="A53" s="266" t="s">
        <v>74</v>
      </c>
      <c r="B53" s="199">
        <v>21903075</v>
      </c>
      <c r="C53" s="205" t="s">
        <v>45</v>
      </c>
      <c r="D53" s="206" t="s">
        <v>144</v>
      </c>
      <c r="E53" s="196">
        <v>16</v>
      </c>
      <c r="F53" s="184">
        <f t="shared" si="22"/>
        <v>17.5</v>
      </c>
      <c r="G53" s="185">
        <f t="shared" si="23"/>
        <v>16</v>
      </c>
      <c r="H53" s="85">
        <f t="shared" si="24"/>
        <v>16</v>
      </c>
      <c r="I53" s="196">
        <v>3.55</v>
      </c>
      <c r="J53" s="185">
        <f t="shared" si="25"/>
        <v>16</v>
      </c>
      <c r="K53" s="196">
        <v>7.98</v>
      </c>
      <c r="L53" s="185">
        <f t="shared" si="26"/>
        <v>9</v>
      </c>
      <c r="M53" s="85">
        <f t="shared" si="27"/>
        <v>12.5</v>
      </c>
      <c r="N53" s="196">
        <v>23.5</v>
      </c>
      <c r="O53" s="197">
        <v>61</v>
      </c>
      <c r="P53" s="186">
        <f t="shared" si="28"/>
        <v>0.38524590163934425</v>
      </c>
      <c r="Q53" s="185">
        <f t="shared" si="29"/>
        <v>3.5</v>
      </c>
      <c r="R53" s="196">
        <v>31.2</v>
      </c>
      <c r="S53" s="185">
        <f t="shared" si="30"/>
        <v>5</v>
      </c>
      <c r="T53" s="85">
        <f t="shared" si="31"/>
        <v>8.5</v>
      </c>
      <c r="U53" s="381">
        <v>27.9</v>
      </c>
      <c r="V53" s="185">
        <f t="shared" si="32"/>
        <v>5</v>
      </c>
      <c r="W53" s="196">
        <v>-6</v>
      </c>
      <c r="X53" s="185">
        <f t="shared" si="33"/>
        <v>1.25</v>
      </c>
      <c r="Y53" s="196">
        <v>4</v>
      </c>
      <c r="Z53" s="185">
        <f t="shared" si="34"/>
        <v>3</v>
      </c>
      <c r="AA53" s="85">
        <f t="shared" si="35"/>
        <v>9.25</v>
      </c>
      <c r="AB53" s="266">
        <v>39.36</v>
      </c>
      <c r="AC53" s="185">
        <f t="shared" si="36"/>
        <v>14</v>
      </c>
      <c r="AD53" s="86">
        <f t="shared" si="37"/>
        <v>14</v>
      </c>
      <c r="AE53" s="87">
        <f t="shared" si="38"/>
        <v>12.05</v>
      </c>
      <c r="AF53" s="88">
        <f t="shared" si="17"/>
        <v>12.05</v>
      </c>
      <c r="AG53" s="93">
        <f t="shared" ca="1" si="18"/>
        <v>185</v>
      </c>
      <c r="AH53" s="77">
        <f>IF(ISERROR(VLOOKUP(B53,'Notes Ecrit'!$A$2:$B$650,2,FALSE)),"ABI",(VLOOKUP(B53,'Notes Ecrit'!$A$2:$B$650,2,FALSE)))</f>
        <v>8.5</v>
      </c>
      <c r="AI53" s="88">
        <f t="shared" si="19"/>
        <v>8.5</v>
      </c>
      <c r="AJ53" s="94">
        <f t="shared" ca="1" si="20"/>
        <v>83</v>
      </c>
      <c r="AK53" s="307">
        <f t="shared" si="21"/>
        <v>10.275</v>
      </c>
      <c r="AL53" s="207"/>
      <c r="AM53" s="207"/>
      <c r="AN53" s="207"/>
      <c r="AO53" s="207"/>
      <c r="AP53" s="207"/>
    </row>
    <row r="54" spans="1:42" ht="16.5" customHeight="1" thickBot="1" x14ac:dyDescent="0.3">
      <c r="A54" s="266" t="s">
        <v>74</v>
      </c>
      <c r="B54" s="199">
        <v>21917107</v>
      </c>
      <c r="C54" s="205" t="s">
        <v>400</v>
      </c>
      <c r="D54" s="206" t="s">
        <v>401</v>
      </c>
      <c r="E54" s="196">
        <v>10</v>
      </c>
      <c r="F54" s="184">
        <f t="shared" si="22"/>
        <v>14.5</v>
      </c>
      <c r="G54" s="185">
        <f t="shared" si="23"/>
        <v>10</v>
      </c>
      <c r="H54" s="85">
        <f t="shared" si="24"/>
        <v>10</v>
      </c>
      <c r="I54" s="196">
        <v>3.52</v>
      </c>
      <c r="J54" s="185">
        <f t="shared" si="25"/>
        <v>16</v>
      </c>
      <c r="K54" s="196">
        <v>8.11</v>
      </c>
      <c r="L54" s="185">
        <f t="shared" si="26"/>
        <v>8</v>
      </c>
      <c r="M54" s="85">
        <f t="shared" si="27"/>
        <v>12</v>
      </c>
      <c r="N54" s="196">
        <v>35</v>
      </c>
      <c r="O54" s="197">
        <v>68</v>
      </c>
      <c r="P54" s="186">
        <f t="shared" si="28"/>
        <v>0.51470588235294112</v>
      </c>
      <c r="Q54" s="185">
        <f t="shared" si="29"/>
        <v>5</v>
      </c>
      <c r="R54" s="196">
        <v>30.2</v>
      </c>
      <c r="S54" s="185">
        <f t="shared" si="30"/>
        <v>5</v>
      </c>
      <c r="T54" s="85">
        <f t="shared" si="31"/>
        <v>10</v>
      </c>
      <c r="U54" s="187">
        <v>30.29</v>
      </c>
      <c r="V54" s="185">
        <f t="shared" si="32"/>
        <v>3.75</v>
      </c>
      <c r="W54" s="196">
        <v>5</v>
      </c>
      <c r="X54" s="185">
        <f t="shared" si="33"/>
        <v>3.5</v>
      </c>
      <c r="Y54" s="196">
        <v>6</v>
      </c>
      <c r="Z54" s="185">
        <f t="shared" si="34"/>
        <v>2</v>
      </c>
      <c r="AA54" s="85">
        <f t="shared" si="35"/>
        <v>9.25</v>
      </c>
      <c r="AB54" s="266">
        <v>57.95</v>
      </c>
      <c r="AC54" s="185">
        <f t="shared" si="36"/>
        <v>5</v>
      </c>
      <c r="AD54" s="86">
        <f t="shared" si="37"/>
        <v>5</v>
      </c>
      <c r="AE54" s="87">
        <f t="shared" si="38"/>
        <v>9.25</v>
      </c>
      <c r="AF54" s="88">
        <f t="shared" si="17"/>
        <v>9.25</v>
      </c>
      <c r="AG54" s="93">
        <f t="shared" ca="1" si="18"/>
        <v>481</v>
      </c>
      <c r="AH54" s="77">
        <f>IF(ISERROR(VLOOKUP(B54,'Notes Ecrit'!$A$2:$B$650,2,FALSE)),"ABI",(VLOOKUP(B54,'Notes Ecrit'!$A$2:$B$650,2,FALSE)))</f>
        <v>7.5</v>
      </c>
      <c r="AI54" s="88">
        <f t="shared" si="19"/>
        <v>7.5</v>
      </c>
      <c r="AJ54" s="94">
        <f t="shared" ca="1" si="20"/>
        <v>137</v>
      </c>
      <c r="AK54" s="307">
        <f t="shared" si="21"/>
        <v>8.375</v>
      </c>
    </row>
    <row r="55" spans="1:42" s="204" customFormat="1" ht="16.5" hidden="1" customHeight="1" thickBot="1" x14ac:dyDescent="0.3">
      <c r="A55" s="266" t="s">
        <v>1026</v>
      </c>
      <c r="B55" s="346">
        <v>21805273</v>
      </c>
      <c r="C55" s="350" t="s">
        <v>1221</v>
      </c>
      <c r="D55" s="351" t="s">
        <v>1222</v>
      </c>
      <c r="E55" s="196"/>
      <c r="F55" s="184"/>
      <c r="G55" s="185"/>
      <c r="H55" s="85"/>
      <c r="I55" s="196"/>
      <c r="J55" s="185"/>
      <c r="K55" s="196"/>
      <c r="L55" s="185"/>
      <c r="M55" s="85"/>
      <c r="N55" s="196"/>
      <c r="O55" s="197"/>
      <c r="P55" s="186"/>
      <c r="Q55" s="185"/>
      <c r="R55" s="196"/>
      <c r="S55" s="185"/>
      <c r="T55" s="85"/>
      <c r="U55" s="187"/>
      <c r="V55" s="185"/>
      <c r="W55" s="196"/>
      <c r="X55" s="185"/>
      <c r="Y55" s="196"/>
      <c r="Z55" s="185"/>
      <c r="AA55" s="85"/>
      <c r="AB55" s="266"/>
      <c r="AC55" s="185"/>
      <c r="AD55" s="86"/>
      <c r="AE55" s="329">
        <v>12.45</v>
      </c>
      <c r="AF55" s="88">
        <f t="shared" si="17"/>
        <v>12.45</v>
      </c>
      <c r="AG55" s="93">
        <f t="shared" ca="1" si="18"/>
        <v>138</v>
      </c>
      <c r="AH55" s="77" t="str">
        <f>IF(ISERROR(VLOOKUP(B55,'Notes Ecrit'!$A$2:$B$650,2,FALSE)),"ABI",(VLOOKUP(B55,'Notes Ecrit'!$A$2:$B$650,2,FALSE)))</f>
        <v>ABI</v>
      </c>
      <c r="AI55" s="88">
        <f t="shared" si="19"/>
        <v>0</v>
      </c>
      <c r="AJ55" s="94">
        <f t="shared" ca="1" si="20"/>
        <v>591</v>
      </c>
      <c r="AK55" s="307" t="str">
        <f t="shared" si="21"/>
        <v>DEF</v>
      </c>
      <c r="AL55" s="26"/>
      <c r="AM55" s="26"/>
      <c r="AN55" s="26"/>
      <c r="AO55" s="26"/>
      <c r="AP55" s="26"/>
    </row>
    <row r="56" spans="1:42" ht="16.5" hidden="1" customHeight="1" thickBot="1" x14ac:dyDescent="0.3">
      <c r="A56" s="266" t="s">
        <v>1026</v>
      </c>
      <c r="B56" s="199">
        <v>21915828</v>
      </c>
      <c r="C56" s="205" t="s">
        <v>409</v>
      </c>
      <c r="D56" s="206" t="s">
        <v>410</v>
      </c>
      <c r="E56" s="196" t="s">
        <v>329</v>
      </c>
      <c r="F56" s="184" t="str">
        <f>IF(E56="ABI","ABI",IF(E56="DSP","DSP",IF(E56="VAL","VAL",(VLOOKUP(E56,tpstest,2)))))</f>
        <v>ABI</v>
      </c>
      <c r="G56" s="185">
        <f>IF(F56="ABI",0,IF(F56="DSP","DSP",IF(F56="VAL","VAL",(IF(A56="F",VLOOKUP(F56,endurfille,2),VLOOKUP(F56,endurgarçon,2))))))</f>
        <v>0</v>
      </c>
      <c r="H56" s="85">
        <f>IF(G56="VAL","VALIDÉ",G56)</f>
        <v>0</v>
      </c>
      <c r="I56" s="196" t="s">
        <v>329</v>
      </c>
      <c r="J56" s="185">
        <f>IF(I56="ABI",0,IF(I56="DSP","DSP",IF(I56="VAL","VAL",(IF(A56="F",VLOOKUP(I56,VIT20MF,2),VLOOKUP(I56,Vit20MG,2))))))</f>
        <v>0</v>
      </c>
      <c r="K56" s="196" t="s">
        <v>329</v>
      </c>
      <c r="L56" s="185">
        <f>IF(K56="ABI",0,IF(K56="DSP","DSP",IF(K56="VAL","VAL",(IF(A56="F",VLOOKUP(K56,vit50mf,2),VLOOKUP(K56,vit50mg,2))))))</f>
        <v>0</v>
      </c>
      <c r="M56" s="85">
        <f>IF(OR(J56="DSP",L56="DSP"),"DSP",IF(L56="VAL","VALIDÉ",(J56+L56)/2))</f>
        <v>0</v>
      </c>
      <c r="N56" s="196" t="s">
        <v>329</v>
      </c>
      <c r="O56" s="197"/>
      <c r="P56" s="186">
        <f>IF(OR(N56="DSP",N56="ABI",N56="VAL"),0,N56/O56)</f>
        <v>0</v>
      </c>
      <c r="Q56" s="185">
        <f>IF(N56="ABI",0,IF(N56="DSP","DSP",IF(N56="VAL","VAL",IF(A56="F",VLOOKUP(P56,forcefille,2),VLOOKUP(P56,forcegarçon,2)))))</f>
        <v>0</v>
      </c>
      <c r="R56" s="196" t="s">
        <v>329</v>
      </c>
      <c r="S56" s="185">
        <f>IF(R56="ABI",0,IF(R56="DSP","DSP",IF(R56="VAL","VAL",IF(A56="F",VLOOKUP(R56,détfille,2),VLOOKUP(R56,détgarçon,2)))))</f>
        <v>0</v>
      </c>
      <c r="T56" s="85">
        <f>IF(OR(Q56="VAL",S56="VAL"),"VALIDÉ",IF(AND(Q56="DSP",S56="DSP"),"DSP",IF(Q56="DSP",S56*2,IF(S56="DSP",Q56*2,(Q56+S56)))))</f>
        <v>0</v>
      </c>
      <c r="U56" s="187" t="s">
        <v>329</v>
      </c>
      <c r="V56" s="185">
        <f>IF(U56="ABI",0,IF(U56="DSP","DSP",IF(U56="VAL","VAL",IF(A56="F",VLOOKUP(U56,coorfille,2),VLOOKUP(U56,coorgarçon,2)))))</f>
        <v>0</v>
      </c>
      <c r="W56" s="196" t="s">
        <v>329</v>
      </c>
      <c r="X56" s="185">
        <f>IF(W56="ABI",0,IF(W56="DSP","DSP",IF(W56="VAL","VAL",IF(A56="F",VLOOKUP(W56,SouplesseFille,2),VLOOKUP(W56,SouplesseGarçon,2)))))</f>
        <v>0</v>
      </c>
      <c r="Y56" s="196" t="s">
        <v>329</v>
      </c>
      <c r="Z56" s="185">
        <f>IF(Y56="ABI",0,IF(Y56="DSP","DSP",IF(Y56="VAL","VAL",IF(A56="F",VLOOKUP(Y56,eqfille,2),VLOOKUP(Y56,eqgarçon,2)))))</f>
        <v>0</v>
      </c>
      <c r="AA56" s="85">
        <f>IF(AND(V56="DSP",X56="DSP",Z56="DSP"),"DSP",IF(AND(V56="DSP",X56="DSP"),Z56*4,IF(AND(V56="DSP",Z56="DSP"),X56*4,IF(AND(X56="DSP",Z56="DSP"),V56*2,IF(V56="DSP",(X56+Z56)*2,IF(X56="DSP",V56+Z56*2,IF(Z56="DSP",V56+X56*2,IF(Z56="VAL","VALIDÉ",V56+X56+Z56))))))))</f>
        <v>0</v>
      </c>
      <c r="AB56" s="266" t="s">
        <v>329</v>
      </c>
      <c r="AC56" s="185">
        <f>IF(AB56="ABI",0,IF(AB56="DNF",0,IF(AB56="DSP","DSP",IF(AB56="VAL","VAL",(IF(A56="F",VLOOKUP(AB56,nagefille,2),VLOOKUP(AB56,nagegarçon,2)))))))</f>
        <v>0</v>
      </c>
      <c r="AD56" s="86">
        <f>IF(AC56="VAL","VALIDÉ",AC56)</f>
        <v>0</v>
      </c>
      <c r="AE56" s="87">
        <f>IF(AND(H56="DSP",M56="DSP",T56="DSP",AA56="DSP",AD56="DSP"),"DSP",IF(AND(H56="DSP",M56="DSP",T56="DSP",AA56="DSP"),AD56,IF(AND(H56="DSP",M56="DSP",T56="DSP",AD56="DSP"),AA56,IF(AND(H56="DSP",M56="DSP",AA56="DSP",AD56="DSP"),T56,IF(AND(H56="DSP",T56="DSP",AA56="DSP",AD56="DSP"),M56,IF(AND(M56="DSP",T56="DSP",AA56="DSP",AD56="DSP"),H56,IF(AND(T56="DSP",AA56="DSP",AD56="DSP"),(H56+M56)/2,IF(AND(M56="DSP",AA56="DSP",AD56="DSP"),(H56+T56)/2,IF(AND(H56="DSP",AA56="DSP",AD56="DSP"),(M56+T56)/2,IF(AND(M56="DSP",T56="DSP",AD56="DSP"),(H56+AA56)/2,IF(AND(H56="DSP",T56="DSP",AD56="DSP"),(M56+AA56)/2,IF(AND(H56="DSP",M56="DSP",AD56="DSP"),(T56+AA56)/2,IF(AND(M56="DSP",T56="DSP",AA56="DSP"),(H56+AD56)/2,IF(AND(H56="DSP",T56="DSP",AA56="DSP"),(M56+AD56)/2,IF(AND(H56="DSP",M56="DSP",AA56="DSP"),(T56+AD56)/2,IF(AND(H56="DSP",M56="DSP",T56="DSP"),(AA56+AD56)/2,IF(AND(H56="DSP",M56="DSP"),(T56+AA56+AD56)/3,IF(AND(H56="DSP",T56="DSP"),(M56+AA56+AD56)/3,IF(AND(M56="DSP",T56="DSP"),(H56+AA56+AD56)/3,IF(AND(H56="DSP",AA56="DSP"),(M56+T56+AD56)/3,IF(AND(M56="DSP",AA56="DSP"),(H56+T56+AD56)/3,IF(AND(T56="DSP",AA56="DSP"),(H56+M56+AD56)/3,IF(AND(H56="DSP",AD56="DSP"),(M56+T56+AA56)/3,IF(AND(M56="DSP",AD56="DSP"),(H56+T56+AA56)/3,IF(AND(T56="DSP",AD56="DSP"),(H56+M56+AA56)/3,IF(AND(AA56="DSP",AD56="DSP"),(H56+M56+T56)/3,IF(H56="DSP",(M56+T56+AA56+AD56)/4,IF(M56="DSP",(H56+T56+AA56+AD56)/4,IF(T56="DSP",(H56+M56+AA56+AD56)/4,IF(AA56="DSP",(H56+M56+T56+AD56)/4,IF(AD56="DSP",(H56+M56+T56+AA56)/4,SUM(H56+M56+T56+AA56+AD56)/5)))))))))))))))))))))))))))))))</f>
        <v>0</v>
      </c>
      <c r="AF56" s="88">
        <f t="shared" si="17"/>
        <v>0</v>
      </c>
      <c r="AG56" s="93">
        <f t="shared" ca="1" si="18"/>
        <v>584</v>
      </c>
      <c r="AH56" s="77">
        <f>IF(ISERROR(VLOOKUP(B56,'Notes Ecrit'!$A$2:$B$650,2,FALSE)),"ABI",(VLOOKUP(B56,'Notes Ecrit'!$A$2:$B$650,2,FALSE)))</f>
        <v>5</v>
      </c>
      <c r="AI56" s="88">
        <f t="shared" si="19"/>
        <v>5</v>
      </c>
      <c r="AJ56" s="94">
        <f t="shared" ca="1" si="20"/>
        <v>416</v>
      </c>
      <c r="AK56" s="307">
        <f t="shared" si="21"/>
        <v>2.5</v>
      </c>
      <c r="AL56" s="198"/>
      <c r="AM56" s="198"/>
      <c r="AN56" s="198"/>
      <c r="AO56" s="198"/>
      <c r="AP56" s="198"/>
    </row>
    <row r="57" spans="1:42" s="212" customFormat="1" ht="16.5" customHeight="1" thickBot="1" x14ac:dyDescent="0.3">
      <c r="A57" s="266" t="s">
        <v>1026</v>
      </c>
      <c r="B57" s="199">
        <v>21905002</v>
      </c>
      <c r="C57" s="205" t="s">
        <v>402</v>
      </c>
      <c r="D57" s="206" t="s">
        <v>296</v>
      </c>
      <c r="E57" s="196">
        <v>21</v>
      </c>
      <c r="F57" s="184">
        <f>IF(E57="ABI","ABI",IF(E57="DSP","DSP",IF(E57="VAL","VAL",(VLOOKUP(E57,tpstest,2)))))</f>
        <v>20</v>
      </c>
      <c r="G57" s="185">
        <f>IF(F57="ABI",0,IF(F57="DSP","DSP",IF(F57="VAL","VAL",(IF(A57="F",VLOOKUP(F57,endurfille,2),VLOOKUP(F57,endurgarçon,2))))))</f>
        <v>18</v>
      </c>
      <c r="H57" s="85">
        <f>IF(G57="VAL","VALIDÉ",G57)</f>
        <v>18</v>
      </c>
      <c r="I57" s="196">
        <v>3.1</v>
      </c>
      <c r="J57" s="185">
        <f>IF(I57="ABI",0,IF(I57="DSP","DSP",IF(I57="VAL","VAL",(IF(A57="F",VLOOKUP(I57,VIT20MF,2),VLOOKUP(I57,Vit20MG,2))))))</f>
        <v>19</v>
      </c>
      <c r="K57" s="196">
        <v>6.59</v>
      </c>
      <c r="L57" s="185">
        <f>IF(K57="ABI",0,IF(K57="DSP","DSP",IF(K57="VAL","VAL",(IF(A57="F",VLOOKUP(K57,vit50mf,2),VLOOKUP(K57,vit50mg,2))))))</f>
        <v>13</v>
      </c>
      <c r="M57" s="85">
        <f>IF(OR(J57="DSP",L57="DSP"),"DSP",IF(L57="VAL","VALIDÉ",(J57+L57)/2))</f>
        <v>16</v>
      </c>
      <c r="N57" s="196">
        <v>51</v>
      </c>
      <c r="O57" s="197">
        <v>67</v>
      </c>
      <c r="P57" s="186">
        <f>IF(OR(N57="DSP",N57="ABI",N57="VAL"),0,N57/O57)</f>
        <v>0.76119402985074625</v>
      </c>
      <c r="Q57" s="185">
        <f>IF(N57="ABI",0,IF(N57="DSP","DSP",IF(N57="VAL","VAL",IF(A57="F",VLOOKUP(P57,forcefille,2),VLOOKUP(P57,forcegarçon,2)))))</f>
        <v>4</v>
      </c>
      <c r="R57" s="196">
        <v>42.4</v>
      </c>
      <c r="S57" s="185">
        <f>IF(R57="ABI",0,IF(R57="DSP","DSP",IF(R57="VAL","VAL",IF(A57="F",VLOOKUP(R57,détfille,2),VLOOKUP(R57,détgarçon,2)))))</f>
        <v>3.5</v>
      </c>
      <c r="T57" s="85">
        <f>IF(OR(Q57="VAL",S57="VAL"),"VALIDÉ",IF(AND(Q57="DSP",S57="DSP"),"DSP",IF(Q57="DSP",S57*2,IF(S57="DSP",Q57*2,(Q57+S57)))))</f>
        <v>7.5</v>
      </c>
      <c r="U57" s="187">
        <v>26.18</v>
      </c>
      <c r="V57" s="185">
        <f>IF(U57="ABI",0,IF(U57="DSP","DSP",IF(U57="VAL","VAL",IF(A57="F",VLOOKUP(U57,coorfille,2),VLOOKUP(U57,coorgarçon,2)))))</f>
        <v>4.75</v>
      </c>
      <c r="W57" s="196">
        <v>0</v>
      </c>
      <c r="X57" s="185">
        <f>IF(W57="ABI",0,IF(W57="DSP","DSP",IF(W57="VAL","VAL",IF(A57="F",VLOOKUP(W57,SouplesseFille,2),VLOOKUP(W57,SouplesseGarçon,2)))))</f>
        <v>2.5</v>
      </c>
      <c r="Y57" s="196">
        <v>3</v>
      </c>
      <c r="Z57" s="185">
        <f>IF(Y57="ABI",0,IF(Y57="DSP","DSP",IF(Y57="VAL","VAL",IF(A57="F",VLOOKUP(Y57,eqfille,2),VLOOKUP(Y57,eqgarçon,2)))))</f>
        <v>3.5</v>
      </c>
      <c r="AA57" s="85">
        <f>IF(AND(V57="DSP",X57="DSP",Z57="DSP"),"DSP",IF(AND(V57="DSP",X57="DSP"),Z57*4,IF(AND(V57="DSP",Z57="DSP"),X57*4,IF(AND(X57="DSP",Z57="DSP"),V57*2,IF(V57="DSP",(X57+Z57)*2,IF(X57="DSP",V57+Z57*2,IF(Z57="DSP",V57+X57*2,IF(Z57="VAL","VALIDÉ",V57+X57+Z57))))))))</f>
        <v>10.75</v>
      </c>
      <c r="AB57" s="266">
        <v>50.32</v>
      </c>
      <c r="AC57" s="185">
        <f>IF(AB57="ABI",0,IF(AB57="DNF",0,IF(AB57="DSP","DSP",IF(AB57="VAL","VAL",(IF(A57="F",VLOOKUP(AB57,nagefille,2),VLOOKUP(AB57,nagegarçon,2)))))))</f>
        <v>5</v>
      </c>
      <c r="AD57" s="86">
        <f>IF(AC57="VAL","VALIDÉ",AC57)</f>
        <v>5</v>
      </c>
      <c r="AE57" s="87">
        <f>IF(AND(H57="DSP",M57="DSP",T57="DSP",AA57="DSP",AD57="DSP"),"DSP",IF(AND(H57="DSP",M57="DSP",T57="DSP",AA57="DSP"),AD57,IF(AND(H57="DSP",M57="DSP",T57="DSP",AD57="DSP"),AA57,IF(AND(H57="DSP",M57="DSP",AA57="DSP",AD57="DSP"),T57,IF(AND(H57="DSP",T57="DSP",AA57="DSP",AD57="DSP"),M57,IF(AND(M57="DSP",T57="DSP",AA57="DSP",AD57="DSP"),H57,IF(AND(T57="DSP",AA57="DSP",AD57="DSP"),(H57+M57)/2,IF(AND(M57="DSP",AA57="DSP",AD57="DSP"),(H57+T57)/2,IF(AND(H57="DSP",AA57="DSP",AD57="DSP"),(M57+T57)/2,IF(AND(M57="DSP",T57="DSP",AD57="DSP"),(H57+AA57)/2,IF(AND(H57="DSP",T57="DSP",AD57="DSP"),(M57+AA57)/2,IF(AND(H57="DSP",M57="DSP",AD57="DSP"),(T57+AA57)/2,IF(AND(M57="DSP",T57="DSP",AA57="DSP"),(H57+AD57)/2,IF(AND(H57="DSP",T57="DSP",AA57="DSP"),(M57+AD57)/2,IF(AND(H57="DSP",M57="DSP",AA57="DSP"),(T57+AD57)/2,IF(AND(H57="DSP",M57="DSP",T57="DSP"),(AA57+AD57)/2,IF(AND(H57="DSP",M57="DSP"),(T57+AA57+AD57)/3,IF(AND(H57="DSP",T57="DSP"),(M57+AA57+AD57)/3,IF(AND(M57="DSP",T57="DSP"),(H57+AA57+AD57)/3,IF(AND(H57="DSP",AA57="DSP"),(M57+T57+AD57)/3,IF(AND(M57="DSP",AA57="DSP"),(H57+T57+AD57)/3,IF(AND(T57="DSP",AA57="DSP"),(H57+M57+AD57)/3,IF(AND(H57="DSP",AD57="DSP"),(M57+T57+AA57)/3,IF(AND(M57="DSP",AD57="DSP"),(H57+T57+AA57)/3,IF(AND(T57="DSP",AD57="DSP"),(H57+M57+AA57)/3,IF(AND(AA57="DSP",AD57="DSP"),(H57+M57+T57)/3,IF(H57="DSP",(M57+T57+AA57+AD57)/4,IF(M57="DSP",(H57+T57+AA57+AD57)/4,IF(T57="DSP",(H57+M57+AA57+AD57)/4,IF(AA57="DSP",(H57+M57+T57+AD57)/4,IF(AD57="DSP",(H57+M57+T57+AA57)/4,SUM(H57+M57+T57+AA57+AD57)/5)))))))))))))))))))))))))))))))</f>
        <v>11.45</v>
      </c>
      <c r="AF57" s="88">
        <f t="shared" si="17"/>
        <v>11.45</v>
      </c>
      <c r="AG57" s="93">
        <f t="shared" ca="1" si="18"/>
        <v>259</v>
      </c>
      <c r="AH57" s="77">
        <f>IF(ISERROR(VLOOKUP(B57,'Notes Ecrit'!$A$2:$B$650,2,FALSE)),"ABI",(VLOOKUP(B57,'Notes Ecrit'!$A$2:$B$650,2,FALSE)))</f>
        <v>4.5</v>
      </c>
      <c r="AI57" s="88">
        <f t="shared" si="19"/>
        <v>4.5</v>
      </c>
      <c r="AJ57" s="94">
        <f t="shared" ca="1" si="20"/>
        <v>463</v>
      </c>
      <c r="AK57" s="307">
        <f t="shared" si="21"/>
        <v>7.9749999999999996</v>
      </c>
      <c r="AL57" s="198"/>
      <c r="AM57" s="198"/>
      <c r="AN57" s="198"/>
      <c r="AO57" s="198"/>
      <c r="AP57" s="198"/>
    </row>
    <row r="58" spans="1:42" s="198" customFormat="1" ht="16.5" hidden="1" customHeight="1" thickBot="1" x14ac:dyDescent="0.3">
      <c r="A58" s="266" t="s">
        <v>1026</v>
      </c>
      <c r="B58" s="346">
        <v>21800106</v>
      </c>
      <c r="C58" s="350" t="s">
        <v>1226</v>
      </c>
      <c r="D58" s="351" t="s">
        <v>36</v>
      </c>
      <c r="E58" s="196"/>
      <c r="F58" s="184"/>
      <c r="G58" s="185"/>
      <c r="H58" s="85"/>
      <c r="I58" s="196"/>
      <c r="J58" s="185"/>
      <c r="K58" s="196"/>
      <c r="L58" s="185"/>
      <c r="M58" s="85"/>
      <c r="N58" s="196"/>
      <c r="O58" s="197"/>
      <c r="P58" s="186"/>
      <c r="Q58" s="185"/>
      <c r="R58" s="196"/>
      <c r="S58" s="185"/>
      <c r="T58" s="85"/>
      <c r="U58" s="187"/>
      <c r="V58" s="185"/>
      <c r="W58" s="196"/>
      <c r="X58" s="185"/>
      <c r="Y58" s="196"/>
      <c r="Z58" s="185"/>
      <c r="AA58" s="85"/>
      <c r="AB58" s="266"/>
      <c r="AC58" s="185"/>
      <c r="AD58" s="86"/>
      <c r="AE58" s="329">
        <v>11.2</v>
      </c>
      <c r="AF58" s="88">
        <f t="shared" si="17"/>
        <v>11.2</v>
      </c>
      <c r="AG58" s="93">
        <f t="shared" ca="1" si="18"/>
        <v>301</v>
      </c>
      <c r="AH58" s="77">
        <f>IF(ISERROR(VLOOKUP(B58,'Notes Ecrit'!$A$2:$B$650,2,FALSE)),"ABI",(VLOOKUP(B58,'Notes Ecrit'!$A$2:$B$650,2,FALSE)))</f>
        <v>7</v>
      </c>
      <c r="AI58" s="88">
        <f t="shared" si="19"/>
        <v>7</v>
      </c>
      <c r="AJ58" s="94">
        <f t="shared" ca="1" si="20"/>
        <v>183</v>
      </c>
      <c r="AK58" s="307">
        <f t="shared" si="21"/>
        <v>9.1</v>
      </c>
      <c r="AL58" s="26"/>
      <c r="AM58" s="26"/>
      <c r="AN58" s="26"/>
      <c r="AO58" s="26"/>
      <c r="AP58" s="26"/>
    </row>
    <row r="59" spans="1:42" s="198" customFormat="1" ht="16.5" customHeight="1" thickBot="1" x14ac:dyDescent="0.3">
      <c r="A59" s="266" t="s">
        <v>1026</v>
      </c>
      <c r="B59" s="199">
        <v>21909111</v>
      </c>
      <c r="C59" s="205" t="s">
        <v>403</v>
      </c>
      <c r="D59" s="206" t="s">
        <v>404</v>
      </c>
      <c r="E59" s="196">
        <v>21</v>
      </c>
      <c r="F59" s="184">
        <f t="shared" ref="F59:F90" si="39">IF(E59="ABI","ABI",IF(E59="DSP","DSP",IF(E59="VAL","VAL",(VLOOKUP(E59,tpstest,2)))))</f>
        <v>20</v>
      </c>
      <c r="G59" s="185">
        <f t="shared" ref="G59:G90" si="40">IF(F59="ABI",0,IF(F59="DSP","DSP",IF(F59="VAL","VAL",(IF(A59="F",VLOOKUP(F59,endurfille,2),VLOOKUP(F59,endurgarçon,2))))))</f>
        <v>18</v>
      </c>
      <c r="H59" s="85">
        <f t="shared" ref="H59:H90" si="41">IF(G59="VAL","VALIDÉ",G59)</f>
        <v>18</v>
      </c>
      <c r="I59" s="196">
        <v>3.05</v>
      </c>
      <c r="J59" s="185">
        <f t="shared" ref="J59:J90" si="42">IF(I59="ABI",0,IF(I59="DSP","DSP",IF(I59="VAL","VAL",(IF(A59="F",VLOOKUP(I59,VIT20MF,2),VLOOKUP(I59,Vit20MG,2))))))</f>
        <v>19</v>
      </c>
      <c r="K59" s="196">
        <v>6.52</v>
      </c>
      <c r="L59" s="185">
        <f t="shared" ref="L59:L90" si="43">IF(K59="ABI",0,IF(K59="DSP","DSP",IF(K59="VAL","VAL",(IF(A59="F",VLOOKUP(K59,vit50mf,2),VLOOKUP(K59,vit50mg,2))))))</f>
        <v>13</v>
      </c>
      <c r="M59" s="85">
        <f t="shared" ref="M59:M90" si="44">IF(OR(J59="DSP",L59="DSP"),"DSP",IF(L59="VAL","VALIDÉ",(J59+L59)/2))</f>
        <v>16</v>
      </c>
      <c r="N59" s="196">
        <v>58</v>
      </c>
      <c r="O59" s="197">
        <v>65</v>
      </c>
      <c r="P59" s="186">
        <f t="shared" ref="P59:P90" si="45">IF(OR(N59="DSP",N59="ABI",N59="VAL"),0,N59/O59)</f>
        <v>0.89230769230769236</v>
      </c>
      <c r="Q59" s="185">
        <f t="shared" ref="Q59:Q90" si="46">IF(N59="ABI",0,IF(N59="DSP","DSP",IF(N59="VAL","VAL",IF(A59="F",VLOOKUP(P59,forcefille,2),VLOOKUP(P59,forcegarçon,2)))))</f>
        <v>4.5</v>
      </c>
      <c r="R59" s="196">
        <v>47.7</v>
      </c>
      <c r="S59" s="185">
        <f t="shared" ref="S59:S90" si="47">IF(R59="ABI",0,IF(R59="DSP","DSP",IF(R59="VAL","VAL",IF(A59="F",VLOOKUP(R59,détfille,2),VLOOKUP(R59,détgarçon,2)))))</f>
        <v>5</v>
      </c>
      <c r="T59" s="85">
        <f t="shared" ref="T59:T90" si="48">IF(OR(Q59="VAL",S59="VAL"),"VALIDÉ",IF(AND(Q59="DSP",S59="DSP"),"DSP",IF(Q59="DSP",S59*2,IF(S59="DSP",Q59*2,(Q59+S59)))))</f>
        <v>9.5</v>
      </c>
      <c r="U59" s="187">
        <v>27.71</v>
      </c>
      <c r="V59" s="185">
        <f t="shared" ref="V59:V90" si="49">IF(U59="ABI",0,IF(U59="DSP","DSP",IF(U59="VAL","VAL",IF(A59="F",VLOOKUP(U59,coorfille,2),VLOOKUP(U59,coorgarçon,2)))))</f>
        <v>4</v>
      </c>
      <c r="W59" s="196">
        <v>0</v>
      </c>
      <c r="X59" s="185">
        <f t="shared" ref="X59:X90" si="50">IF(W59="ABI",0,IF(W59="DSP","DSP",IF(W59="VAL","VAL",IF(A59="F",VLOOKUP(W59,SouplesseFille,2),VLOOKUP(W59,SouplesseGarçon,2)))))</f>
        <v>2.5</v>
      </c>
      <c r="Y59" s="196">
        <v>5</v>
      </c>
      <c r="Z59" s="185">
        <f t="shared" ref="Z59:Z90" si="51">IF(Y59="ABI",0,IF(Y59="DSP","DSP",IF(Y59="VAL","VAL",IF(A59="F",VLOOKUP(Y59,eqfille,2),VLOOKUP(Y59,eqgarçon,2)))))</f>
        <v>2.5</v>
      </c>
      <c r="AA59" s="85">
        <f t="shared" ref="AA59:AA90" si="52">IF(AND(V59="DSP",X59="DSP",Z59="DSP"),"DSP",IF(AND(V59="DSP",X59="DSP"),Z59*4,IF(AND(V59="DSP",Z59="DSP"),X59*4,IF(AND(X59="DSP",Z59="DSP"),V59*2,IF(V59="DSP",(X59+Z59)*2,IF(X59="DSP",V59+Z59*2,IF(Z59="DSP",V59+X59*2,IF(Z59="VAL","VALIDÉ",V59+X59+Z59))))))))</f>
        <v>9</v>
      </c>
      <c r="AB59" s="266">
        <v>35.22</v>
      </c>
      <c r="AC59" s="185">
        <f t="shared" ref="AC59:AC90" si="53">IF(AB59="ABI",0,IF(AB59="DNF",0,IF(AB59="DSP","DSP",IF(AB59="VAL","VAL",(IF(A59="F",VLOOKUP(AB59,nagefille,2),VLOOKUP(AB59,nagegarçon,2)))))))</f>
        <v>13</v>
      </c>
      <c r="AD59" s="86">
        <f t="shared" ref="AD59:AD90" si="54">IF(AC59="VAL","VALIDÉ",AC59)</f>
        <v>13</v>
      </c>
      <c r="AE59" s="87">
        <f t="shared" ref="AE59:AE90" si="55">IF(AND(H59="DSP",M59="DSP",T59="DSP",AA59="DSP",AD59="DSP"),"DSP",IF(AND(H59="DSP",M59="DSP",T59="DSP",AA59="DSP"),AD59,IF(AND(H59="DSP",M59="DSP",T59="DSP",AD59="DSP"),AA59,IF(AND(H59="DSP",M59="DSP",AA59="DSP",AD59="DSP"),T59,IF(AND(H59="DSP",T59="DSP",AA59="DSP",AD59="DSP"),M59,IF(AND(M59="DSP",T59="DSP",AA59="DSP",AD59="DSP"),H59,IF(AND(T59="DSP",AA59="DSP",AD59="DSP"),(H59+M59)/2,IF(AND(M59="DSP",AA59="DSP",AD59="DSP"),(H59+T59)/2,IF(AND(H59="DSP",AA59="DSP",AD59="DSP"),(M59+T59)/2,IF(AND(M59="DSP",T59="DSP",AD59="DSP"),(H59+AA59)/2,IF(AND(H59="DSP",T59="DSP",AD59="DSP"),(M59+AA59)/2,IF(AND(H59="DSP",M59="DSP",AD59="DSP"),(T59+AA59)/2,IF(AND(M59="DSP",T59="DSP",AA59="DSP"),(H59+AD59)/2,IF(AND(H59="DSP",T59="DSP",AA59="DSP"),(M59+AD59)/2,IF(AND(H59="DSP",M59="DSP",AA59="DSP"),(T59+AD59)/2,IF(AND(H59="DSP",M59="DSP",T59="DSP"),(AA59+AD59)/2,IF(AND(H59="DSP",M59="DSP"),(T59+AA59+AD59)/3,IF(AND(H59="DSP",T59="DSP"),(M59+AA59+AD59)/3,IF(AND(M59="DSP",T59="DSP"),(H59+AA59+AD59)/3,IF(AND(H59="DSP",AA59="DSP"),(M59+T59+AD59)/3,IF(AND(M59="DSP",AA59="DSP"),(H59+T59+AD59)/3,IF(AND(T59="DSP",AA59="DSP"),(H59+M59+AD59)/3,IF(AND(H59="DSP",AD59="DSP"),(M59+T59+AA59)/3,IF(AND(M59="DSP",AD59="DSP"),(H59+T59+AA59)/3,IF(AND(T59="DSP",AD59="DSP"),(H59+M59+AA59)/3,IF(AND(AA59="DSP",AD59="DSP"),(H59+M59+T59)/3,IF(H59="DSP",(M59+T59+AA59+AD59)/4,IF(M59="DSP",(H59+T59+AA59+AD59)/4,IF(T59="DSP",(H59+M59+AA59+AD59)/4,IF(AA59="DSP",(H59+M59+T59+AD59)/4,IF(AD59="DSP",(H59+M59+T59+AA59)/4,SUM(H59+M59+T59+AA59+AD59)/5)))))))))))))))))))))))))))))))</f>
        <v>13.1</v>
      </c>
      <c r="AF59" s="88">
        <f t="shared" si="17"/>
        <v>13.1</v>
      </c>
      <c r="AG59" s="93">
        <f t="shared" ca="1" si="18"/>
        <v>78</v>
      </c>
      <c r="AH59" s="77">
        <f>IF(ISERROR(VLOOKUP(B59,'Notes Ecrit'!$A$2:$B$650,2,FALSE)),"ABI",(VLOOKUP(B59,'Notes Ecrit'!$A$2:$B$650,2,FALSE)))</f>
        <v>9</v>
      </c>
      <c r="AI59" s="88">
        <f t="shared" si="19"/>
        <v>9</v>
      </c>
      <c r="AJ59" s="94">
        <f t="shared" ca="1" si="20"/>
        <v>58</v>
      </c>
      <c r="AK59" s="307">
        <f t="shared" si="21"/>
        <v>11.05</v>
      </c>
      <c r="AL59" s="26"/>
      <c r="AM59" s="26"/>
      <c r="AN59" s="26"/>
      <c r="AO59" s="26"/>
      <c r="AP59" s="26"/>
    </row>
    <row r="60" spans="1:42" ht="16.5" hidden="1" customHeight="1" thickBot="1" x14ac:dyDescent="0.3">
      <c r="A60" s="266" t="s">
        <v>1026</v>
      </c>
      <c r="B60" s="199">
        <v>21906214</v>
      </c>
      <c r="C60" s="205" t="s">
        <v>414</v>
      </c>
      <c r="D60" s="206" t="s">
        <v>201</v>
      </c>
      <c r="E60" s="196" t="s">
        <v>329</v>
      </c>
      <c r="F60" s="184" t="str">
        <f t="shared" si="39"/>
        <v>ABI</v>
      </c>
      <c r="G60" s="185">
        <f t="shared" si="40"/>
        <v>0</v>
      </c>
      <c r="H60" s="85">
        <f t="shared" si="41"/>
        <v>0</v>
      </c>
      <c r="I60" s="196" t="s">
        <v>329</v>
      </c>
      <c r="J60" s="185">
        <f t="shared" si="42"/>
        <v>0</v>
      </c>
      <c r="K60" s="196" t="s">
        <v>329</v>
      </c>
      <c r="L60" s="185">
        <f t="shared" si="43"/>
        <v>0</v>
      </c>
      <c r="M60" s="85">
        <f t="shared" si="44"/>
        <v>0</v>
      </c>
      <c r="N60" s="196" t="s">
        <v>329</v>
      </c>
      <c r="O60" s="197"/>
      <c r="P60" s="186">
        <f t="shared" si="45"/>
        <v>0</v>
      </c>
      <c r="Q60" s="185">
        <f t="shared" si="46"/>
        <v>0</v>
      </c>
      <c r="R60" s="196" t="s">
        <v>329</v>
      </c>
      <c r="S60" s="185">
        <f t="shared" si="47"/>
        <v>0</v>
      </c>
      <c r="T60" s="85">
        <f t="shared" si="48"/>
        <v>0</v>
      </c>
      <c r="U60" s="187" t="s">
        <v>329</v>
      </c>
      <c r="V60" s="185">
        <f t="shared" si="49"/>
        <v>0</v>
      </c>
      <c r="W60" s="196" t="s">
        <v>329</v>
      </c>
      <c r="X60" s="185">
        <f t="shared" si="50"/>
        <v>0</v>
      </c>
      <c r="Y60" s="196" t="s">
        <v>329</v>
      </c>
      <c r="Z60" s="185">
        <f t="shared" si="51"/>
        <v>0</v>
      </c>
      <c r="AA60" s="85">
        <f t="shared" si="52"/>
        <v>0</v>
      </c>
      <c r="AB60" s="266" t="s">
        <v>329</v>
      </c>
      <c r="AC60" s="185">
        <f t="shared" si="53"/>
        <v>0</v>
      </c>
      <c r="AD60" s="86">
        <f t="shared" si="54"/>
        <v>0</v>
      </c>
      <c r="AE60" s="87">
        <f t="shared" si="55"/>
        <v>0</v>
      </c>
      <c r="AF60" s="88">
        <f t="shared" si="17"/>
        <v>0</v>
      </c>
      <c r="AG60" s="93">
        <f t="shared" ca="1" si="18"/>
        <v>584</v>
      </c>
      <c r="AH60" s="77" t="str">
        <f>IF(ISERROR(VLOOKUP(B60,'Notes Ecrit'!$A$2:$B$650,2,FALSE)),"ABI",(VLOOKUP(B60,'Notes Ecrit'!$A$2:$B$650,2,FALSE)))</f>
        <v>ABI</v>
      </c>
      <c r="AI60" s="88">
        <f t="shared" si="19"/>
        <v>0</v>
      </c>
      <c r="AJ60" s="94">
        <f t="shared" ca="1" si="20"/>
        <v>591</v>
      </c>
      <c r="AK60" s="307" t="str">
        <f t="shared" si="21"/>
        <v>DEF</v>
      </c>
    </row>
    <row r="61" spans="1:42" ht="16.5" customHeight="1" thickBot="1" x14ac:dyDescent="0.3">
      <c r="A61" s="266" t="s">
        <v>74</v>
      </c>
      <c r="B61" s="193">
        <v>21907114</v>
      </c>
      <c r="C61" s="208" t="s">
        <v>405</v>
      </c>
      <c r="D61" s="203" t="s">
        <v>304</v>
      </c>
      <c r="E61" s="196">
        <v>14</v>
      </c>
      <c r="F61" s="184">
        <f t="shared" si="39"/>
        <v>16.5</v>
      </c>
      <c r="G61" s="185">
        <f t="shared" si="40"/>
        <v>14</v>
      </c>
      <c r="H61" s="85">
        <f t="shared" si="41"/>
        <v>14</v>
      </c>
      <c r="I61" s="196">
        <v>3.53</v>
      </c>
      <c r="J61" s="185">
        <f t="shared" si="42"/>
        <v>16</v>
      </c>
      <c r="K61" s="196">
        <v>7.86</v>
      </c>
      <c r="L61" s="185">
        <f t="shared" si="43"/>
        <v>10</v>
      </c>
      <c r="M61" s="85">
        <f t="shared" si="44"/>
        <v>13</v>
      </c>
      <c r="N61" s="196">
        <v>34</v>
      </c>
      <c r="O61" s="197">
        <v>60</v>
      </c>
      <c r="P61" s="186">
        <f t="shared" si="45"/>
        <v>0.56666666666666665</v>
      </c>
      <c r="Q61" s="185">
        <f t="shared" si="46"/>
        <v>5.5</v>
      </c>
      <c r="R61" s="196">
        <v>29.1</v>
      </c>
      <c r="S61" s="185">
        <f t="shared" si="47"/>
        <v>4.5</v>
      </c>
      <c r="T61" s="85">
        <f t="shared" si="48"/>
        <v>10</v>
      </c>
      <c r="U61" s="187">
        <v>27.51</v>
      </c>
      <c r="V61" s="185">
        <f t="shared" si="49"/>
        <v>5</v>
      </c>
      <c r="W61" s="196">
        <v>-20</v>
      </c>
      <c r="X61" s="185">
        <f t="shared" si="50"/>
        <v>0</v>
      </c>
      <c r="Y61" s="196">
        <v>7</v>
      </c>
      <c r="Z61" s="185">
        <f t="shared" si="51"/>
        <v>1.5</v>
      </c>
      <c r="AA61" s="85">
        <f t="shared" si="52"/>
        <v>6.5</v>
      </c>
      <c r="AB61" s="266">
        <v>48.6</v>
      </c>
      <c r="AC61" s="185">
        <f t="shared" si="53"/>
        <v>9</v>
      </c>
      <c r="AD61" s="86">
        <f t="shared" si="54"/>
        <v>9</v>
      </c>
      <c r="AE61" s="87">
        <f t="shared" si="55"/>
        <v>10.5</v>
      </c>
      <c r="AF61" s="88">
        <f t="shared" si="17"/>
        <v>10.5</v>
      </c>
      <c r="AG61" s="93">
        <f t="shared" ca="1" si="18"/>
        <v>385</v>
      </c>
      <c r="AH61" s="77">
        <f>IF(ISERROR(VLOOKUP(B61,'Notes Ecrit'!$A$2:$B$650,2,FALSE)),"ABI",(VLOOKUP(B61,'Notes Ecrit'!$A$2:$B$650,2,FALSE)))</f>
        <v>7</v>
      </c>
      <c r="AI61" s="88">
        <f t="shared" si="19"/>
        <v>7</v>
      </c>
      <c r="AJ61" s="94">
        <f t="shared" ca="1" si="20"/>
        <v>183</v>
      </c>
      <c r="AK61" s="307">
        <f t="shared" si="21"/>
        <v>8.75</v>
      </c>
    </row>
    <row r="62" spans="1:42" ht="16.5" customHeight="1" thickBot="1" x14ac:dyDescent="0.3">
      <c r="A62" s="266" t="s">
        <v>74</v>
      </c>
      <c r="B62" s="199">
        <v>21900479</v>
      </c>
      <c r="C62" s="205" t="s">
        <v>406</v>
      </c>
      <c r="D62" s="206" t="s">
        <v>407</v>
      </c>
      <c r="E62" s="196">
        <v>9</v>
      </c>
      <c r="F62" s="184">
        <f t="shared" si="39"/>
        <v>14</v>
      </c>
      <c r="G62" s="185">
        <f t="shared" si="40"/>
        <v>9</v>
      </c>
      <c r="H62" s="85">
        <f t="shared" si="41"/>
        <v>9</v>
      </c>
      <c r="I62" s="196">
        <v>3.64</v>
      </c>
      <c r="J62" s="185">
        <f t="shared" si="42"/>
        <v>14</v>
      </c>
      <c r="K62" s="196">
        <v>8.1</v>
      </c>
      <c r="L62" s="185">
        <f t="shared" si="43"/>
        <v>8</v>
      </c>
      <c r="M62" s="85">
        <f t="shared" si="44"/>
        <v>11</v>
      </c>
      <c r="N62" s="196">
        <v>35</v>
      </c>
      <c r="O62" s="197">
        <v>64</v>
      </c>
      <c r="P62" s="186">
        <f t="shared" si="45"/>
        <v>0.546875</v>
      </c>
      <c r="Q62" s="185">
        <f t="shared" si="46"/>
        <v>5</v>
      </c>
      <c r="R62" s="196">
        <v>26.6</v>
      </c>
      <c r="S62" s="185">
        <f t="shared" si="47"/>
        <v>4</v>
      </c>
      <c r="T62" s="85">
        <f t="shared" si="48"/>
        <v>9</v>
      </c>
      <c r="U62" s="187">
        <v>29.42</v>
      </c>
      <c r="V62" s="185">
        <f t="shared" si="49"/>
        <v>4.25</v>
      </c>
      <c r="W62" s="196">
        <v>0</v>
      </c>
      <c r="X62" s="185">
        <f t="shared" si="50"/>
        <v>2.5</v>
      </c>
      <c r="Y62" s="196">
        <v>0</v>
      </c>
      <c r="Z62" s="185">
        <f t="shared" si="51"/>
        <v>5</v>
      </c>
      <c r="AA62" s="85">
        <f t="shared" si="52"/>
        <v>11.75</v>
      </c>
      <c r="AB62" s="266" t="s">
        <v>1025</v>
      </c>
      <c r="AC62" s="185" t="str">
        <f t="shared" si="53"/>
        <v>DSP</v>
      </c>
      <c r="AD62" s="86" t="str">
        <f t="shared" si="54"/>
        <v>DSP</v>
      </c>
      <c r="AE62" s="87">
        <f t="shared" si="55"/>
        <v>10.1875</v>
      </c>
      <c r="AF62" s="88">
        <f t="shared" si="17"/>
        <v>10.1875</v>
      </c>
      <c r="AG62" s="93">
        <f t="shared" ca="1" si="18"/>
        <v>412</v>
      </c>
      <c r="AH62" s="77">
        <f>IF(ISERROR(VLOOKUP(B62,'Notes Ecrit'!$A$2:$B$650,2,FALSE)),"ABI",(VLOOKUP(B62,'Notes Ecrit'!$A$2:$B$650,2,FALSE)))</f>
        <v>6</v>
      </c>
      <c r="AI62" s="88">
        <f t="shared" si="19"/>
        <v>6</v>
      </c>
      <c r="AJ62" s="94">
        <f t="shared" ca="1" si="20"/>
        <v>288</v>
      </c>
      <c r="AK62" s="307">
        <f t="shared" si="21"/>
        <v>8.09375</v>
      </c>
      <c r="AL62" s="198"/>
      <c r="AM62" s="198"/>
      <c r="AN62" s="198"/>
      <c r="AO62" s="198"/>
      <c r="AP62" s="198"/>
    </row>
    <row r="63" spans="1:42" ht="16.5" customHeight="1" thickBot="1" x14ac:dyDescent="0.3">
      <c r="A63" s="266" t="s">
        <v>1026</v>
      </c>
      <c r="B63" s="193">
        <v>21702734</v>
      </c>
      <c r="C63" s="208" t="s">
        <v>46</v>
      </c>
      <c r="D63" s="203" t="s">
        <v>125</v>
      </c>
      <c r="E63" s="196">
        <v>19</v>
      </c>
      <c r="F63" s="184">
        <f t="shared" si="39"/>
        <v>19</v>
      </c>
      <c r="G63" s="185">
        <f t="shared" si="40"/>
        <v>16</v>
      </c>
      <c r="H63" s="85">
        <f t="shared" si="41"/>
        <v>16</v>
      </c>
      <c r="I63" s="196">
        <v>3</v>
      </c>
      <c r="J63" s="185">
        <f t="shared" si="42"/>
        <v>20</v>
      </c>
      <c r="K63" s="196">
        <v>6.48</v>
      </c>
      <c r="L63" s="185">
        <f t="shared" si="43"/>
        <v>13</v>
      </c>
      <c r="M63" s="85">
        <f t="shared" si="44"/>
        <v>16.5</v>
      </c>
      <c r="N63" s="196">
        <v>62</v>
      </c>
      <c r="O63" s="197">
        <v>69</v>
      </c>
      <c r="P63" s="186">
        <f t="shared" si="45"/>
        <v>0.89855072463768115</v>
      </c>
      <c r="Q63" s="185">
        <f t="shared" si="46"/>
        <v>4.5</v>
      </c>
      <c r="R63" s="196">
        <v>48.8</v>
      </c>
      <c r="S63" s="185">
        <f t="shared" si="47"/>
        <v>5</v>
      </c>
      <c r="T63" s="85">
        <f t="shared" si="48"/>
        <v>9.5</v>
      </c>
      <c r="U63" s="381">
        <v>24.29</v>
      </c>
      <c r="V63" s="185">
        <f t="shared" si="49"/>
        <v>5.75</v>
      </c>
      <c r="W63" s="196">
        <v>-10</v>
      </c>
      <c r="X63" s="185">
        <f t="shared" si="50"/>
        <v>0.75</v>
      </c>
      <c r="Y63" s="196">
        <v>3</v>
      </c>
      <c r="Z63" s="185">
        <f t="shared" si="51"/>
        <v>3.5</v>
      </c>
      <c r="AA63" s="85">
        <f t="shared" si="52"/>
        <v>10</v>
      </c>
      <c r="AB63" s="266">
        <v>0</v>
      </c>
      <c r="AC63" s="185">
        <f t="shared" si="53"/>
        <v>0</v>
      </c>
      <c r="AD63" s="86">
        <f t="shared" si="54"/>
        <v>0</v>
      </c>
      <c r="AE63" s="87">
        <f t="shared" si="55"/>
        <v>10.4</v>
      </c>
      <c r="AF63" s="88">
        <f t="shared" si="17"/>
        <v>10.4</v>
      </c>
      <c r="AG63" s="93">
        <f t="shared" ca="1" si="18"/>
        <v>394</v>
      </c>
      <c r="AH63" s="77">
        <f>IF(ISERROR(VLOOKUP(B63,'Notes Ecrit'!$A$2:$B$650,2,FALSE)),"ABI",(VLOOKUP(B63,'Notes Ecrit'!$A$2:$B$650,2,FALSE)))</f>
        <v>5.5</v>
      </c>
      <c r="AI63" s="88">
        <f t="shared" si="19"/>
        <v>5.5</v>
      </c>
      <c r="AJ63" s="94">
        <f t="shared" ca="1" si="20"/>
        <v>353</v>
      </c>
      <c r="AK63" s="307">
        <f t="shared" si="21"/>
        <v>7.95</v>
      </c>
    </row>
    <row r="64" spans="1:42" ht="16.5" hidden="1" customHeight="1" thickBot="1" x14ac:dyDescent="0.3">
      <c r="A64" s="266" t="s">
        <v>1026</v>
      </c>
      <c r="B64" s="199">
        <v>21803005</v>
      </c>
      <c r="C64" s="205" t="s">
        <v>127</v>
      </c>
      <c r="D64" s="206" t="s">
        <v>128</v>
      </c>
      <c r="E64" s="196" t="s">
        <v>1025</v>
      </c>
      <c r="F64" s="184" t="str">
        <f t="shared" si="39"/>
        <v>DSP</v>
      </c>
      <c r="G64" s="185" t="str">
        <f t="shared" si="40"/>
        <v>DSP</v>
      </c>
      <c r="H64" s="85" t="str">
        <f t="shared" si="41"/>
        <v>DSP</v>
      </c>
      <c r="I64" s="196" t="s">
        <v>1025</v>
      </c>
      <c r="J64" s="185" t="str">
        <f t="shared" si="42"/>
        <v>DSP</v>
      </c>
      <c r="K64" s="196" t="s">
        <v>1025</v>
      </c>
      <c r="L64" s="185" t="str">
        <f t="shared" si="43"/>
        <v>DSP</v>
      </c>
      <c r="M64" s="85" t="str">
        <f t="shared" si="44"/>
        <v>DSP</v>
      </c>
      <c r="N64" s="196" t="s">
        <v>1025</v>
      </c>
      <c r="O64" s="197">
        <v>82</v>
      </c>
      <c r="P64" s="186">
        <f t="shared" si="45"/>
        <v>0</v>
      </c>
      <c r="Q64" s="185" t="str">
        <f t="shared" si="46"/>
        <v>DSP</v>
      </c>
      <c r="R64" s="196" t="s">
        <v>1025</v>
      </c>
      <c r="S64" s="185" t="str">
        <f t="shared" si="47"/>
        <v>DSP</v>
      </c>
      <c r="T64" s="85" t="str">
        <f t="shared" si="48"/>
        <v>DSP</v>
      </c>
      <c r="U64" s="187" t="s">
        <v>1025</v>
      </c>
      <c r="V64" s="185" t="str">
        <f t="shared" si="49"/>
        <v>DSP</v>
      </c>
      <c r="W64" s="196" t="s">
        <v>1025</v>
      </c>
      <c r="X64" s="185" t="str">
        <f t="shared" si="50"/>
        <v>DSP</v>
      </c>
      <c r="Y64" s="196" t="s">
        <v>1025</v>
      </c>
      <c r="Z64" s="185" t="str">
        <f t="shared" si="51"/>
        <v>DSP</v>
      </c>
      <c r="AA64" s="85" t="str">
        <f t="shared" si="52"/>
        <v>DSP</v>
      </c>
      <c r="AB64" s="266" t="s">
        <v>1025</v>
      </c>
      <c r="AC64" s="185" t="str">
        <f t="shared" si="53"/>
        <v>DSP</v>
      </c>
      <c r="AD64" s="86" t="str">
        <f t="shared" si="54"/>
        <v>DSP</v>
      </c>
      <c r="AE64" s="87" t="str">
        <f t="shared" si="55"/>
        <v>DSP</v>
      </c>
      <c r="AF64" s="88">
        <f t="shared" si="17"/>
        <v>0</v>
      </c>
      <c r="AG64" s="93">
        <f t="shared" ca="1" si="18"/>
        <v>584</v>
      </c>
      <c r="AH64" s="77">
        <f>IF(ISERROR(VLOOKUP(B64,'Notes Ecrit'!$A$2:$B$650,2,FALSE)),"ABI",(VLOOKUP(B64,'Notes Ecrit'!$A$2:$B$650,2,FALSE)))</f>
        <v>4.5</v>
      </c>
      <c r="AI64" s="88">
        <f t="shared" si="19"/>
        <v>4.5</v>
      </c>
      <c r="AJ64" s="94">
        <f t="shared" ca="1" si="20"/>
        <v>463</v>
      </c>
      <c r="AK64" s="307">
        <f t="shared" si="21"/>
        <v>4.5</v>
      </c>
      <c r="AL64" s="204"/>
      <c r="AM64" s="204"/>
      <c r="AN64" s="204"/>
      <c r="AO64" s="204"/>
      <c r="AP64" s="204"/>
    </row>
    <row r="65" spans="1:42" ht="16.5" customHeight="1" thickBot="1" x14ac:dyDescent="0.3">
      <c r="A65" s="266" t="s">
        <v>1026</v>
      </c>
      <c r="B65" s="214">
        <v>21912101</v>
      </c>
      <c r="C65" s="215" t="s">
        <v>46</v>
      </c>
      <c r="D65" s="216" t="s">
        <v>107</v>
      </c>
      <c r="E65" s="196">
        <v>15</v>
      </c>
      <c r="F65" s="184">
        <f t="shared" si="39"/>
        <v>17</v>
      </c>
      <c r="G65" s="185">
        <f t="shared" si="40"/>
        <v>12</v>
      </c>
      <c r="H65" s="85">
        <f t="shared" si="41"/>
        <v>12</v>
      </c>
      <c r="I65" s="196">
        <v>3.24</v>
      </c>
      <c r="J65" s="185">
        <f t="shared" si="42"/>
        <v>16</v>
      </c>
      <c r="K65" s="196">
        <v>7.01</v>
      </c>
      <c r="L65" s="185">
        <f t="shared" si="43"/>
        <v>10</v>
      </c>
      <c r="M65" s="85">
        <f t="shared" si="44"/>
        <v>13</v>
      </c>
      <c r="N65" s="217">
        <v>71</v>
      </c>
      <c r="O65" s="197">
        <v>71</v>
      </c>
      <c r="P65" s="186">
        <f t="shared" si="45"/>
        <v>1</v>
      </c>
      <c r="Q65" s="185">
        <f t="shared" si="46"/>
        <v>5.5</v>
      </c>
      <c r="R65" s="196">
        <v>43</v>
      </c>
      <c r="S65" s="185">
        <f t="shared" si="47"/>
        <v>4</v>
      </c>
      <c r="T65" s="85">
        <f t="shared" si="48"/>
        <v>9.5</v>
      </c>
      <c r="U65" s="381">
        <v>26.98</v>
      </c>
      <c r="V65" s="185">
        <f t="shared" si="49"/>
        <v>4.5</v>
      </c>
      <c r="W65" s="196">
        <v>-3</v>
      </c>
      <c r="X65" s="185">
        <f t="shared" si="50"/>
        <v>1.75</v>
      </c>
      <c r="Y65" s="196">
        <v>7</v>
      </c>
      <c r="Z65" s="185">
        <f t="shared" si="51"/>
        <v>1.5</v>
      </c>
      <c r="AA65" s="85">
        <f t="shared" si="52"/>
        <v>7.75</v>
      </c>
      <c r="AB65" s="266">
        <v>82.51</v>
      </c>
      <c r="AC65" s="185">
        <f t="shared" si="53"/>
        <v>1</v>
      </c>
      <c r="AD65" s="86">
        <f t="shared" si="54"/>
        <v>1</v>
      </c>
      <c r="AE65" s="87">
        <f t="shared" si="55"/>
        <v>8.65</v>
      </c>
      <c r="AF65" s="88">
        <f t="shared" si="17"/>
        <v>8.65</v>
      </c>
      <c r="AG65" s="93">
        <f t="shared" ca="1" si="18"/>
        <v>526</v>
      </c>
      <c r="AH65" s="77">
        <f>IF(ISERROR(VLOOKUP(B65,'Notes Ecrit'!$A$2:$B$650,2,FALSE)),"ABI",(VLOOKUP(B65,'Notes Ecrit'!$A$2:$B$650,2,FALSE)))</f>
        <v>3</v>
      </c>
      <c r="AI65" s="88">
        <f t="shared" si="19"/>
        <v>3</v>
      </c>
      <c r="AJ65" s="94">
        <f t="shared" ca="1" si="20"/>
        <v>555</v>
      </c>
      <c r="AK65" s="307">
        <f t="shared" si="21"/>
        <v>5.8250000000000002</v>
      </c>
    </row>
    <row r="66" spans="1:42" ht="16.5" customHeight="1" thickBot="1" x14ac:dyDescent="0.3">
      <c r="A66" s="266" t="s">
        <v>74</v>
      </c>
      <c r="B66" s="199">
        <v>21905961</v>
      </c>
      <c r="C66" s="205" t="s">
        <v>408</v>
      </c>
      <c r="D66" s="206" t="s">
        <v>102</v>
      </c>
      <c r="E66" s="196">
        <v>10</v>
      </c>
      <c r="F66" s="184">
        <f t="shared" si="39"/>
        <v>14.5</v>
      </c>
      <c r="G66" s="185">
        <f t="shared" si="40"/>
        <v>10</v>
      </c>
      <c r="H66" s="85">
        <f t="shared" si="41"/>
        <v>10</v>
      </c>
      <c r="I66" s="196">
        <v>3.47</v>
      </c>
      <c r="J66" s="185">
        <f t="shared" si="42"/>
        <v>17</v>
      </c>
      <c r="K66" s="196">
        <v>7.71</v>
      </c>
      <c r="L66" s="185">
        <f t="shared" si="43"/>
        <v>11</v>
      </c>
      <c r="M66" s="85">
        <f t="shared" si="44"/>
        <v>14</v>
      </c>
      <c r="N66" s="196">
        <v>35</v>
      </c>
      <c r="O66" s="197">
        <v>67</v>
      </c>
      <c r="P66" s="186">
        <f t="shared" si="45"/>
        <v>0.52238805970149249</v>
      </c>
      <c r="Q66" s="185">
        <f t="shared" si="46"/>
        <v>5</v>
      </c>
      <c r="R66" s="196">
        <v>32.1</v>
      </c>
      <c r="S66" s="185">
        <f t="shared" si="47"/>
        <v>5.5</v>
      </c>
      <c r="T66" s="85">
        <f t="shared" si="48"/>
        <v>10.5</v>
      </c>
      <c r="U66" s="187">
        <v>26.64</v>
      </c>
      <c r="V66" s="185">
        <f t="shared" si="49"/>
        <v>5.5</v>
      </c>
      <c r="W66" s="196">
        <v>-2</v>
      </c>
      <c r="X66" s="185">
        <f t="shared" si="50"/>
        <v>2</v>
      </c>
      <c r="Y66" s="196">
        <v>3</v>
      </c>
      <c r="Z66" s="185">
        <f t="shared" si="51"/>
        <v>3.5</v>
      </c>
      <c r="AA66" s="85">
        <f t="shared" si="52"/>
        <v>11</v>
      </c>
      <c r="AB66" s="266">
        <v>40.26</v>
      </c>
      <c r="AC66" s="185">
        <f t="shared" si="53"/>
        <v>13</v>
      </c>
      <c r="AD66" s="86">
        <f t="shared" si="54"/>
        <v>13</v>
      </c>
      <c r="AE66" s="87">
        <f t="shared" si="55"/>
        <v>11.7</v>
      </c>
      <c r="AF66" s="88">
        <f t="shared" si="17"/>
        <v>11.7</v>
      </c>
      <c r="AG66" s="93">
        <f t="shared" ca="1" si="18"/>
        <v>231</v>
      </c>
      <c r="AH66" s="77">
        <f>IF(ISERROR(VLOOKUP(B66,'Notes Ecrit'!$A$2:$B$650,2,FALSE)),"ABI",(VLOOKUP(B66,'Notes Ecrit'!$A$2:$B$650,2,FALSE)))</f>
        <v>8</v>
      </c>
      <c r="AI66" s="88">
        <f t="shared" si="19"/>
        <v>8</v>
      </c>
      <c r="AJ66" s="94">
        <f t="shared" ca="1" si="20"/>
        <v>109</v>
      </c>
      <c r="AK66" s="307">
        <f t="shared" si="21"/>
        <v>9.85</v>
      </c>
    </row>
    <row r="67" spans="1:42" s="207" customFormat="1" ht="16.5" hidden="1" customHeight="1" thickBot="1" x14ac:dyDescent="0.3">
      <c r="A67" s="266" t="s">
        <v>1026</v>
      </c>
      <c r="B67" s="199">
        <v>21909926</v>
      </c>
      <c r="C67" s="205" t="s">
        <v>419</v>
      </c>
      <c r="D67" s="206" t="s">
        <v>420</v>
      </c>
      <c r="E67" s="196" t="s">
        <v>329</v>
      </c>
      <c r="F67" s="184" t="str">
        <f t="shared" si="39"/>
        <v>ABI</v>
      </c>
      <c r="G67" s="185">
        <f t="shared" si="40"/>
        <v>0</v>
      </c>
      <c r="H67" s="85">
        <f t="shared" si="41"/>
        <v>0</v>
      </c>
      <c r="I67" s="196" t="s">
        <v>329</v>
      </c>
      <c r="J67" s="185">
        <f t="shared" si="42"/>
        <v>0</v>
      </c>
      <c r="K67" s="196" t="s">
        <v>329</v>
      </c>
      <c r="L67" s="185">
        <f t="shared" si="43"/>
        <v>0</v>
      </c>
      <c r="M67" s="85">
        <f t="shared" si="44"/>
        <v>0</v>
      </c>
      <c r="N67" s="196" t="s">
        <v>329</v>
      </c>
      <c r="O67" s="197"/>
      <c r="P67" s="186">
        <f t="shared" si="45"/>
        <v>0</v>
      </c>
      <c r="Q67" s="185">
        <f t="shared" si="46"/>
        <v>0</v>
      </c>
      <c r="R67" s="196" t="s">
        <v>329</v>
      </c>
      <c r="S67" s="185">
        <f t="shared" si="47"/>
        <v>0</v>
      </c>
      <c r="T67" s="85">
        <f t="shared" si="48"/>
        <v>0</v>
      </c>
      <c r="U67" s="187" t="s">
        <v>329</v>
      </c>
      <c r="V67" s="185">
        <f t="shared" si="49"/>
        <v>0</v>
      </c>
      <c r="W67" s="196" t="s">
        <v>329</v>
      </c>
      <c r="X67" s="185">
        <f t="shared" si="50"/>
        <v>0</v>
      </c>
      <c r="Y67" s="196" t="s">
        <v>329</v>
      </c>
      <c r="Z67" s="185">
        <f t="shared" si="51"/>
        <v>0</v>
      </c>
      <c r="AA67" s="85">
        <f t="shared" si="52"/>
        <v>0</v>
      </c>
      <c r="AB67" s="266" t="s">
        <v>329</v>
      </c>
      <c r="AC67" s="185">
        <f t="shared" si="53"/>
        <v>0</v>
      </c>
      <c r="AD67" s="86">
        <f t="shared" si="54"/>
        <v>0</v>
      </c>
      <c r="AE67" s="87">
        <f t="shared" si="55"/>
        <v>0</v>
      </c>
      <c r="AF67" s="88">
        <f t="shared" ref="AF67:AF130" si="56">IF(AE67="DSP",0,AE67)</f>
        <v>0</v>
      </c>
      <c r="AG67" s="93">
        <f t="shared" ref="AG67:AG130" ca="1" si="57">RANK(AF67,$AF$3:$AF$651,0)</f>
        <v>584</v>
      </c>
      <c r="AH67" s="77" t="str">
        <f>IF(ISERROR(VLOOKUP(B67,'Notes Ecrit'!$A$2:$B$650,2,FALSE)),"ABI",(VLOOKUP(B67,'Notes Ecrit'!$A$2:$B$650,2,FALSE)))</f>
        <v>ABI</v>
      </c>
      <c r="AI67" s="88">
        <f t="shared" ref="AI67:AI130" si="58">IF(OR(AH67="ABI",AH67="VALIDÉ"),0,AH67)</f>
        <v>0</v>
      </c>
      <c r="AJ67" s="94">
        <f t="shared" ref="AJ67:AJ130" ca="1" si="59">RANK(AI67,$AI$3:$AI$651,0)</f>
        <v>591</v>
      </c>
      <c r="AK67" s="307" t="str">
        <f t="shared" ref="AK67:AK130" si="60">IF(AH67="ABI","DEF",IF(AE67="DSP",AH67,(AE67*0.5+AH67*0.5)))</f>
        <v>DEF</v>
      </c>
      <c r="AL67" s="26"/>
      <c r="AM67" s="26"/>
      <c r="AN67" s="26"/>
      <c r="AO67" s="26"/>
      <c r="AP67" s="26"/>
    </row>
    <row r="68" spans="1:42" s="207" customFormat="1" ht="16.5" customHeight="1" thickBot="1" x14ac:dyDescent="0.3">
      <c r="A68" s="266" t="s">
        <v>1026</v>
      </c>
      <c r="B68" s="199">
        <v>21908765</v>
      </c>
      <c r="C68" s="205" t="s">
        <v>411</v>
      </c>
      <c r="D68" s="206" t="s">
        <v>412</v>
      </c>
      <c r="E68" s="196">
        <v>18</v>
      </c>
      <c r="F68" s="184">
        <f t="shared" si="39"/>
        <v>18.5</v>
      </c>
      <c r="G68" s="185">
        <f t="shared" si="40"/>
        <v>15</v>
      </c>
      <c r="H68" s="85">
        <f t="shared" si="41"/>
        <v>15</v>
      </c>
      <c r="I68" s="196">
        <v>3.18</v>
      </c>
      <c r="J68" s="185">
        <f t="shared" si="42"/>
        <v>17</v>
      </c>
      <c r="K68" s="196">
        <v>6.83</v>
      </c>
      <c r="L68" s="185">
        <f t="shared" si="43"/>
        <v>11</v>
      </c>
      <c r="M68" s="85">
        <f t="shared" si="44"/>
        <v>14</v>
      </c>
      <c r="N68" s="196">
        <v>36</v>
      </c>
      <c r="O68" s="197">
        <v>54</v>
      </c>
      <c r="P68" s="186">
        <f t="shared" si="45"/>
        <v>0.66666666666666663</v>
      </c>
      <c r="Q68" s="185">
        <f t="shared" si="46"/>
        <v>3.5</v>
      </c>
      <c r="R68" s="196">
        <v>43</v>
      </c>
      <c r="S68" s="185">
        <f t="shared" si="47"/>
        <v>4</v>
      </c>
      <c r="T68" s="85">
        <f t="shared" si="48"/>
        <v>7.5</v>
      </c>
      <c r="U68" s="187">
        <v>25.9</v>
      </c>
      <c r="V68" s="185">
        <f t="shared" si="49"/>
        <v>5</v>
      </c>
      <c r="W68" s="196">
        <v>-14</v>
      </c>
      <c r="X68" s="185">
        <f t="shared" si="50"/>
        <v>0.25</v>
      </c>
      <c r="Y68" s="196">
        <v>6</v>
      </c>
      <c r="Z68" s="185">
        <f t="shared" si="51"/>
        <v>2</v>
      </c>
      <c r="AA68" s="85">
        <f t="shared" si="52"/>
        <v>7.25</v>
      </c>
      <c r="AB68" s="266">
        <v>62.5</v>
      </c>
      <c r="AC68" s="185">
        <f t="shared" si="53"/>
        <v>1</v>
      </c>
      <c r="AD68" s="86">
        <f t="shared" si="54"/>
        <v>1</v>
      </c>
      <c r="AE68" s="87">
        <f t="shared" si="55"/>
        <v>8.9499999999999993</v>
      </c>
      <c r="AF68" s="88">
        <f t="shared" si="56"/>
        <v>8.9499999999999993</v>
      </c>
      <c r="AG68" s="93">
        <f t="shared" ca="1" si="57"/>
        <v>506</v>
      </c>
      <c r="AH68" s="77">
        <f>IF(ISERROR(VLOOKUP(B68,'Notes Ecrit'!$A$2:$B$650,2,FALSE)),"ABI",(VLOOKUP(B68,'Notes Ecrit'!$A$2:$B$650,2,FALSE)))</f>
        <v>9</v>
      </c>
      <c r="AI68" s="88">
        <f t="shared" si="58"/>
        <v>9</v>
      </c>
      <c r="AJ68" s="94">
        <f t="shared" ca="1" si="59"/>
        <v>58</v>
      </c>
      <c r="AK68" s="307">
        <f t="shared" si="60"/>
        <v>8.9749999999999996</v>
      </c>
      <c r="AL68" s="26"/>
      <c r="AM68" s="26"/>
      <c r="AN68" s="26"/>
      <c r="AO68" s="26"/>
      <c r="AP68" s="26"/>
    </row>
    <row r="69" spans="1:42" s="198" customFormat="1" ht="16.5" customHeight="1" thickBot="1" x14ac:dyDescent="0.3">
      <c r="A69" s="266" t="s">
        <v>1026</v>
      </c>
      <c r="B69" s="193">
        <v>21907684</v>
      </c>
      <c r="C69" s="208" t="s">
        <v>413</v>
      </c>
      <c r="D69" s="203" t="s">
        <v>91</v>
      </c>
      <c r="E69" s="196">
        <v>20</v>
      </c>
      <c r="F69" s="184">
        <f t="shared" si="39"/>
        <v>19.5</v>
      </c>
      <c r="G69" s="185">
        <f t="shared" si="40"/>
        <v>17</v>
      </c>
      <c r="H69" s="85">
        <f t="shared" si="41"/>
        <v>17</v>
      </c>
      <c r="I69" s="196">
        <v>3.04</v>
      </c>
      <c r="J69" s="185">
        <f t="shared" si="42"/>
        <v>20</v>
      </c>
      <c r="K69" s="196">
        <v>6.51</v>
      </c>
      <c r="L69" s="185">
        <f t="shared" si="43"/>
        <v>13</v>
      </c>
      <c r="M69" s="85">
        <f t="shared" si="44"/>
        <v>16.5</v>
      </c>
      <c r="N69" s="196">
        <v>45</v>
      </c>
      <c r="O69" s="197">
        <v>56</v>
      </c>
      <c r="P69" s="186">
        <f t="shared" si="45"/>
        <v>0.8035714285714286</v>
      </c>
      <c r="Q69" s="185">
        <f t="shared" si="46"/>
        <v>4.5</v>
      </c>
      <c r="R69" s="196">
        <v>42.1</v>
      </c>
      <c r="S69" s="185">
        <f t="shared" si="47"/>
        <v>3.5</v>
      </c>
      <c r="T69" s="85">
        <f t="shared" si="48"/>
        <v>8</v>
      </c>
      <c r="U69" s="187">
        <v>28.75</v>
      </c>
      <c r="V69" s="185">
        <f t="shared" si="49"/>
        <v>3.5</v>
      </c>
      <c r="W69" s="196">
        <v>-8</v>
      </c>
      <c r="X69" s="185">
        <f t="shared" si="50"/>
        <v>1</v>
      </c>
      <c r="Y69" s="196">
        <v>2</v>
      </c>
      <c r="Z69" s="185">
        <f t="shared" si="51"/>
        <v>4</v>
      </c>
      <c r="AA69" s="85">
        <f t="shared" si="52"/>
        <v>8.5</v>
      </c>
      <c r="AB69" s="266">
        <v>42.5</v>
      </c>
      <c r="AC69" s="185">
        <f t="shared" si="53"/>
        <v>9</v>
      </c>
      <c r="AD69" s="86">
        <f t="shared" si="54"/>
        <v>9</v>
      </c>
      <c r="AE69" s="87">
        <f t="shared" si="55"/>
        <v>11.8</v>
      </c>
      <c r="AF69" s="88">
        <f t="shared" si="56"/>
        <v>11.8</v>
      </c>
      <c r="AG69" s="93">
        <f t="shared" ca="1" si="57"/>
        <v>213</v>
      </c>
      <c r="AH69" s="77">
        <f>IF(ISERROR(VLOOKUP(B69,'Notes Ecrit'!$A$2:$B$650,2,FALSE)),"ABI",(VLOOKUP(B69,'Notes Ecrit'!$A$2:$B$650,2,FALSE)))</f>
        <v>7</v>
      </c>
      <c r="AI69" s="88">
        <f t="shared" si="58"/>
        <v>7</v>
      </c>
      <c r="AJ69" s="94">
        <f t="shared" ca="1" si="59"/>
        <v>183</v>
      </c>
      <c r="AK69" s="307">
        <f t="shared" si="60"/>
        <v>9.4</v>
      </c>
      <c r="AL69" s="207"/>
      <c r="AM69" s="207"/>
      <c r="AN69" s="207"/>
      <c r="AO69" s="207"/>
      <c r="AP69" s="207"/>
    </row>
    <row r="70" spans="1:42" ht="16.5" customHeight="1" thickBot="1" x14ac:dyDescent="0.3">
      <c r="A70" s="266" t="s">
        <v>1026</v>
      </c>
      <c r="B70" s="199">
        <v>21906342</v>
      </c>
      <c r="C70" s="205" t="s">
        <v>415</v>
      </c>
      <c r="D70" s="206" t="s">
        <v>229</v>
      </c>
      <c r="E70" s="196">
        <v>19</v>
      </c>
      <c r="F70" s="184">
        <f t="shared" si="39"/>
        <v>19</v>
      </c>
      <c r="G70" s="185">
        <f t="shared" si="40"/>
        <v>16</v>
      </c>
      <c r="H70" s="85">
        <f t="shared" si="41"/>
        <v>16</v>
      </c>
      <c r="I70" s="196">
        <v>2.94</v>
      </c>
      <c r="J70" s="185">
        <f t="shared" si="42"/>
        <v>20</v>
      </c>
      <c r="K70" s="196">
        <v>6.28</v>
      </c>
      <c r="L70" s="185">
        <f t="shared" si="43"/>
        <v>15</v>
      </c>
      <c r="M70" s="85">
        <f t="shared" si="44"/>
        <v>17.5</v>
      </c>
      <c r="N70" s="196">
        <v>62</v>
      </c>
      <c r="O70" s="197">
        <v>62</v>
      </c>
      <c r="P70" s="186">
        <f t="shared" si="45"/>
        <v>1</v>
      </c>
      <c r="Q70" s="185">
        <f t="shared" si="46"/>
        <v>5.5</v>
      </c>
      <c r="R70" s="196">
        <v>47.6</v>
      </c>
      <c r="S70" s="185">
        <f t="shared" si="47"/>
        <v>5</v>
      </c>
      <c r="T70" s="85">
        <f t="shared" si="48"/>
        <v>10.5</v>
      </c>
      <c r="U70" s="187">
        <v>23.55</v>
      </c>
      <c r="V70" s="185">
        <f t="shared" si="49"/>
        <v>6</v>
      </c>
      <c r="W70" s="196">
        <v>0</v>
      </c>
      <c r="X70" s="185">
        <f t="shared" si="50"/>
        <v>2.5</v>
      </c>
      <c r="Y70" s="196">
        <v>4</v>
      </c>
      <c r="Z70" s="185">
        <f t="shared" si="51"/>
        <v>3</v>
      </c>
      <c r="AA70" s="85">
        <f t="shared" si="52"/>
        <v>11.5</v>
      </c>
      <c r="AB70" s="266">
        <v>31.09</v>
      </c>
      <c r="AC70" s="185">
        <f t="shared" si="53"/>
        <v>16</v>
      </c>
      <c r="AD70" s="86">
        <f t="shared" si="54"/>
        <v>16</v>
      </c>
      <c r="AE70" s="87">
        <f t="shared" si="55"/>
        <v>14.3</v>
      </c>
      <c r="AF70" s="88">
        <f t="shared" si="56"/>
        <v>14.3</v>
      </c>
      <c r="AG70" s="93">
        <f t="shared" ca="1" si="57"/>
        <v>10</v>
      </c>
      <c r="AH70" s="77">
        <f>IF(ISERROR(VLOOKUP(B70,'Notes Ecrit'!$A$2:$B$650,2,FALSE)),"ABI",(VLOOKUP(B70,'Notes Ecrit'!$A$2:$B$650,2,FALSE)))</f>
        <v>5.5</v>
      </c>
      <c r="AI70" s="88">
        <f t="shared" si="58"/>
        <v>5.5</v>
      </c>
      <c r="AJ70" s="94">
        <f t="shared" ca="1" si="59"/>
        <v>353</v>
      </c>
      <c r="AK70" s="307">
        <f t="shared" si="60"/>
        <v>9.9</v>
      </c>
    </row>
    <row r="71" spans="1:42" ht="16.5" customHeight="1" thickBot="1" x14ac:dyDescent="0.3">
      <c r="A71" s="266" t="s">
        <v>1026</v>
      </c>
      <c r="B71" s="193">
        <v>21908936</v>
      </c>
      <c r="C71" s="208" t="s">
        <v>126</v>
      </c>
      <c r="D71" s="203" t="s">
        <v>416</v>
      </c>
      <c r="E71" s="196">
        <v>18</v>
      </c>
      <c r="F71" s="184">
        <f t="shared" si="39"/>
        <v>18.5</v>
      </c>
      <c r="G71" s="185">
        <f t="shared" si="40"/>
        <v>15</v>
      </c>
      <c r="H71" s="85">
        <f t="shared" si="41"/>
        <v>15</v>
      </c>
      <c r="I71" s="196">
        <v>3.21</v>
      </c>
      <c r="J71" s="185">
        <f t="shared" si="42"/>
        <v>17</v>
      </c>
      <c r="K71" s="196">
        <v>7.03</v>
      </c>
      <c r="L71" s="185">
        <f t="shared" si="43"/>
        <v>10</v>
      </c>
      <c r="M71" s="85">
        <f t="shared" si="44"/>
        <v>13.5</v>
      </c>
      <c r="N71" s="196">
        <v>43.5</v>
      </c>
      <c r="O71" s="197">
        <v>58</v>
      </c>
      <c r="P71" s="186">
        <f t="shared" si="45"/>
        <v>0.75</v>
      </c>
      <c r="Q71" s="185">
        <f t="shared" si="46"/>
        <v>4</v>
      </c>
      <c r="R71" s="196">
        <v>35.700000000000003</v>
      </c>
      <c r="S71" s="185">
        <f t="shared" si="47"/>
        <v>2</v>
      </c>
      <c r="T71" s="85">
        <f t="shared" si="48"/>
        <v>6</v>
      </c>
      <c r="U71" s="187">
        <v>24.14</v>
      </c>
      <c r="V71" s="185">
        <f t="shared" si="49"/>
        <v>5.75</v>
      </c>
      <c r="W71" s="196">
        <v>-20</v>
      </c>
      <c r="X71" s="185">
        <f t="shared" si="50"/>
        <v>0</v>
      </c>
      <c r="Y71" s="196">
        <v>6</v>
      </c>
      <c r="Z71" s="185">
        <f t="shared" si="51"/>
        <v>2</v>
      </c>
      <c r="AA71" s="85">
        <f t="shared" si="52"/>
        <v>7.75</v>
      </c>
      <c r="AB71" s="266">
        <v>41.49</v>
      </c>
      <c r="AC71" s="185">
        <f t="shared" si="53"/>
        <v>9</v>
      </c>
      <c r="AD71" s="86">
        <f t="shared" si="54"/>
        <v>9</v>
      </c>
      <c r="AE71" s="87">
        <f t="shared" si="55"/>
        <v>10.25</v>
      </c>
      <c r="AF71" s="88">
        <f t="shared" si="56"/>
        <v>10.25</v>
      </c>
      <c r="AG71" s="93">
        <f t="shared" ca="1" si="57"/>
        <v>406</v>
      </c>
      <c r="AH71" s="77">
        <f>IF(ISERROR(VLOOKUP(B71,'Notes Ecrit'!$A$2:$B$650,2,FALSE)),"ABI",(VLOOKUP(B71,'Notes Ecrit'!$A$2:$B$650,2,FALSE)))</f>
        <v>4.5</v>
      </c>
      <c r="AI71" s="88">
        <f t="shared" si="58"/>
        <v>4.5</v>
      </c>
      <c r="AJ71" s="94">
        <f t="shared" ca="1" si="59"/>
        <v>463</v>
      </c>
      <c r="AK71" s="307">
        <f t="shared" si="60"/>
        <v>7.375</v>
      </c>
    </row>
    <row r="72" spans="1:42" s="207" customFormat="1" ht="16.5" customHeight="1" thickBot="1" x14ac:dyDescent="0.3">
      <c r="A72" s="266" t="s">
        <v>1026</v>
      </c>
      <c r="B72" s="199">
        <v>21906755</v>
      </c>
      <c r="C72" s="205" t="s">
        <v>417</v>
      </c>
      <c r="D72" s="206" t="s">
        <v>113</v>
      </c>
      <c r="E72" s="196">
        <v>15</v>
      </c>
      <c r="F72" s="184">
        <f t="shared" si="39"/>
        <v>17</v>
      </c>
      <c r="G72" s="185">
        <f t="shared" si="40"/>
        <v>12</v>
      </c>
      <c r="H72" s="85">
        <f t="shared" si="41"/>
        <v>12</v>
      </c>
      <c r="I72" s="196">
        <v>3.1</v>
      </c>
      <c r="J72" s="185">
        <f t="shared" si="42"/>
        <v>19</v>
      </c>
      <c r="K72" s="196">
        <v>6.57</v>
      </c>
      <c r="L72" s="185">
        <f t="shared" si="43"/>
        <v>13</v>
      </c>
      <c r="M72" s="85">
        <f t="shared" si="44"/>
        <v>16</v>
      </c>
      <c r="N72" s="196">
        <v>49</v>
      </c>
      <c r="O72" s="197">
        <v>62</v>
      </c>
      <c r="P72" s="186">
        <f t="shared" si="45"/>
        <v>0.79032258064516125</v>
      </c>
      <c r="Q72" s="185">
        <f t="shared" si="46"/>
        <v>4</v>
      </c>
      <c r="R72" s="196">
        <v>46.8</v>
      </c>
      <c r="S72" s="185">
        <f t="shared" si="47"/>
        <v>4.5</v>
      </c>
      <c r="T72" s="85">
        <f t="shared" si="48"/>
        <v>8.5</v>
      </c>
      <c r="U72" s="187">
        <v>23.9</v>
      </c>
      <c r="V72" s="185">
        <f t="shared" si="49"/>
        <v>6</v>
      </c>
      <c r="W72" s="196">
        <v>-10</v>
      </c>
      <c r="X72" s="185">
        <f t="shared" si="50"/>
        <v>0.75</v>
      </c>
      <c r="Y72" s="196">
        <v>5</v>
      </c>
      <c r="Z72" s="185">
        <f t="shared" si="51"/>
        <v>2.5</v>
      </c>
      <c r="AA72" s="85">
        <f t="shared" si="52"/>
        <v>9.25</v>
      </c>
      <c r="AB72" s="266">
        <v>33.36</v>
      </c>
      <c r="AC72" s="185">
        <f t="shared" si="53"/>
        <v>14</v>
      </c>
      <c r="AD72" s="86">
        <f t="shared" si="54"/>
        <v>14</v>
      </c>
      <c r="AE72" s="87">
        <f t="shared" si="55"/>
        <v>11.95</v>
      </c>
      <c r="AF72" s="88">
        <f t="shared" si="56"/>
        <v>11.95</v>
      </c>
      <c r="AG72" s="93">
        <f t="shared" ca="1" si="57"/>
        <v>202</v>
      </c>
      <c r="AH72" s="77">
        <f>IF(ISERROR(VLOOKUP(B72,'Notes Ecrit'!$A$2:$B$650,2,FALSE)),"ABI",(VLOOKUP(B72,'Notes Ecrit'!$A$2:$B$650,2,FALSE)))</f>
        <v>11.5</v>
      </c>
      <c r="AI72" s="88">
        <f t="shared" si="58"/>
        <v>11.5</v>
      </c>
      <c r="AJ72" s="94">
        <f t="shared" ca="1" si="59"/>
        <v>9</v>
      </c>
      <c r="AK72" s="307">
        <f t="shared" si="60"/>
        <v>11.725</v>
      </c>
      <c r="AL72" s="204"/>
      <c r="AM72" s="204"/>
      <c r="AN72" s="204"/>
      <c r="AO72" s="204"/>
      <c r="AP72" s="204"/>
    </row>
    <row r="73" spans="1:42" s="198" customFormat="1" ht="16.5" customHeight="1" thickBot="1" x14ac:dyDescent="0.3">
      <c r="A73" s="266" t="s">
        <v>1026</v>
      </c>
      <c r="B73" s="199">
        <v>21900719</v>
      </c>
      <c r="C73" s="205" t="s">
        <v>418</v>
      </c>
      <c r="D73" s="206" t="s">
        <v>105</v>
      </c>
      <c r="E73" s="196">
        <v>13</v>
      </c>
      <c r="F73" s="184">
        <f t="shared" si="39"/>
        <v>16</v>
      </c>
      <c r="G73" s="185">
        <f t="shared" si="40"/>
        <v>10</v>
      </c>
      <c r="H73" s="85">
        <f t="shared" si="41"/>
        <v>10</v>
      </c>
      <c r="I73" s="196">
        <v>3.45</v>
      </c>
      <c r="J73" s="185">
        <f t="shared" si="42"/>
        <v>13</v>
      </c>
      <c r="K73" s="196">
        <v>7.15</v>
      </c>
      <c r="L73" s="185">
        <f t="shared" si="43"/>
        <v>9</v>
      </c>
      <c r="M73" s="85">
        <f t="shared" si="44"/>
        <v>11</v>
      </c>
      <c r="N73" s="196">
        <v>46</v>
      </c>
      <c r="O73" s="197">
        <v>84</v>
      </c>
      <c r="P73" s="186">
        <f t="shared" si="45"/>
        <v>0.54761904761904767</v>
      </c>
      <c r="Q73" s="185">
        <f t="shared" si="46"/>
        <v>3</v>
      </c>
      <c r="R73" s="196">
        <v>36</v>
      </c>
      <c r="S73" s="185">
        <f t="shared" si="47"/>
        <v>2</v>
      </c>
      <c r="T73" s="85">
        <f t="shared" si="48"/>
        <v>5</v>
      </c>
      <c r="U73" s="187">
        <v>32.4</v>
      </c>
      <c r="V73" s="185">
        <f t="shared" si="49"/>
        <v>1.75</v>
      </c>
      <c r="W73" s="196">
        <v>-30</v>
      </c>
      <c r="X73" s="185">
        <f t="shared" si="50"/>
        <v>0</v>
      </c>
      <c r="Y73" s="196">
        <v>10</v>
      </c>
      <c r="Z73" s="185">
        <f t="shared" si="51"/>
        <v>0</v>
      </c>
      <c r="AA73" s="85">
        <f t="shared" si="52"/>
        <v>1.75</v>
      </c>
      <c r="AB73" s="266">
        <v>42.8</v>
      </c>
      <c r="AC73" s="185">
        <f t="shared" si="53"/>
        <v>9</v>
      </c>
      <c r="AD73" s="86">
        <f t="shared" si="54"/>
        <v>9</v>
      </c>
      <c r="AE73" s="87">
        <f t="shared" si="55"/>
        <v>7.35</v>
      </c>
      <c r="AF73" s="88">
        <f t="shared" si="56"/>
        <v>7.35</v>
      </c>
      <c r="AG73" s="93">
        <f t="shared" ca="1" si="57"/>
        <v>557</v>
      </c>
      <c r="AH73" s="77">
        <f>IF(ISERROR(VLOOKUP(B73,'Notes Ecrit'!$A$2:$B$650,2,FALSE)),"ABI",(VLOOKUP(B73,'Notes Ecrit'!$A$2:$B$650,2,FALSE)))</f>
        <v>5.5</v>
      </c>
      <c r="AI73" s="88">
        <f t="shared" si="58"/>
        <v>5.5</v>
      </c>
      <c r="AJ73" s="94">
        <f t="shared" ca="1" si="59"/>
        <v>353</v>
      </c>
      <c r="AK73" s="307">
        <f t="shared" si="60"/>
        <v>6.4249999999999998</v>
      </c>
      <c r="AL73" s="207"/>
      <c r="AM73" s="207"/>
      <c r="AN73" s="207"/>
      <c r="AO73" s="207"/>
      <c r="AP73" s="207"/>
    </row>
    <row r="74" spans="1:42" ht="16.5" customHeight="1" thickBot="1" x14ac:dyDescent="0.3">
      <c r="A74" s="266" t="s">
        <v>74</v>
      </c>
      <c r="B74" s="199">
        <v>21909401</v>
      </c>
      <c r="C74" s="205" t="s">
        <v>423</v>
      </c>
      <c r="D74" s="206" t="s">
        <v>424</v>
      </c>
      <c r="E74" s="196">
        <v>13</v>
      </c>
      <c r="F74" s="184">
        <f t="shared" si="39"/>
        <v>16</v>
      </c>
      <c r="G74" s="185">
        <f t="shared" si="40"/>
        <v>13</v>
      </c>
      <c r="H74" s="85">
        <f t="shared" si="41"/>
        <v>13</v>
      </c>
      <c r="I74" s="196">
        <v>3.43</v>
      </c>
      <c r="J74" s="185">
        <f t="shared" si="42"/>
        <v>18</v>
      </c>
      <c r="K74" s="196">
        <v>7.77</v>
      </c>
      <c r="L74" s="185">
        <f t="shared" si="43"/>
        <v>11</v>
      </c>
      <c r="M74" s="85">
        <f t="shared" si="44"/>
        <v>14.5</v>
      </c>
      <c r="N74" s="196">
        <v>64</v>
      </c>
      <c r="O74" s="197">
        <v>80</v>
      </c>
      <c r="P74" s="186">
        <f t="shared" si="45"/>
        <v>0.8</v>
      </c>
      <c r="Q74" s="185">
        <f t="shared" si="46"/>
        <v>7</v>
      </c>
      <c r="R74" s="196">
        <v>29.3</v>
      </c>
      <c r="S74" s="185">
        <f t="shared" si="47"/>
        <v>4.5</v>
      </c>
      <c r="T74" s="85">
        <f t="shared" si="48"/>
        <v>11.5</v>
      </c>
      <c r="U74" s="187">
        <v>28.2</v>
      </c>
      <c r="V74" s="185">
        <f t="shared" si="49"/>
        <v>4.75</v>
      </c>
      <c r="W74" s="196">
        <v>4</v>
      </c>
      <c r="X74" s="185">
        <f t="shared" si="50"/>
        <v>3.25</v>
      </c>
      <c r="Y74" s="196">
        <v>6</v>
      </c>
      <c r="Z74" s="185">
        <f t="shared" si="51"/>
        <v>2</v>
      </c>
      <c r="AA74" s="85">
        <f t="shared" si="52"/>
        <v>10</v>
      </c>
      <c r="AB74" s="266">
        <v>35.46</v>
      </c>
      <c r="AC74" s="185">
        <f t="shared" si="53"/>
        <v>16</v>
      </c>
      <c r="AD74" s="86">
        <f t="shared" si="54"/>
        <v>16</v>
      </c>
      <c r="AE74" s="87">
        <f t="shared" si="55"/>
        <v>13</v>
      </c>
      <c r="AF74" s="88">
        <f t="shared" si="56"/>
        <v>13</v>
      </c>
      <c r="AG74" s="93">
        <f t="shared" ca="1" si="57"/>
        <v>86</v>
      </c>
      <c r="AH74" s="77">
        <f>IF(ISERROR(VLOOKUP(B74,'Notes Ecrit'!$A$2:$B$650,2,FALSE)),"ABI",(VLOOKUP(B74,'Notes Ecrit'!$A$2:$B$650,2,FALSE)))</f>
        <v>6</v>
      </c>
      <c r="AI74" s="88">
        <f t="shared" si="58"/>
        <v>6</v>
      </c>
      <c r="AJ74" s="94">
        <f t="shared" ca="1" si="59"/>
        <v>288</v>
      </c>
      <c r="AK74" s="307">
        <f t="shared" si="60"/>
        <v>9.5</v>
      </c>
      <c r="AL74" s="209"/>
      <c r="AM74" s="209"/>
      <c r="AN74" s="209"/>
      <c r="AO74" s="209"/>
      <c r="AP74" s="209"/>
    </row>
    <row r="75" spans="1:42" ht="16.5" customHeight="1" thickBot="1" x14ac:dyDescent="0.3">
      <c r="A75" s="266" t="s">
        <v>74</v>
      </c>
      <c r="B75" s="199">
        <v>21811405</v>
      </c>
      <c r="C75" s="205" t="s">
        <v>133</v>
      </c>
      <c r="D75" s="206" t="s">
        <v>134</v>
      </c>
      <c r="E75" s="196">
        <v>7</v>
      </c>
      <c r="F75" s="184">
        <f t="shared" si="39"/>
        <v>13</v>
      </c>
      <c r="G75" s="185">
        <f t="shared" si="40"/>
        <v>7</v>
      </c>
      <c r="H75" s="85">
        <f t="shared" si="41"/>
        <v>7</v>
      </c>
      <c r="I75" s="196">
        <v>3.91</v>
      </c>
      <c r="J75" s="185">
        <f t="shared" si="42"/>
        <v>10</v>
      </c>
      <c r="K75" s="196">
        <v>6.51</v>
      </c>
      <c r="L75" s="185">
        <f t="shared" si="43"/>
        <v>19</v>
      </c>
      <c r="M75" s="85">
        <f t="shared" si="44"/>
        <v>14.5</v>
      </c>
      <c r="N75" s="196">
        <v>40</v>
      </c>
      <c r="O75" s="197">
        <v>65</v>
      </c>
      <c r="P75" s="186">
        <f t="shared" si="45"/>
        <v>0.61538461538461542</v>
      </c>
      <c r="Q75" s="185">
        <f t="shared" si="46"/>
        <v>6</v>
      </c>
      <c r="R75" s="196">
        <v>25.6</v>
      </c>
      <c r="S75" s="185">
        <f t="shared" si="47"/>
        <v>3.5</v>
      </c>
      <c r="T75" s="85">
        <f t="shared" si="48"/>
        <v>9.5</v>
      </c>
      <c r="U75" s="187">
        <v>27.8</v>
      </c>
      <c r="V75" s="185">
        <f t="shared" si="49"/>
        <v>5</v>
      </c>
      <c r="W75" s="196">
        <v>4</v>
      </c>
      <c r="X75" s="185">
        <f t="shared" si="50"/>
        <v>3.25</v>
      </c>
      <c r="Y75" s="196">
        <v>6</v>
      </c>
      <c r="Z75" s="185">
        <f t="shared" si="51"/>
        <v>2</v>
      </c>
      <c r="AA75" s="85">
        <f t="shared" si="52"/>
        <v>10.25</v>
      </c>
      <c r="AB75" s="266">
        <v>0</v>
      </c>
      <c r="AC75" s="185">
        <f t="shared" si="53"/>
        <v>0</v>
      </c>
      <c r="AD75" s="86">
        <f t="shared" si="54"/>
        <v>0</v>
      </c>
      <c r="AE75" s="87">
        <f t="shared" si="55"/>
        <v>8.25</v>
      </c>
      <c r="AF75" s="88">
        <f t="shared" si="56"/>
        <v>8.25</v>
      </c>
      <c r="AG75" s="93">
        <f t="shared" ca="1" si="57"/>
        <v>545</v>
      </c>
      <c r="AH75" s="77">
        <f>IF(ISERROR(VLOOKUP(B75,'Notes Ecrit'!$A$2:$B$650,2,FALSE)),"ABI",(VLOOKUP(B75,'Notes Ecrit'!$A$2:$B$650,2,FALSE)))</f>
        <v>5.5</v>
      </c>
      <c r="AI75" s="88">
        <f t="shared" si="58"/>
        <v>5.5</v>
      </c>
      <c r="AJ75" s="94">
        <f t="shared" ca="1" si="59"/>
        <v>353</v>
      </c>
      <c r="AK75" s="307">
        <f t="shared" si="60"/>
        <v>6.875</v>
      </c>
      <c r="AL75" s="207"/>
      <c r="AM75" s="207"/>
      <c r="AN75" s="207"/>
      <c r="AO75" s="207"/>
      <c r="AP75" s="207"/>
    </row>
    <row r="76" spans="1:42" ht="16.5" customHeight="1" thickBot="1" x14ac:dyDescent="0.3">
      <c r="A76" s="266" t="s">
        <v>1026</v>
      </c>
      <c r="B76" s="199">
        <v>21815522</v>
      </c>
      <c r="C76" s="205" t="s">
        <v>135</v>
      </c>
      <c r="D76" s="206" t="s">
        <v>130</v>
      </c>
      <c r="E76" s="196">
        <v>20</v>
      </c>
      <c r="F76" s="184">
        <f t="shared" si="39"/>
        <v>19.5</v>
      </c>
      <c r="G76" s="185">
        <f t="shared" si="40"/>
        <v>17</v>
      </c>
      <c r="H76" s="85">
        <f t="shared" si="41"/>
        <v>17</v>
      </c>
      <c r="I76" s="196">
        <v>3.04</v>
      </c>
      <c r="J76" s="185">
        <f t="shared" si="42"/>
        <v>20</v>
      </c>
      <c r="K76" s="196">
        <v>6.53</v>
      </c>
      <c r="L76" s="185">
        <f t="shared" si="43"/>
        <v>13</v>
      </c>
      <c r="M76" s="85">
        <f t="shared" si="44"/>
        <v>16.5</v>
      </c>
      <c r="N76" s="196">
        <v>74</v>
      </c>
      <c r="O76" s="197">
        <v>76</v>
      </c>
      <c r="P76" s="186">
        <f t="shared" si="45"/>
        <v>0.97368421052631582</v>
      </c>
      <c r="Q76" s="185">
        <f t="shared" si="46"/>
        <v>5</v>
      </c>
      <c r="R76" s="196">
        <v>47.9</v>
      </c>
      <c r="S76" s="185">
        <f t="shared" si="47"/>
        <v>5</v>
      </c>
      <c r="T76" s="85">
        <f t="shared" si="48"/>
        <v>10</v>
      </c>
      <c r="U76" s="187">
        <v>23.56</v>
      </c>
      <c r="V76" s="185">
        <f t="shared" si="49"/>
        <v>6</v>
      </c>
      <c r="W76" s="196">
        <v>0</v>
      </c>
      <c r="X76" s="185">
        <f t="shared" si="50"/>
        <v>2.5</v>
      </c>
      <c r="Y76" s="196">
        <v>1</v>
      </c>
      <c r="Z76" s="185">
        <f t="shared" si="51"/>
        <v>4.5</v>
      </c>
      <c r="AA76" s="85">
        <f t="shared" si="52"/>
        <v>13</v>
      </c>
      <c r="AB76" s="266">
        <v>33.58</v>
      </c>
      <c r="AC76" s="185">
        <f t="shared" si="53"/>
        <v>14</v>
      </c>
      <c r="AD76" s="86">
        <f t="shared" si="54"/>
        <v>14</v>
      </c>
      <c r="AE76" s="87">
        <f t="shared" si="55"/>
        <v>14.1</v>
      </c>
      <c r="AF76" s="88">
        <f t="shared" si="56"/>
        <v>14.1</v>
      </c>
      <c r="AG76" s="93">
        <f t="shared" ca="1" si="57"/>
        <v>15</v>
      </c>
      <c r="AH76" s="77">
        <f>IF(ISERROR(VLOOKUP(B76,'Notes Ecrit'!$A$2:$B$650,2,FALSE)),"ABI",(VLOOKUP(B76,'Notes Ecrit'!$A$2:$B$650,2,FALSE)))</f>
        <v>5</v>
      </c>
      <c r="AI76" s="88">
        <f t="shared" si="58"/>
        <v>5</v>
      </c>
      <c r="AJ76" s="94">
        <f t="shared" ca="1" si="59"/>
        <v>416</v>
      </c>
      <c r="AK76" s="307">
        <f t="shared" si="60"/>
        <v>9.5500000000000007</v>
      </c>
    </row>
    <row r="77" spans="1:42" ht="16.5" hidden="1" customHeight="1" thickBot="1" x14ac:dyDescent="0.3">
      <c r="A77" s="266" t="s">
        <v>1026</v>
      </c>
      <c r="B77" s="199">
        <v>21905035</v>
      </c>
      <c r="C77" s="205" t="s">
        <v>431</v>
      </c>
      <c r="D77" s="206" t="s">
        <v>229</v>
      </c>
      <c r="E77" s="196" t="s">
        <v>329</v>
      </c>
      <c r="F77" s="184" t="str">
        <f t="shared" si="39"/>
        <v>ABI</v>
      </c>
      <c r="G77" s="185">
        <f t="shared" si="40"/>
        <v>0</v>
      </c>
      <c r="H77" s="85">
        <f t="shared" si="41"/>
        <v>0</v>
      </c>
      <c r="I77" s="196" t="s">
        <v>329</v>
      </c>
      <c r="J77" s="185">
        <f t="shared" si="42"/>
        <v>0</v>
      </c>
      <c r="K77" s="196" t="s">
        <v>329</v>
      </c>
      <c r="L77" s="185">
        <f t="shared" si="43"/>
        <v>0</v>
      </c>
      <c r="M77" s="85">
        <f t="shared" si="44"/>
        <v>0</v>
      </c>
      <c r="N77" s="196" t="s">
        <v>329</v>
      </c>
      <c r="O77" s="197"/>
      <c r="P77" s="186">
        <f t="shared" si="45"/>
        <v>0</v>
      </c>
      <c r="Q77" s="185">
        <f t="shared" si="46"/>
        <v>0</v>
      </c>
      <c r="R77" s="196" t="s">
        <v>329</v>
      </c>
      <c r="S77" s="185">
        <f t="shared" si="47"/>
        <v>0</v>
      </c>
      <c r="T77" s="85">
        <f t="shared" si="48"/>
        <v>0</v>
      </c>
      <c r="U77" s="187" t="s">
        <v>329</v>
      </c>
      <c r="V77" s="185">
        <f t="shared" si="49"/>
        <v>0</v>
      </c>
      <c r="W77" s="196" t="s">
        <v>329</v>
      </c>
      <c r="X77" s="185">
        <f t="shared" si="50"/>
        <v>0</v>
      </c>
      <c r="Y77" s="196" t="s">
        <v>329</v>
      </c>
      <c r="Z77" s="185">
        <f t="shared" si="51"/>
        <v>0</v>
      </c>
      <c r="AA77" s="85">
        <f t="shared" si="52"/>
        <v>0</v>
      </c>
      <c r="AB77" s="266" t="s">
        <v>329</v>
      </c>
      <c r="AC77" s="185">
        <f t="shared" si="53"/>
        <v>0</v>
      </c>
      <c r="AD77" s="86">
        <f t="shared" si="54"/>
        <v>0</v>
      </c>
      <c r="AE77" s="87">
        <f t="shared" si="55"/>
        <v>0</v>
      </c>
      <c r="AF77" s="88">
        <f t="shared" si="56"/>
        <v>0</v>
      </c>
      <c r="AG77" s="93">
        <f t="shared" ca="1" si="57"/>
        <v>584</v>
      </c>
      <c r="AH77" s="77">
        <f>IF(ISERROR(VLOOKUP(B77,'Notes Ecrit'!$A$2:$B$650,2,FALSE)),"ABI",(VLOOKUP(B77,'Notes Ecrit'!$A$2:$B$650,2,FALSE)))</f>
        <v>9.5</v>
      </c>
      <c r="AI77" s="88">
        <f t="shared" si="58"/>
        <v>9.5</v>
      </c>
      <c r="AJ77" s="94">
        <f t="shared" ca="1" si="59"/>
        <v>38</v>
      </c>
      <c r="AK77" s="307">
        <f t="shared" si="60"/>
        <v>4.75</v>
      </c>
    </row>
    <row r="78" spans="1:42" ht="16.5" customHeight="1" thickBot="1" x14ac:dyDescent="0.3">
      <c r="A78" s="266" t="s">
        <v>74</v>
      </c>
      <c r="B78" s="199">
        <v>21916617</v>
      </c>
      <c r="C78" s="205" t="s">
        <v>425</v>
      </c>
      <c r="D78" s="206" t="s">
        <v>426</v>
      </c>
      <c r="E78" s="196">
        <v>15</v>
      </c>
      <c r="F78" s="184">
        <f t="shared" si="39"/>
        <v>17</v>
      </c>
      <c r="G78" s="185">
        <f t="shared" si="40"/>
        <v>15</v>
      </c>
      <c r="H78" s="85">
        <f t="shared" si="41"/>
        <v>15</v>
      </c>
      <c r="I78" s="196">
        <v>3.77</v>
      </c>
      <c r="J78" s="185">
        <f t="shared" si="42"/>
        <v>12</v>
      </c>
      <c r="K78" s="196">
        <v>8.4499999999999993</v>
      </c>
      <c r="L78" s="185">
        <f t="shared" si="43"/>
        <v>6</v>
      </c>
      <c r="M78" s="85">
        <f t="shared" si="44"/>
        <v>9</v>
      </c>
      <c r="N78" s="196">
        <v>35</v>
      </c>
      <c r="O78" s="197">
        <v>60</v>
      </c>
      <c r="P78" s="186">
        <f t="shared" si="45"/>
        <v>0.58333333333333337</v>
      </c>
      <c r="Q78" s="185">
        <f t="shared" si="46"/>
        <v>5.5</v>
      </c>
      <c r="R78" s="196">
        <v>26.1</v>
      </c>
      <c r="S78" s="185">
        <f t="shared" si="47"/>
        <v>4</v>
      </c>
      <c r="T78" s="85">
        <f t="shared" si="48"/>
        <v>9.5</v>
      </c>
      <c r="U78" s="187">
        <v>29.9</v>
      </c>
      <c r="V78" s="185">
        <f t="shared" si="49"/>
        <v>4</v>
      </c>
      <c r="W78" s="196">
        <v>1</v>
      </c>
      <c r="X78" s="185">
        <f t="shared" si="50"/>
        <v>2.75</v>
      </c>
      <c r="Y78" s="196">
        <v>5</v>
      </c>
      <c r="Z78" s="185">
        <f t="shared" si="51"/>
        <v>2.5</v>
      </c>
      <c r="AA78" s="85">
        <f t="shared" si="52"/>
        <v>9.25</v>
      </c>
      <c r="AB78" s="266">
        <v>43.22</v>
      </c>
      <c r="AC78" s="185">
        <f t="shared" si="53"/>
        <v>12</v>
      </c>
      <c r="AD78" s="86">
        <f t="shared" si="54"/>
        <v>12</v>
      </c>
      <c r="AE78" s="87">
        <f t="shared" si="55"/>
        <v>10.95</v>
      </c>
      <c r="AF78" s="88">
        <f t="shared" si="56"/>
        <v>10.95</v>
      </c>
      <c r="AG78" s="93">
        <f t="shared" ca="1" si="57"/>
        <v>329</v>
      </c>
      <c r="AH78" s="77">
        <f>IF(ISERROR(VLOOKUP(B78,'Notes Ecrit'!$A$2:$B$650,2,FALSE)),"ABI",(VLOOKUP(B78,'Notes Ecrit'!$A$2:$B$650,2,FALSE)))</f>
        <v>8</v>
      </c>
      <c r="AI78" s="88">
        <f t="shared" si="58"/>
        <v>8</v>
      </c>
      <c r="AJ78" s="94">
        <f t="shared" ca="1" si="59"/>
        <v>109</v>
      </c>
      <c r="AK78" s="307">
        <f t="shared" si="60"/>
        <v>9.4749999999999996</v>
      </c>
    </row>
    <row r="79" spans="1:42" ht="16.5" customHeight="1" thickBot="1" x14ac:dyDescent="0.3">
      <c r="A79" s="266" t="s">
        <v>1026</v>
      </c>
      <c r="B79" s="199">
        <v>21816057</v>
      </c>
      <c r="C79" s="205" t="s">
        <v>427</v>
      </c>
      <c r="D79" s="206" t="s">
        <v>105</v>
      </c>
      <c r="E79" s="196">
        <v>20</v>
      </c>
      <c r="F79" s="184">
        <f t="shared" si="39"/>
        <v>19.5</v>
      </c>
      <c r="G79" s="185">
        <f t="shared" si="40"/>
        <v>17</v>
      </c>
      <c r="H79" s="85">
        <f t="shared" si="41"/>
        <v>17</v>
      </c>
      <c r="I79" s="196">
        <v>3.21</v>
      </c>
      <c r="J79" s="185">
        <f t="shared" si="42"/>
        <v>17</v>
      </c>
      <c r="K79" s="196">
        <v>6.89</v>
      </c>
      <c r="L79" s="185">
        <f t="shared" si="43"/>
        <v>11</v>
      </c>
      <c r="M79" s="85">
        <f t="shared" si="44"/>
        <v>14</v>
      </c>
      <c r="N79" s="196">
        <v>62</v>
      </c>
      <c r="O79" s="197">
        <v>78</v>
      </c>
      <c r="P79" s="186">
        <f t="shared" si="45"/>
        <v>0.79487179487179482</v>
      </c>
      <c r="Q79" s="185">
        <f t="shared" si="46"/>
        <v>4</v>
      </c>
      <c r="R79" s="196">
        <v>46.2</v>
      </c>
      <c r="S79" s="185">
        <f t="shared" si="47"/>
        <v>4.5</v>
      </c>
      <c r="T79" s="85">
        <f t="shared" si="48"/>
        <v>8.5</v>
      </c>
      <c r="U79" s="187">
        <v>27.17</v>
      </c>
      <c r="V79" s="185">
        <f t="shared" si="49"/>
        <v>4.25</v>
      </c>
      <c r="W79" s="196">
        <v>0</v>
      </c>
      <c r="X79" s="185">
        <f t="shared" si="50"/>
        <v>2.5</v>
      </c>
      <c r="Y79" s="196">
        <v>4</v>
      </c>
      <c r="Z79" s="185">
        <f t="shared" si="51"/>
        <v>3</v>
      </c>
      <c r="AA79" s="85">
        <f t="shared" si="52"/>
        <v>9.75</v>
      </c>
      <c r="AB79" s="266">
        <v>35.79</v>
      </c>
      <c r="AC79" s="185">
        <f t="shared" si="53"/>
        <v>13</v>
      </c>
      <c r="AD79" s="86">
        <f t="shared" si="54"/>
        <v>13</v>
      </c>
      <c r="AE79" s="87">
        <f t="shared" si="55"/>
        <v>12.45</v>
      </c>
      <c r="AF79" s="88">
        <f t="shared" si="56"/>
        <v>12.45</v>
      </c>
      <c r="AG79" s="93">
        <f t="shared" ca="1" si="57"/>
        <v>138</v>
      </c>
      <c r="AH79" s="77">
        <f>IF(ISERROR(VLOOKUP(B79,'Notes Ecrit'!$A$2:$B$650,2,FALSE)),"ABI",(VLOOKUP(B79,'Notes Ecrit'!$A$2:$B$650,2,FALSE)))</f>
        <v>7</v>
      </c>
      <c r="AI79" s="88">
        <f t="shared" si="58"/>
        <v>7</v>
      </c>
      <c r="AJ79" s="94">
        <f t="shared" ca="1" si="59"/>
        <v>183</v>
      </c>
      <c r="AK79" s="307">
        <f t="shared" si="60"/>
        <v>9.7249999999999996</v>
      </c>
    </row>
    <row r="80" spans="1:42" s="209" customFormat="1" ht="16.5" hidden="1" customHeight="1" thickBot="1" x14ac:dyDescent="0.3">
      <c r="A80" s="266" t="s">
        <v>1026</v>
      </c>
      <c r="B80" s="199">
        <v>21920216</v>
      </c>
      <c r="C80" s="205" t="s">
        <v>434</v>
      </c>
      <c r="D80" s="206" t="s">
        <v>161</v>
      </c>
      <c r="E80" s="196" t="s">
        <v>329</v>
      </c>
      <c r="F80" s="184" t="str">
        <f t="shared" si="39"/>
        <v>ABI</v>
      </c>
      <c r="G80" s="185">
        <f t="shared" si="40"/>
        <v>0</v>
      </c>
      <c r="H80" s="85">
        <f t="shared" si="41"/>
        <v>0</v>
      </c>
      <c r="I80" s="196" t="s">
        <v>329</v>
      </c>
      <c r="J80" s="185">
        <f t="shared" si="42"/>
        <v>0</v>
      </c>
      <c r="K80" s="196" t="s">
        <v>329</v>
      </c>
      <c r="L80" s="185">
        <f t="shared" si="43"/>
        <v>0</v>
      </c>
      <c r="M80" s="85">
        <f t="shared" si="44"/>
        <v>0</v>
      </c>
      <c r="N80" s="196" t="s">
        <v>329</v>
      </c>
      <c r="O80" s="197"/>
      <c r="P80" s="186">
        <f t="shared" si="45"/>
        <v>0</v>
      </c>
      <c r="Q80" s="185">
        <f t="shared" si="46"/>
        <v>0</v>
      </c>
      <c r="R80" s="196" t="s">
        <v>329</v>
      </c>
      <c r="S80" s="185">
        <f t="shared" si="47"/>
        <v>0</v>
      </c>
      <c r="T80" s="85">
        <f t="shared" si="48"/>
        <v>0</v>
      </c>
      <c r="U80" s="187" t="s">
        <v>329</v>
      </c>
      <c r="V80" s="185">
        <f t="shared" si="49"/>
        <v>0</v>
      </c>
      <c r="W80" s="196" t="s">
        <v>329</v>
      </c>
      <c r="X80" s="185">
        <f t="shared" si="50"/>
        <v>0</v>
      </c>
      <c r="Y80" s="196" t="s">
        <v>329</v>
      </c>
      <c r="Z80" s="185">
        <f t="shared" si="51"/>
        <v>0</v>
      </c>
      <c r="AA80" s="85">
        <f t="shared" si="52"/>
        <v>0</v>
      </c>
      <c r="AB80" s="266" t="s">
        <v>329</v>
      </c>
      <c r="AC80" s="185">
        <f t="shared" si="53"/>
        <v>0</v>
      </c>
      <c r="AD80" s="86">
        <f t="shared" si="54"/>
        <v>0</v>
      </c>
      <c r="AE80" s="87">
        <f t="shared" si="55"/>
        <v>0</v>
      </c>
      <c r="AF80" s="88">
        <f t="shared" si="56"/>
        <v>0</v>
      </c>
      <c r="AG80" s="93">
        <f t="shared" ca="1" si="57"/>
        <v>584</v>
      </c>
      <c r="AH80" s="77" t="str">
        <f>IF(ISERROR(VLOOKUP(B80,'Notes Ecrit'!$A$2:$B$650,2,FALSE)),"ABI",(VLOOKUP(B80,'Notes Ecrit'!$A$2:$B$650,2,FALSE)))</f>
        <v>ABI</v>
      </c>
      <c r="AI80" s="88">
        <f t="shared" si="58"/>
        <v>0</v>
      </c>
      <c r="AJ80" s="94">
        <f t="shared" ca="1" si="59"/>
        <v>591</v>
      </c>
      <c r="AK80" s="307" t="str">
        <f t="shared" si="60"/>
        <v>DEF</v>
      </c>
      <c r="AL80" s="26"/>
      <c r="AM80" s="26"/>
      <c r="AN80" s="26"/>
      <c r="AO80" s="26"/>
      <c r="AP80" s="26"/>
    </row>
    <row r="81" spans="1:42" ht="16.5" customHeight="1" thickBot="1" x14ac:dyDescent="0.3">
      <c r="A81" s="266" t="s">
        <v>1026</v>
      </c>
      <c r="B81" s="199">
        <v>21905064</v>
      </c>
      <c r="C81" s="205" t="s">
        <v>428</v>
      </c>
      <c r="D81" s="206" t="s">
        <v>130</v>
      </c>
      <c r="E81" s="196">
        <v>18</v>
      </c>
      <c r="F81" s="184">
        <f t="shared" si="39"/>
        <v>18.5</v>
      </c>
      <c r="G81" s="185">
        <f t="shared" si="40"/>
        <v>15</v>
      </c>
      <c r="H81" s="85">
        <f t="shared" si="41"/>
        <v>15</v>
      </c>
      <c r="I81" s="196">
        <v>3.1</v>
      </c>
      <c r="J81" s="185">
        <f t="shared" si="42"/>
        <v>19</v>
      </c>
      <c r="K81" s="196">
        <v>6.49</v>
      </c>
      <c r="L81" s="185">
        <f t="shared" si="43"/>
        <v>13</v>
      </c>
      <c r="M81" s="85">
        <f t="shared" si="44"/>
        <v>16</v>
      </c>
      <c r="N81" s="196">
        <v>62</v>
      </c>
      <c r="O81" s="197">
        <v>67</v>
      </c>
      <c r="P81" s="186">
        <f t="shared" si="45"/>
        <v>0.92537313432835822</v>
      </c>
      <c r="Q81" s="185">
        <f t="shared" si="46"/>
        <v>5</v>
      </c>
      <c r="R81" s="196">
        <v>45.8</v>
      </c>
      <c r="S81" s="185">
        <f t="shared" si="47"/>
        <v>4.5</v>
      </c>
      <c r="T81" s="85">
        <f t="shared" si="48"/>
        <v>9.5</v>
      </c>
      <c r="U81" s="187">
        <v>28.44</v>
      </c>
      <c r="V81" s="185">
        <f t="shared" si="49"/>
        <v>3.75</v>
      </c>
      <c r="W81" s="196">
        <v>-4</v>
      </c>
      <c r="X81" s="185">
        <f t="shared" si="50"/>
        <v>1.5</v>
      </c>
      <c r="Y81" s="196">
        <v>10</v>
      </c>
      <c r="Z81" s="185">
        <f t="shared" si="51"/>
        <v>0</v>
      </c>
      <c r="AA81" s="85">
        <f t="shared" si="52"/>
        <v>5.25</v>
      </c>
      <c r="AB81" s="266">
        <v>38.67</v>
      </c>
      <c r="AC81" s="185">
        <f t="shared" si="53"/>
        <v>11</v>
      </c>
      <c r="AD81" s="86">
        <f t="shared" si="54"/>
        <v>11</v>
      </c>
      <c r="AE81" s="87">
        <f t="shared" si="55"/>
        <v>11.35</v>
      </c>
      <c r="AF81" s="88">
        <f t="shared" si="56"/>
        <v>11.35</v>
      </c>
      <c r="AG81" s="93">
        <f t="shared" ca="1" si="57"/>
        <v>278</v>
      </c>
      <c r="AH81" s="77">
        <f>IF(ISERROR(VLOOKUP(B81,'Notes Ecrit'!$A$2:$B$650,2,FALSE)),"ABI",(VLOOKUP(B81,'Notes Ecrit'!$A$2:$B$650,2,FALSE)))</f>
        <v>9</v>
      </c>
      <c r="AI81" s="88">
        <f t="shared" si="58"/>
        <v>9</v>
      </c>
      <c r="AJ81" s="94">
        <f t="shared" ca="1" si="59"/>
        <v>58</v>
      </c>
      <c r="AK81" s="307">
        <f t="shared" si="60"/>
        <v>10.175000000000001</v>
      </c>
    </row>
    <row r="82" spans="1:42" ht="16.5" customHeight="1" thickBot="1" x14ac:dyDescent="0.3">
      <c r="A82" s="266" t="s">
        <v>1026</v>
      </c>
      <c r="B82" s="199">
        <v>21911965</v>
      </c>
      <c r="C82" s="205" t="s">
        <v>429</v>
      </c>
      <c r="D82" s="206" t="s">
        <v>185</v>
      </c>
      <c r="E82" s="196">
        <v>18</v>
      </c>
      <c r="F82" s="184">
        <f t="shared" si="39"/>
        <v>18.5</v>
      </c>
      <c r="G82" s="185">
        <f t="shared" si="40"/>
        <v>15</v>
      </c>
      <c r="H82" s="85">
        <f t="shared" si="41"/>
        <v>15</v>
      </c>
      <c r="I82" s="196">
        <v>3.37</v>
      </c>
      <c r="J82" s="185">
        <f t="shared" si="42"/>
        <v>14</v>
      </c>
      <c r="K82" s="196">
        <v>6.27</v>
      </c>
      <c r="L82" s="185">
        <f t="shared" si="43"/>
        <v>15</v>
      </c>
      <c r="M82" s="85">
        <f t="shared" si="44"/>
        <v>14.5</v>
      </c>
      <c r="N82" s="196">
        <v>46</v>
      </c>
      <c r="O82" s="197">
        <v>64</v>
      </c>
      <c r="P82" s="186">
        <f t="shared" si="45"/>
        <v>0.71875</v>
      </c>
      <c r="Q82" s="185">
        <f t="shared" si="46"/>
        <v>4</v>
      </c>
      <c r="R82" s="196">
        <v>38.6</v>
      </c>
      <c r="S82" s="185">
        <f t="shared" si="47"/>
        <v>2.5</v>
      </c>
      <c r="T82" s="85">
        <f t="shared" si="48"/>
        <v>6.5</v>
      </c>
      <c r="U82" s="187">
        <v>27</v>
      </c>
      <c r="V82" s="185">
        <f t="shared" si="49"/>
        <v>4.25</v>
      </c>
      <c r="W82" s="196">
        <v>1</v>
      </c>
      <c r="X82" s="185">
        <f t="shared" si="50"/>
        <v>2.75</v>
      </c>
      <c r="Y82" s="196">
        <v>6</v>
      </c>
      <c r="Z82" s="185">
        <f t="shared" si="51"/>
        <v>2</v>
      </c>
      <c r="AA82" s="85">
        <f t="shared" si="52"/>
        <v>9</v>
      </c>
      <c r="AB82" s="266">
        <v>43.28</v>
      </c>
      <c r="AC82" s="185">
        <f t="shared" si="53"/>
        <v>8</v>
      </c>
      <c r="AD82" s="86">
        <f t="shared" si="54"/>
        <v>8</v>
      </c>
      <c r="AE82" s="87">
        <f t="shared" si="55"/>
        <v>10.6</v>
      </c>
      <c r="AF82" s="88">
        <f t="shared" si="56"/>
        <v>10.6</v>
      </c>
      <c r="AG82" s="93">
        <f t="shared" ca="1" si="57"/>
        <v>368</v>
      </c>
      <c r="AH82" s="77">
        <f>IF(ISERROR(VLOOKUP(B82,'Notes Ecrit'!$A$2:$B$650,2,FALSE)),"ABI",(VLOOKUP(B82,'Notes Ecrit'!$A$2:$B$650,2,FALSE)))</f>
        <v>3.5</v>
      </c>
      <c r="AI82" s="88">
        <f t="shared" si="58"/>
        <v>3.5</v>
      </c>
      <c r="AJ82" s="94">
        <f t="shared" ca="1" si="59"/>
        <v>529</v>
      </c>
      <c r="AK82" s="307">
        <f t="shared" si="60"/>
        <v>7.05</v>
      </c>
    </row>
    <row r="83" spans="1:42" s="198" customFormat="1" ht="16.5" customHeight="1" thickBot="1" x14ac:dyDescent="0.3">
      <c r="A83" s="266" t="s">
        <v>1026</v>
      </c>
      <c r="B83" s="199">
        <v>21902523</v>
      </c>
      <c r="C83" s="205" t="s">
        <v>430</v>
      </c>
      <c r="D83" s="206" t="s">
        <v>159</v>
      </c>
      <c r="E83" s="196">
        <v>18</v>
      </c>
      <c r="F83" s="184">
        <f t="shared" si="39"/>
        <v>18.5</v>
      </c>
      <c r="G83" s="185">
        <f t="shared" si="40"/>
        <v>15</v>
      </c>
      <c r="H83" s="85">
        <f t="shared" si="41"/>
        <v>15</v>
      </c>
      <c r="I83" s="196">
        <v>2.9</v>
      </c>
      <c r="J83" s="185">
        <f t="shared" si="42"/>
        <v>20</v>
      </c>
      <c r="K83" s="196">
        <v>6.29</v>
      </c>
      <c r="L83" s="185">
        <f t="shared" si="43"/>
        <v>15</v>
      </c>
      <c r="M83" s="85">
        <f t="shared" si="44"/>
        <v>17.5</v>
      </c>
      <c r="N83" s="196">
        <v>46</v>
      </c>
      <c r="O83" s="197">
        <v>62</v>
      </c>
      <c r="P83" s="186">
        <f t="shared" si="45"/>
        <v>0.74193548387096775</v>
      </c>
      <c r="Q83" s="185">
        <f t="shared" si="46"/>
        <v>4</v>
      </c>
      <c r="R83" s="196">
        <v>51.3</v>
      </c>
      <c r="S83" s="185">
        <f t="shared" si="47"/>
        <v>6</v>
      </c>
      <c r="T83" s="85">
        <f t="shared" si="48"/>
        <v>10</v>
      </c>
      <c r="U83" s="187">
        <v>23.3</v>
      </c>
      <c r="V83" s="185">
        <f t="shared" si="49"/>
        <v>6.25</v>
      </c>
      <c r="W83" s="196">
        <v>-8</v>
      </c>
      <c r="X83" s="185">
        <f t="shared" si="50"/>
        <v>1</v>
      </c>
      <c r="Y83" s="196">
        <v>1</v>
      </c>
      <c r="Z83" s="185">
        <f t="shared" si="51"/>
        <v>4.5</v>
      </c>
      <c r="AA83" s="85">
        <f t="shared" si="52"/>
        <v>11.75</v>
      </c>
      <c r="AB83" s="266">
        <v>36.590000000000003</v>
      </c>
      <c r="AC83" s="185">
        <f t="shared" si="53"/>
        <v>12</v>
      </c>
      <c r="AD83" s="86">
        <f t="shared" si="54"/>
        <v>12</v>
      </c>
      <c r="AE83" s="87">
        <f t="shared" si="55"/>
        <v>13.25</v>
      </c>
      <c r="AF83" s="88">
        <f t="shared" si="56"/>
        <v>13.25</v>
      </c>
      <c r="AG83" s="93">
        <f t="shared" ca="1" si="57"/>
        <v>60</v>
      </c>
      <c r="AH83" s="77">
        <f>IF(ISERROR(VLOOKUP(B83,'Notes Ecrit'!$A$2:$B$650,2,FALSE)),"ABI",(VLOOKUP(B83,'Notes Ecrit'!$A$2:$B$650,2,FALSE)))</f>
        <v>7.5</v>
      </c>
      <c r="AI83" s="88">
        <f t="shared" si="58"/>
        <v>7.5</v>
      </c>
      <c r="AJ83" s="94">
        <f t="shared" ca="1" si="59"/>
        <v>137</v>
      </c>
      <c r="AK83" s="307">
        <f t="shared" si="60"/>
        <v>10.375</v>
      </c>
      <c r="AL83" s="26"/>
      <c r="AM83" s="26"/>
      <c r="AN83" s="26"/>
      <c r="AO83" s="26"/>
      <c r="AP83" s="26"/>
    </row>
    <row r="84" spans="1:42" ht="16.5" hidden="1" customHeight="1" thickBot="1" x14ac:dyDescent="0.3">
      <c r="A84" s="266" t="s">
        <v>1026</v>
      </c>
      <c r="B84" s="193">
        <v>21901289</v>
      </c>
      <c r="C84" s="208" t="s">
        <v>439</v>
      </c>
      <c r="D84" s="203" t="s">
        <v>92</v>
      </c>
      <c r="E84" s="196" t="s">
        <v>329</v>
      </c>
      <c r="F84" s="184" t="str">
        <f t="shared" si="39"/>
        <v>ABI</v>
      </c>
      <c r="G84" s="185">
        <f t="shared" si="40"/>
        <v>0</v>
      </c>
      <c r="H84" s="85">
        <f t="shared" si="41"/>
        <v>0</v>
      </c>
      <c r="I84" s="196" t="s">
        <v>329</v>
      </c>
      <c r="J84" s="185">
        <f t="shared" si="42"/>
        <v>0</v>
      </c>
      <c r="K84" s="196" t="s">
        <v>329</v>
      </c>
      <c r="L84" s="185">
        <f t="shared" si="43"/>
        <v>0</v>
      </c>
      <c r="M84" s="85">
        <f t="shared" si="44"/>
        <v>0</v>
      </c>
      <c r="N84" s="196" t="s">
        <v>329</v>
      </c>
      <c r="O84" s="197"/>
      <c r="P84" s="186">
        <f t="shared" si="45"/>
        <v>0</v>
      </c>
      <c r="Q84" s="185">
        <f t="shared" si="46"/>
        <v>0</v>
      </c>
      <c r="R84" s="196" t="s">
        <v>329</v>
      </c>
      <c r="S84" s="185">
        <f t="shared" si="47"/>
        <v>0</v>
      </c>
      <c r="T84" s="85">
        <f t="shared" si="48"/>
        <v>0</v>
      </c>
      <c r="U84" s="187" t="s">
        <v>329</v>
      </c>
      <c r="V84" s="185">
        <f t="shared" si="49"/>
        <v>0</v>
      </c>
      <c r="W84" s="196" t="s">
        <v>329</v>
      </c>
      <c r="X84" s="185">
        <f t="shared" si="50"/>
        <v>0</v>
      </c>
      <c r="Y84" s="196" t="s">
        <v>329</v>
      </c>
      <c r="Z84" s="185">
        <f t="shared" si="51"/>
        <v>0</v>
      </c>
      <c r="AA84" s="85">
        <f t="shared" si="52"/>
        <v>0</v>
      </c>
      <c r="AB84" s="266" t="s">
        <v>329</v>
      </c>
      <c r="AC84" s="185">
        <f t="shared" si="53"/>
        <v>0</v>
      </c>
      <c r="AD84" s="86">
        <f t="shared" si="54"/>
        <v>0</v>
      </c>
      <c r="AE84" s="87">
        <f t="shared" si="55"/>
        <v>0</v>
      </c>
      <c r="AF84" s="88">
        <f t="shared" si="56"/>
        <v>0</v>
      </c>
      <c r="AG84" s="93">
        <f t="shared" ca="1" si="57"/>
        <v>584</v>
      </c>
      <c r="AH84" s="77" t="str">
        <f>IF(ISERROR(VLOOKUP(B84,'Notes Ecrit'!$A$2:$B$650,2,FALSE)),"ABI",(VLOOKUP(B84,'Notes Ecrit'!$A$2:$B$650,2,FALSE)))</f>
        <v>ABI</v>
      </c>
      <c r="AI84" s="88">
        <f t="shared" si="58"/>
        <v>0</v>
      </c>
      <c r="AJ84" s="94">
        <f t="shared" ca="1" si="59"/>
        <v>591</v>
      </c>
      <c r="AK84" s="307" t="str">
        <f t="shared" si="60"/>
        <v>DEF</v>
      </c>
      <c r="AL84" s="212"/>
      <c r="AM84" s="212"/>
      <c r="AN84" s="212"/>
      <c r="AO84" s="212"/>
      <c r="AP84" s="212"/>
    </row>
    <row r="85" spans="1:42" ht="16.5" customHeight="1" thickBot="1" x14ac:dyDescent="0.3">
      <c r="A85" s="266" t="s">
        <v>1026</v>
      </c>
      <c r="B85" s="199">
        <v>21908826</v>
      </c>
      <c r="C85" s="205" t="s">
        <v>432</v>
      </c>
      <c r="D85" s="206" t="s">
        <v>323</v>
      </c>
      <c r="E85" s="196">
        <v>18</v>
      </c>
      <c r="F85" s="184">
        <f t="shared" si="39"/>
        <v>18.5</v>
      </c>
      <c r="G85" s="185">
        <f t="shared" si="40"/>
        <v>15</v>
      </c>
      <c r="H85" s="85">
        <f t="shared" si="41"/>
        <v>15</v>
      </c>
      <c r="I85" s="196">
        <v>3.25</v>
      </c>
      <c r="J85" s="185">
        <f t="shared" si="42"/>
        <v>16</v>
      </c>
      <c r="K85" s="196">
        <v>6.94</v>
      </c>
      <c r="L85" s="185">
        <f t="shared" si="43"/>
        <v>10</v>
      </c>
      <c r="M85" s="85">
        <f t="shared" si="44"/>
        <v>13</v>
      </c>
      <c r="N85" s="196">
        <v>79</v>
      </c>
      <c r="O85" s="197">
        <v>72</v>
      </c>
      <c r="P85" s="186">
        <f t="shared" si="45"/>
        <v>1.0972222222222223</v>
      </c>
      <c r="Q85" s="185">
        <f t="shared" si="46"/>
        <v>5.5</v>
      </c>
      <c r="R85" s="196">
        <v>52.3</v>
      </c>
      <c r="S85" s="185">
        <f t="shared" si="47"/>
        <v>6</v>
      </c>
      <c r="T85" s="85">
        <f t="shared" si="48"/>
        <v>11.5</v>
      </c>
      <c r="U85" s="187">
        <v>27.84</v>
      </c>
      <c r="V85" s="185">
        <f t="shared" si="49"/>
        <v>4</v>
      </c>
      <c r="W85" s="196">
        <v>-28</v>
      </c>
      <c r="X85" s="185">
        <f t="shared" si="50"/>
        <v>0</v>
      </c>
      <c r="Y85" s="196">
        <v>8</v>
      </c>
      <c r="Z85" s="185">
        <f t="shared" si="51"/>
        <v>1</v>
      </c>
      <c r="AA85" s="85">
        <f t="shared" si="52"/>
        <v>5</v>
      </c>
      <c r="AB85" s="266">
        <v>35.01</v>
      </c>
      <c r="AC85" s="185">
        <f t="shared" si="53"/>
        <v>13</v>
      </c>
      <c r="AD85" s="86">
        <f t="shared" si="54"/>
        <v>13</v>
      </c>
      <c r="AE85" s="87">
        <f t="shared" si="55"/>
        <v>11.5</v>
      </c>
      <c r="AF85" s="88">
        <f t="shared" si="56"/>
        <v>11.5</v>
      </c>
      <c r="AG85" s="93">
        <f t="shared" ca="1" si="57"/>
        <v>253</v>
      </c>
      <c r="AH85" s="77">
        <f>IF(ISERROR(VLOOKUP(B85,'Notes Ecrit'!$A$2:$B$650,2,FALSE)),"ABI",(VLOOKUP(B85,'Notes Ecrit'!$A$2:$B$650,2,FALSE)))</f>
        <v>9</v>
      </c>
      <c r="AI85" s="88">
        <f t="shared" si="58"/>
        <v>9</v>
      </c>
      <c r="AJ85" s="94">
        <f t="shared" ca="1" si="59"/>
        <v>58</v>
      </c>
      <c r="AK85" s="307">
        <f t="shared" si="60"/>
        <v>10.25</v>
      </c>
    </row>
    <row r="86" spans="1:42" ht="16.5" hidden="1" customHeight="1" thickBot="1" x14ac:dyDescent="0.3">
      <c r="A86" s="266" t="s">
        <v>1026</v>
      </c>
      <c r="B86" s="218">
        <v>21910951</v>
      </c>
      <c r="C86" s="219" t="s">
        <v>442</v>
      </c>
      <c r="D86" s="220" t="s">
        <v>443</v>
      </c>
      <c r="E86" s="196" t="s">
        <v>329</v>
      </c>
      <c r="F86" s="184" t="str">
        <f t="shared" si="39"/>
        <v>ABI</v>
      </c>
      <c r="G86" s="185">
        <f t="shared" si="40"/>
        <v>0</v>
      </c>
      <c r="H86" s="85">
        <f t="shared" si="41"/>
        <v>0</v>
      </c>
      <c r="I86" s="196" t="s">
        <v>329</v>
      </c>
      <c r="J86" s="185">
        <f t="shared" si="42"/>
        <v>0</v>
      </c>
      <c r="K86" s="196" t="s">
        <v>329</v>
      </c>
      <c r="L86" s="185">
        <f t="shared" si="43"/>
        <v>0</v>
      </c>
      <c r="M86" s="85">
        <f t="shared" si="44"/>
        <v>0</v>
      </c>
      <c r="N86" s="196" t="s">
        <v>329</v>
      </c>
      <c r="O86" s="197"/>
      <c r="P86" s="186">
        <f t="shared" si="45"/>
        <v>0</v>
      </c>
      <c r="Q86" s="185">
        <f t="shared" si="46"/>
        <v>0</v>
      </c>
      <c r="R86" s="196" t="s">
        <v>329</v>
      </c>
      <c r="S86" s="185">
        <f t="shared" si="47"/>
        <v>0</v>
      </c>
      <c r="T86" s="85">
        <f t="shared" si="48"/>
        <v>0</v>
      </c>
      <c r="U86" s="187" t="s">
        <v>329</v>
      </c>
      <c r="V86" s="185">
        <f t="shared" si="49"/>
        <v>0</v>
      </c>
      <c r="W86" s="196" t="s">
        <v>329</v>
      </c>
      <c r="X86" s="185">
        <f t="shared" si="50"/>
        <v>0</v>
      </c>
      <c r="Y86" s="196" t="s">
        <v>329</v>
      </c>
      <c r="Z86" s="185">
        <f t="shared" si="51"/>
        <v>0</v>
      </c>
      <c r="AA86" s="85">
        <f t="shared" si="52"/>
        <v>0</v>
      </c>
      <c r="AB86" s="266" t="s">
        <v>329</v>
      </c>
      <c r="AC86" s="185">
        <f t="shared" si="53"/>
        <v>0</v>
      </c>
      <c r="AD86" s="86">
        <f t="shared" si="54"/>
        <v>0</v>
      </c>
      <c r="AE86" s="87">
        <f t="shared" si="55"/>
        <v>0</v>
      </c>
      <c r="AF86" s="88">
        <f t="shared" si="56"/>
        <v>0</v>
      </c>
      <c r="AG86" s="93">
        <f t="shared" ca="1" si="57"/>
        <v>584</v>
      </c>
      <c r="AH86" s="77" t="str">
        <f>IF(ISERROR(VLOOKUP(B86,'Notes Ecrit'!$A$2:$B$650,2,FALSE)),"ABI",(VLOOKUP(B86,'Notes Ecrit'!$A$2:$B$650,2,FALSE)))</f>
        <v>ABI</v>
      </c>
      <c r="AI86" s="88">
        <f t="shared" si="58"/>
        <v>0</v>
      </c>
      <c r="AJ86" s="94">
        <f t="shared" ca="1" si="59"/>
        <v>591</v>
      </c>
      <c r="AK86" s="307" t="str">
        <f t="shared" si="60"/>
        <v>DEF</v>
      </c>
      <c r="AL86" s="209"/>
      <c r="AM86" s="209"/>
      <c r="AN86" s="209"/>
      <c r="AO86" s="209"/>
      <c r="AP86" s="209"/>
    </row>
    <row r="87" spans="1:42" ht="16.5" customHeight="1" thickBot="1" x14ac:dyDescent="0.3">
      <c r="A87" s="266" t="s">
        <v>74</v>
      </c>
      <c r="B87" s="199">
        <v>21804699</v>
      </c>
      <c r="C87" s="205" t="s">
        <v>433</v>
      </c>
      <c r="D87" s="206" t="s">
        <v>206</v>
      </c>
      <c r="E87" s="196">
        <v>10</v>
      </c>
      <c r="F87" s="184">
        <f t="shared" si="39"/>
        <v>14.5</v>
      </c>
      <c r="G87" s="185">
        <f t="shared" si="40"/>
        <v>10</v>
      </c>
      <c r="H87" s="85">
        <f t="shared" si="41"/>
        <v>10</v>
      </c>
      <c r="I87" s="196" t="s">
        <v>1025</v>
      </c>
      <c r="J87" s="185" t="str">
        <f t="shared" si="42"/>
        <v>DSP</v>
      </c>
      <c r="K87" s="196" t="s">
        <v>1025</v>
      </c>
      <c r="L87" s="185" t="str">
        <f t="shared" si="43"/>
        <v>DSP</v>
      </c>
      <c r="M87" s="85" t="str">
        <f t="shared" si="44"/>
        <v>DSP</v>
      </c>
      <c r="N87" s="196">
        <v>37.5</v>
      </c>
      <c r="O87" s="197">
        <v>62</v>
      </c>
      <c r="P87" s="186">
        <f t="shared" si="45"/>
        <v>0.60483870967741937</v>
      </c>
      <c r="Q87" s="185">
        <f t="shared" si="46"/>
        <v>6</v>
      </c>
      <c r="R87" s="196">
        <v>27</v>
      </c>
      <c r="S87" s="185">
        <f t="shared" si="47"/>
        <v>4</v>
      </c>
      <c r="T87" s="85">
        <f t="shared" si="48"/>
        <v>10</v>
      </c>
      <c r="U87" s="187" t="s">
        <v>1025</v>
      </c>
      <c r="V87" s="185" t="str">
        <f t="shared" si="49"/>
        <v>DSP</v>
      </c>
      <c r="W87" s="196" t="s">
        <v>1025</v>
      </c>
      <c r="X87" s="185" t="str">
        <f t="shared" si="50"/>
        <v>DSP</v>
      </c>
      <c r="Y87" s="196" t="s">
        <v>1025</v>
      </c>
      <c r="Z87" s="185" t="str">
        <f t="shared" si="51"/>
        <v>DSP</v>
      </c>
      <c r="AA87" s="85" t="str">
        <f t="shared" si="52"/>
        <v>DSP</v>
      </c>
      <c r="AB87" s="266" t="s">
        <v>1025</v>
      </c>
      <c r="AC87" s="185" t="str">
        <f t="shared" si="53"/>
        <v>DSP</v>
      </c>
      <c r="AD87" s="86" t="str">
        <f t="shared" si="54"/>
        <v>DSP</v>
      </c>
      <c r="AE87" s="87">
        <f t="shared" si="55"/>
        <v>10</v>
      </c>
      <c r="AF87" s="88">
        <f t="shared" si="56"/>
        <v>10</v>
      </c>
      <c r="AG87" s="93">
        <f t="shared" ca="1" si="57"/>
        <v>424</v>
      </c>
      <c r="AH87" s="77">
        <f>IF(ISERROR(VLOOKUP(B87,'Notes Ecrit'!$A$2:$B$650,2,FALSE)),"ABI",(VLOOKUP(B87,'Notes Ecrit'!$A$2:$B$650,2,FALSE)))</f>
        <v>6.5</v>
      </c>
      <c r="AI87" s="88">
        <f t="shared" si="58"/>
        <v>6.5</v>
      </c>
      <c r="AJ87" s="94">
        <f t="shared" ca="1" si="59"/>
        <v>238</v>
      </c>
      <c r="AK87" s="307">
        <f t="shared" si="60"/>
        <v>8.25</v>
      </c>
      <c r="AL87" s="204"/>
      <c r="AM87" s="204"/>
      <c r="AN87" s="204"/>
      <c r="AO87" s="204"/>
      <c r="AP87" s="204"/>
    </row>
    <row r="88" spans="1:42" ht="16.5" customHeight="1" thickBot="1" x14ac:dyDescent="0.3">
      <c r="A88" s="266" t="s">
        <v>74</v>
      </c>
      <c r="B88" s="199">
        <v>21906171</v>
      </c>
      <c r="C88" s="205" t="s">
        <v>435</v>
      </c>
      <c r="D88" s="206" t="s">
        <v>312</v>
      </c>
      <c r="E88" s="196">
        <v>9</v>
      </c>
      <c r="F88" s="184">
        <f t="shared" si="39"/>
        <v>14</v>
      </c>
      <c r="G88" s="185">
        <f t="shared" si="40"/>
        <v>9</v>
      </c>
      <c r="H88" s="85">
        <f t="shared" si="41"/>
        <v>9</v>
      </c>
      <c r="I88" s="196">
        <v>4.0599999999999996</v>
      </c>
      <c r="J88" s="185">
        <f t="shared" si="42"/>
        <v>7</v>
      </c>
      <c r="K88" s="196">
        <v>8.89</v>
      </c>
      <c r="L88" s="185">
        <f t="shared" si="43"/>
        <v>3</v>
      </c>
      <c r="M88" s="85">
        <f t="shared" si="44"/>
        <v>5</v>
      </c>
      <c r="N88" s="380">
        <v>29</v>
      </c>
      <c r="O88" s="197">
        <v>68</v>
      </c>
      <c r="P88" s="186">
        <f t="shared" si="45"/>
        <v>0.4264705882352941</v>
      </c>
      <c r="Q88" s="185">
        <f t="shared" si="46"/>
        <v>4</v>
      </c>
      <c r="R88" s="196">
        <v>25.4</v>
      </c>
      <c r="S88" s="185">
        <f t="shared" si="47"/>
        <v>3.5</v>
      </c>
      <c r="T88" s="85">
        <f t="shared" si="48"/>
        <v>7.5</v>
      </c>
      <c r="U88" s="187">
        <v>33.6</v>
      </c>
      <c r="V88" s="185">
        <f t="shared" si="49"/>
        <v>2</v>
      </c>
      <c r="W88" s="196">
        <v>2</v>
      </c>
      <c r="X88" s="185">
        <f t="shared" si="50"/>
        <v>3</v>
      </c>
      <c r="Y88" s="196">
        <v>10</v>
      </c>
      <c r="Z88" s="185">
        <f t="shared" si="51"/>
        <v>0</v>
      </c>
      <c r="AA88" s="85">
        <f t="shared" si="52"/>
        <v>5</v>
      </c>
      <c r="AB88" s="266">
        <v>50.41</v>
      </c>
      <c r="AC88" s="185">
        <f t="shared" si="53"/>
        <v>8</v>
      </c>
      <c r="AD88" s="86">
        <f t="shared" si="54"/>
        <v>8</v>
      </c>
      <c r="AE88" s="87">
        <f t="shared" si="55"/>
        <v>6.9</v>
      </c>
      <c r="AF88" s="88">
        <f t="shared" si="56"/>
        <v>6.9</v>
      </c>
      <c r="AG88" s="93">
        <f t="shared" ca="1" si="57"/>
        <v>561</v>
      </c>
      <c r="AH88" s="77">
        <f>IF(ISERROR(VLOOKUP(B88,'Notes Ecrit'!$A$2:$B$650,2,FALSE)),"ABI",(VLOOKUP(B88,'Notes Ecrit'!$A$2:$B$650,2,FALSE)))</f>
        <v>4</v>
      </c>
      <c r="AI88" s="88">
        <f t="shared" si="58"/>
        <v>4</v>
      </c>
      <c r="AJ88" s="94">
        <f t="shared" ca="1" si="59"/>
        <v>489</v>
      </c>
      <c r="AK88" s="307">
        <f t="shared" si="60"/>
        <v>5.45</v>
      </c>
      <c r="AL88" s="207"/>
      <c r="AM88" s="207"/>
      <c r="AN88" s="207"/>
      <c r="AO88" s="207"/>
      <c r="AP88" s="207"/>
    </row>
    <row r="89" spans="1:42" s="209" customFormat="1" ht="16.5" customHeight="1" thickBot="1" x14ac:dyDescent="0.3">
      <c r="A89" s="266" t="s">
        <v>74</v>
      </c>
      <c r="B89" s="199">
        <v>21810217</v>
      </c>
      <c r="C89" s="205" t="s">
        <v>436</v>
      </c>
      <c r="D89" s="206" t="s">
        <v>437</v>
      </c>
      <c r="E89" s="196">
        <v>10</v>
      </c>
      <c r="F89" s="184">
        <f t="shared" si="39"/>
        <v>14.5</v>
      </c>
      <c r="G89" s="185">
        <f t="shared" si="40"/>
        <v>10</v>
      </c>
      <c r="H89" s="85">
        <f t="shared" si="41"/>
        <v>10</v>
      </c>
      <c r="I89" s="196">
        <v>3.46</v>
      </c>
      <c r="J89" s="185">
        <f t="shared" si="42"/>
        <v>17</v>
      </c>
      <c r="K89" s="196">
        <v>7.77</v>
      </c>
      <c r="L89" s="185">
        <f t="shared" si="43"/>
        <v>11</v>
      </c>
      <c r="M89" s="85">
        <f t="shared" si="44"/>
        <v>14</v>
      </c>
      <c r="N89" s="196">
        <v>41</v>
      </c>
      <c r="O89" s="197">
        <v>55</v>
      </c>
      <c r="P89" s="186">
        <f t="shared" si="45"/>
        <v>0.74545454545454548</v>
      </c>
      <c r="Q89" s="185">
        <f t="shared" si="46"/>
        <v>6.5</v>
      </c>
      <c r="R89" s="196">
        <v>38.200000000000003</v>
      </c>
      <c r="S89" s="185">
        <f t="shared" si="47"/>
        <v>7</v>
      </c>
      <c r="T89" s="85">
        <f t="shared" si="48"/>
        <v>13.5</v>
      </c>
      <c r="U89" s="187">
        <v>25.54</v>
      </c>
      <c r="V89" s="185">
        <f t="shared" si="49"/>
        <v>6</v>
      </c>
      <c r="W89" s="196">
        <v>10</v>
      </c>
      <c r="X89" s="185">
        <f t="shared" si="50"/>
        <v>4</v>
      </c>
      <c r="Y89" s="196">
        <v>1</v>
      </c>
      <c r="Z89" s="185">
        <f t="shared" si="51"/>
        <v>4.5</v>
      </c>
      <c r="AA89" s="85">
        <f t="shared" si="52"/>
        <v>14.5</v>
      </c>
      <c r="AB89" s="266">
        <v>45.61</v>
      </c>
      <c r="AC89" s="185">
        <f t="shared" si="53"/>
        <v>11</v>
      </c>
      <c r="AD89" s="86">
        <f t="shared" si="54"/>
        <v>11</v>
      </c>
      <c r="AE89" s="87">
        <f t="shared" si="55"/>
        <v>12.6</v>
      </c>
      <c r="AF89" s="88">
        <f t="shared" si="56"/>
        <v>12.6</v>
      </c>
      <c r="AG89" s="93">
        <f t="shared" ca="1" si="57"/>
        <v>118</v>
      </c>
      <c r="AH89" s="77">
        <f>IF(ISERROR(VLOOKUP(B89,'Notes Ecrit'!$A$2:$B$650,2,FALSE)),"ABI",(VLOOKUP(B89,'Notes Ecrit'!$A$2:$B$650,2,FALSE)))</f>
        <v>10</v>
      </c>
      <c r="AI89" s="88">
        <f t="shared" si="58"/>
        <v>10</v>
      </c>
      <c r="AJ89" s="94">
        <f t="shared" ca="1" si="59"/>
        <v>26</v>
      </c>
      <c r="AK89" s="307">
        <f t="shared" si="60"/>
        <v>11.3</v>
      </c>
      <c r="AL89" s="26"/>
      <c r="AM89" s="26"/>
      <c r="AN89" s="26"/>
      <c r="AO89" s="26"/>
      <c r="AP89" s="26"/>
    </row>
    <row r="90" spans="1:42" s="209" customFormat="1" ht="16.5" customHeight="1" thickBot="1" x14ac:dyDescent="0.3">
      <c r="A90" s="266" t="s">
        <v>1026</v>
      </c>
      <c r="B90" s="199">
        <v>21910512</v>
      </c>
      <c r="C90" s="205" t="s">
        <v>438</v>
      </c>
      <c r="D90" s="206" t="s">
        <v>129</v>
      </c>
      <c r="E90" s="196">
        <v>20</v>
      </c>
      <c r="F90" s="184">
        <f t="shared" si="39"/>
        <v>19.5</v>
      </c>
      <c r="G90" s="185">
        <f t="shared" si="40"/>
        <v>17</v>
      </c>
      <c r="H90" s="85">
        <f t="shared" si="41"/>
        <v>17</v>
      </c>
      <c r="I90" s="196">
        <v>3.27</v>
      </c>
      <c r="J90" s="185">
        <f t="shared" si="42"/>
        <v>16</v>
      </c>
      <c r="K90" s="196">
        <v>6.69</v>
      </c>
      <c r="L90" s="185">
        <f t="shared" si="43"/>
        <v>12</v>
      </c>
      <c r="M90" s="85">
        <f t="shared" si="44"/>
        <v>14</v>
      </c>
      <c r="N90" s="196">
        <v>33</v>
      </c>
      <c r="O90" s="197">
        <v>57</v>
      </c>
      <c r="P90" s="186">
        <f t="shared" si="45"/>
        <v>0.57894736842105265</v>
      </c>
      <c r="Q90" s="185">
        <f t="shared" si="46"/>
        <v>3</v>
      </c>
      <c r="R90" s="196">
        <v>46.5</v>
      </c>
      <c r="S90" s="185">
        <f t="shared" si="47"/>
        <v>4.5</v>
      </c>
      <c r="T90" s="85">
        <f t="shared" si="48"/>
        <v>7.5</v>
      </c>
      <c r="U90" s="187">
        <v>25.54</v>
      </c>
      <c r="V90" s="185">
        <f t="shared" si="49"/>
        <v>5</v>
      </c>
      <c r="W90" s="196">
        <v>-6</v>
      </c>
      <c r="X90" s="185">
        <f t="shared" si="50"/>
        <v>1.25</v>
      </c>
      <c r="Y90" s="196">
        <v>8</v>
      </c>
      <c r="Z90" s="185">
        <f t="shared" si="51"/>
        <v>1</v>
      </c>
      <c r="AA90" s="85">
        <f t="shared" si="52"/>
        <v>7.25</v>
      </c>
      <c r="AB90" s="266">
        <v>46.1</v>
      </c>
      <c r="AC90" s="185">
        <f t="shared" si="53"/>
        <v>7</v>
      </c>
      <c r="AD90" s="86">
        <f t="shared" si="54"/>
        <v>7</v>
      </c>
      <c r="AE90" s="87">
        <f t="shared" si="55"/>
        <v>10.55</v>
      </c>
      <c r="AF90" s="88">
        <f t="shared" si="56"/>
        <v>10.55</v>
      </c>
      <c r="AG90" s="93">
        <f t="shared" ca="1" si="57"/>
        <v>378</v>
      </c>
      <c r="AH90" s="77">
        <f>IF(ISERROR(VLOOKUP(B90,'Notes Ecrit'!$A$2:$B$650,2,FALSE)),"ABI",(VLOOKUP(B90,'Notes Ecrit'!$A$2:$B$650,2,FALSE)))</f>
        <v>8</v>
      </c>
      <c r="AI90" s="88">
        <f t="shared" si="58"/>
        <v>8</v>
      </c>
      <c r="AJ90" s="94">
        <f t="shared" ca="1" si="59"/>
        <v>109</v>
      </c>
      <c r="AK90" s="307">
        <f t="shared" si="60"/>
        <v>9.2750000000000004</v>
      </c>
      <c r="AL90" s="26"/>
      <c r="AM90" s="26"/>
      <c r="AN90" s="26"/>
      <c r="AO90" s="26"/>
      <c r="AP90" s="26"/>
    </row>
    <row r="91" spans="1:42" ht="16.5" customHeight="1" thickBot="1" x14ac:dyDescent="0.3">
      <c r="A91" s="266" t="s">
        <v>74</v>
      </c>
      <c r="B91" s="218">
        <v>21901760</v>
      </c>
      <c r="C91" s="219" t="s">
        <v>440</v>
      </c>
      <c r="D91" s="220" t="s">
        <v>441</v>
      </c>
      <c r="E91" s="196">
        <v>14</v>
      </c>
      <c r="F91" s="184">
        <f t="shared" ref="F91:F112" si="61">IF(E91="ABI","ABI",IF(E91="DSP","DSP",IF(E91="VAL","VAL",(VLOOKUP(E91,tpstest,2)))))</f>
        <v>16.5</v>
      </c>
      <c r="G91" s="185">
        <f t="shared" ref="G91:G112" si="62">IF(F91="ABI",0,IF(F91="DSP","DSP",IF(F91="VAL","VAL",(IF(A91="F",VLOOKUP(F91,endurfille,2),VLOOKUP(F91,endurgarçon,2))))))</f>
        <v>14</v>
      </c>
      <c r="H91" s="85">
        <f t="shared" ref="H91:H112" si="63">IF(G91="VAL","VALIDÉ",G91)</f>
        <v>14</v>
      </c>
      <c r="I91" s="196">
        <v>3.57</v>
      </c>
      <c r="J91" s="185">
        <f t="shared" ref="J91:J112" si="64">IF(I91="ABI",0,IF(I91="DSP","DSP",IF(I91="VAL","VAL",(IF(A91="F",VLOOKUP(I91,VIT20MF,2),VLOOKUP(I91,Vit20MG,2))))))</f>
        <v>15</v>
      </c>
      <c r="K91" s="196">
        <v>7.8</v>
      </c>
      <c r="L91" s="185">
        <f t="shared" ref="L91:L112" si="65">IF(K91="ABI",0,IF(K91="DSP","DSP",IF(K91="VAL","VAL",(IF(A91="F",VLOOKUP(K91,vit50mf,2),VLOOKUP(K91,vit50mg,2))))))</f>
        <v>10</v>
      </c>
      <c r="M91" s="85">
        <f t="shared" ref="M91:M112" si="66">IF(OR(J91="DSP",L91="DSP"),"DSP",IF(L91="VAL","VALIDÉ",(J91+L91)/2))</f>
        <v>12.5</v>
      </c>
      <c r="N91" s="196">
        <v>29</v>
      </c>
      <c r="O91" s="197">
        <v>54</v>
      </c>
      <c r="P91" s="186">
        <f t="shared" ref="P91:P112" si="67">IF(OR(N91="DSP",N91="ABI",N91="VAL"),0,N91/O91)</f>
        <v>0.53703703703703709</v>
      </c>
      <c r="Q91" s="185">
        <f t="shared" ref="Q91:Q112" si="68">IF(N91="ABI",0,IF(N91="DSP","DSP",IF(N91="VAL","VAL",IF(A91="F",VLOOKUP(P91,forcefille,2),VLOOKUP(P91,forcegarçon,2)))))</f>
        <v>5</v>
      </c>
      <c r="R91" s="196">
        <v>31.9</v>
      </c>
      <c r="S91" s="185">
        <f t="shared" ref="S91:S112" si="69">IF(R91="ABI",0,IF(R91="DSP","DSP",IF(R91="VAL","VAL",IF(A91="F",VLOOKUP(R91,détfille,2),VLOOKUP(R91,détgarçon,2)))))</f>
        <v>5</v>
      </c>
      <c r="T91" s="85">
        <f t="shared" ref="T91:T112" si="70">IF(OR(Q91="VAL",S91="VAL"),"VALIDÉ",IF(AND(Q91="DSP",S91="DSP"),"DSP",IF(Q91="DSP",S91*2,IF(S91="DSP",Q91*2,(Q91+S91)))))</f>
        <v>10</v>
      </c>
      <c r="U91" s="187">
        <v>28.97</v>
      </c>
      <c r="V91" s="185">
        <f t="shared" ref="V91:V112" si="71">IF(U91="ABI",0,IF(U91="DSP","DSP",IF(U91="VAL","VAL",IF(A91="F",VLOOKUP(U91,coorfille,2),VLOOKUP(U91,coorgarçon,2)))))</f>
        <v>4.5</v>
      </c>
      <c r="W91" s="196">
        <v>-2</v>
      </c>
      <c r="X91" s="185">
        <f t="shared" ref="X91:X112" si="72">IF(W91="ABI",0,IF(W91="DSP","DSP",IF(W91="VAL","VAL",IF(A91="F",VLOOKUP(W91,SouplesseFille,2),VLOOKUP(W91,SouplesseGarçon,2)))))</f>
        <v>2</v>
      </c>
      <c r="Y91" s="196">
        <v>4</v>
      </c>
      <c r="Z91" s="185">
        <f t="shared" ref="Z91:Z112" si="73">IF(Y91="ABI",0,IF(Y91="DSP","DSP",IF(Y91="VAL","VAL",IF(A91="F",VLOOKUP(Y91,eqfille,2),VLOOKUP(Y91,eqgarçon,2)))))</f>
        <v>3</v>
      </c>
      <c r="AA91" s="85">
        <f t="shared" ref="AA91:AA112" si="74">IF(AND(V91="DSP",X91="DSP",Z91="DSP"),"DSP",IF(AND(V91="DSP",X91="DSP"),Z91*4,IF(AND(V91="DSP",Z91="DSP"),X91*4,IF(AND(X91="DSP",Z91="DSP"),V91*2,IF(V91="DSP",(X91+Z91)*2,IF(X91="DSP",V91+Z91*2,IF(Z91="DSP",V91+X91*2,IF(Z91="VAL","VALIDÉ",V91+X91+Z91))))))))</f>
        <v>9.5</v>
      </c>
      <c r="AB91" s="266">
        <v>59.79</v>
      </c>
      <c r="AC91" s="185">
        <f t="shared" ref="AC91:AC112" si="75">IF(AB91="ABI",0,IF(AB91="DNF",0,IF(AB91="DSP","DSP",IF(AB91="VAL","VAL",(IF(A91="F",VLOOKUP(AB91,nagefille,2),VLOOKUP(AB91,nagegarçon,2)))))))</f>
        <v>5</v>
      </c>
      <c r="AD91" s="86">
        <f t="shared" ref="AD91:AD112" si="76">IF(AC91="VAL","VALIDÉ",AC91)</f>
        <v>5</v>
      </c>
      <c r="AE91" s="87">
        <f t="shared" ref="AE91:AE112" si="77">IF(AND(H91="DSP",M91="DSP",T91="DSP",AA91="DSP",AD91="DSP"),"DSP",IF(AND(H91="DSP",M91="DSP",T91="DSP",AA91="DSP"),AD91,IF(AND(H91="DSP",M91="DSP",T91="DSP",AD91="DSP"),AA91,IF(AND(H91="DSP",M91="DSP",AA91="DSP",AD91="DSP"),T91,IF(AND(H91="DSP",T91="DSP",AA91="DSP",AD91="DSP"),M91,IF(AND(M91="DSP",T91="DSP",AA91="DSP",AD91="DSP"),H91,IF(AND(T91="DSP",AA91="DSP",AD91="DSP"),(H91+M91)/2,IF(AND(M91="DSP",AA91="DSP",AD91="DSP"),(H91+T91)/2,IF(AND(H91="DSP",AA91="DSP",AD91="DSP"),(M91+T91)/2,IF(AND(M91="DSP",T91="DSP",AD91="DSP"),(H91+AA91)/2,IF(AND(H91="DSP",T91="DSP",AD91="DSP"),(M91+AA91)/2,IF(AND(H91="DSP",M91="DSP",AD91="DSP"),(T91+AA91)/2,IF(AND(M91="DSP",T91="DSP",AA91="DSP"),(H91+AD91)/2,IF(AND(H91="DSP",T91="DSP",AA91="DSP"),(M91+AD91)/2,IF(AND(H91="DSP",M91="DSP",AA91="DSP"),(T91+AD91)/2,IF(AND(H91="DSP",M91="DSP",T91="DSP"),(AA91+AD91)/2,IF(AND(H91="DSP",M91="DSP"),(T91+AA91+AD91)/3,IF(AND(H91="DSP",T91="DSP"),(M91+AA91+AD91)/3,IF(AND(M91="DSP",T91="DSP"),(H91+AA91+AD91)/3,IF(AND(H91="DSP",AA91="DSP"),(M91+T91+AD91)/3,IF(AND(M91="DSP",AA91="DSP"),(H91+T91+AD91)/3,IF(AND(T91="DSP",AA91="DSP"),(H91+M91+AD91)/3,IF(AND(H91="DSP",AD91="DSP"),(M91+T91+AA91)/3,IF(AND(M91="DSP",AD91="DSP"),(H91+T91+AA91)/3,IF(AND(T91="DSP",AD91="DSP"),(H91+M91+AA91)/3,IF(AND(AA91="DSP",AD91="DSP"),(H91+M91+T91)/3,IF(H91="DSP",(M91+T91+AA91+AD91)/4,IF(M91="DSP",(H91+T91+AA91+AD91)/4,IF(T91="DSP",(H91+M91+AA91+AD91)/4,IF(AA91="DSP",(H91+M91+T91+AD91)/4,IF(AD91="DSP",(H91+M91+T91+AA91)/4,SUM(H91+M91+T91+AA91+AD91)/5)))))))))))))))))))))))))))))))</f>
        <v>10.199999999999999</v>
      </c>
      <c r="AF91" s="88">
        <f t="shared" si="56"/>
        <v>10.199999999999999</v>
      </c>
      <c r="AG91" s="93">
        <f t="shared" ca="1" si="57"/>
        <v>410</v>
      </c>
      <c r="AH91" s="77">
        <f>IF(ISERROR(VLOOKUP(B91,'Notes Ecrit'!$A$2:$B$650,2,FALSE)),"ABI",(VLOOKUP(B91,'Notes Ecrit'!$A$2:$B$650,2,FALSE)))</f>
        <v>7</v>
      </c>
      <c r="AI91" s="88">
        <f t="shared" si="58"/>
        <v>7</v>
      </c>
      <c r="AJ91" s="94">
        <f t="shared" ca="1" si="59"/>
        <v>183</v>
      </c>
      <c r="AK91" s="307">
        <f t="shared" si="60"/>
        <v>8.6</v>
      </c>
      <c r="AL91" s="209"/>
      <c r="AM91" s="209"/>
      <c r="AN91" s="209"/>
      <c r="AO91" s="209"/>
      <c r="AP91" s="209"/>
    </row>
    <row r="92" spans="1:42" ht="16.5" customHeight="1" thickBot="1" x14ac:dyDescent="0.3">
      <c r="A92" s="266" t="s">
        <v>74</v>
      </c>
      <c r="B92" s="218">
        <v>21912299</v>
      </c>
      <c r="C92" s="219" t="s">
        <v>444</v>
      </c>
      <c r="D92" s="220" t="s">
        <v>445</v>
      </c>
      <c r="E92" s="196">
        <v>12</v>
      </c>
      <c r="F92" s="184">
        <f t="shared" si="61"/>
        <v>15.5</v>
      </c>
      <c r="G92" s="185">
        <f t="shared" si="62"/>
        <v>12</v>
      </c>
      <c r="H92" s="85">
        <f t="shared" si="63"/>
        <v>12</v>
      </c>
      <c r="I92" s="196">
        <v>3.53</v>
      </c>
      <c r="J92" s="185">
        <f t="shared" si="64"/>
        <v>16</v>
      </c>
      <c r="K92" s="196">
        <v>8.06</v>
      </c>
      <c r="L92" s="185">
        <f t="shared" si="65"/>
        <v>8</v>
      </c>
      <c r="M92" s="85">
        <f t="shared" si="66"/>
        <v>12</v>
      </c>
      <c r="N92" s="196">
        <v>29</v>
      </c>
      <c r="O92" s="197">
        <v>50</v>
      </c>
      <c r="P92" s="186">
        <f t="shared" si="67"/>
        <v>0.57999999999999996</v>
      </c>
      <c r="Q92" s="185">
        <f t="shared" si="68"/>
        <v>5.5</v>
      </c>
      <c r="R92" s="196">
        <v>28.1</v>
      </c>
      <c r="S92" s="185">
        <f t="shared" si="69"/>
        <v>4.5</v>
      </c>
      <c r="T92" s="85">
        <f t="shared" si="70"/>
        <v>10</v>
      </c>
      <c r="U92" s="187">
        <v>30.64</v>
      </c>
      <c r="V92" s="185">
        <f t="shared" si="71"/>
        <v>3.5</v>
      </c>
      <c r="W92" s="196">
        <v>0</v>
      </c>
      <c r="X92" s="185">
        <f t="shared" si="72"/>
        <v>2.5</v>
      </c>
      <c r="Y92" s="196">
        <v>3</v>
      </c>
      <c r="Z92" s="185">
        <f t="shared" si="73"/>
        <v>3.5</v>
      </c>
      <c r="AA92" s="85">
        <f t="shared" si="74"/>
        <v>9.5</v>
      </c>
      <c r="AB92" s="266">
        <v>53.13</v>
      </c>
      <c r="AC92" s="185">
        <f t="shared" si="75"/>
        <v>7</v>
      </c>
      <c r="AD92" s="86">
        <f t="shared" si="76"/>
        <v>7</v>
      </c>
      <c r="AE92" s="87">
        <f t="shared" si="77"/>
        <v>10.1</v>
      </c>
      <c r="AF92" s="88">
        <f t="shared" si="56"/>
        <v>10.1</v>
      </c>
      <c r="AG92" s="93">
        <f t="shared" ca="1" si="57"/>
        <v>414</v>
      </c>
      <c r="AH92" s="77">
        <f>IF(ISERROR(VLOOKUP(B92,'Notes Ecrit'!$A$2:$B$650,2,FALSE)),"ABI",(VLOOKUP(B92,'Notes Ecrit'!$A$2:$B$650,2,FALSE)))</f>
        <v>6</v>
      </c>
      <c r="AI92" s="88">
        <f t="shared" si="58"/>
        <v>6</v>
      </c>
      <c r="AJ92" s="94">
        <f t="shared" ca="1" si="59"/>
        <v>288</v>
      </c>
      <c r="AK92" s="307">
        <f t="shared" si="60"/>
        <v>8.0500000000000007</v>
      </c>
    </row>
    <row r="93" spans="1:42" s="209" customFormat="1" ht="16.5" customHeight="1" thickBot="1" x14ac:dyDescent="0.3">
      <c r="A93" s="266" t="s">
        <v>1026</v>
      </c>
      <c r="B93" s="218">
        <v>21908883</v>
      </c>
      <c r="C93" s="219" t="s">
        <v>446</v>
      </c>
      <c r="D93" s="220" t="s">
        <v>448</v>
      </c>
      <c r="E93" s="196">
        <v>12</v>
      </c>
      <c r="F93" s="184">
        <f t="shared" si="61"/>
        <v>15.5</v>
      </c>
      <c r="G93" s="185">
        <f t="shared" si="62"/>
        <v>9</v>
      </c>
      <c r="H93" s="85">
        <f t="shared" si="63"/>
        <v>9</v>
      </c>
      <c r="I93" s="196">
        <v>3.33</v>
      </c>
      <c r="J93" s="185">
        <f t="shared" si="64"/>
        <v>15</v>
      </c>
      <c r="K93" s="196">
        <v>7.37</v>
      </c>
      <c r="L93" s="185">
        <f t="shared" si="65"/>
        <v>7</v>
      </c>
      <c r="M93" s="85">
        <f t="shared" si="66"/>
        <v>11</v>
      </c>
      <c r="N93" s="196">
        <v>60</v>
      </c>
      <c r="O93" s="197">
        <v>77</v>
      </c>
      <c r="P93" s="186">
        <f t="shared" si="67"/>
        <v>0.77922077922077926</v>
      </c>
      <c r="Q93" s="185">
        <f t="shared" si="68"/>
        <v>4</v>
      </c>
      <c r="R93" s="196">
        <v>31.6</v>
      </c>
      <c r="S93" s="185">
        <f t="shared" si="69"/>
        <v>1</v>
      </c>
      <c r="T93" s="85">
        <f t="shared" si="70"/>
        <v>5</v>
      </c>
      <c r="U93" s="187">
        <v>30.32</v>
      </c>
      <c r="V93" s="185">
        <f t="shared" si="71"/>
        <v>2.75</v>
      </c>
      <c r="W93" s="196">
        <v>-8</v>
      </c>
      <c r="X93" s="185">
        <f t="shared" si="72"/>
        <v>1</v>
      </c>
      <c r="Y93" s="196">
        <v>10</v>
      </c>
      <c r="Z93" s="185">
        <f t="shared" si="73"/>
        <v>0</v>
      </c>
      <c r="AA93" s="85">
        <f t="shared" si="74"/>
        <v>3.75</v>
      </c>
      <c r="AB93" s="266">
        <v>43.26</v>
      </c>
      <c r="AC93" s="185">
        <f t="shared" si="75"/>
        <v>8</v>
      </c>
      <c r="AD93" s="86">
        <f t="shared" si="76"/>
        <v>8</v>
      </c>
      <c r="AE93" s="87">
        <f t="shared" si="77"/>
        <v>7.35</v>
      </c>
      <c r="AF93" s="88">
        <f t="shared" si="56"/>
        <v>7.35</v>
      </c>
      <c r="AG93" s="93">
        <f t="shared" ca="1" si="57"/>
        <v>557</v>
      </c>
      <c r="AH93" s="77">
        <f>IF(ISERROR(VLOOKUP(B93,'Notes Ecrit'!$A$2:$B$650,2,FALSE)),"ABI",(VLOOKUP(B93,'Notes Ecrit'!$A$2:$B$650,2,FALSE)))</f>
        <v>6.5</v>
      </c>
      <c r="AI93" s="88">
        <f t="shared" si="58"/>
        <v>6.5</v>
      </c>
      <c r="AJ93" s="94">
        <f t="shared" ca="1" si="59"/>
        <v>238</v>
      </c>
      <c r="AK93" s="307">
        <f t="shared" si="60"/>
        <v>6.9249999999999998</v>
      </c>
      <c r="AL93" s="26"/>
      <c r="AM93" s="26"/>
      <c r="AN93" s="26"/>
      <c r="AO93" s="26"/>
      <c r="AP93" s="26"/>
    </row>
    <row r="94" spans="1:42" ht="16.5" customHeight="1" thickBot="1" x14ac:dyDescent="0.3">
      <c r="A94" s="266" t="s">
        <v>1026</v>
      </c>
      <c r="B94" s="218">
        <v>21902747</v>
      </c>
      <c r="C94" s="219" t="s">
        <v>449</v>
      </c>
      <c r="D94" s="220" t="s">
        <v>136</v>
      </c>
      <c r="E94" s="196">
        <v>17</v>
      </c>
      <c r="F94" s="184">
        <f t="shared" si="61"/>
        <v>18</v>
      </c>
      <c r="G94" s="185">
        <f t="shared" si="62"/>
        <v>14</v>
      </c>
      <c r="H94" s="85">
        <f t="shared" si="63"/>
        <v>14</v>
      </c>
      <c r="I94" s="196">
        <v>3.18</v>
      </c>
      <c r="J94" s="185">
        <f t="shared" si="64"/>
        <v>17</v>
      </c>
      <c r="K94" s="196">
        <v>6.65</v>
      </c>
      <c r="L94" s="185">
        <f t="shared" si="65"/>
        <v>12</v>
      </c>
      <c r="M94" s="85">
        <f t="shared" si="66"/>
        <v>14.5</v>
      </c>
      <c r="N94" s="196">
        <v>52</v>
      </c>
      <c r="O94" s="197">
        <v>74</v>
      </c>
      <c r="P94" s="186">
        <f t="shared" si="67"/>
        <v>0.70270270270270274</v>
      </c>
      <c r="Q94" s="185">
        <f t="shared" si="68"/>
        <v>4</v>
      </c>
      <c r="R94" s="196">
        <v>45.5</v>
      </c>
      <c r="S94" s="185">
        <f t="shared" si="69"/>
        <v>4.5</v>
      </c>
      <c r="T94" s="85">
        <f t="shared" si="70"/>
        <v>8.5</v>
      </c>
      <c r="U94" s="187">
        <v>25.12</v>
      </c>
      <c r="V94" s="185">
        <f t="shared" si="71"/>
        <v>5.25</v>
      </c>
      <c r="W94" s="196">
        <v>-18</v>
      </c>
      <c r="X94" s="185">
        <f t="shared" si="72"/>
        <v>0</v>
      </c>
      <c r="Y94" s="196">
        <v>3</v>
      </c>
      <c r="Z94" s="185">
        <f t="shared" si="73"/>
        <v>3.5</v>
      </c>
      <c r="AA94" s="85">
        <f t="shared" si="74"/>
        <v>8.75</v>
      </c>
      <c r="AB94" s="266">
        <v>39.07</v>
      </c>
      <c r="AC94" s="185">
        <f t="shared" si="75"/>
        <v>11</v>
      </c>
      <c r="AD94" s="86">
        <f t="shared" si="76"/>
        <v>11</v>
      </c>
      <c r="AE94" s="87">
        <f t="shared" si="77"/>
        <v>11.35</v>
      </c>
      <c r="AF94" s="88">
        <f t="shared" si="56"/>
        <v>11.35</v>
      </c>
      <c r="AG94" s="93">
        <f t="shared" ca="1" si="57"/>
        <v>278</v>
      </c>
      <c r="AH94" s="77">
        <f>IF(ISERROR(VLOOKUP(B94,'Notes Ecrit'!$A$2:$B$650,2,FALSE)),"ABI",(VLOOKUP(B94,'Notes Ecrit'!$A$2:$B$650,2,FALSE)))</f>
        <v>5</v>
      </c>
      <c r="AI94" s="88">
        <f t="shared" si="58"/>
        <v>5</v>
      </c>
      <c r="AJ94" s="94">
        <f t="shared" ca="1" si="59"/>
        <v>416</v>
      </c>
      <c r="AK94" s="307">
        <f t="shared" si="60"/>
        <v>8.1750000000000007</v>
      </c>
      <c r="AL94" s="207"/>
      <c r="AM94" s="207"/>
      <c r="AN94" s="207"/>
      <c r="AO94" s="207"/>
      <c r="AP94" s="207"/>
    </row>
    <row r="95" spans="1:42" ht="16.5" customHeight="1" thickBot="1" x14ac:dyDescent="0.3">
      <c r="A95" s="266" t="s">
        <v>1026</v>
      </c>
      <c r="B95" s="218">
        <v>21504847</v>
      </c>
      <c r="C95" s="219" t="s">
        <v>47</v>
      </c>
      <c r="D95" s="220" t="s">
        <v>149</v>
      </c>
      <c r="E95" s="196">
        <v>10</v>
      </c>
      <c r="F95" s="184">
        <f t="shared" si="61"/>
        <v>14.5</v>
      </c>
      <c r="G95" s="185">
        <f t="shared" si="62"/>
        <v>7</v>
      </c>
      <c r="H95" s="85">
        <f t="shared" si="63"/>
        <v>7</v>
      </c>
      <c r="I95" s="196">
        <v>3.14</v>
      </c>
      <c r="J95" s="185">
        <f t="shared" si="64"/>
        <v>18</v>
      </c>
      <c r="K95" s="196">
        <v>6.64</v>
      </c>
      <c r="L95" s="185">
        <f t="shared" si="65"/>
        <v>12</v>
      </c>
      <c r="M95" s="85">
        <f t="shared" si="66"/>
        <v>15</v>
      </c>
      <c r="N95" s="196">
        <v>58</v>
      </c>
      <c r="O95" s="197">
        <v>80</v>
      </c>
      <c r="P95" s="186">
        <f t="shared" si="67"/>
        <v>0.72499999999999998</v>
      </c>
      <c r="Q95" s="185">
        <f t="shared" si="68"/>
        <v>4</v>
      </c>
      <c r="R95" s="196">
        <v>47</v>
      </c>
      <c r="S95" s="185">
        <f t="shared" si="69"/>
        <v>5</v>
      </c>
      <c r="T95" s="85">
        <f t="shared" si="70"/>
        <v>9</v>
      </c>
      <c r="U95" s="187">
        <v>27.43</v>
      </c>
      <c r="V95" s="185">
        <f t="shared" si="71"/>
        <v>4.25</v>
      </c>
      <c r="W95" s="196">
        <v>3</v>
      </c>
      <c r="X95" s="185">
        <f t="shared" si="72"/>
        <v>3.25</v>
      </c>
      <c r="Y95" s="196">
        <v>3</v>
      </c>
      <c r="Z95" s="185">
        <f t="shared" si="73"/>
        <v>3.5</v>
      </c>
      <c r="AA95" s="85">
        <f t="shared" si="74"/>
        <v>11</v>
      </c>
      <c r="AB95" s="266">
        <v>43.74</v>
      </c>
      <c r="AC95" s="185">
        <f t="shared" si="75"/>
        <v>8</v>
      </c>
      <c r="AD95" s="86">
        <f t="shared" si="76"/>
        <v>8</v>
      </c>
      <c r="AE95" s="87">
        <f t="shared" si="77"/>
        <v>10</v>
      </c>
      <c r="AF95" s="88">
        <f t="shared" si="56"/>
        <v>10</v>
      </c>
      <c r="AG95" s="93">
        <f t="shared" ca="1" si="57"/>
        <v>424</v>
      </c>
      <c r="AH95" s="77">
        <f>IF(ISERROR(VLOOKUP(B95,'Notes Ecrit'!$A$2:$B$650,2,FALSE)),"ABI",(VLOOKUP(B95,'Notes Ecrit'!$A$2:$B$650,2,FALSE)))</f>
        <v>3</v>
      </c>
      <c r="AI95" s="88">
        <f t="shared" si="58"/>
        <v>3</v>
      </c>
      <c r="AJ95" s="94">
        <f t="shared" ca="1" si="59"/>
        <v>555</v>
      </c>
      <c r="AK95" s="307">
        <f t="shared" si="60"/>
        <v>6.5</v>
      </c>
      <c r="AL95" s="204"/>
      <c r="AM95" s="204"/>
      <c r="AN95" s="204"/>
      <c r="AO95" s="204"/>
      <c r="AP95" s="204"/>
    </row>
    <row r="96" spans="1:42" ht="14.25" customHeight="1" thickBot="1" x14ac:dyDescent="0.3">
      <c r="A96" s="266" t="s">
        <v>1026</v>
      </c>
      <c r="B96" s="218">
        <v>21905661</v>
      </c>
      <c r="C96" s="219" t="s">
        <v>450</v>
      </c>
      <c r="D96" s="220" t="s">
        <v>105</v>
      </c>
      <c r="E96" s="196">
        <v>13</v>
      </c>
      <c r="F96" s="184">
        <f t="shared" si="61"/>
        <v>16</v>
      </c>
      <c r="G96" s="185">
        <f t="shared" si="62"/>
        <v>10</v>
      </c>
      <c r="H96" s="85">
        <f t="shared" si="63"/>
        <v>10</v>
      </c>
      <c r="I96" s="196">
        <v>3.14</v>
      </c>
      <c r="J96" s="185">
        <f t="shared" si="64"/>
        <v>18</v>
      </c>
      <c r="K96" s="196">
        <v>6.73</v>
      </c>
      <c r="L96" s="185">
        <f t="shared" si="65"/>
        <v>12</v>
      </c>
      <c r="M96" s="85">
        <f t="shared" si="66"/>
        <v>15</v>
      </c>
      <c r="N96" s="196">
        <v>44</v>
      </c>
      <c r="O96" s="197">
        <v>66</v>
      </c>
      <c r="P96" s="186">
        <f t="shared" si="67"/>
        <v>0.66666666666666663</v>
      </c>
      <c r="Q96" s="185">
        <f t="shared" si="68"/>
        <v>3.5</v>
      </c>
      <c r="R96" s="196">
        <v>49.4</v>
      </c>
      <c r="S96" s="185">
        <f t="shared" si="69"/>
        <v>5.5</v>
      </c>
      <c r="T96" s="85">
        <f t="shared" si="70"/>
        <v>9</v>
      </c>
      <c r="U96" s="412">
        <v>24.25</v>
      </c>
      <c r="V96" s="185">
        <f t="shared" si="71"/>
        <v>5.75</v>
      </c>
      <c r="W96" s="196">
        <v>2</v>
      </c>
      <c r="X96" s="185">
        <f t="shared" si="72"/>
        <v>3</v>
      </c>
      <c r="Y96" s="196">
        <v>2</v>
      </c>
      <c r="Z96" s="185">
        <f t="shared" si="73"/>
        <v>4</v>
      </c>
      <c r="AA96" s="85">
        <f t="shared" si="74"/>
        <v>12.75</v>
      </c>
      <c r="AB96" s="266">
        <v>33.369999999999997</v>
      </c>
      <c r="AC96" s="185">
        <f t="shared" si="75"/>
        <v>14</v>
      </c>
      <c r="AD96" s="86">
        <f t="shared" si="76"/>
        <v>14</v>
      </c>
      <c r="AE96" s="87">
        <f t="shared" si="77"/>
        <v>12.15</v>
      </c>
      <c r="AF96" s="88">
        <f t="shared" si="56"/>
        <v>12.15</v>
      </c>
      <c r="AG96" s="93">
        <f t="shared" ca="1" si="57"/>
        <v>170</v>
      </c>
      <c r="AH96" s="77">
        <f>IF(ISERROR(VLOOKUP(B96,'Notes Ecrit'!$A$2:$B$650,2,FALSE)),"ABI",(VLOOKUP(B96,'Notes Ecrit'!$A$2:$B$650,2,FALSE)))</f>
        <v>7.5</v>
      </c>
      <c r="AI96" s="88">
        <f t="shared" si="58"/>
        <v>7.5</v>
      </c>
      <c r="AJ96" s="94">
        <f t="shared" ca="1" si="59"/>
        <v>137</v>
      </c>
      <c r="AK96" s="307">
        <f t="shared" si="60"/>
        <v>9.8249999999999993</v>
      </c>
    </row>
    <row r="97" spans="1:42" ht="16.5" customHeight="1" thickBot="1" x14ac:dyDescent="0.3">
      <c r="A97" s="266" t="s">
        <v>74</v>
      </c>
      <c r="B97" s="193">
        <v>21906343</v>
      </c>
      <c r="C97" s="208" t="s">
        <v>451</v>
      </c>
      <c r="D97" s="203" t="s">
        <v>452</v>
      </c>
      <c r="E97" s="196">
        <v>12</v>
      </c>
      <c r="F97" s="184">
        <f t="shared" si="61"/>
        <v>15.5</v>
      </c>
      <c r="G97" s="185">
        <f t="shared" si="62"/>
        <v>12</v>
      </c>
      <c r="H97" s="85">
        <f t="shared" si="63"/>
        <v>12</v>
      </c>
      <c r="I97" s="196">
        <v>3.63</v>
      </c>
      <c r="J97" s="185">
        <f t="shared" si="64"/>
        <v>14</v>
      </c>
      <c r="K97" s="196">
        <v>7.93</v>
      </c>
      <c r="L97" s="185">
        <f t="shared" si="65"/>
        <v>9</v>
      </c>
      <c r="M97" s="85">
        <f t="shared" si="66"/>
        <v>11.5</v>
      </c>
      <c r="N97" s="196">
        <v>40</v>
      </c>
      <c r="O97" s="197">
        <v>63</v>
      </c>
      <c r="P97" s="186">
        <f t="shared" si="67"/>
        <v>0.63492063492063489</v>
      </c>
      <c r="Q97" s="185">
        <f t="shared" si="68"/>
        <v>6</v>
      </c>
      <c r="R97" s="196">
        <v>33.9</v>
      </c>
      <c r="S97" s="185">
        <f t="shared" si="69"/>
        <v>5.5</v>
      </c>
      <c r="T97" s="85">
        <f t="shared" si="70"/>
        <v>11.5</v>
      </c>
      <c r="U97" s="187">
        <v>29.89</v>
      </c>
      <c r="V97" s="185">
        <f t="shared" si="71"/>
        <v>4</v>
      </c>
      <c r="W97" s="196">
        <v>3</v>
      </c>
      <c r="X97" s="185">
        <f t="shared" si="72"/>
        <v>3.25</v>
      </c>
      <c r="Y97" s="196">
        <v>4</v>
      </c>
      <c r="Z97" s="185">
        <f t="shared" si="73"/>
        <v>3</v>
      </c>
      <c r="AA97" s="85">
        <f t="shared" si="74"/>
        <v>10.25</v>
      </c>
      <c r="AB97" s="266">
        <v>49.65</v>
      </c>
      <c r="AC97" s="185">
        <f t="shared" si="75"/>
        <v>9</v>
      </c>
      <c r="AD97" s="86">
        <f t="shared" si="76"/>
        <v>9</v>
      </c>
      <c r="AE97" s="87">
        <f t="shared" si="77"/>
        <v>10.85</v>
      </c>
      <c r="AF97" s="88">
        <f t="shared" si="56"/>
        <v>10.85</v>
      </c>
      <c r="AG97" s="93">
        <f t="shared" ca="1" si="57"/>
        <v>346</v>
      </c>
      <c r="AH97" s="77">
        <f>IF(ISERROR(VLOOKUP(B97,'Notes Ecrit'!$A$2:$B$650,2,FALSE)),"ABI",(VLOOKUP(B97,'Notes Ecrit'!$A$2:$B$650,2,FALSE)))</f>
        <v>7</v>
      </c>
      <c r="AI97" s="88">
        <f t="shared" si="58"/>
        <v>7</v>
      </c>
      <c r="AJ97" s="94">
        <f t="shared" ca="1" si="59"/>
        <v>183</v>
      </c>
      <c r="AK97" s="307">
        <f t="shared" si="60"/>
        <v>8.9250000000000007</v>
      </c>
      <c r="AL97" s="209"/>
      <c r="AM97" s="209"/>
      <c r="AN97" s="209"/>
      <c r="AO97" s="209"/>
      <c r="AP97" s="209"/>
    </row>
    <row r="98" spans="1:42" s="207" customFormat="1" ht="16.5" customHeight="1" thickBot="1" x14ac:dyDescent="0.3">
      <c r="A98" s="266" t="s">
        <v>1026</v>
      </c>
      <c r="B98" s="218">
        <v>21811646</v>
      </c>
      <c r="C98" s="219" t="s">
        <v>150</v>
      </c>
      <c r="D98" s="220" t="s">
        <v>151</v>
      </c>
      <c r="E98" s="196">
        <v>7</v>
      </c>
      <c r="F98" s="184">
        <f t="shared" si="61"/>
        <v>13</v>
      </c>
      <c r="G98" s="185">
        <f t="shared" si="62"/>
        <v>4</v>
      </c>
      <c r="H98" s="85">
        <f t="shared" si="63"/>
        <v>4</v>
      </c>
      <c r="I98" s="196">
        <v>3.26</v>
      </c>
      <c r="J98" s="185">
        <f t="shared" si="64"/>
        <v>16</v>
      </c>
      <c r="K98" s="196">
        <v>7.17</v>
      </c>
      <c r="L98" s="185">
        <f t="shared" si="65"/>
        <v>9</v>
      </c>
      <c r="M98" s="85">
        <f t="shared" si="66"/>
        <v>12.5</v>
      </c>
      <c r="N98" s="196">
        <v>79</v>
      </c>
      <c r="O98" s="197">
        <v>72</v>
      </c>
      <c r="P98" s="186">
        <f t="shared" si="67"/>
        <v>1.0972222222222223</v>
      </c>
      <c r="Q98" s="185">
        <f t="shared" si="68"/>
        <v>5.5</v>
      </c>
      <c r="R98" s="196">
        <v>44.7</v>
      </c>
      <c r="S98" s="185">
        <f t="shared" si="69"/>
        <v>4</v>
      </c>
      <c r="T98" s="85">
        <f t="shared" si="70"/>
        <v>9.5</v>
      </c>
      <c r="U98" s="187">
        <v>24.89</v>
      </c>
      <c r="V98" s="185">
        <f t="shared" si="71"/>
        <v>5.5</v>
      </c>
      <c r="W98" s="196">
        <v>2</v>
      </c>
      <c r="X98" s="185">
        <f t="shared" si="72"/>
        <v>3</v>
      </c>
      <c r="Y98" s="196">
        <v>3</v>
      </c>
      <c r="Z98" s="185">
        <f t="shared" si="73"/>
        <v>3.5</v>
      </c>
      <c r="AA98" s="85">
        <f t="shared" si="74"/>
        <v>12</v>
      </c>
      <c r="AB98" s="266">
        <v>46.32</v>
      </c>
      <c r="AC98" s="185">
        <f t="shared" si="75"/>
        <v>7</v>
      </c>
      <c r="AD98" s="86">
        <f t="shared" si="76"/>
        <v>7</v>
      </c>
      <c r="AE98" s="87">
        <f t="shared" si="77"/>
        <v>9</v>
      </c>
      <c r="AF98" s="88">
        <f t="shared" si="56"/>
        <v>9</v>
      </c>
      <c r="AG98" s="93">
        <f t="shared" ca="1" si="57"/>
        <v>505</v>
      </c>
      <c r="AH98" s="77">
        <f>IF(ISERROR(VLOOKUP(B98,'Notes Ecrit'!$A$2:$B$650,2,FALSE)),"ABI",(VLOOKUP(B98,'Notes Ecrit'!$A$2:$B$650,2,FALSE)))</f>
        <v>10</v>
      </c>
      <c r="AI98" s="88">
        <f t="shared" si="58"/>
        <v>10</v>
      </c>
      <c r="AJ98" s="94">
        <f t="shared" ca="1" si="59"/>
        <v>26</v>
      </c>
      <c r="AK98" s="307">
        <f t="shared" si="60"/>
        <v>9.5</v>
      </c>
    </row>
    <row r="99" spans="1:42" ht="16.5" customHeight="1" thickBot="1" x14ac:dyDescent="0.3">
      <c r="A99" s="266" t="s">
        <v>74</v>
      </c>
      <c r="B99" s="218">
        <v>21910378</v>
      </c>
      <c r="C99" s="219" t="s">
        <v>453</v>
      </c>
      <c r="D99" s="220" t="s">
        <v>454</v>
      </c>
      <c r="E99" s="196">
        <v>7</v>
      </c>
      <c r="F99" s="184">
        <f t="shared" si="61"/>
        <v>13</v>
      </c>
      <c r="G99" s="185">
        <f t="shared" si="62"/>
        <v>7</v>
      </c>
      <c r="H99" s="85">
        <f t="shared" si="63"/>
        <v>7</v>
      </c>
      <c r="I99" s="196">
        <v>3.8</v>
      </c>
      <c r="J99" s="185">
        <f t="shared" si="64"/>
        <v>11</v>
      </c>
      <c r="K99" s="196">
        <v>8.49</v>
      </c>
      <c r="L99" s="185">
        <f t="shared" si="65"/>
        <v>5</v>
      </c>
      <c r="M99" s="85">
        <f t="shared" si="66"/>
        <v>8</v>
      </c>
      <c r="N99" s="196">
        <v>27.5</v>
      </c>
      <c r="O99" s="197">
        <v>47</v>
      </c>
      <c r="P99" s="186">
        <f t="shared" si="67"/>
        <v>0.58510638297872342</v>
      </c>
      <c r="Q99" s="185">
        <f t="shared" si="68"/>
        <v>5.5</v>
      </c>
      <c r="R99" s="196">
        <v>31.5</v>
      </c>
      <c r="S99" s="185">
        <f t="shared" si="69"/>
        <v>5</v>
      </c>
      <c r="T99" s="85">
        <f t="shared" si="70"/>
        <v>10.5</v>
      </c>
      <c r="U99" s="187">
        <v>29.11</v>
      </c>
      <c r="V99" s="185">
        <f t="shared" si="71"/>
        <v>4.25</v>
      </c>
      <c r="W99" s="196">
        <v>6</v>
      </c>
      <c r="X99" s="185">
        <f t="shared" si="72"/>
        <v>3.5</v>
      </c>
      <c r="Y99" s="196">
        <v>5</v>
      </c>
      <c r="Z99" s="185">
        <f t="shared" si="73"/>
        <v>2.5</v>
      </c>
      <c r="AA99" s="85">
        <f t="shared" si="74"/>
        <v>10.25</v>
      </c>
      <c r="AB99" s="266" t="s">
        <v>1025</v>
      </c>
      <c r="AC99" s="185" t="str">
        <f t="shared" si="75"/>
        <v>DSP</v>
      </c>
      <c r="AD99" s="86" t="str">
        <f t="shared" si="76"/>
        <v>DSP</v>
      </c>
      <c r="AE99" s="87">
        <f t="shared" si="77"/>
        <v>8.9375</v>
      </c>
      <c r="AF99" s="88">
        <f t="shared" si="56"/>
        <v>8.9375</v>
      </c>
      <c r="AG99" s="93">
        <f t="shared" ca="1" si="57"/>
        <v>507</v>
      </c>
      <c r="AH99" s="77">
        <f>IF(ISERROR(VLOOKUP(B99,'Notes Ecrit'!$A$2:$B$650,2,FALSE)),"ABI",(VLOOKUP(B99,'Notes Ecrit'!$A$2:$B$650,2,FALSE)))</f>
        <v>8</v>
      </c>
      <c r="AI99" s="88">
        <f t="shared" si="58"/>
        <v>8</v>
      </c>
      <c r="AJ99" s="94">
        <f t="shared" ca="1" si="59"/>
        <v>109</v>
      </c>
      <c r="AK99" s="307">
        <f t="shared" si="60"/>
        <v>8.46875</v>
      </c>
      <c r="AL99" s="198"/>
      <c r="AM99" s="198"/>
      <c r="AN99" s="198"/>
      <c r="AO99" s="198"/>
      <c r="AP99" s="198"/>
    </row>
    <row r="100" spans="1:42" ht="16.5" customHeight="1" thickBot="1" x14ac:dyDescent="0.3">
      <c r="A100" s="266" t="s">
        <v>1026</v>
      </c>
      <c r="B100" s="218">
        <v>21912513</v>
      </c>
      <c r="C100" s="219" t="s">
        <v>455</v>
      </c>
      <c r="D100" s="220" t="s">
        <v>105</v>
      </c>
      <c r="E100" s="196">
        <v>15</v>
      </c>
      <c r="F100" s="184">
        <f t="shared" si="61"/>
        <v>17</v>
      </c>
      <c r="G100" s="185">
        <f t="shared" si="62"/>
        <v>12</v>
      </c>
      <c r="H100" s="85">
        <f t="shared" si="63"/>
        <v>12</v>
      </c>
      <c r="I100" s="196">
        <v>3.2</v>
      </c>
      <c r="J100" s="185">
        <f t="shared" si="64"/>
        <v>17</v>
      </c>
      <c r="K100" s="196">
        <v>6.69</v>
      </c>
      <c r="L100" s="185">
        <f t="shared" si="65"/>
        <v>12</v>
      </c>
      <c r="M100" s="85">
        <f t="shared" si="66"/>
        <v>14.5</v>
      </c>
      <c r="N100" s="196">
        <v>51</v>
      </c>
      <c r="O100" s="197">
        <v>62</v>
      </c>
      <c r="P100" s="186">
        <f t="shared" si="67"/>
        <v>0.82258064516129037</v>
      </c>
      <c r="Q100" s="185">
        <f t="shared" si="68"/>
        <v>4.5</v>
      </c>
      <c r="R100" s="196">
        <v>52.1</v>
      </c>
      <c r="S100" s="185">
        <f t="shared" si="69"/>
        <v>6</v>
      </c>
      <c r="T100" s="85">
        <f t="shared" si="70"/>
        <v>10.5</v>
      </c>
      <c r="U100" s="187">
        <v>25.6</v>
      </c>
      <c r="V100" s="185">
        <f t="shared" si="71"/>
        <v>5</v>
      </c>
      <c r="W100" s="196">
        <v>-13</v>
      </c>
      <c r="X100" s="185">
        <f t="shared" si="72"/>
        <v>0.5</v>
      </c>
      <c r="Y100" s="196">
        <v>10</v>
      </c>
      <c r="Z100" s="185">
        <f t="shared" si="73"/>
        <v>0</v>
      </c>
      <c r="AA100" s="85">
        <f t="shared" si="74"/>
        <v>5.5</v>
      </c>
      <c r="AB100" s="266">
        <v>40.39</v>
      </c>
      <c r="AC100" s="185">
        <f t="shared" si="75"/>
        <v>10</v>
      </c>
      <c r="AD100" s="86">
        <f t="shared" si="76"/>
        <v>10</v>
      </c>
      <c r="AE100" s="87">
        <f t="shared" si="77"/>
        <v>10.5</v>
      </c>
      <c r="AF100" s="88">
        <f t="shared" si="56"/>
        <v>10.5</v>
      </c>
      <c r="AG100" s="93">
        <f t="shared" ca="1" si="57"/>
        <v>385</v>
      </c>
      <c r="AH100" s="77">
        <f>IF(ISERROR(VLOOKUP(B100,'Notes Ecrit'!$A$2:$B$650,2,FALSE)),"ABI",(VLOOKUP(B100,'Notes Ecrit'!$A$2:$B$650,2,FALSE)))</f>
        <v>7.5</v>
      </c>
      <c r="AI100" s="88">
        <f t="shared" si="58"/>
        <v>7.5</v>
      </c>
      <c r="AJ100" s="94">
        <f t="shared" ca="1" si="59"/>
        <v>137</v>
      </c>
      <c r="AK100" s="307">
        <f t="shared" si="60"/>
        <v>9</v>
      </c>
      <c r="AL100" s="204"/>
      <c r="AM100" s="204"/>
      <c r="AN100" s="204"/>
      <c r="AO100" s="204"/>
      <c r="AP100" s="204"/>
    </row>
    <row r="101" spans="1:42" ht="16.5" customHeight="1" thickBot="1" x14ac:dyDescent="0.3">
      <c r="A101" s="266" t="s">
        <v>74</v>
      </c>
      <c r="B101" s="218">
        <v>21907812</v>
      </c>
      <c r="C101" s="220" t="s">
        <v>456</v>
      </c>
      <c r="D101" s="220" t="s">
        <v>166</v>
      </c>
      <c r="E101" s="196">
        <v>11</v>
      </c>
      <c r="F101" s="184">
        <f t="shared" si="61"/>
        <v>15</v>
      </c>
      <c r="G101" s="185">
        <f t="shared" si="62"/>
        <v>11</v>
      </c>
      <c r="H101" s="85">
        <f t="shared" si="63"/>
        <v>11</v>
      </c>
      <c r="I101" s="196">
        <v>3.54</v>
      </c>
      <c r="J101" s="185">
        <f t="shared" si="64"/>
        <v>16</v>
      </c>
      <c r="K101" s="196">
        <v>7.81</v>
      </c>
      <c r="L101" s="185">
        <f t="shared" si="65"/>
        <v>10</v>
      </c>
      <c r="M101" s="85">
        <f t="shared" si="66"/>
        <v>13</v>
      </c>
      <c r="N101" s="196">
        <v>41</v>
      </c>
      <c r="O101" s="197">
        <v>57</v>
      </c>
      <c r="P101" s="186">
        <f t="shared" si="67"/>
        <v>0.7192982456140351</v>
      </c>
      <c r="Q101" s="185">
        <f t="shared" si="68"/>
        <v>6.5</v>
      </c>
      <c r="R101" s="197">
        <v>37.4</v>
      </c>
      <c r="S101" s="185">
        <f t="shared" si="69"/>
        <v>6.5</v>
      </c>
      <c r="T101" s="85">
        <f t="shared" si="70"/>
        <v>13</v>
      </c>
      <c r="U101" s="187">
        <v>28.85</v>
      </c>
      <c r="V101" s="185">
        <f t="shared" si="71"/>
        <v>4.5</v>
      </c>
      <c r="W101" s="196">
        <v>3</v>
      </c>
      <c r="X101" s="185">
        <f t="shared" si="72"/>
        <v>3.25</v>
      </c>
      <c r="Y101" s="196">
        <v>0</v>
      </c>
      <c r="Z101" s="185">
        <f t="shared" si="73"/>
        <v>5</v>
      </c>
      <c r="AA101" s="85">
        <f t="shared" si="74"/>
        <v>12.75</v>
      </c>
      <c r="AB101" s="266">
        <v>38.479999999999997</v>
      </c>
      <c r="AC101" s="185">
        <f t="shared" si="75"/>
        <v>14</v>
      </c>
      <c r="AD101" s="86">
        <f t="shared" si="76"/>
        <v>14</v>
      </c>
      <c r="AE101" s="87">
        <f t="shared" si="77"/>
        <v>12.75</v>
      </c>
      <c r="AF101" s="88">
        <f t="shared" si="56"/>
        <v>12.75</v>
      </c>
      <c r="AG101" s="93">
        <f t="shared" ca="1" si="57"/>
        <v>108</v>
      </c>
      <c r="AH101" s="77">
        <f>IF(ISERROR(VLOOKUP(B101,'Notes Ecrit'!$A$2:$B$650,2,FALSE)),"ABI",(VLOOKUP(B101,'Notes Ecrit'!$A$2:$B$650,2,FALSE)))</f>
        <v>6.5</v>
      </c>
      <c r="AI101" s="88">
        <f t="shared" si="58"/>
        <v>6.5</v>
      </c>
      <c r="AJ101" s="94">
        <f t="shared" ca="1" si="59"/>
        <v>238</v>
      </c>
      <c r="AK101" s="307">
        <f t="shared" si="60"/>
        <v>9.625</v>
      </c>
      <c r="AL101" s="198"/>
      <c r="AM101" s="198"/>
      <c r="AN101" s="198"/>
      <c r="AO101" s="198"/>
      <c r="AP101" s="198"/>
    </row>
    <row r="102" spans="1:42" ht="16.5" customHeight="1" thickBot="1" x14ac:dyDescent="0.3">
      <c r="A102" s="266" t="s">
        <v>1026</v>
      </c>
      <c r="B102" s="218">
        <v>21912618</v>
      </c>
      <c r="C102" s="219" t="s">
        <v>457</v>
      </c>
      <c r="D102" s="220" t="s">
        <v>113</v>
      </c>
      <c r="E102" s="196">
        <v>19</v>
      </c>
      <c r="F102" s="184">
        <f t="shared" si="61"/>
        <v>19</v>
      </c>
      <c r="G102" s="185">
        <f t="shared" si="62"/>
        <v>16</v>
      </c>
      <c r="H102" s="85">
        <f t="shared" si="63"/>
        <v>16</v>
      </c>
      <c r="I102" s="196">
        <v>3.32</v>
      </c>
      <c r="J102" s="185">
        <f t="shared" si="64"/>
        <v>15</v>
      </c>
      <c r="K102" s="196">
        <v>7.06</v>
      </c>
      <c r="L102" s="185">
        <f t="shared" si="65"/>
        <v>9</v>
      </c>
      <c r="M102" s="85">
        <f t="shared" si="66"/>
        <v>12</v>
      </c>
      <c r="N102" s="196">
        <v>65</v>
      </c>
      <c r="O102" s="197">
        <v>72</v>
      </c>
      <c r="P102" s="186">
        <f t="shared" si="67"/>
        <v>0.90277777777777779</v>
      </c>
      <c r="Q102" s="185">
        <f t="shared" si="68"/>
        <v>5</v>
      </c>
      <c r="R102" s="196">
        <v>36.299999999999997</v>
      </c>
      <c r="S102" s="185">
        <f t="shared" si="69"/>
        <v>2</v>
      </c>
      <c r="T102" s="85">
        <f t="shared" si="70"/>
        <v>7</v>
      </c>
      <c r="U102" s="187">
        <v>29.5</v>
      </c>
      <c r="V102" s="185">
        <f t="shared" si="71"/>
        <v>3</v>
      </c>
      <c r="W102" s="196">
        <v>0</v>
      </c>
      <c r="X102" s="185">
        <f t="shared" si="72"/>
        <v>2.5</v>
      </c>
      <c r="Y102" s="196">
        <v>5</v>
      </c>
      <c r="Z102" s="185">
        <f t="shared" si="73"/>
        <v>2.5</v>
      </c>
      <c r="AA102" s="85">
        <f t="shared" si="74"/>
        <v>8</v>
      </c>
      <c r="AB102" s="266">
        <v>36.14</v>
      </c>
      <c r="AC102" s="185">
        <f t="shared" si="75"/>
        <v>12</v>
      </c>
      <c r="AD102" s="86">
        <f t="shared" si="76"/>
        <v>12</v>
      </c>
      <c r="AE102" s="87">
        <f t="shared" si="77"/>
        <v>11</v>
      </c>
      <c r="AF102" s="88">
        <f t="shared" si="56"/>
        <v>11</v>
      </c>
      <c r="AG102" s="93">
        <f t="shared" ca="1" si="57"/>
        <v>318</v>
      </c>
      <c r="AH102" s="77">
        <f>IF(ISERROR(VLOOKUP(B102,'Notes Ecrit'!$A$2:$B$650,2,FALSE)),"ABI",(VLOOKUP(B102,'Notes Ecrit'!$A$2:$B$650,2,FALSE)))</f>
        <v>6.5</v>
      </c>
      <c r="AI102" s="88">
        <f t="shared" si="58"/>
        <v>6.5</v>
      </c>
      <c r="AJ102" s="94">
        <f t="shared" ca="1" si="59"/>
        <v>238</v>
      </c>
      <c r="AK102" s="307">
        <f t="shared" si="60"/>
        <v>8.75</v>
      </c>
    </row>
    <row r="103" spans="1:42" ht="16.5" hidden="1" customHeight="1" thickBot="1" x14ac:dyDescent="0.3">
      <c r="A103" s="266" t="s">
        <v>1026</v>
      </c>
      <c r="B103" s="218">
        <v>21910481</v>
      </c>
      <c r="C103" s="220" t="s">
        <v>464</v>
      </c>
      <c r="D103" s="220" t="s">
        <v>297</v>
      </c>
      <c r="E103" s="196" t="s">
        <v>329</v>
      </c>
      <c r="F103" s="184" t="str">
        <f t="shared" si="61"/>
        <v>ABI</v>
      </c>
      <c r="G103" s="185">
        <f t="shared" si="62"/>
        <v>0</v>
      </c>
      <c r="H103" s="85">
        <f t="shared" si="63"/>
        <v>0</v>
      </c>
      <c r="I103" s="196" t="s">
        <v>329</v>
      </c>
      <c r="J103" s="185">
        <f t="shared" si="64"/>
        <v>0</v>
      </c>
      <c r="K103" s="196" t="s">
        <v>329</v>
      </c>
      <c r="L103" s="185">
        <f t="shared" si="65"/>
        <v>0</v>
      </c>
      <c r="M103" s="85">
        <f t="shared" si="66"/>
        <v>0</v>
      </c>
      <c r="N103" s="196" t="s">
        <v>329</v>
      </c>
      <c r="O103" s="197"/>
      <c r="P103" s="186">
        <f t="shared" si="67"/>
        <v>0</v>
      </c>
      <c r="Q103" s="185">
        <f t="shared" si="68"/>
        <v>0</v>
      </c>
      <c r="R103" s="196" t="s">
        <v>329</v>
      </c>
      <c r="S103" s="185">
        <f t="shared" si="69"/>
        <v>0</v>
      </c>
      <c r="T103" s="85">
        <f t="shared" si="70"/>
        <v>0</v>
      </c>
      <c r="U103" s="187" t="s">
        <v>329</v>
      </c>
      <c r="V103" s="185">
        <f t="shared" si="71"/>
        <v>0</v>
      </c>
      <c r="W103" s="196" t="s">
        <v>329</v>
      </c>
      <c r="X103" s="185">
        <f t="shared" si="72"/>
        <v>0</v>
      </c>
      <c r="Y103" s="196" t="s">
        <v>329</v>
      </c>
      <c r="Z103" s="185">
        <f t="shared" si="73"/>
        <v>0</v>
      </c>
      <c r="AA103" s="85">
        <f t="shared" si="74"/>
        <v>0</v>
      </c>
      <c r="AB103" s="266" t="s">
        <v>329</v>
      </c>
      <c r="AC103" s="185">
        <f t="shared" si="75"/>
        <v>0</v>
      </c>
      <c r="AD103" s="86">
        <f t="shared" si="76"/>
        <v>0</v>
      </c>
      <c r="AE103" s="87">
        <f t="shared" si="77"/>
        <v>0</v>
      </c>
      <c r="AF103" s="88">
        <f t="shared" si="56"/>
        <v>0</v>
      </c>
      <c r="AG103" s="93">
        <f t="shared" ca="1" si="57"/>
        <v>584</v>
      </c>
      <c r="AH103" s="77" t="str">
        <f>IF(ISERROR(VLOOKUP(B103,'Notes Ecrit'!$A$2:$B$650,2,FALSE)),"ABI",(VLOOKUP(B103,'Notes Ecrit'!$A$2:$B$650,2,FALSE)))</f>
        <v>ABI</v>
      </c>
      <c r="AI103" s="88">
        <f t="shared" si="58"/>
        <v>0</v>
      </c>
      <c r="AJ103" s="94">
        <f t="shared" ca="1" si="59"/>
        <v>591</v>
      </c>
      <c r="AK103" s="307" t="str">
        <f t="shared" si="60"/>
        <v>DEF</v>
      </c>
    </row>
    <row r="104" spans="1:42" s="209" customFormat="1" ht="16.5" customHeight="1" thickBot="1" x14ac:dyDescent="0.3">
      <c r="A104" s="266" t="s">
        <v>1026</v>
      </c>
      <c r="B104" s="193">
        <v>21900621</v>
      </c>
      <c r="C104" s="208" t="s">
        <v>458</v>
      </c>
      <c r="D104" s="203" t="s">
        <v>162</v>
      </c>
      <c r="E104" s="196">
        <v>17</v>
      </c>
      <c r="F104" s="184">
        <f t="shared" si="61"/>
        <v>18</v>
      </c>
      <c r="G104" s="185">
        <f t="shared" si="62"/>
        <v>14</v>
      </c>
      <c r="H104" s="85">
        <f t="shared" si="63"/>
        <v>14</v>
      </c>
      <c r="I104" s="196">
        <v>3.14</v>
      </c>
      <c r="J104" s="185">
        <f t="shared" si="64"/>
        <v>18</v>
      </c>
      <c r="K104" s="196">
        <v>6.73</v>
      </c>
      <c r="L104" s="185">
        <f t="shared" si="65"/>
        <v>12</v>
      </c>
      <c r="M104" s="85">
        <f t="shared" si="66"/>
        <v>15</v>
      </c>
      <c r="N104" s="196">
        <v>69</v>
      </c>
      <c r="O104" s="197">
        <v>78</v>
      </c>
      <c r="P104" s="186">
        <f t="shared" si="67"/>
        <v>0.88461538461538458</v>
      </c>
      <c r="Q104" s="185">
        <f t="shared" si="68"/>
        <v>4.5</v>
      </c>
      <c r="R104" s="196">
        <v>36.5</v>
      </c>
      <c r="S104" s="185">
        <f t="shared" si="69"/>
        <v>2</v>
      </c>
      <c r="T104" s="85">
        <f t="shared" si="70"/>
        <v>6.5</v>
      </c>
      <c r="U104" s="187">
        <v>23.88</v>
      </c>
      <c r="V104" s="185">
        <f t="shared" si="71"/>
        <v>6</v>
      </c>
      <c r="W104" s="196">
        <v>-20</v>
      </c>
      <c r="X104" s="185">
        <f t="shared" si="72"/>
        <v>0</v>
      </c>
      <c r="Y104" s="196">
        <v>5</v>
      </c>
      <c r="Z104" s="185">
        <f t="shared" si="73"/>
        <v>2.5</v>
      </c>
      <c r="AA104" s="85">
        <f t="shared" si="74"/>
        <v>8.5</v>
      </c>
      <c r="AB104" s="266">
        <v>35.57</v>
      </c>
      <c r="AC104" s="185">
        <f t="shared" si="75"/>
        <v>13</v>
      </c>
      <c r="AD104" s="86">
        <f t="shared" si="76"/>
        <v>13</v>
      </c>
      <c r="AE104" s="87">
        <f t="shared" si="77"/>
        <v>11.4</v>
      </c>
      <c r="AF104" s="88">
        <f t="shared" si="56"/>
        <v>11.4</v>
      </c>
      <c r="AG104" s="93">
        <f t="shared" ca="1" si="57"/>
        <v>270</v>
      </c>
      <c r="AH104" s="77">
        <f>IF(ISERROR(VLOOKUP(B104,'Notes Ecrit'!$A$2:$B$650,2,FALSE)),"ABI",(VLOOKUP(B104,'Notes Ecrit'!$A$2:$B$650,2,FALSE)))</f>
        <v>6</v>
      </c>
      <c r="AI104" s="88">
        <f t="shared" si="58"/>
        <v>6</v>
      </c>
      <c r="AJ104" s="94">
        <f t="shared" ca="1" si="59"/>
        <v>288</v>
      </c>
      <c r="AK104" s="307">
        <f t="shared" si="60"/>
        <v>8.6999999999999993</v>
      </c>
      <c r="AL104" s="26"/>
      <c r="AM104" s="26"/>
      <c r="AN104" s="26"/>
      <c r="AO104" s="26"/>
      <c r="AP104" s="26"/>
    </row>
    <row r="105" spans="1:42" s="207" customFormat="1" ht="16.5" customHeight="1" thickBot="1" x14ac:dyDescent="0.3">
      <c r="A105" s="266" t="s">
        <v>74</v>
      </c>
      <c r="B105" s="193">
        <v>21806491</v>
      </c>
      <c r="C105" s="208" t="s">
        <v>459</v>
      </c>
      <c r="D105" s="203" t="s">
        <v>460</v>
      </c>
      <c r="E105" s="196">
        <v>16</v>
      </c>
      <c r="F105" s="184">
        <f t="shared" si="61"/>
        <v>17.5</v>
      </c>
      <c r="G105" s="185">
        <f t="shared" si="62"/>
        <v>16</v>
      </c>
      <c r="H105" s="85">
        <f t="shared" si="63"/>
        <v>16</v>
      </c>
      <c r="I105" s="196">
        <v>3.45</v>
      </c>
      <c r="J105" s="185">
        <f t="shared" si="64"/>
        <v>17</v>
      </c>
      <c r="K105" s="196">
        <v>7.65</v>
      </c>
      <c r="L105" s="185">
        <f t="shared" si="65"/>
        <v>11</v>
      </c>
      <c r="M105" s="85">
        <f t="shared" si="66"/>
        <v>14</v>
      </c>
      <c r="N105" s="196">
        <v>43.5</v>
      </c>
      <c r="O105" s="197">
        <v>57</v>
      </c>
      <c r="P105" s="186">
        <f t="shared" si="67"/>
        <v>0.76315789473684215</v>
      </c>
      <c r="Q105" s="185">
        <f t="shared" si="68"/>
        <v>6.5</v>
      </c>
      <c r="R105" s="196">
        <v>29.7</v>
      </c>
      <c r="S105" s="185">
        <f t="shared" si="69"/>
        <v>4.5</v>
      </c>
      <c r="T105" s="85">
        <f t="shared" si="70"/>
        <v>11</v>
      </c>
      <c r="U105" s="413">
        <v>29.32</v>
      </c>
      <c r="V105" s="185">
        <f t="shared" si="71"/>
        <v>4.25</v>
      </c>
      <c r="W105" s="196">
        <v>0</v>
      </c>
      <c r="X105" s="185">
        <f t="shared" si="72"/>
        <v>2.5</v>
      </c>
      <c r="Y105" s="196">
        <v>2</v>
      </c>
      <c r="Z105" s="185">
        <f t="shared" si="73"/>
        <v>4</v>
      </c>
      <c r="AA105" s="85">
        <f t="shared" si="74"/>
        <v>10.75</v>
      </c>
      <c r="AB105" s="266">
        <v>36.840000000000003</v>
      </c>
      <c r="AC105" s="185">
        <f t="shared" si="75"/>
        <v>15</v>
      </c>
      <c r="AD105" s="86">
        <f t="shared" si="76"/>
        <v>15</v>
      </c>
      <c r="AE105" s="87">
        <f t="shared" si="77"/>
        <v>13.35</v>
      </c>
      <c r="AF105" s="88">
        <f t="shared" si="56"/>
        <v>13.35</v>
      </c>
      <c r="AG105" s="93">
        <f t="shared" ca="1" si="57"/>
        <v>51</v>
      </c>
      <c r="AH105" s="77">
        <f>IF(ISERROR(VLOOKUP(B105,'Notes Ecrit'!$A$2:$B$650,2,FALSE)),"ABI",(VLOOKUP(B105,'Notes Ecrit'!$A$2:$B$650,2,FALSE)))</f>
        <v>11.5</v>
      </c>
      <c r="AI105" s="88">
        <f t="shared" si="58"/>
        <v>11.5</v>
      </c>
      <c r="AJ105" s="94">
        <f t="shared" ca="1" si="59"/>
        <v>9</v>
      </c>
      <c r="AK105" s="307">
        <f t="shared" si="60"/>
        <v>12.425000000000001</v>
      </c>
      <c r="AL105" s="204"/>
      <c r="AM105" s="204"/>
      <c r="AN105" s="204"/>
      <c r="AO105" s="204"/>
      <c r="AP105" s="204"/>
    </row>
    <row r="106" spans="1:42" ht="16.5" customHeight="1" thickBot="1" x14ac:dyDescent="0.3">
      <c r="A106" s="266" t="s">
        <v>74</v>
      </c>
      <c r="B106" s="218">
        <v>21908117</v>
      </c>
      <c r="C106" s="219" t="s">
        <v>461</v>
      </c>
      <c r="D106" s="220" t="s">
        <v>462</v>
      </c>
      <c r="E106" s="196">
        <v>10</v>
      </c>
      <c r="F106" s="184">
        <f t="shared" si="61"/>
        <v>14.5</v>
      </c>
      <c r="G106" s="185">
        <f t="shared" si="62"/>
        <v>10</v>
      </c>
      <c r="H106" s="85">
        <f t="shared" si="63"/>
        <v>10</v>
      </c>
      <c r="I106" s="196">
        <v>3.44</v>
      </c>
      <c r="J106" s="185">
        <f t="shared" si="64"/>
        <v>17</v>
      </c>
      <c r="K106" s="196">
        <v>7.51</v>
      </c>
      <c r="L106" s="185">
        <f t="shared" si="65"/>
        <v>12</v>
      </c>
      <c r="M106" s="85">
        <f t="shared" si="66"/>
        <v>14.5</v>
      </c>
      <c r="N106" s="196">
        <v>38</v>
      </c>
      <c r="O106" s="197">
        <v>62</v>
      </c>
      <c r="P106" s="186">
        <f t="shared" si="67"/>
        <v>0.61290322580645162</v>
      </c>
      <c r="Q106" s="185">
        <f t="shared" si="68"/>
        <v>6</v>
      </c>
      <c r="R106" s="196">
        <v>34.799999999999997</v>
      </c>
      <c r="S106" s="185">
        <f t="shared" si="69"/>
        <v>6</v>
      </c>
      <c r="T106" s="85">
        <f t="shared" si="70"/>
        <v>12</v>
      </c>
      <c r="U106" s="187">
        <v>26.72</v>
      </c>
      <c r="V106" s="185">
        <f t="shared" si="71"/>
        <v>5.5</v>
      </c>
      <c r="W106" s="196">
        <v>12</v>
      </c>
      <c r="X106" s="185">
        <f t="shared" si="72"/>
        <v>4.25</v>
      </c>
      <c r="Y106" s="196">
        <v>0</v>
      </c>
      <c r="Z106" s="185">
        <f t="shared" si="73"/>
        <v>5</v>
      </c>
      <c r="AA106" s="85">
        <f t="shared" si="74"/>
        <v>14.75</v>
      </c>
      <c r="AB106" s="266">
        <v>55.54</v>
      </c>
      <c r="AC106" s="185">
        <f t="shared" si="75"/>
        <v>6</v>
      </c>
      <c r="AD106" s="86">
        <f t="shared" si="76"/>
        <v>6</v>
      </c>
      <c r="AE106" s="87">
        <f t="shared" si="77"/>
        <v>11.45</v>
      </c>
      <c r="AF106" s="88">
        <f t="shared" si="56"/>
        <v>11.45</v>
      </c>
      <c r="AG106" s="93">
        <f t="shared" ca="1" si="57"/>
        <v>259</v>
      </c>
      <c r="AH106" s="77">
        <f>IF(ISERROR(VLOOKUP(B106,'Notes Ecrit'!$A$2:$B$650,2,FALSE)),"ABI",(VLOOKUP(B106,'Notes Ecrit'!$A$2:$B$650,2,FALSE)))</f>
        <v>5.5</v>
      </c>
      <c r="AI106" s="88">
        <f t="shared" si="58"/>
        <v>5.5</v>
      </c>
      <c r="AJ106" s="94">
        <f t="shared" ca="1" si="59"/>
        <v>353</v>
      </c>
      <c r="AK106" s="307">
        <f t="shared" si="60"/>
        <v>8.4749999999999996</v>
      </c>
    </row>
    <row r="107" spans="1:42" s="212" customFormat="1" ht="16.5" customHeight="1" thickBot="1" x14ac:dyDescent="0.3">
      <c r="A107" s="266" t="s">
        <v>74</v>
      </c>
      <c r="B107" s="218">
        <v>21905093</v>
      </c>
      <c r="C107" s="220" t="s">
        <v>463</v>
      </c>
      <c r="D107" s="220" t="s">
        <v>119</v>
      </c>
      <c r="E107" s="196">
        <v>13</v>
      </c>
      <c r="F107" s="184">
        <f t="shared" si="61"/>
        <v>16</v>
      </c>
      <c r="G107" s="185">
        <f t="shared" si="62"/>
        <v>13</v>
      </c>
      <c r="H107" s="85">
        <f t="shared" si="63"/>
        <v>13</v>
      </c>
      <c r="I107" s="196">
        <v>3.85</v>
      </c>
      <c r="J107" s="185">
        <f t="shared" si="64"/>
        <v>11</v>
      </c>
      <c r="K107" s="196">
        <v>8.18</v>
      </c>
      <c r="L107" s="185">
        <f t="shared" si="65"/>
        <v>8</v>
      </c>
      <c r="M107" s="85">
        <f t="shared" si="66"/>
        <v>9.5</v>
      </c>
      <c r="N107" s="196">
        <v>20</v>
      </c>
      <c r="O107" s="197">
        <v>52</v>
      </c>
      <c r="P107" s="186">
        <f t="shared" si="67"/>
        <v>0.38461538461538464</v>
      </c>
      <c r="Q107" s="185">
        <f t="shared" si="68"/>
        <v>3.5</v>
      </c>
      <c r="R107" s="196">
        <v>29.1</v>
      </c>
      <c r="S107" s="185">
        <f t="shared" si="69"/>
        <v>4.5</v>
      </c>
      <c r="T107" s="85">
        <f t="shared" si="70"/>
        <v>8</v>
      </c>
      <c r="U107" s="187">
        <v>32.31</v>
      </c>
      <c r="V107" s="185">
        <f t="shared" si="71"/>
        <v>2.75</v>
      </c>
      <c r="W107" s="196">
        <v>2</v>
      </c>
      <c r="X107" s="185">
        <f t="shared" si="72"/>
        <v>3</v>
      </c>
      <c r="Y107" s="196">
        <v>10</v>
      </c>
      <c r="Z107" s="185">
        <f t="shared" si="73"/>
        <v>0</v>
      </c>
      <c r="AA107" s="85">
        <f t="shared" si="74"/>
        <v>5.75</v>
      </c>
      <c r="AB107" s="266">
        <v>48.95</v>
      </c>
      <c r="AC107" s="185">
        <f t="shared" si="75"/>
        <v>9</v>
      </c>
      <c r="AD107" s="86">
        <f t="shared" si="76"/>
        <v>9</v>
      </c>
      <c r="AE107" s="87">
        <f t="shared" si="77"/>
        <v>9.0500000000000007</v>
      </c>
      <c r="AF107" s="88">
        <f t="shared" si="56"/>
        <v>9.0500000000000007</v>
      </c>
      <c r="AG107" s="93">
        <f t="shared" ca="1" si="57"/>
        <v>498</v>
      </c>
      <c r="AH107" s="77">
        <f>IF(ISERROR(VLOOKUP(B107,'Notes Ecrit'!$A$2:$B$650,2,FALSE)),"ABI",(VLOOKUP(B107,'Notes Ecrit'!$A$2:$B$650,2,FALSE)))</f>
        <v>8</v>
      </c>
      <c r="AI107" s="88">
        <f t="shared" si="58"/>
        <v>8</v>
      </c>
      <c r="AJ107" s="94">
        <f t="shared" ca="1" si="59"/>
        <v>109</v>
      </c>
      <c r="AK107" s="307">
        <f t="shared" si="60"/>
        <v>8.5250000000000004</v>
      </c>
      <c r="AL107" s="207"/>
      <c r="AM107" s="207"/>
      <c r="AN107" s="207"/>
      <c r="AO107" s="207"/>
      <c r="AP107" s="207"/>
    </row>
    <row r="108" spans="1:42" ht="15" customHeight="1" thickBot="1" x14ac:dyDescent="0.3">
      <c r="A108" s="266" t="s">
        <v>74</v>
      </c>
      <c r="B108" s="218">
        <v>21901995</v>
      </c>
      <c r="C108" s="219" t="s">
        <v>465</v>
      </c>
      <c r="D108" s="220" t="s">
        <v>187</v>
      </c>
      <c r="E108" s="196">
        <v>10</v>
      </c>
      <c r="F108" s="184">
        <f t="shared" si="61"/>
        <v>14.5</v>
      </c>
      <c r="G108" s="185">
        <f t="shared" si="62"/>
        <v>10</v>
      </c>
      <c r="H108" s="85">
        <f t="shared" si="63"/>
        <v>10</v>
      </c>
      <c r="I108" s="196">
        <v>3.68</v>
      </c>
      <c r="J108" s="185">
        <f t="shared" si="64"/>
        <v>13</v>
      </c>
      <c r="K108" s="196">
        <v>8.31</v>
      </c>
      <c r="L108" s="185">
        <f t="shared" si="65"/>
        <v>7</v>
      </c>
      <c r="M108" s="85">
        <f t="shared" si="66"/>
        <v>10</v>
      </c>
      <c r="N108" s="196">
        <v>29</v>
      </c>
      <c r="O108" s="197">
        <v>68</v>
      </c>
      <c r="P108" s="186">
        <f t="shared" si="67"/>
        <v>0.4264705882352941</v>
      </c>
      <c r="Q108" s="185">
        <f t="shared" si="68"/>
        <v>4</v>
      </c>
      <c r="R108" s="196">
        <v>29.8</v>
      </c>
      <c r="S108" s="185">
        <f t="shared" si="69"/>
        <v>4.5</v>
      </c>
      <c r="T108" s="85">
        <f t="shared" si="70"/>
        <v>8.5</v>
      </c>
      <c r="U108" s="187">
        <v>29</v>
      </c>
      <c r="V108" s="185">
        <f t="shared" si="71"/>
        <v>4.25</v>
      </c>
      <c r="W108" s="196">
        <v>2</v>
      </c>
      <c r="X108" s="185">
        <f t="shared" si="72"/>
        <v>3</v>
      </c>
      <c r="Y108" s="196">
        <v>4</v>
      </c>
      <c r="Z108" s="185">
        <f t="shared" si="73"/>
        <v>3</v>
      </c>
      <c r="AA108" s="85">
        <f t="shared" si="74"/>
        <v>10.25</v>
      </c>
      <c r="AB108" s="266">
        <v>45.9</v>
      </c>
      <c r="AC108" s="185">
        <f t="shared" si="75"/>
        <v>11</v>
      </c>
      <c r="AD108" s="86">
        <f t="shared" si="76"/>
        <v>11</v>
      </c>
      <c r="AE108" s="87">
        <f t="shared" si="77"/>
        <v>9.9499999999999993</v>
      </c>
      <c r="AF108" s="88">
        <f t="shared" si="56"/>
        <v>9.9499999999999993</v>
      </c>
      <c r="AG108" s="93">
        <f t="shared" ca="1" si="57"/>
        <v>431</v>
      </c>
      <c r="AH108" s="77">
        <f>IF(ISERROR(VLOOKUP(B108,'Notes Ecrit'!$A$2:$B$650,2,FALSE)),"ABI",(VLOOKUP(B108,'Notes Ecrit'!$A$2:$B$650,2,FALSE)))</f>
        <v>7</v>
      </c>
      <c r="AI108" s="88">
        <f t="shared" si="58"/>
        <v>7</v>
      </c>
      <c r="AJ108" s="94">
        <f t="shared" ca="1" si="59"/>
        <v>183</v>
      </c>
      <c r="AK108" s="307">
        <f t="shared" si="60"/>
        <v>8.4749999999999996</v>
      </c>
      <c r="AL108" s="207"/>
      <c r="AM108" s="207"/>
      <c r="AN108" s="207"/>
      <c r="AO108" s="207"/>
      <c r="AP108" s="207"/>
    </row>
    <row r="109" spans="1:42" s="198" customFormat="1" ht="16.5" customHeight="1" thickBot="1" x14ac:dyDescent="0.3">
      <c r="A109" s="266" t="s">
        <v>1026</v>
      </c>
      <c r="B109" s="218">
        <v>21905212</v>
      </c>
      <c r="C109" s="219" t="s">
        <v>466</v>
      </c>
      <c r="D109" s="220" t="s">
        <v>130</v>
      </c>
      <c r="E109" s="196">
        <v>17</v>
      </c>
      <c r="F109" s="184">
        <f t="shared" si="61"/>
        <v>18</v>
      </c>
      <c r="G109" s="185">
        <f t="shared" si="62"/>
        <v>14</v>
      </c>
      <c r="H109" s="85">
        <f t="shared" si="63"/>
        <v>14</v>
      </c>
      <c r="I109" s="196">
        <v>3.19</v>
      </c>
      <c r="J109" s="185">
        <f t="shared" si="64"/>
        <v>17</v>
      </c>
      <c r="K109" s="196">
        <v>6.81</v>
      </c>
      <c r="L109" s="185">
        <f t="shared" si="65"/>
        <v>11</v>
      </c>
      <c r="M109" s="85">
        <f t="shared" si="66"/>
        <v>14</v>
      </c>
      <c r="N109" s="196">
        <v>46</v>
      </c>
      <c r="O109" s="197">
        <v>51</v>
      </c>
      <c r="P109" s="186">
        <f t="shared" si="67"/>
        <v>0.90196078431372551</v>
      </c>
      <c r="Q109" s="185">
        <f t="shared" si="68"/>
        <v>5</v>
      </c>
      <c r="R109" s="196">
        <v>46.2</v>
      </c>
      <c r="S109" s="185">
        <f t="shared" si="69"/>
        <v>4.5</v>
      </c>
      <c r="T109" s="85">
        <f t="shared" si="70"/>
        <v>9.5</v>
      </c>
      <c r="U109" s="187">
        <v>25.06</v>
      </c>
      <c r="V109" s="185">
        <f t="shared" si="71"/>
        <v>5.25</v>
      </c>
      <c r="W109" s="196">
        <v>3</v>
      </c>
      <c r="X109" s="185">
        <f t="shared" si="72"/>
        <v>3.25</v>
      </c>
      <c r="Y109" s="196">
        <v>2</v>
      </c>
      <c r="Z109" s="185">
        <f t="shared" si="73"/>
        <v>4</v>
      </c>
      <c r="AA109" s="85">
        <f t="shared" si="74"/>
        <v>12.5</v>
      </c>
      <c r="AB109" s="266">
        <v>43</v>
      </c>
      <c r="AC109" s="185">
        <f t="shared" si="75"/>
        <v>9</v>
      </c>
      <c r="AD109" s="86">
        <f t="shared" si="76"/>
        <v>9</v>
      </c>
      <c r="AE109" s="87">
        <f t="shared" si="77"/>
        <v>11.8</v>
      </c>
      <c r="AF109" s="88">
        <f t="shared" si="56"/>
        <v>11.8</v>
      </c>
      <c r="AG109" s="93">
        <f t="shared" ca="1" si="57"/>
        <v>213</v>
      </c>
      <c r="AH109" s="77">
        <f>IF(ISERROR(VLOOKUP(B109,'Notes Ecrit'!$A$2:$B$650,2,FALSE)),"ABI",(VLOOKUP(B109,'Notes Ecrit'!$A$2:$B$650,2,FALSE)))</f>
        <v>4.5</v>
      </c>
      <c r="AI109" s="88">
        <f t="shared" si="58"/>
        <v>4.5</v>
      </c>
      <c r="AJ109" s="94">
        <f t="shared" ca="1" si="59"/>
        <v>463</v>
      </c>
      <c r="AK109" s="307">
        <f t="shared" si="60"/>
        <v>8.15</v>
      </c>
      <c r="AL109" s="26"/>
      <c r="AM109" s="26"/>
      <c r="AN109" s="26"/>
      <c r="AO109" s="26"/>
      <c r="AP109" s="26"/>
    </row>
    <row r="110" spans="1:42" s="198" customFormat="1" ht="16.5" customHeight="1" thickBot="1" x14ac:dyDescent="0.3">
      <c r="A110" s="266" t="s">
        <v>74</v>
      </c>
      <c r="B110" s="218">
        <v>21905120</v>
      </c>
      <c r="C110" s="220" t="s">
        <v>467</v>
      </c>
      <c r="D110" s="220" t="s">
        <v>468</v>
      </c>
      <c r="E110" s="196">
        <v>19</v>
      </c>
      <c r="F110" s="184">
        <f t="shared" si="61"/>
        <v>19</v>
      </c>
      <c r="G110" s="185">
        <f t="shared" si="62"/>
        <v>19</v>
      </c>
      <c r="H110" s="85">
        <f t="shared" si="63"/>
        <v>19</v>
      </c>
      <c r="I110" s="196">
        <v>3.41</v>
      </c>
      <c r="J110" s="185">
        <f t="shared" si="64"/>
        <v>18</v>
      </c>
      <c r="K110" s="196">
        <v>7.32</v>
      </c>
      <c r="L110" s="185">
        <f t="shared" si="65"/>
        <v>14</v>
      </c>
      <c r="M110" s="85">
        <f t="shared" si="66"/>
        <v>16</v>
      </c>
      <c r="N110" s="196">
        <v>32</v>
      </c>
      <c r="O110" s="197">
        <v>47</v>
      </c>
      <c r="P110" s="186">
        <f t="shared" si="67"/>
        <v>0.68085106382978722</v>
      </c>
      <c r="Q110" s="185">
        <f t="shared" si="68"/>
        <v>6</v>
      </c>
      <c r="R110" s="196">
        <v>34.200000000000003</v>
      </c>
      <c r="S110" s="185">
        <f t="shared" si="69"/>
        <v>6</v>
      </c>
      <c r="T110" s="85">
        <f t="shared" si="70"/>
        <v>12</v>
      </c>
      <c r="U110" s="187">
        <v>27.35</v>
      </c>
      <c r="V110" s="185">
        <f t="shared" si="71"/>
        <v>5.25</v>
      </c>
      <c r="W110" s="196">
        <v>0</v>
      </c>
      <c r="X110" s="185">
        <f t="shared" si="72"/>
        <v>2.5</v>
      </c>
      <c r="Y110" s="196">
        <v>0</v>
      </c>
      <c r="Z110" s="185">
        <f t="shared" si="73"/>
        <v>5</v>
      </c>
      <c r="AA110" s="85">
        <f t="shared" si="74"/>
        <v>12.75</v>
      </c>
      <c r="AB110" s="266">
        <v>54.61</v>
      </c>
      <c r="AC110" s="185">
        <f t="shared" si="75"/>
        <v>7</v>
      </c>
      <c r="AD110" s="86">
        <f t="shared" si="76"/>
        <v>7</v>
      </c>
      <c r="AE110" s="87">
        <f t="shared" si="77"/>
        <v>13.35</v>
      </c>
      <c r="AF110" s="88">
        <f t="shared" si="56"/>
        <v>13.35</v>
      </c>
      <c r="AG110" s="93">
        <f t="shared" ca="1" si="57"/>
        <v>51</v>
      </c>
      <c r="AH110" s="77">
        <f>IF(ISERROR(VLOOKUP(B110,'Notes Ecrit'!$A$2:$B$650,2,FALSE)),"ABI",(VLOOKUP(B110,'Notes Ecrit'!$A$2:$B$650,2,FALSE)))</f>
        <v>7.5</v>
      </c>
      <c r="AI110" s="88">
        <f t="shared" si="58"/>
        <v>7.5</v>
      </c>
      <c r="AJ110" s="94">
        <f t="shared" ca="1" si="59"/>
        <v>137</v>
      </c>
      <c r="AK110" s="307">
        <f t="shared" si="60"/>
        <v>10.425000000000001</v>
      </c>
      <c r="AL110" s="26"/>
      <c r="AM110" s="26"/>
      <c r="AN110" s="26"/>
      <c r="AO110" s="26"/>
      <c r="AP110" s="26"/>
    </row>
    <row r="111" spans="1:42" ht="16.5" customHeight="1" thickBot="1" x14ac:dyDescent="0.3">
      <c r="A111" s="266" t="s">
        <v>1026</v>
      </c>
      <c r="B111" s="193">
        <v>21910265</v>
      </c>
      <c r="C111" s="208" t="s">
        <v>469</v>
      </c>
      <c r="D111" s="203" t="s">
        <v>198</v>
      </c>
      <c r="E111" s="196">
        <v>20</v>
      </c>
      <c r="F111" s="184">
        <f t="shared" si="61"/>
        <v>19.5</v>
      </c>
      <c r="G111" s="185">
        <f t="shared" si="62"/>
        <v>17</v>
      </c>
      <c r="H111" s="85">
        <f t="shared" si="63"/>
        <v>17</v>
      </c>
      <c r="I111" s="196">
        <v>3.01</v>
      </c>
      <c r="J111" s="185">
        <f t="shared" si="64"/>
        <v>20</v>
      </c>
      <c r="K111" s="196">
        <v>6.61</v>
      </c>
      <c r="L111" s="185">
        <f t="shared" si="65"/>
        <v>13</v>
      </c>
      <c r="M111" s="85">
        <f t="shared" si="66"/>
        <v>16.5</v>
      </c>
      <c r="N111" s="196">
        <v>52</v>
      </c>
      <c r="O111" s="197">
        <v>65</v>
      </c>
      <c r="P111" s="186">
        <f t="shared" si="67"/>
        <v>0.8</v>
      </c>
      <c r="Q111" s="185">
        <f t="shared" si="68"/>
        <v>4.5</v>
      </c>
      <c r="R111" s="196">
        <v>44.7</v>
      </c>
      <c r="S111" s="185">
        <f t="shared" si="69"/>
        <v>4</v>
      </c>
      <c r="T111" s="85">
        <f t="shared" si="70"/>
        <v>8.5</v>
      </c>
      <c r="U111" s="187">
        <v>23.71</v>
      </c>
      <c r="V111" s="185">
        <f t="shared" si="71"/>
        <v>6</v>
      </c>
      <c r="W111" s="196">
        <v>-2</v>
      </c>
      <c r="X111" s="185">
        <f t="shared" si="72"/>
        <v>2</v>
      </c>
      <c r="Y111" s="196">
        <v>1</v>
      </c>
      <c r="Z111" s="185">
        <f t="shared" si="73"/>
        <v>4.5</v>
      </c>
      <c r="AA111" s="85">
        <f t="shared" si="74"/>
        <v>12.5</v>
      </c>
      <c r="AB111" s="266">
        <v>33.35</v>
      </c>
      <c r="AC111" s="185">
        <f t="shared" si="75"/>
        <v>14</v>
      </c>
      <c r="AD111" s="86">
        <f t="shared" si="76"/>
        <v>14</v>
      </c>
      <c r="AE111" s="87">
        <f t="shared" si="77"/>
        <v>13.7</v>
      </c>
      <c r="AF111" s="88">
        <f t="shared" si="56"/>
        <v>13.7</v>
      </c>
      <c r="AG111" s="93">
        <f t="shared" ca="1" si="57"/>
        <v>35</v>
      </c>
      <c r="AH111" s="77">
        <f>IF(ISERROR(VLOOKUP(B111,'Notes Ecrit'!$A$2:$B$650,2,FALSE)),"ABI",(VLOOKUP(B111,'Notes Ecrit'!$A$2:$B$650,2,FALSE)))</f>
        <v>9</v>
      </c>
      <c r="AI111" s="88">
        <f t="shared" si="58"/>
        <v>9</v>
      </c>
      <c r="AJ111" s="94">
        <f t="shared" ca="1" si="59"/>
        <v>58</v>
      </c>
      <c r="AK111" s="307">
        <f t="shared" si="60"/>
        <v>11.35</v>
      </c>
    </row>
    <row r="112" spans="1:42" s="212" customFormat="1" ht="16.5" customHeight="1" thickBot="1" x14ac:dyDescent="0.3">
      <c r="A112" s="266" t="s">
        <v>1026</v>
      </c>
      <c r="B112" s="218">
        <v>21804422</v>
      </c>
      <c r="C112" s="219" t="s">
        <v>157</v>
      </c>
      <c r="D112" s="220" t="s">
        <v>158</v>
      </c>
      <c r="E112" s="196">
        <v>18</v>
      </c>
      <c r="F112" s="184">
        <f t="shared" si="61"/>
        <v>18.5</v>
      </c>
      <c r="G112" s="185">
        <f t="shared" si="62"/>
        <v>15</v>
      </c>
      <c r="H112" s="85">
        <f t="shared" si="63"/>
        <v>15</v>
      </c>
      <c r="I112" s="196">
        <v>2.97</v>
      </c>
      <c r="J112" s="185">
        <f t="shared" si="64"/>
        <v>20</v>
      </c>
      <c r="K112" s="196">
        <v>6.25</v>
      </c>
      <c r="L112" s="185">
        <f t="shared" si="65"/>
        <v>15</v>
      </c>
      <c r="M112" s="85">
        <f t="shared" si="66"/>
        <v>17.5</v>
      </c>
      <c r="N112" s="196">
        <v>81</v>
      </c>
      <c r="O112" s="197">
        <v>77</v>
      </c>
      <c r="P112" s="186">
        <f t="shared" si="67"/>
        <v>1.051948051948052</v>
      </c>
      <c r="Q112" s="185">
        <f t="shared" si="68"/>
        <v>5.5</v>
      </c>
      <c r="R112" s="196">
        <v>47.7</v>
      </c>
      <c r="S112" s="185">
        <f t="shared" si="69"/>
        <v>5</v>
      </c>
      <c r="T112" s="85">
        <f t="shared" si="70"/>
        <v>10.5</v>
      </c>
      <c r="U112" s="187">
        <v>24.3</v>
      </c>
      <c r="V112" s="185">
        <f t="shared" si="71"/>
        <v>5.75</v>
      </c>
      <c r="W112" s="196">
        <v>-5</v>
      </c>
      <c r="X112" s="185">
        <f t="shared" si="72"/>
        <v>1.5</v>
      </c>
      <c r="Y112" s="196">
        <v>1</v>
      </c>
      <c r="Z112" s="185">
        <f t="shared" si="73"/>
        <v>4.5</v>
      </c>
      <c r="AA112" s="85">
        <f t="shared" si="74"/>
        <v>11.75</v>
      </c>
      <c r="AB112" s="266">
        <v>39.92</v>
      </c>
      <c r="AC112" s="185">
        <f t="shared" si="75"/>
        <v>10</v>
      </c>
      <c r="AD112" s="86">
        <f t="shared" si="76"/>
        <v>10</v>
      </c>
      <c r="AE112" s="87">
        <f t="shared" si="77"/>
        <v>12.95</v>
      </c>
      <c r="AF112" s="88">
        <f t="shared" si="56"/>
        <v>12.95</v>
      </c>
      <c r="AG112" s="93">
        <f t="shared" ca="1" si="57"/>
        <v>92</v>
      </c>
      <c r="AH112" s="77">
        <f>IF(ISERROR(VLOOKUP(B112,'Notes Ecrit'!$A$2:$B$650,2,FALSE)),"ABI",(VLOOKUP(B112,'Notes Ecrit'!$A$2:$B$650,2,FALSE)))</f>
        <v>6</v>
      </c>
      <c r="AI112" s="88">
        <f t="shared" si="58"/>
        <v>6</v>
      </c>
      <c r="AJ112" s="94">
        <f t="shared" ca="1" si="59"/>
        <v>288</v>
      </c>
      <c r="AK112" s="307">
        <f t="shared" si="60"/>
        <v>9.4749999999999996</v>
      </c>
      <c r="AL112" s="198"/>
      <c r="AM112" s="198"/>
      <c r="AN112" s="198"/>
      <c r="AO112" s="198"/>
      <c r="AP112" s="198"/>
    </row>
    <row r="113" spans="1:42" s="212" customFormat="1" ht="16.5" hidden="1" customHeight="1" thickBot="1" x14ac:dyDescent="0.3">
      <c r="A113" s="266" t="s">
        <v>1026</v>
      </c>
      <c r="B113" s="346">
        <v>21505636</v>
      </c>
      <c r="C113" s="350" t="s">
        <v>1277</v>
      </c>
      <c r="D113" s="351" t="s">
        <v>1278</v>
      </c>
      <c r="E113" s="196"/>
      <c r="F113" s="184"/>
      <c r="G113" s="185"/>
      <c r="H113" s="85"/>
      <c r="I113" s="196"/>
      <c r="J113" s="185"/>
      <c r="K113" s="196"/>
      <c r="L113" s="185"/>
      <c r="M113" s="85"/>
      <c r="N113" s="196"/>
      <c r="O113" s="197"/>
      <c r="P113" s="186"/>
      <c r="Q113" s="185"/>
      <c r="R113" s="196"/>
      <c r="S113" s="185"/>
      <c r="T113" s="85"/>
      <c r="U113" s="187"/>
      <c r="V113" s="185"/>
      <c r="W113" s="196"/>
      <c r="X113" s="185"/>
      <c r="Y113" s="196"/>
      <c r="Z113" s="185"/>
      <c r="AA113" s="85"/>
      <c r="AB113" s="266"/>
      <c r="AC113" s="185"/>
      <c r="AD113" s="86"/>
      <c r="AE113" s="329">
        <v>11.5</v>
      </c>
      <c r="AF113" s="88">
        <f t="shared" si="56"/>
        <v>11.5</v>
      </c>
      <c r="AG113" s="93">
        <f t="shared" ca="1" si="57"/>
        <v>253</v>
      </c>
      <c r="AH113" s="77">
        <f>IF(ISERROR(VLOOKUP(B113,'Notes Ecrit'!$A$2:$B$650,2,FALSE)),"ABI",(VLOOKUP(B113,'Notes Ecrit'!$A$2:$B$650,2,FALSE)))</f>
        <v>8</v>
      </c>
      <c r="AI113" s="88">
        <f t="shared" si="58"/>
        <v>8</v>
      </c>
      <c r="AJ113" s="94">
        <f t="shared" ca="1" si="59"/>
        <v>109</v>
      </c>
      <c r="AK113" s="307">
        <f t="shared" si="60"/>
        <v>9.75</v>
      </c>
      <c r="AL113" s="26"/>
      <c r="AM113" s="26"/>
      <c r="AN113" s="26"/>
      <c r="AO113" s="26"/>
      <c r="AP113" s="26"/>
    </row>
    <row r="114" spans="1:42" ht="16.5" hidden="1" customHeight="1" thickBot="1" x14ac:dyDescent="0.3">
      <c r="A114" s="266" t="s">
        <v>1026</v>
      </c>
      <c r="B114" s="193">
        <v>21909354</v>
      </c>
      <c r="C114" s="208" t="s">
        <v>475</v>
      </c>
      <c r="D114" s="203" t="s">
        <v>153</v>
      </c>
      <c r="E114" s="196" t="s">
        <v>329</v>
      </c>
      <c r="F114" s="184" t="str">
        <f>IF(E114="ABI","ABI",IF(E114="DSP","DSP",IF(E114="VAL","VAL",(VLOOKUP(E114,tpstest,2)))))</f>
        <v>ABI</v>
      </c>
      <c r="G114" s="185">
        <f>IF(F114="ABI",0,IF(F114="DSP","DSP",IF(F114="VAL","VAL",(IF(A114="F",VLOOKUP(F114,endurfille,2),VLOOKUP(F114,endurgarçon,2))))))</f>
        <v>0</v>
      </c>
      <c r="H114" s="85">
        <f>IF(G114="VAL","VALIDÉ",G114)</f>
        <v>0</v>
      </c>
      <c r="I114" s="196" t="s">
        <v>329</v>
      </c>
      <c r="J114" s="185">
        <f>IF(I114="ABI",0,IF(I114="DSP","DSP",IF(I114="VAL","VAL",(IF(A114="F",VLOOKUP(I114,VIT20MF,2),VLOOKUP(I114,Vit20MG,2))))))</f>
        <v>0</v>
      </c>
      <c r="K114" s="196" t="s">
        <v>329</v>
      </c>
      <c r="L114" s="185">
        <f>IF(K114="ABI",0,IF(K114="DSP","DSP",IF(K114="VAL","VAL",(IF(A114="F",VLOOKUP(K114,vit50mf,2),VLOOKUP(K114,vit50mg,2))))))</f>
        <v>0</v>
      </c>
      <c r="M114" s="85">
        <f>IF(OR(J114="DSP",L114="DSP"),"DSP",IF(L114="VAL","VALIDÉ",(J114+L114)/2))</f>
        <v>0</v>
      </c>
      <c r="N114" s="196" t="s">
        <v>329</v>
      </c>
      <c r="O114" s="197"/>
      <c r="P114" s="186">
        <f>IF(OR(N114="DSP",N114="ABI",N114="VAL"),0,N114/O114)</f>
        <v>0</v>
      </c>
      <c r="Q114" s="185">
        <f>IF(N114="ABI",0,IF(N114="DSP","DSP",IF(N114="VAL","VAL",IF(A114="F",VLOOKUP(P114,forcefille,2),VLOOKUP(P114,forcegarçon,2)))))</f>
        <v>0</v>
      </c>
      <c r="R114" s="196" t="s">
        <v>329</v>
      </c>
      <c r="S114" s="185">
        <f>IF(R114="ABI",0,IF(R114="DSP","DSP",IF(R114="VAL","VAL",IF(A114="F",VLOOKUP(R114,détfille,2),VLOOKUP(R114,détgarçon,2)))))</f>
        <v>0</v>
      </c>
      <c r="T114" s="85">
        <f>IF(OR(Q114="VAL",S114="VAL"),"VALIDÉ",IF(AND(Q114="DSP",S114="DSP"),"DSP",IF(Q114="DSP",S114*2,IF(S114="DSP",Q114*2,(Q114+S114)))))</f>
        <v>0</v>
      </c>
      <c r="U114" s="187" t="s">
        <v>329</v>
      </c>
      <c r="V114" s="185">
        <f>IF(U114="ABI",0,IF(U114="DSP","DSP",IF(U114="VAL","VAL",IF(A114="F",VLOOKUP(U114,coorfille,2),VLOOKUP(U114,coorgarçon,2)))))</f>
        <v>0</v>
      </c>
      <c r="W114" s="196" t="s">
        <v>329</v>
      </c>
      <c r="X114" s="185">
        <f>IF(W114="ABI",0,IF(W114="DSP","DSP",IF(W114="VAL","VAL",IF(A114="F",VLOOKUP(W114,SouplesseFille,2),VLOOKUP(W114,SouplesseGarçon,2)))))</f>
        <v>0</v>
      </c>
      <c r="Y114" s="196" t="s">
        <v>329</v>
      </c>
      <c r="Z114" s="185">
        <f>IF(Y114="ABI",0,IF(Y114="DSP","DSP",IF(Y114="VAL","VAL",IF(A114="F",VLOOKUP(Y114,eqfille,2),VLOOKUP(Y114,eqgarçon,2)))))</f>
        <v>0</v>
      </c>
      <c r="AA114" s="85">
        <f>IF(AND(V114="DSP",X114="DSP",Z114="DSP"),"DSP",IF(AND(V114="DSP",X114="DSP"),Z114*4,IF(AND(V114="DSP",Z114="DSP"),X114*4,IF(AND(X114="DSP",Z114="DSP"),V114*2,IF(V114="DSP",(X114+Z114)*2,IF(X114="DSP",V114+Z114*2,IF(Z114="DSP",V114+X114*2,IF(Z114="VAL","VALIDÉ",V114+X114+Z114))))))))</f>
        <v>0</v>
      </c>
      <c r="AB114" s="266" t="s">
        <v>329</v>
      </c>
      <c r="AC114" s="185">
        <f>IF(AB114="ABI",0,IF(AB114="DNF",0,IF(AB114="DSP","DSP",IF(AB114="VAL","VAL",(IF(A114="F",VLOOKUP(AB114,nagefille,2),VLOOKUP(AB114,nagegarçon,2)))))))</f>
        <v>0</v>
      </c>
      <c r="AD114" s="86">
        <f>IF(AC114="VAL","VALIDÉ",AC114)</f>
        <v>0</v>
      </c>
      <c r="AE114" s="87">
        <f>IF(AND(H114="DSP",M114="DSP",T114="DSP",AA114="DSP",AD114="DSP"),"DSP",IF(AND(H114="DSP",M114="DSP",T114="DSP",AA114="DSP"),AD114,IF(AND(H114="DSP",M114="DSP",T114="DSP",AD114="DSP"),AA114,IF(AND(H114="DSP",M114="DSP",AA114="DSP",AD114="DSP"),T114,IF(AND(H114="DSP",T114="DSP",AA114="DSP",AD114="DSP"),M114,IF(AND(M114="DSP",T114="DSP",AA114="DSP",AD114="DSP"),H114,IF(AND(T114="DSP",AA114="DSP",AD114="DSP"),(H114+M114)/2,IF(AND(M114="DSP",AA114="DSP",AD114="DSP"),(H114+T114)/2,IF(AND(H114="DSP",AA114="DSP",AD114="DSP"),(M114+T114)/2,IF(AND(M114="DSP",T114="DSP",AD114="DSP"),(H114+AA114)/2,IF(AND(H114="DSP",T114="DSP",AD114="DSP"),(M114+AA114)/2,IF(AND(H114="DSP",M114="DSP",AD114="DSP"),(T114+AA114)/2,IF(AND(M114="DSP",T114="DSP",AA114="DSP"),(H114+AD114)/2,IF(AND(H114="DSP",T114="DSP",AA114="DSP"),(M114+AD114)/2,IF(AND(H114="DSP",M114="DSP",AA114="DSP"),(T114+AD114)/2,IF(AND(H114="DSP",M114="DSP",T114="DSP"),(AA114+AD114)/2,IF(AND(H114="DSP",M114="DSP"),(T114+AA114+AD114)/3,IF(AND(H114="DSP",T114="DSP"),(M114+AA114+AD114)/3,IF(AND(M114="DSP",T114="DSP"),(H114+AA114+AD114)/3,IF(AND(H114="DSP",AA114="DSP"),(M114+T114+AD114)/3,IF(AND(M114="DSP",AA114="DSP"),(H114+T114+AD114)/3,IF(AND(T114="DSP",AA114="DSP"),(H114+M114+AD114)/3,IF(AND(H114="DSP",AD114="DSP"),(M114+T114+AA114)/3,IF(AND(M114="DSP",AD114="DSP"),(H114+T114+AA114)/3,IF(AND(T114="DSP",AD114="DSP"),(H114+M114+AA114)/3,IF(AND(AA114="DSP",AD114="DSP"),(H114+M114+T114)/3,IF(H114="DSP",(M114+T114+AA114+AD114)/4,IF(M114="DSP",(H114+T114+AA114+AD114)/4,IF(T114="DSP",(H114+M114+AA114+AD114)/4,IF(AA114="DSP",(H114+M114+T114+AD114)/4,IF(AD114="DSP",(H114+M114+T114+AA114)/4,SUM(H114+M114+T114+AA114+AD114)/5)))))))))))))))))))))))))))))))</f>
        <v>0</v>
      </c>
      <c r="AF114" s="88">
        <f t="shared" si="56"/>
        <v>0</v>
      </c>
      <c r="AG114" s="93">
        <f t="shared" ca="1" si="57"/>
        <v>584</v>
      </c>
      <c r="AH114" s="77" t="str">
        <f>IF(ISERROR(VLOOKUP(B114,'Notes Ecrit'!$A$2:$B$650,2,FALSE)),"ABI",(VLOOKUP(B114,'Notes Ecrit'!$A$2:$B$650,2,FALSE)))</f>
        <v>ABI</v>
      </c>
      <c r="AI114" s="88">
        <f t="shared" si="58"/>
        <v>0</v>
      </c>
      <c r="AJ114" s="94">
        <f t="shared" ca="1" si="59"/>
        <v>591</v>
      </c>
      <c r="AK114" s="307" t="str">
        <f t="shared" si="60"/>
        <v>DEF</v>
      </c>
    </row>
    <row r="115" spans="1:42" ht="16.5" hidden="1" customHeight="1" thickBot="1" x14ac:dyDescent="0.3">
      <c r="A115" s="266" t="s">
        <v>1026</v>
      </c>
      <c r="B115" s="193">
        <v>21909632</v>
      </c>
      <c r="C115" s="208" t="s">
        <v>476</v>
      </c>
      <c r="D115" s="203" t="s">
        <v>477</v>
      </c>
      <c r="E115" s="196" t="s">
        <v>1025</v>
      </c>
      <c r="F115" s="184" t="str">
        <f>IF(E115="ABI","ABI",IF(E115="DSP","DSP",IF(E115="VAL","VAL",(VLOOKUP(E115,tpstest,2)))))</f>
        <v>DSP</v>
      </c>
      <c r="G115" s="185" t="str">
        <f>IF(F115="ABI",0,IF(F115="DSP","DSP",IF(F115="VAL","VAL",(IF(A115="F",VLOOKUP(F115,endurfille,2),VLOOKUP(F115,endurgarçon,2))))))</f>
        <v>DSP</v>
      </c>
      <c r="H115" s="85" t="str">
        <f>IF(G115="VAL","VALIDÉ",G115)</f>
        <v>DSP</v>
      </c>
      <c r="I115" s="196" t="s">
        <v>1025</v>
      </c>
      <c r="J115" s="185" t="str">
        <f>IF(I115="ABI",0,IF(I115="DSP","DSP",IF(I115="VAL","VAL",(IF(A115="F",VLOOKUP(I115,VIT20MF,2),VLOOKUP(I115,Vit20MG,2))))))</f>
        <v>DSP</v>
      </c>
      <c r="K115" s="196" t="s">
        <v>1025</v>
      </c>
      <c r="L115" s="185" t="str">
        <f>IF(K115="ABI",0,IF(K115="DSP","DSP",IF(K115="VAL","VAL",(IF(A115="F",VLOOKUP(K115,vit50mf,2),VLOOKUP(K115,vit50mg,2))))))</f>
        <v>DSP</v>
      </c>
      <c r="M115" s="85" t="str">
        <f>IF(OR(J115="DSP",L115="DSP"),"DSP",IF(L115="VAL","VALIDÉ",(J115+L115)/2))</f>
        <v>DSP</v>
      </c>
      <c r="N115" s="196" t="s">
        <v>1025</v>
      </c>
      <c r="O115" s="197"/>
      <c r="P115" s="186">
        <f>IF(OR(N115="DSP",N115="ABI",N115="VAL"),0,N115/O115)</f>
        <v>0</v>
      </c>
      <c r="Q115" s="185" t="str">
        <f>IF(N115="ABI",0,IF(N115="DSP","DSP",IF(N115="VAL","VAL",IF(A115="F",VLOOKUP(P115,forcefille,2),VLOOKUP(P115,forcegarçon,2)))))</f>
        <v>DSP</v>
      </c>
      <c r="R115" s="196" t="s">
        <v>1025</v>
      </c>
      <c r="S115" s="185" t="str">
        <f>IF(R115="ABI",0,IF(R115="DSP","DSP",IF(R115="VAL","VAL",IF(A115="F",VLOOKUP(R115,détfille,2),VLOOKUP(R115,détgarçon,2)))))</f>
        <v>DSP</v>
      </c>
      <c r="T115" s="85" t="str">
        <f>IF(OR(Q115="VAL",S115="VAL"),"VALIDÉ",IF(AND(Q115="DSP",S115="DSP"),"DSP",IF(Q115="DSP",S115*2,IF(S115="DSP",Q115*2,(Q115+S115)))))</f>
        <v>DSP</v>
      </c>
      <c r="U115" s="187" t="s">
        <v>1025</v>
      </c>
      <c r="V115" s="185" t="str">
        <f>IF(U115="ABI",0,IF(U115="DSP","DSP",IF(U115="VAL","VAL",IF(A115="F",VLOOKUP(U115,coorfille,2),VLOOKUP(U115,coorgarçon,2)))))</f>
        <v>DSP</v>
      </c>
      <c r="W115" s="196" t="s">
        <v>1025</v>
      </c>
      <c r="X115" s="185" t="str">
        <f>IF(W115="ABI",0,IF(W115="DSP","DSP",IF(W115="VAL","VAL",IF(A115="F",VLOOKUP(W115,SouplesseFille,2),VLOOKUP(W115,SouplesseGarçon,2)))))</f>
        <v>DSP</v>
      </c>
      <c r="Y115" s="196" t="s">
        <v>1025</v>
      </c>
      <c r="Z115" s="185" t="str">
        <f>IF(Y115="ABI",0,IF(Y115="DSP","DSP",IF(Y115="VAL","VAL",IF(A115="F",VLOOKUP(Y115,eqfille,2),VLOOKUP(Y115,eqgarçon,2)))))</f>
        <v>DSP</v>
      </c>
      <c r="AA115" s="85" t="str">
        <f>IF(AND(V115="DSP",X115="DSP",Z115="DSP"),"DSP",IF(AND(V115="DSP",X115="DSP"),Z115*4,IF(AND(V115="DSP",Z115="DSP"),X115*4,IF(AND(X115="DSP",Z115="DSP"),V115*2,IF(V115="DSP",(X115+Z115)*2,IF(X115="DSP",V115+Z115*2,IF(Z115="DSP",V115+X115*2,IF(Z115="VAL","VALIDÉ",V115+X115+Z115))))))))</f>
        <v>DSP</v>
      </c>
      <c r="AB115" s="266" t="s">
        <v>1025</v>
      </c>
      <c r="AC115" s="185" t="str">
        <f>IF(AB115="ABI",0,IF(AB115="DNF",0,IF(AB115="DSP","DSP",IF(AB115="VAL","VAL",(IF(A115="F",VLOOKUP(AB115,nagefille,2),VLOOKUP(AB115,nagegarçon,2)))))))</f>
        <v>DSP</v>
      </c>
      <c r="AD115" s="86" t="str">
        <f>IF(AC115="VAL","VALIDÉ",AC115)</f>
        <v>DSP</v>
      </c>
      <c r="AE115" s="87" t="str">
        <f>IF(AND(H115="DSP",M115="DSP",T115="DSP",AA115="DSP",AD115="DSP"),"DSP",IF(AND(H115="DSP",M115="DSP",T115="DSP",AA115="DSP"),AD115,IF(AND(H115="DSP",M115="DSP",T115="DSP",AD115="DSP"),AA115,IF(AND(H115="DSP",M115="DSP",AA115="DSP",AD115="DSP"),T115,IF(AND(H115="DSP",T115="DSP",AA115="DSP",AD115="DSP"),M115,IF(AND(M115="DSP",T115="DSP",AA115="DSP",AD115="DSP"),H115,IF(AND(T115="DSP",AA115="DSP",AD115="DSP"),(H115+M115)/2,IF(AND(M115="DSP",AA115="DSP",AD115="DSP"),(H115+T115)/2,IF(AND(H115="DSP",AA115="DSP",AD115="DSP"),(M115+T115)/2,IF(AND(M115="DSP",T115="DSP",AD115="DSP"),(H115+AA115)/2,IF(AND(H115="DSP",T115="DSP",AD115="DSP"),(M115+AA115)/2,IF(AND(H115="DSP",M115="DSP",AD115="DSP"),(T115+AA115)/2,IF(AND(M115="DSP",T115="DSP",AA115="DSP"),(H115+AD115)/2,IF(AND(H115="DSP",T115="DSP",AA115="DSP"),(M115+AD115)/2,IF(AND(H115="DSP",M115="DSP",AA115="DSP"),(T115+AD115)/2,IF(AND(H115="DSP",M115="DSP",T115="DSP"),(AA115+AD115)/2,IF(AND(H115="DSP",M115="DSP"),(T115+AA115+AD115)/3,IF(AND(H115="DSP",T115="DSP"),(M115+AA115+AD115)/3,IF(AND(M115="DSP",T115="DSP"),(H115+AA115+AD115)/3,IF(AND(H115="DSP",AA115="DSP"),(M115+T115+AD115)/3,IF(AND(M115="DSP",AA115="DSP"),(H115+T115+AD115)/3,IF(AND(T115="DSP",AA115="DSP"),(H115+M115+AD115)/3,IF(AND(H115="DSP",AD115="DSP"),(M115+T115+AA115)/3,IF(AND(M115="DSP",AD115="DSP"),(H115+T115+AA115)/3,IF(AND(T115="DSP",AD115="DSP"),(H115+M115+AA115)/3,IF(AND(AA115="DSP",AD115="DSP"),(H115+M115+T115)/3,IF(H115="DSP",(M115+T115+AA115+AD115)/4,IF(M115="DSP",(H115+T115+AA115+AD115)/4,IF(T115="DSP",(H115+M115+AA115+AD115)/4,IF(AA115="DSP",(H115+M115+T115+AD115)/4,IF(AD115="DSP",(H115+M115+T115+AA115)/4,SUM(H115+M115+T115+AA115+AD115)/5)))))))))))))))))))))))))))))))</f>
        <v>DSP</v>
      </c>
      <c r="AF115" s="88">
        <f t="shared" si="56"/>
        <v>0</v>
      </c>
      <c r="AG115" s="93">
        <f t="shared" ca="1" si="57"/>
        <v>584</v>
      </c>
      <c r="AH115" s="77">
        <f>IF(ISERROR(VLOOKUP(B115,'Notes Ecrit'!$A$2:$B$650,2,FALSE)),"ABI",(VLOOKUP(B115,'Notes Ecrit'!$A$2:$B$650,2,FALSE)))</f>
        <v>8.5</v>
      </c>
      <c r="AI115" s="88">
        <f t="shared" si="58"/>
        <v>8.5</v>
      </c>
      <c r="AJ115" s="94">
        <f t="shared" ca="1" si="59"/>
        <v>83</v>
      </c>
      <c r="AK115" s="307">
        <f t="shared" si="60"/>
        <v>8.5</v>
      </c>
    </row>
    <row r="116" spans="1:42" ht="16.5" hidden="1" customHeight="1" thickBot="1" x14ac:dyDescent="0.3">
      <c r="A116" s="266" t="s">
        <v>1026</v>
      </c>
      <c r="B116" s="346">
        <v>21800238</v>
      </c>
      <c r="C116" s="350" t="s">
        <v>1281</v>
      </c>
      <c r="D116" s="351" t="s">
        <v>164</v>
      </c>
      <c r="E116" s="196"/>
      <c r="F116" s="184"/>
      <c r="G116" s="185"/>
      <c r="H116" s="85"/>
      <c r="I116" s="196"/>
      <c r="J116" s="185"/>
      <c r="K116" s="196"/>
      <c r="L116" s="185"/>
      <c r="M116" s="85"/>
      <c r="N116" s="196"/>
      <c r="O116" s="197"/>
      <c r="P116" s="186"/>
      <c r="Q116" s="185"/>
      <c r="R116" s="196"/>
      <c r="S116" s="185"/>
      <c r="T116" s="85"/>
      <c r="U116" s="187"/>
      <c r="V116" s="185"/>
      <c r="W116" s="196"/>
      <c r="X116" s="185"/>
      <c r="Y116" s="196"/>
      <c r="Z116" s="185"/>
      <c r="AA116" s="85"/>
      <c r="AB116" s="266"/>
      <c r="AC116" s="185"/>
      <c r="AD116" s="86"/>
      <c r="AE116" s="329">
        <v>11.2</v>
      </c>
      <c r="AF116" s="88">
        <f t="shared" si="56"/>
        <v>11.2</v>
      </c>
      <c r="AG116" s="93">
        <f t="shared" ca="1" si="57"/>
        <v>301</v>
      </c>
      <c r="AH116" s="77">
        <f>IF(ISERROR(VLOOKUP(B116,'Notes Ecrit'!$A$2:$B$650,2,FALSE)),"ABI",(VLOOKUP(B116,'Notes Ecrit'!$A$2:$B$650,2,FALSE)))</f>
        <v>7.5</v>
      </c>
      <c r="AI116" s="88">
        <f t="shared" si="58"/>
        <v>7.5</v>
      </c>
      <c r="AJ116" s="94">
        <f t="shared" ca="1" si="59"/>
        <v>137</v>
      </c>
      <c r="AK116" s="307">
        <f t="shared" si="60"/>
        <v>9.35</v>
      </c>
    </row>
    <row r="117" spans="1:42" s="198" customFormat="1" ht="16.5" customHeight="1" thickBot="1" x14ac:dyDescent="0.3">
      <c r="A117" s="266" t="s">
        <v>1026</v>
      </c>
      <c r="B117" s="218">
        <v>21908647</v>
      </c>
      <c r="C117" s="219" t="s">
        <v>470</v>
      </c>
      <c r="D117" s="220" t="s">
        <v>211</v>
      </c>
      <c r="E117" s="196">
        <v>14</v>
      </c>
      <c r="F117" s="184">
        <f t="shared" ref="F117:F123" si="78">IF(E117="ABI","ABI",IF(E117="DSP","DSP",IF(E117="VAL","VAL",(VLOOKUP(E117,tpstest,2)))))</f>
        <v>16.5</v>
      </c>
      <c r="G117" s="185">
        <f t="shared" ref="G117:G123" si="79">IF(F117="ABI",0,IF(F117="DSP","DSP",IF(F117="VAL","VAL",(IF(A117="F",VLOOKUP(F117,endurfille,2),VLOOKUP(F117,endurgarçon,2))))))</f>
        <v>11</v>
      </c>
      <c r="H117" s="85">
        <f t="shared" ref="H117:H123" si="80">IF(G117="VAL","VALIDÉ",G117)</f>
        <v>11</v>
      </c>
      <c r="I117" s="196">
        <v>3.29</v>
      </c>
      <c r="J117" s="185">
        <f t="shared" ref="J117:J123" si="81">IF(I117="ABI",0,IF(I117="DSP","DSP",IF(I117="VAL","VAL",(IF(A117="F",VLOOKUP(I117,VIT20MF,2),VLOOKUP(I117,Vit20MG,2))))))</f>
        <v>15</v>
      </c>
      <c r="K117" s="196">
        <v>7.34</v>
      </c>
      <c r="L117" s="185">
        <f t="shared" ref="L117:L123" si="82">IF(K117="ABI",0,IF(K117="DSP","DSP",IF(K117="VAL","VAL",(IF(A117="F",VLOOKUP(K117,vit50mf,2),VLOOKUP(K117,vit50mg,2))))))</f>
        <v>7</v>
      </c>
      <c r="M117" s="85">
        <f t="shared" ref="M117:M123" si="83">IF(OR(J117="DSP",L117="DSP"),"DSP",IF(L117="VAL","VALIDÉ",(J117+L117)/2))</f>
        <v>11</v>
      </c>
      <c r="N117" s="196">
        <v>55</v>
      </c>
      <c r="O117" s="197">
        <v>76</v>
      </c>
      <c r="P117" s="186">
        <f t="shared" ref="P117:P123" si="84">IF(OR(N117="DSP",N117="ABI",N117="VAL"),0,N117/O117)</f>
        <v>0.72368421052631582</v>
      </c>
      <c r="Q117" s="185">
        <f t="shared" ref="Q117:Q123" si="85">IF(N117="ABI",0,IF(N117="DSP","DSP",IF(N117="VAL","VAL",IF(A117="F",VLOOKUP(P117,forcefille,2),VLOOKUP(P117,forcegarçon,2)))))</f>
        <v>4</v>
      </c>
      <c r="R117" s="196">
        <v>40</v>
      </c>
      <c r="S117" s="185">
        <f t="shared" ref="S117:S123" si="86">IF(R117="ABI",0,IF(R117="DSP","DSP",IF(R117="VAL","VAL",IF(A117="F",VLOOKUP(R117,détfille,2),VLOOKUP(R117,détgarçon,2)))))</f>
        <v>3</v>
      </c>
      <c r="T117" s="85">
        <f t="shared" ref="T117:T123" si="87">IF(OR(Q117="VAL",S117="VAL"),"VALIDÉ",IF(AND(Q117="DSP",S117="DSP"),"DSP",IF(Q117="DSP",S117*2,IF(S117="DSP",Q117*2,(Q117+S117)))))</f>
        <v>7</v>
      </c>
      <c r="U117" s="187">
        <v>30.9</v>
      </c>
      <c r="V117" s="185">
        <f t="shared" ref="V117:V123" si="88">IF(U117="ABI",0,IF(U117="DSP","DSP",IF(U117="VAL","VAL",IF(A117="F",VLOOKUP(U117,coorfille,2),VLOOKUP(U117,coorgarçon,2)))))</f>
        <v>2.5</v>
      </c>
      <c r="W117" s="196">
        <v>-7</v>
      </c>
      <c r="X117" s="185">
        <f t="shared" ref="X117:X123" si="89">IF(W117="ABI",0,IF(W117="DSP","DSP",IF(W117="VAL","VAL",IF(A117="F",VLOOKUP(W117,SouplesseFille,2),VLOOKUP(W117,SouplesseGarçon,2)))))</f>
        <v>1.25</v>
      </c>
      <c r="Y117" s="196">
        <v>3</v>
      </c>
      <c r="Z117" s="185">
        <f t="shared" ref="Z117:Z123" si="90">IF(Y117="ABI",0,IF(Y117="DSP","DSP",IF(Y117="VAL","VAL",IF(A117="F",VLOOKUP(Y117,eqfille,2),VLOOKUP(Y117,eqgarçon,2)))))</f>
        <v>3.5</v>
      </c>
      <c r="AA117" s="85">
        <f t="shared" ref="AA117:AA123" si="91">IF(AND(V117="DSP",X117="DSP",Z117="DSP"),"DSP",IF(AND(V117="DSP",X117="DSP"),Z117*4,IF(AND(V117="DSP",Z117="DSP"),X117*4,IF(AND(X117="DSP",Z117="DSP"),V117*2,IF(V117="DSP",(X117+Z117)*2,IF(X117="DSP",V117+Z117*2,IF(Z117="DSP",V117+X117*2,IF(Z117="VAL","VALIDÉ",V117+X117+Z117))))))))</f>
        <v>7.25</v>
      </c>
      <c r="AB117" s="266">
        <v>37.28</v>
      </c>
      <c r="AC117" s="185">
        <f t="shared" ref="AC117:AC123" si="92">IF(AB117="ABI",0,IF(AB117="DNF",0,IF(AB117="DSP","DSP",IF(AB117="VAL","VAL",(IF(A117="F",VLOOKUP(AB117,nagefille,2),VLOOKUP(AB117,nagegarçon,2)))))))</f>
        <v>12</v>
      </c>
      <c r="AD117" s="86">
        <f t="shared" ref="AD117:AD123" si="93">IF(AC117="VAL","VALIDÉ",AC117)</f>
        <v>12</v>
      </c>
      <c r="AE117" s="87">
        <f t="shared" ref="AE117:AE123" si="94">IF(AND(H117="DSP",M117="DSP",T117="DSP",AA117="DSP",AD117="DSP"),"DSP",IF(AND(H117="DSP",M117="DSP",T117="DSP",AA117="DSP"),AD117,IF(AND(H117="DSP",M117="DSP",T117="DSP",AD117="DSP"),AA117,IF(AND(H117="DSP",M117="DSP",AA117="DSP",AD117="DSP"),T117,IF(AND(H117="DSP",T117="DSP",AA117="DSP",AD117="DSP"),M117,IF(AND(M117="DSP",T117="DSP",AA117="DSP",AD117="DSP"),H117,IF(AND(T117="DSP",AA117="DSP",AD117="DSP"),(H117+M117)/2,IF(AND(M117="DSP",AA117="DSP",AD117="DSP"),(H117+T117)/2,IF(AND(H117="DSP",AA117="DSP",AD117="DSP"),(M117+T117)/2,IF(AND(M117="DSP",T117="DSP",AD117="DSP"),(H117+AA117)/2,IF(AND(H117="DSP",T117="DSP",AD117="DSP"),(M117+AA117)/2,IF(AND(H117="DSP",M117="DSP",AD117="DSP"),(T117+AA117)/2,IF(AND(M117="DSP",T117="DSP",AA117="DSP"),(H117+AD117)/2,IF(AND(H117="DSP",T117="DSP",AA117="DSP"),(M117+AD117)/2,IF(AND(H117="DSP",M117="DSP",AA117="DSP"),(T117+AD117)/2,IF(AND(H117="DSP",M117="DSP",T117="DSP"),(AA117+AD117)/2,IF(AND(H117="DSP",M117="DSP"),(T117+AA117+AD117)/3,IF(AND(H117="DSP",T117="DSP"),(M117+AA117+AD117)/3,IF(AND(M117="DSP",T117="DSP"),(H117+AA117+AD117)/3,IF(AND(H117="DSP",AA117="DSP"),(M117+T117+AD117)/3,IF(AND(M117="DSP",AA117="DSP"),(H117+T117+AD117)/3,IF(AND(T117="DSP",AA117="DSP"),(H117+M117+AD117)/3,IF(AND(H117="DSP",AD117="DSP"),(M117+T117+AA117)/3,IF(AND(M117="DSP",AD117="DSP"),(H117+T117+AA117)/3,IF(AND(T117="DSP",AD117="DSP"),(H117+M117+AA117)/3,IF(AND(AA117="DSP",AD117="DSP"),(H117+M117+T117)/3,IF(H117="DSP",(M117+T117+AA117+AD117)/4,IF(M117="DSP",(H117+T117+AA117+AD117)/4,IF(T117="DSP",(H117+M117+AA117+AD117)/4,IF(AA117="DSP",(H117+M117+T117+AD117)/4,IF(AD117="DSP",(H117+M117+T117+AA117)/4,SUM(H117+M117+T117+AA117+AD117)/5)))))))))))))))))))))))))))))))</f>
        <v>9.65</v>
      </c>
      <c r="AF117" s="88">
        <f t="shared" si="56"/>
        <v>9.65</v>
      </c>
      <c r="AG117" s="93">
        <f t="shared" ca="1" si="57"/>
        <v>454</v>
      </c>
      <c r="AH117" s="77">
        <f>IF(ISERROR(VLOOKUP(B117,'Notes Ecrit'!$A$2:$B$650,2,FALSE)),"ABI",(VLOOKUP(B117,'Notes Ecrit'!$A$2:$B$650,2,FALSE)))</f>
        <v>6</v>
      </c>
      <c r="AI117" s="88">
        <f t="shared" si="58"/>
        <v>6</v>
      </c>
      <c r="AJ117" s="94">
        <f t="shared" ca="1" si="59"/>
        <v>288</v>
      </c>
      <c r="AK117" s="307">
        <f t="shared" si="60"/>
        <v>7.8250000000000002</v>
      </c>
      <c r="AL117" s="209"/>
      <c r="AM117" s="209"/>
      <c r="AN117" s="209"/>
      <c r="AO117" s="209"/>
      <c r="AP117" s="209"/>
    </row>
    <row r="118" spans="1:42" ht="16.5" customHeight="1" thickBot="1" x14ac:dyDescent="0.3">
      <c r="A118" s="266" t="s">
        <v>1026</v>
      </c>
      <c r="B118" s="193">
        <v>21907585</v>
      </c>
      <c r="C118" s="208" t="s">
        <v>471</v>
      </c>
      <c r="D118" s="203" t="s">
        <v>216</v>
      </c>
      <c r="E118" s="210">
        <v>16</v>
      </c>
      <c r="F118" s="184">
        <f t="shared" si="78"/>
        <v>17.5</v>
      </c>
      <c r="G118" s="185">
        <f t="shared" si="79"/>
        <v>13</v>
      </c>
      <c r="H118" s="85">
        <f t="shared" si="80"/>
        <v>13</v>
      </c>
      <c r="I118" s="196">
        <v>3.3</v>
      </c>
      <c r="J118" s="185">
        <f t="shared" si="81"/>
        <v>15</v>
      </c>
      <c r="K118" s="196">
        <v>7.23</v>
      </c>
      <c r="L118" s="185">
        <f t="shared" si="82"/>
        <v>8</v>
      </c>
      <c r="M118" s="85">
        <f t="shared" si="83"/>
        <v>11.5</v>
      </c>
      <c r="N118" s="210">
        <v>77</v>
      </c>
      <c r="O118" s="197">
        <v>65</v>
      </c>
      <c r="P118" s="186">
        <f t="shared" si="84"/>
        <v>1.1846153846153846</v>
      </c>
      <c r="Q118" s="185">
        <f t="shared" si="85"/>
        <v>6</v>
      </c>
      <c r="R118" s="210">
        <v>46</v>
      </c>
      <c r="S118" s="185">
        <f t="shared" si="86"/>
        <v>4.5</v>
      </c>
      <c r="T118" s="85">
        <f t="shared" si="87"/>
        <v>10.5</v>
      </c>
      <c r="U118" s="187">
        <v>23.86</v>
      </c>
      <c r="V118" s="185">
        <f t="shared" si="88"/>
        <v>6</v>
      </c>
      <c r="W118" s="213">
        <v>4</v>
      </c>
      <c r="X118" s="185">
        <f t="shared" si="89"/>
        <v>3.25</v>
      </c>
      <c r="Y118" s="213">
        <v>0</v>
      </c>
      <c r="Z118" s="185">
        <f t="shared" si="90"/>
        <v>5</v>
      </c>
      <c r="AA118" s="85">
        <f t="shared" si="91"/>
        <v>14.25</v>
      </c>
      <c r="AB118" s="266">
        <v>32.090000000000003</v>
      </c>
      <c r="AC118" s="185">
        <f t="shared" si="92"/>
        <v>15</v>
      </c>
      <c r="AD118" s="86">
        <f t="shared" si="93"/>
        <v>15</v>
      </c>
      <c r="AE118" s="87">
        <f t="shared" si="94"/>
        <v>12.85</v>
      </c>
      <c r="AF118" s="88">
        <f t="shared" si="56"/>
        <v>12.85</v>
      </c>
      <c r="AG118" s="93">
        <f t="shared" ca="1" si="57"/>
        <v>101</v>
      </c>
      <c r="AH118" s="77">
        <f>IF(ISERROR(VLOOKUP(B118,'Notes Ecrit'!$A$2:$B$650,2,FALSE)),"ABI",(VLOOKUP(B118,'Notes Ecrit'!$A$2:$B$650,2,FALSE)))</f>
        <v>8.5</v>
      </c>
      <c r="AI118" s="88">
        <f t="shared" si="58"/>
        <v>8.5</v>
      </c>
      <c r="AJ118" s="94">
        <f t="shared" ca="1" si="59"/>
        <v>83</v>
      </c>
      <c r="AK118" s="307">
        <f t="shared" si="60"/>
        <v>10.675000000000001</v>
      </c>
    </row>
    <row r="119" spans="1:42" s="198" customFormat="1" ht="16.5" customHeight="1" thickBot="1" x14ac:dyDescent="0.3">
      <c r="A119" s="266" t="s">
        <v>1026</v>
      </c>
      <c r="B119" s="218">
        <v>21911458</v>
      </c>
      <c r="C119" s="219" t="s">
        <v>472</v>
      </c>
      <c r="D119" s="220" t="s">
        <v>473</v>
      </c>
      <c r="E119" s="196">
        <v>14</v>
      </c>
      <c r="F119" s="184">
        <f t="shared" si="78"/>
        <v>16.5</v>
      </c>
      <c r="G119" s="185">
        <f t="shared" si="79"/>
        <v>11</v>
      </c>
      <c r="H119" s="85">
        <f t="shared" si="80"/>
        <v>11</v>
      </c>
      <c r="I119" s="196">
        <v>3.31</v>
      </c>
      <c r="J119" s="185">
        <f t="shared" si="81"/>
        <v>15</v>
      </c>
      <c r="K119" s="196">
        <v>7.18</v>
      </c>
      <c r="L119" s="185">
        <f t="shared" si="82"/>
        <v>8</v>
      </c>
      <c r="M119" s="85">
        <f t="shared" si="83"/>
        <v>11.5</v>
      </c>
      <c r="N119" s="196">
        <v>52</v>
      </c>
      <c r="O119" s="197">
        <v>58</v>
      </c>
      <c r="P119" s="186">
        <f t="shared" si="84"/>
        <v>0.89655172413793105</v>
      </c>
      <c r="Q119" s="185">
        <f t="shared" si="85"/>
        <v>4.5</v>
      </c>
      <c r="R119" s="196">
        <v>48.8</v>
      </c>
      <c r="S119" s="185">
        <f t="shared" si="86"/>
        <v>5</v>
      </c>
      <c r="T119" s="85">
        <f t="shared" si="87"/>
        <v>9.5</v>
      </c>
      <c r="U119" s="187">
        <v>23.25</v>
      </c>
      <c r="V119" s="185">
        <f t="shared" si="88"/>
        <v>6.25</v>
      </c>
      <c r="W119" s="196">
        <v>-3</v>
      </c>
      <c r="X119" s="185">
        <f t="shared" si="89"/>
        <v>1.75</v>
      </c>
      <c r="Y119" s="196">
        <v>0</v>
      </c>
      <c r="Z119" s="185">
        <f t="shared" si="90"/>
        <v>5</v>
      </c>
      <c r="AA119" s="85">
        <f t="shared" si="91"/>
        <v>13</v>
      </c>
      <c r="AB119" s="266">
        <v>38.1</v>
      </c>
      <c r="AC119" s="185">
        <f t="shared" si="92"/>
        <v>11</v>
      </c>
      <c r="AD119" s="86">
        <f t="shared" si="93"/>
        <v>11</v>
      </c>
      <c r="AE119" s="87">
        <f t="shared" si="94"/>
        <v>11.2</v>
      </c>
      <c r="AF119" s="88">
        <f t="shared" si="56"/>
        <v>11.2</v>
      </c>
      <c r="AG119" s="93">
        <f t="shared" ca="1" si="57"/>
        <v>301</v>
      </c>
      <c r="AH119" s="77">
        <f>IF(ISERROR(VLOOKUP(B119,'Notes Ecrit'!$A$2:$B$650,2,FALSE)),"ABI",(VLOOKUP(B119,'Notes Ecrit'!$A$2:$B$650,2,FALSE)))</f>
        <v>2.5</v>
      </c>
      <c r="AI119" s="88">
        <f t="shared" si="58"/>
        <v>2.5</v>
      </c>
      <c r="AJ119" s="94">
        <f t="shared" ca="1" si="59"/>
        <v>573</v>
      </c>
      <c r="AK119" s="307">
        <f t="shared" si="60"/>
        <v>6.85</v>
      </c>
      <c r="AL119" s="26"/>
      <c r="AM119" s="26"/>
      <c r="AN119" s="26"/>
      <c r="AO119" s="26"/>
      <c r="AP119" s="26"/>
    </row>
    <row r="120" spans="1:42" ht="16.5" customHeight="1" thickBot="1" x14ac:dyDescent="0.3">
      <c r="A120" s="266" t="s">
        <v>1026</v>
      </c>
      <c r="B120" s="218">
        <v>21901255</v>
      </c>
      <c r="C120" s="219" t="s">
        <v>474</v>
      </c>
      <c r="D120" s="220" t="s">
        <v>193</v>
      </c>
      <c r="E120" s="196">
        <v>19</v>
      </c>
      <c r="F120" s="184">
        <f t="shared" si="78"/>
        <v>19</v>
      </c>
      <c r="G120" s="185">
        <f t="shared" si="79"/>
        <v>16</v>
      </c>
      <c r="H120" s="85">
        <f t="shared" si="80"/>
        <v>16</v>
      </c>
      <c r="I120" s="196">
        <v>3.23</v>
      </c>
      <c r="J120" s="185">
        <f t="shared" si="81"/>
        <v>16</v>
      </c>
      <c r="K120" s="196">
        <v>6.8</v>
      </c>
      <c r="L120" s="185">
        <f t="shared" si="82"/>
        <v>11</v>
      </c>
      <c r="M120" s="85">
        <f t="shared" si="83"/>
        <v>13.5</v>
      </c>
      <c r="N120" s="196">
        <v>45</v>
      </c>
      <c r="O120" s="197">
        <v>63</v>
      </c>
      <c r="P120" s="186">
        <f t="shared" si="84"/>
        <v>0.7142857142857143</v>
      </c>
      <c r="Q120" s="185">
        <f t="shared" si="85"/>
        <v>4</v>
      </c>
      <c r="R120" s="196">
        <v>40.4</v>
      </c>
      <c r="S120" s="185">
        <f t="shared" si="86"/>
        <v>3</v>
      </c>
      <c r="T120" s="85">
        <f t="shared" si="87"/>
        <v>7</v>
      </c>
      <c r="U120" s="187">
        <v>30</v>
      </c>
      <c r="V120" s="185">
        <f t="shared" si="88"/>
        <v>2.75</v>
      </c>
      <c r="W120" s="196">
        <v>-5</v>
      </c>
      <c r="X120" s="185">
        <f t="shared" si="89"/>
        <v>1.5</v>
      </c>
      <c r="Y120" s="196">
        <v>8</v>
      </c>
      <c r="Z120" s="185">
        <f t="shared" si="90"/>
        <v>1</v>
      </c>
      <c r="AA120" s="85">
        <f t="shared" si="91"/>
        <v>5.25</v>
      </c>
      <c r="AB120" s="266">
        <v>35.479999999999997</v>
      </c>
      <c r="AC120" s="185">
        <f t="shared" si="92"/>
        <v>13</v>
      </c>
      <c r="AD120" s="86">
        <f t="shared" si="93"/>
        <v>13</v>
      </c>
      <c r="AE120" s="87">
        <f t="shared" si="94"/>
        <v>10.95</v>
      </c>
      <c r="AF120" s="88">
        <f t="shared" si="56"/>
        <v>10.95</v>
      </c>
      <c r="AG120" s="93">
        <f t="shared" ca="1" si="57"/>
        <v>329</v>
      </c>
      <c r="AH120" s="77">
        <f>IF(ISERROR(VLOOKUP(B120,'Notes Ecrit'!$A$2:$B$650,2,FALSE)),"ABI",(VLOOKUP(B120,'Notes Ecrit'!$A$2:$B$650,2,FALSE)))</f>
        <v>6</v>
      </c>
      <c r="AI120" s="88">
        <f t="shared" si="58"/>
        <v>6</v>
      </c>
      <c r="AJ120" s="94">
        <f t="shared" ca="1" si="59"/>
        <v>288</v>
      </c>
      <c r="AK120" s="307">
        <f t="shared" si="60"/>
        <v>8.4749999999999996</v>
      </c>
    </row>
    <row r="121" spans="1:42" ht="16.5" customHeight="1" thickBot="1" x14ac:dyDescent="0.3">
      <c r="A121" s="266" t="s">
        <v>1026</v>
      </c>
      <c r="B121" s="193">
        <v>21905070</v>
      </c>
      <c r="C121" s="208" t="s">
        <v>478</v>
      </c>
      <c r="D121" s="203" t="s">
        <v>193</v>
      </c>
      <c r="E121" s="196">
        <v>14</v>
      </c>
      <c r="F121" s="184">
        <f t="shared" si="78"/>
        <v>16.5</v>
      </c>
      <c r="G121" s="185">
        <f t="shared" si="79"/>
        <v>11</v>
      </c>
      <c r="H121" s="85">
        <f t="shared" si="80"/>
        <v>11</v>
      </c>
      <c r="I121" s="196">
        <v>3.13</v>
      </c>
      <c r="J121" s="185">
        <f t="shared" si="81"/>
        <v>18</v>
      </c>
      <c r="K121" s="196">
        <v>6.8</v>
      </c>
      <c r="L121" s="185">
        <f t="shared" si="82"/>
        <v>11</v>
      </c>
      <c r="M121" s="85">
        <f t="shared" si="83"/>
        <v>14.5</v>
      </c>
      <c r="N121" s="196">
        <v>58</v>
      </c>
      <c r="O121" s="197">
        <v>77</v>
      </c>
      <c r="P121" s="186">
        <f t="shared" si="84"/>
        <v>0.75324675324675328</v>
      </c>
      <c r="Q121" s="185">
        <f t="shared" si="85"/>
        <v>4</v>
      </c>
      <c r="R121" s="196">
        <v>44.1</v>
      </c>
      <c r="S121" s="185">
        <f t="shared" si="86"/>
        <v>4</v>
      </c>
      <c r="T121" s="85">
        <f t="shared" si="87"/>
        <v>8</v>
      </c>
      <c r="U121" s="187">
        <v>24.2</v>
      </c>
      <c r="V121" s="185">
        <f t="shared" si="88"/>
        <v>5.75</v>
      </c>
      <c r="W121" s="196">
        <v>3</v>
      </c>
      <c r="X121" s="185">
        <f t="shared" si="89"/>
        <v>3.25</v>
      </c>
      <c r="Y121" s="196">
        <v>3</v>
      </c>
      <c r="Z121" s="185">
        <f t="shared" si="90"/>
        <v>3.5</v>
      </c>
      <c r="AA121" s="85">
        <f t="shared" si="91"/>
        <v>12.5</v>
      </c>
      <c r="AB121" s="266">
        <v>33.56</v>
      </c>
      <c r="AC121" s="185">
        <f t="shared" si="92"/>
        <v>14</v>
      </c>
      <c r="AD121" s="86">
        <f t="shared" si="93"/>
        <v>14</v>
      </c>
      <c r="AE121" s="87">
        <f t="shared" si="94"/>
        <v>12</v>
      </c>
      <c r="AF121" s="88">
        <f t="shared" si="56"/>
        <v>12</v>
      </c>
      <c r="AG121" s="93">
        <f t="shared" ca="1" si="57"/>
        <v>192</v>
      </c>
      <c r="AH121" s="77">
        <f>IF(ISERROR(VLOOKUP(B121,'Notes Ecrit'!$A$2:$B$650,2,FALSE)),"ABI",(VLOOKUP(B121,'Notes Ecrit'!$A$2:$B$650,2,FALSE)))</f>
        <v>8.5</v>
      </c>
      <c r="AI121" s="88">
        <f t="shared" si="58"/>
        <v>8.5</v>
      </c>
      <c r="AJ121" s="94">
        <f t="shared" ca="1" si="59"/>
        <v>83</v>
      </c>
      <c r="AK121" s="307">
        <f t="shared" si="60"/>
        <v>10.25</v>
      </c>
    </row>
    <row r="122" spans="1:42" ht="16.5" customHeight="1" thickBot="1" x14ac:dyDescent="0.3">
      <c r="A122" s="266" t="s">
        <v>1026</v>
      </c>
      <c r="B122" s="218">
        <v>21907014</v>
      </c>
      <c r="C122" s="219" t="s">
        <v>479</v>
      </c>
      <c r="D122" s="220" t="s">
        <v>200</v>
      </c>
      <c r="E122" s="196">
        <v>17</v>
      </c>
      <c r="F122" s="184">
        <f t="shared" si="78"/>
        <v>18</v>
      </c>
      <c r="G122" s="185">
        <f t="shared" si="79"/>
        <v>14</v>
      </c>
      <c r="H122" s="85">
        <f t="shared" si="80"/>
        <v>14</v>
      </c>
      <c r="I122" s="196">
        <v>3.13</v>
      </c>
      <c r="J122" s="185">
        <f t="shared" si="81"/>
        <v>18</v>
      </c>
      <c r="K122" s="196">
        <v>6.57</v>
      </c>
      <c r="L122" s="185">
        <f t="shared" si="82"/>
        <v>13</v>
      </c>
      <c r="M122" s="85">
        <f t="shared" si="83"/>
        <v>15.5</v>
      </c>
      <c r="N122" s="196">
        <v>57</v>
      </c>
      <c r="O122" s="197">
        <v>62</v>
      </c>
      <c r="P122" s="186">
        <f t="shared" si="84"/>
        <v>0.91935483870967738</v>
      </c>
      <c r="Q122" s="185">
        <f t="shared" si="85"/>
        <v>5</v>
      </c>
      <c r="R122" s="196">
        <v>49.4</v>
      </c>
      <c r="S122" s="185">
        <f t="shared" si="86"/>
        <v>5.5</v>
      </c>
      <c r="T122" s="85">
        <f t="shared" si="87"/>
        <v>10.5</v>
      </c>
      <c r="U122" s="187">
        <v>25.63</v>
      </c>
      <c r="V122" s="185">
        <f t="shared" si="88"/>
        <v>5</v>
      </c>
      <c r="W122" s="196">
        <v>-3</v>
      </c>
      <c r="X122" s="185">
        <f t="shared" si="89"/>
        <v>1.75</v>
      </c>
      <c r="Y122" s="196">
        <v>4</v>
      </c>
      <c r="Z122" s="185">
        <f t="shared" si="90"/>
        <v>3</v>
      </c>
      <c r="AA122" s="85">
        <f t="shared" si="91"/>
        <v>9.75</v>
      </c>
      <c r="AB122" s="266">
        <v>35.19</v>
      </c>
      <c r="AC122" s="185">
        <f t="shared" si="92"/>
        <v>13</v>
      </c>
      <c r="AD122" s="86">
        <f t="shared" si="93"/>
        <v>13</v>
      </c>
      <c r="AE122" s="87">
        <f t="shared" si="94"/>
        <v>12.55</v>
      </c>
      <c r="AF122" s="88">
        <f t="shared" si="56"/>
        <v>12.55</v>
      </c>
      <c r="AG122" s="93">
        <f t="shared" ca="1" si="57"/>
        <v>125</v>
      </c>
      <c r="AH122" s="77">
        <f>IF(ISERROR(VLOOKUP(B122,'Notes Ecrit'!$A$2:$B$650,2,FALSE)),"ABI",(VLOOKUP(B122,'Notes Ecrit'!$A$2:$B$650,2,FALSE)))</f>
        <v>5</v>
      </c>
      <c r="AI122" s="88">
        <f t="shared" si="58"/>
        <v>5</v>
      </c>
      <c r="AJ122" s="94">
        <f t="shared" ca="1" si="59"/>
        <v>416</v>
      </c>
      <c r="AK122" s="307">
        <f t="shared" si="60"/>
        <v>8.7750000000000004</v>
      </c>
      <c r="AL122" s="198"/>
      <c r="AM122" s="198"/>
      <c r="AN122" s="198"/>
      <c r="AO122" s="198"/>
      <c r="AP122" s="198"/>
    </row>
    <row r="123" spans="1:42" s="198" customFormat="1" ht="16.5" customHeight="1" thickBot="1" x14ac:dyDescent="0.3">
      <c r="A123" s="266" t="s">
        <v>1026</v>
      </c>
      <c r="B123" s="218">
        <v>21911717</v>
      </c>
      <c r="C123" s="219" t="s">
        <v>480</v>
      </c>
      <c r="D123" s="220" t="s">
        <v>481</v>
      </c>
      <c r="E123" s="196">
        <v>18</v>
      </c>
      <c r="F123" s="184">
        <f t="shared" si="78"/>
        <v>18.5</v>
      </c>
      <c r="G123" s="185">
        <f t="shared" si="79"/>
        <v>15</v>
      </c>
      <c r="H123" s="85">
        <f t="shared" si="80"/>
        <v>15</v>
      </c>
      <c r="I123" s="196">
        <v>3.29</v>
      </c>
      <c r="J123" s="185">
        <f t="shared" si="81"/>
        <v>15</v>
      </c>
      <c r="K123" s="196">
        <v>6.92</v>
      </c>
      <c r="L123" s="185">
        <f t="shared" si="82"/>
        <v>10</v>
      </c>
      <c r="M123" s="85">
        <f t="shared" si="83"/>
        <v>12.5</v>
      </c>
      <c r="N123" s="196">
        <v>70</v>
      </c>
      <c r="O123" s="197">
        <v>68</v>
      </c>
      <c r="P123" s="186">
        <f t="shared" si="84"/>
        <v>1.0294117647058822</v>
      </c>
      <c r="Q123" s="185">
        <f t="shared" si="85"/>
        <v>5.5</v>
      </c>
      <c r="R123" s="196">
        <v>37.799999999999997</v>
      </c>
      <c r="S123" s="185">
        <f t="shared" si="86"/>
        <v>2.5</v>
      </c>
      <c r="T123" s="85">
        <f t="shared" si="87"/>
        <v>8</v>
      </c>
      <c r="U123" s="381">
        <v>29.5</v>
      </c>
      <c r="V123" s="185">
        <f t="shared" si="88"/>
        <v>3</v>
      </c>
      <c r="W123" s="196">
        <v>-20</v>
      </c>
      <c r="X123" s="185">
        <f t="shared" si="89"/>
        <v>0</v>
      </c>
      <c r="Y123" s="196">
        <v>7</v>
      </c>
      <c r="Z123" s="185">
        <f t="shared" si="90"/>
        <v>1.5</v>
      </c>
      <c r="AA123" s="85">
        <f t="shared" si="91"/>
        <v>4.5</v>
      </c>
      <c r="AB123" s="266">
        <v>39.630000000000003</v>
      </c>
      <c r="AC123" s="185">
        <f t="shared" si="92"/>
        <v>10</v>
      </c>
      <c r="AD123" s="86">
        <f t="shared" si="93"/>
        <v>10</v>
      </c>
      <c r="AE123" s="87">
        <f t="shared" si="94"/>
        <v>10</v>
      </c>
      <c r="AF123" s="88">
        <f t="shared" si="56"/>
        <v>10</v>
      </c>
      <c r="AG123" s="93">
        <f t="shared" ca="1" si="57"/>
        <v>424</v>
      </c>
      <c r="AH123" s="77">
        <f>IF(ISERROR(VLOOKUP(B123,'Notes Ecrit'!$A$2:$B$650,2,FALSE)),"ABI",(VLOOKUP(B123,'Notes Ecrit'!$A$2:$B$650,2,FALSE)))</f>
        <v>5.5</v>
      </c>
      <c r="AI123" s="88">
        <f t="shared" si="58"/>
        <v>5.5</v>
      </c>
      <c r="AJ123" s="94">
        <f t="shared" ca="1" si="59"/>
        <v>353</v>
      </c>
      <c r="AK123" s="307">
        <f t="shared" si="60"/>
        <v>7.75</v>
      </c>
      <c r="AL123" s="26"/>
      <c r="AM123" s="26"/>
      <c r="AN123" s="26"/>
      <c r="AO123" s="26"/>
      <c r="AP123" s="26"/>
    </row>
    <row r="124" spans="1:42" ht="16.5" hidden="1" customHeight="1" thickBot="1" x14ac:dyDescent="0.3">
      <c r="A124" s="266" t="s">
        <v>1026</v>
      </c>
      <c r="B124" s="346">
        <v>21800872</v>
      </c>
      <c r="C124" s="350" t="s">
        <v>1291</v>
      </c>
      <c r="D124" s="351" t="s">
        <v>1292</v>
      </c>
      <c r="E124" s="196"/>
      <c r="F124" s="184"/>
      <c r="G124" s="185"/>
      <c r="H124" s="85"/>
      <c r="I124" s="196"/>
      <c r="J124" s="185"/>
      <c r="K124" s="196"/>
      <c r="L124" s="185"/>
      <c r="M124" s="85"/>
      <c r="N124" s="196"/>
      <c r="O124" s="197"/>
      <c r="P124" s="186"/>
      <c r="Q124" s="185"/>
      <c r="R124" s="196"/>
      <c r="S124" s="185"/>
      <c r="T124" s="85"/>
      <c r="U124" s="187"/>
      <c r="V124" s="185"/>
      <c r="W124" s="196"/>
      <c r="X124" s="185"/>
      <c r="Y124" s="196"/>
      <c r="Z124" s="185"/>
      <c r="AA124" s="85"/>
      <c r="AB124" s="266"/>
      <c r="AC124" s="185"/>
      <c r="AD124" s="86"/>
      <c r="AE124" s="329">
        <v>12.1</v>
      </c>
      <c r="AF124" s="88">
        <f t="shared" si="56"/>
        <v>12.1</v>
      </c>
      <c r="AG124" s="93">
        <f t="shared" ca="1" si="57"/>
        <v>176</v>
      </c>
      <c r="AH124" s="77">
        <f>IF(ISERROR(VLOOKUP(B124,'Notes Ecrit'!$A$2:$B$650,2,FALSE)),"ABI",(VLOOKUP(B124,'Notes Ecrit'!$A$2:$B$650,2,FALSE)))</f>
        <v>7</v>
      </c>
      <c r="AI124" s="88">
        <f t="shared" si="58"/>
        <v>7</v>
      </c>
      <c r="AJ124" s="94">
        <f t="shared" ca="1" si="59"/>
        <v>183</v>
      </c>
      <c r="AK124" s="307">
        <f t="shared" si="60"/>
        <v>9.5500000000000007</v>
      </c>
    </row>
    <row r="125" spans="1:42" ht="16.5" customHeight="1" thickBot="1" x14ac:dyDescent="0.3">
      <c r="A125" s="266" t="s">
        <v>74</v>
      </c>
      <c r="B125" s="218">
        <v>21916423</v>
      </c>
      <c r="C125" s="219" t="s">
        <v>482</v>
      </c>
      <c r="D125" s="220" t="s">
        <v>272</v>
      </c>
      <c r="E125" s="196">
        <v>11</v>
      </c>
      <c r="F125" s="184">
        <f t="shared" ref="F125:F133" si="95">IF(E125="ABI","ABI",IF(E125="DSP","DSP",IF(E125="VAL","VAL",(VLOOKUP(E125,tpstest,2)))))</f>
        <v>15</v>
      </c>
      <c r="G125" s="185">
        <f t="shared" ref="G125:G133" si="96">IF(F125="ABI",0,IF(F125="DSP","DSP",IF(F125="VAL","VAL",(IF(A125="F",VLOOKUP(F125,endurfille,2),VLOOKUP(F125,endurgarçon,2))))))</f>
        <v>11</v>
      </c>
      <c r="H125" s="85">
        <f t="shared" ref="H125:H133" si="97">IF(G125="VAL","VALIDÉ",G125)</f>
        <v>11</v>
      </c>
      <c r="I125" s="196">
        <v>3.56</v>
      </c>
      <c r="J125" s="185">
        <f t="shared" ref="J125:J133" si="98">IF(I125="ABI",0,IF(I125="DSP","DSP",IF(I125="VAL","VAL",(IF(A125="F",VLOOKUP(I125,VIT20MF,2),VLOOKUP(I125,Vit20MG,2))))))</f>
        <v>15</v>
      </c>
      <c r="K125" s="196">
        <v>7.68</v>
      </c>
      <c r="L125" s="185">
        <f t="shared" ref="L125:L133" si="99">IF(K125="ABI",0,IF(K125="DSP","DSP",IF(K125="VAL","VAL",(IF(A125="F",VLOOKUP(K125,vit50mf,2),VLOOKUP(K125,vit50mg,2))))))</f>
        <v>11</v>
      </c>
      <c r="M125" s="85">
        <f t="shared" ref="M125:M133" si="100">IF(OR(J125="DSP",L125="DSP"),"DSP",IF(L125="VAL","VALIDÉ",(J125+L125)/2))</f>
        <v>13</v>
      </c>
      <c r="N125" s="196">
        <v>29</v>
      </c>
      <c r="O125" s="197">
        <v>55</v>
      </c>
      <c r="P125" s="186">
        <f t="shared" ref="P125:P133" si="101">IF(OR(N125="DSP",N125="ABI",N125="VAL"),0,N125/O125)</f>
        <v>0.52727272727272723</v>
      </c>
      <c r="Q125" s="185">
        <f t="shared" ref="Q125:Q133" si="102">IF(N125="ABI",0,IF(N125="DSP","DSP",IF(N125="VAL","VAL",IF(A125="F",VLOOKUP(P125,forcefille,2),VLOOKUP(P125,forcegarçon,2)))))</f>
        <v>5</v>
      </c>
      <c r="R125" s="196">
        <v>33.5</v>
      </c>
      <c r="S125" s="185">
        <f t="shared" ref="S125:S133" si="103">IF(R125="ABI",0,IF(R125="DSP","DSP",IF(R125="VAL","VAL",IF(A125="F",VLOOKUP(R125,détfille,2),VLOOKUP(R125,détgarçon,2)))))</f>
        <v>5.5</v>
      </c>
      <c r="T125" s="85">
        <f t="shared" ref="T125:T133" si="104">IF(OR(Q125="VAL",S125="VAL"),"VALIDÉ",IF(AND(Q125="DSP",S125="DSP"),"DSP",IF(Q125="DSP",S125*2,IF(S125="DSP",Q125*2,(Q125+S125)))))</f>
        <v>10.5</v>
      </c>
      <c r="U125" s="187">
        <v>26.07</v>
      </c>
      <c r="V125" s="185">
        <f t="shared" ref="V125:V133" si="105">IF(U125="ABI",0,IF(U125="DSP","DSP",IF(U125="VAL","VAL",IF(A125="F",VLOOKUP(U125,coorfille,2),VLOOKUP(U125,coorgarçon,2)))))</f>
        <v>5.75</v>
      </c>
      <c r="W125" s="196">
        <v>10</v>
      </c>
      <c r="X125" s="185">
        <f t="shared" ref="X125:X133" si="106">IF(W125="ABI",0,IF(W125="DSP","DSP",IF(W125="VAL","VAL",IF(A125="F",VLOOKUP(W125,SouplesseFille,2),VLOOKUP(W125,SouplesseGarçon,2)))))</f>
        <v>4</v>
      </c>
      <c r="Y125" s="196">
        <v>1</v>
      </c>
      <c r="Z125" s="185">
        <f t="shared" ref="Z125:Z133" si="107">IF(Y125="ABI",0,IF(Y125="DSP","DSP",IF(Y125="VAL","VAL",IF(A125="F",VLOOKUP(Y125,eqfille,2),VLOOKUP(Y125,eqgarçon,2)))))</f>
        <v>4.5</v>
      </c>
      <c r="AA125" s="85">
        <f t="shared" ref="AA125:AA133" si="108">IF(AND(V125="DSP",X125="DSP",Z125="DSP"),"DSP",IF(AND(V125="DSP",X125="DSP"),Z125*4,IF(AND(V125="DSP",Z125="DSP"),X125*4,IF(AND(X125="DSP",Z125="DSP"),V125*2,IF(V125="DSP",(X125+Z125)*2,IF(X125="DSP",V125+Z125*2,IF(Z125="DSP",V125+X125*2,IF(Z125="VAL","VALIDÉ",V125+X125+Z125))))))))</f>
        <v>14.25</v>
      </c>
      <c r="AB125" s="266">
        <v>39.299999999999997</v>
      </c>
      <c r="AC125" s="185">
        <f t="shared" ref="AC125:AC133" si="109">IF(AB125="ABI",0,IF(AB125="DNF",0,IF(AB125="DSP","DSP",IF(AB125="VAL","VAL",(IF(A125="F",VLOOKUP(AB125,nagefille,2),VLOOKUP(AB125,nagegarçon,2)))))))</f>
        <v>14</v>
      </c>
      <c r="AD125" s="86">
        <f t="shared" ref="AD125:AD133" si="110">IF(AC125="VAL","VALIDÉ",AC125)</f>
        <v>14</v>
      </c>
      <c r="AE125" s="87">
        <f t="shared" ref="AE125:AE133" si="111">IF(AND(H125="DSP",M125="DSP",T125="DSP",AA125="DSP",AD125="DSP"),"DSP",IF(AND(H125="DSP",M125="DSP",T125="DSP",AA125="DSP"),AD125,IF(AND(H125="DSP",M125="DSP",T125="DSP",AD125="DSP"),AA125,IF(AND(H125="DSP",M125="DSP",AA125="DSP",AD125="DSP"),T125,IF(AND(H125="DSP",T125="DSP",AA125="DSP",AD125="DSP"),M125,IF(AND(M125="DSP",T125="DSP",AA125="DSP",AD125="DSP"),H125,IF(AND(T125="DSP",AA125="DSP",AD125="DSP"),(H125+M125)/2,IF(AND(M125="DSP",AA125="DSP",AD125="DSP"),(H125+T125)/2,IF(AND(H125="DSP",AA125="DSP",AD125="DSP"),(M125+T125)/2,IF(AND(M125="DSP",T125="DSP",AD125="DSP"),(H125+AA125)/2,IF(AND(H125="DSP",T125="DSP",AD125="DSP"),(M125+AA125)/2,IF(AND(H125="DSP",M125="DSP",AD125="DSP"),(T125+AA125)/2,IF(AND(M125="DSP",T125="DSP",AA125="DSP"),(H125+AD125)/2,IF(AND(H125="DSP",T125="DSP",AA125="DSP"),(M125+AD125)/2,IF(AND(H125="DSP",M125="DSP",AA125="DSP"),(T125+AD125)/2,IF(AND(H125="DSP",M125="DSP",T125="DSP"),(AA125+AD125)/2,IF(AND(H125="DSP",M125="DSP"),(T125+AA125+AD125)/3,IF(AND(H125="DSP",T125="DSP"),(M125+AA125+AD125)/3,IF(AND(M125="DSP",T125="DSP"),(H125+AA125+AD125)/3,IF(AND(H125="DSP",AA125="DSP"),(M125+T125+AD125)/3,IF(AND(M125="DSP",AA125="DSP"),(H125+T125+AD125)/3,IF(AND(T125="DSP",AA125="DSP"),(H125+M125+AD125)/3,IF(AND(H125="DSP",AD125="DSP"),(M125+T125+AA125)/3,IF(AND(M125="DSP",AD125="DSP"),(H125+T125+AA125)/3,IF(AND(T125="DSP",AD125="DSP"),(H125+M125+AA125)/3,IF(AND(AA125="DSP",AD125="DSP"),(H125+M125+T125)/3,IF(H125="DSP",(M125+T125+AA125+AD125)/4,IF(M125="DSP",(H125+T125+AA125+AD125)/4,IF(T125="DSP",(H125+M125+AA125+AD125)/4,IF(AA125="DSP",(H125+M125+T125+AD125)/4,IF(AD125="DSP",(H125+M125+T125+AA125)/4,SUM(H125+M125+T125+AA125+AD125)/5)))))))))))))))))))))))))))))))</f>
        <v>12.55</v>
      </c>
      <c r="AF125" s="88">
        <f t="shared" si="56"/>
        <v>12.55</v>
      </c>
      <c r="AG125" s="93">
        <f t="shared" ca="1" si="57"/>
        <v>125</v>
      </c>
      <c r="AH125" s="77">
        <f>IF(ISERROR(VLOOKUP(B125,'Notes Ecrit'!$A$2:$B$650,2,FALSE)),"ABI",(VLOOKUP(B125,'Notes Ecrit'!$A$2:$B$650,2,FALSE)))</f>
        <v>4</v>
      </c>
      <c r="AI125" s="88">
        <f t="shared" si="58"/>
        <v>4</v>
      </c>
      <c r="AJ125" s="94">
        <f t="shared" ca="1" si="59"/>
        <v>489</v>
      </c>
      <c r="AK125" s="307">
        <f t="shared" si="60"/>
        <v>8.2750000000000004</v>
      </c>
      <c r="AL125" s="207"/>
      <c r="AM125" s="207"/>
      <c r="AN125" s="207"/>
      <c r="AO125" s="207"/>
      <c r="AP125" s="207"/>
    </row>
    <row r="126" spans="1:42" s="198" customFormat="1" ht="16.5" customHeight="1" thickBot="1" x14ac:dyDescent="0.3">
      <c r="A126" s="266" t="s">
        <v>1026</v>
      </c>
      <c r="B126" s="218">
        <v>21915523</v>
      </c>
      <c r="C126" s="219" t="s">
        <v>483</v>
      </c>
      <c r="D126" s="220" t="s">
        <v>484</v>
      </c>
      <c r="E126" s="196">
        <v>16</v>
      </c>
      <c r="F126" s="184">
        <f t="shared" si="95"/>
        <v>17.5</v>
      </c>
      <c r="G126" s="185">
        <f t="shared" si="96"/>
        <v>13</v>
      </c>
      <c r="H126" s="85">
        <f t="shared" si="97"/>
        <v>13</v>
      </c>
      <c r="I126" s="196">
        <v>3.47</v>
      </c>
      <c r="J126" s="185">
        <f t="shared" si="98"/>
        <v>12</v>
      </c>
      <c r="K126" s="196">
        <v>7.25</v>
      </c>
      <c r="L126" s="185">
        <f t="shared" si="99"/>
        <v>8</v>
      </c>
      <c r="M126" s="86">
        <f t="shared" si="100"/>
        <v>10</v>
      </c>
      <c r="N126" s="196">
        <v>46</v>
      </c>
      <c r="O126" s="197">
        <v>71</v>
      </c>
      <c r="P126" s="186">
        <f t="shared" si="101"/>
        <v>0.647887323943662</v>
      </c>
      <c r="Q126" s="185">
        <f t="shared" si="102"/>
        <v>3.5</v>
      </c>
      <c r="R126" s="196">
        <v>33</v>
      </c>
      <c r="S126" s="185">
        <f t="shared" si="103"/>
        <v>1.5</v>
      </c>
      <c r="T126" s="85">
        <f t="shared" si="104"/>
        <v>5</v>
      </c>
      <c r="U126" s="187">
        <v>30.27</v>
      </c>
      <c r="V126" s="185">
        <f t="shared" si="105"/>
        <v>2.75</v>
      </c>
      <c r="W126" s="196">
        <v>-30</v>
      </c>
      <c r="X126" s="185">
        <f t="shared" si="106"/>
        <v>0</v>
      </c>
      <c r="Y126" s="196">
        <v>6</v>
      </c>
      <c r="Z126" s="185">
        <f t="shared" si="107"/>
        <v>2</v>
      </c>
      <c r="AA126" s="85">
        <f t="shared" si="108"/>
        <v>4.75</v>
      </c>
      <c r="AB126" s="266">
        <v>38.82</v>
      </c>
      <c r="AC126" s="185">
        <f t="shared" si="109"/>
        <v>11</v>
      </c>
      <c r="AD126" s="86">
        <f t="shared" si="110"/>
        <v>11</v>
      </c>
      <c r="AE126" s="87">
        <f t="shared" si="111"/>
        <v>8.75</v>
      </c>
      <c r="AF126" s="88">
        <f t="shared" si="56"/>
        <v>8.75</v>
      </c>
      <c r="AG126" s="93">
        <f t="shared" ca="1" si="57"/>
        <v>519</v>
      </c>
      <c r="AH126" s="77">
        <f>IF(ISERROR(VLOOKUP(B126,'Notes Ecrit'!$A$2:$B$650,2,FALSE)),"ABI",(VLOOKUP(B126,'Notes Ecrit'!$A$2:$B$650,2,FALSE)))</f>
        <v>4.5</v>
      </c>
      <c r="AI126" s="88">
        <f t="shared" si="58"/>
        <v>4.5</v>
      </c>
      <c r="AJ126" s="94">
        <f t="shared" ca="1" si="59"/>
        <v>463</v>
      </c>
      <c r="AK126" s="307">
        <f t="shared" si="60"/>
        <v>6.625</v>
      </c>
    </row>
    <row r="127" spans="1:42" ht="16.5" customHeight="1" thickBot="1" x14ac:dyDescent="0.3">
      <c r="A127" s="266" t="s">
        <v>1026</v>
      </c>
      <c r="B127" s="218">
        <v>21912913</v>
      </c>
      <c r="C127" s="219" t="s">
        <v>485</v>
      </c>
      <c r="D127" s="220" t="s">
        <v>290</v>
      </c>
      <c r="E127" s="196">
        <v>16</v>
      </c>
      <c r="F127" s="184">
        <f t="shared" si="95"/>
        <v>17.5</v>
      </c>
      <c r="G127" s="185">
        <f t="shared" si="96"/>
        <v>13</v>
      </c>
      <c r="H127" s="85">
        <f t="shared" si="97"/>
        <v>13</v>
      </c>
      <c r="I127" s="196">
        <v>3.27</v>
      </c>
      <c r="J127" s="185">
        <f t="shared" si="98"/>
        <v>16</v>
      </c>
      <c r="K127" s="196">
        <v>6.94</v>
      </c>
      <c r="L127" s="185">
        <f t="shared" si="99"/>
        <v>10</v>
      </c>
      <c r="M127" s="86">
        <f t="shared" si="100"/>
        <v>13</v>
      </c>
      <c r="N127" s="196">
        <v>81</v>
      </c>
      <c r="O127" s="197">
        <v>67</v>
      </c>
      <c r="P127" s="186">
        <f t="shared" si="101"/>
        <v>1.208955223880597</v>
      </c>
      <c r="Q127" s="185">
        <f t="shared" si="102"/>
        <v>6.5</v>
      </c>
      <c r="R127" s="196">
        <v>32.4</v>
      </c>
      <c r="S127" s="185">
        <f t="shared" si="103"/>
        <v>1</v>
      </c>
      <c r="T127" s="85">
        <f t="shared" si="104"/>
        <v>7.5</v>
      </c>
      <c r="U127" s="187">
        <v>31.84</v>
      </c>
      <c r="V127" s="185">
        <f t="shared" si="105"/>
        <v>2</v>
      </c>
      <c r="W127" s="196">
        <v>-12</v>
      </c>
      <c r="X127" s="185">
        <f t="shared" si="106"/>
        <v>0.5</v>
      </c>
      <c r="Y127" s="196">
        <v>5</v>
      </c>
      <c r="Z127" s="185">
        <f t="shared" si="107"/>
        <v>2.5</v>
      </c>
      <c r="AA127" s="85">
        <f t="shared" si="108"/>
        <v>5</v>
      </c>
      <c r="AB127" s="266">
        <v>43.32</v>
      </c>
      <c r="AC127" s="185">
        <f t="shared" si="109"/>
        <v>8</v>
      </c>
      <c r="AD127" s="86">
        <f t="shared" si="110"/>
        <v>8</v>
      </c>
      <c r="AE127" s="87">
        <f t="shared" si="111"/>
        <v>9.3000000000000007</v>
      </c>
      <c r="AF127" s="88">
        <f t="shared" si="56"/>
        <v>9.3000000000000007</v>
      </c>
      <c r="AG127" s="93">
        <f t="shared" ca="1" si="57"/>
        <v>476</v>
      </c>
      <c r="AH127" s="77">
        <f>IF(ISERROR(VLOOKUP(B127,'Notes Ecrit'!$A$2:$B$650,2,FALSE)),"ABI",(VLOOKUP(B127,'Notes Ecrit'!$A$2:$B$650,2,FALSE)))</f>
        <v>4.5</v>
      </c>
      <c r="AI127" s="88">
        <f t="shared" si="58"/>
        <v>4.5</v>
      </c>
      <c r="AJ127" s="94">
        <f t="shared" ca="1" si="59"/>
        <v>463</v>
      </c>
      <c r="AK127" s="307">
        <f t="shared" si="60"/>
        <v>6.9</v>
      </c>
      <c r="AL127" s="204"/>
      <c r="AM127" s="204"/>
      <c r="AN127" s="204"/>
      <c r="AO127" s="204"/>
      <c r="AP127" s="204"/>
    </row>
    <row r="128" spans="1:42" s="207" customFormat="1" ht="16.5" customHeight="1" thickBot="1" x14ac:dyDescent="0.3">
      <c r="A128" s="266" t="s">
        <v>1026</v>
      </c>
      <c r="B128" s="193">
        <v>21903775</v>
      </c>
      <c r="C128" s="208" t="s">
        <v>170</v>
      </c>
      <c r="D128" s="203" t="s">
        <v>136</v>
      </c>
      <c r="E128" s="196">
        <v>16</v>
      </c>
      <c r="F128" s="184">
        <f t="shared" si="95"/>
        <v>17.5</v>
      </c>
      <c r="G128" s="185">
        <f t="shared" si="96"/>
        <v>13</v>
      </c>
      <c r="H128" s="85">
        <f t="shared" si="97"/>
        <v>13</v>
      </c>
      <c r="I128" s="196">
        <v>3.31</v>
      </c>
      <c r="J128" s="185">
        <f t="shared" si="98"/>
        <v>15</v>
      </c>
      <c r="K128" s="196">
        <v>6.93</v>
      </c>
      <c r="L128" s="185">
        <f t="shared" si="99"/>
        <v>10</v>
      </c>
      <c r="M128" s="86">
        <f t="shared" si="100"/>
        <v>12.5</v>
      </c>
      <c r="N128" s="196">
        <v>62</v>
      </c>
      <c r="O128" s="197">
        <v>92</v>
      </c>
      <c r="P128" s="186">
        <f t="shared" si="101"/>
        <v>0.67391304347826086</v>
      </c>
      <c r="Q128" s="185">
        <f t="shared" si="102"/>
        <v>3.5</v>
      </c>
      <c r="R128" s="196">
        <v>40.200000000000003</v>
      </c>
      <c r="S128" s="185">
        <f t="shared" si="103"/>
        <v>3</v>
      </c>
      <c r="T128" s="85">
        <f t="shared" si="104"/>
        <v>6.5</v>
      </c>
      <c r="U128" s="187">
        <v>27.72</v>
      </c>
      <c r="V128" s="185">
        <f t="shared" si="105"/>
        <v>4</v>
      </c>
      <c r="W128" s="196">
        <v>3</v>
      </c>
      <c r="X128" s="185">
        <f t="shared" si="106"/>
        <v>3.25</v>
      </c>
      <c r="Y128" s="196">
        <v>5</v>
      </c>
      <c r="Z128" s="185">
        <f t="shared" si="107"/>
        <v>2.5</v>
      </c>
      <c r="AA128" s="85">
        <f t="shared" si="108"/>
        <v>9.75</v>
      </c>
      <c r="AB128" s="266">
        <v>38.64</v>
      </c>
      <c r="AC128" s="185">
        <f t="shared" si="109"/>
        <v>11</v>
      </c>
      <c r="AD128" s="86">
        <f t="shared" si="110"/>
        <v>11</v>
      </c>
      <c r="AE128" s="87">
        <f t="shared" si="111"/>
        <v>10.55</v>
      </c>
      <c r="AF128" s="88">
        <f t="shared" si="56"/>
        <v>10.55</v>
      </c>
      <c r="AG128" s="93">
        <f t="shared" ca="1" si="57"/>
        <v>378</v>
      </c>
      <c r="AH128" s="77">
        <f>IF(ISERROR(VLOOKUP(B128,'Notes Ecrit'!$A$2:$B$650,2,FALSE)),"ABI",(VLOOKUP(B128,'Notes Ecrit'!$A$2:$B$650,2,FALSE)))</f>
        <v>5</v>
      </c>
      <c r="AI128" s="88">
        <f t="shared" si="58"/>
        <v>5</v>
      </c>
      <c r="AJ128" s="94">
        <f t="shared" ca="1" si="59"/>
        <v>416</v>
      </c>
      <c r="AK128" s="307">
        <f t="shared" si="60"/>
        <v>7.7750000000000004</v>
      </c>
      <c r="AL128" s="26"/>
      <c r="AM128" s="26"/>
      <c r="AN128" s="26"/>
      <c r="AO128" s="26"/>
      <c r="AP128" s="26"/>
    </row>
    <row r="129" spans="1:42" s="198" customFormat="1" ht="16.5" customHeight="1" thickBot="1" x14ac:dyDescent="0.3">
      <c r="A129" s="266" t="s">
        <v>1026</v>
      </c>
      <c r="B129" s="221">
        <v>21906769</v>
      </c>
      <c r="C129" s="222" t="s">
        <v>486</v>
      </c>
      <c r="D129" s="223" t="s">
        <v>261</v>
      </c>
      <c r="E129" s="196">
        <v>18</v>
      </c>
      <c r="F129" s="184">
        <f t="shared" si="95"/>
        <v>18.5</v>
      </c>
      <c r="G129" s="185">
        <f t="shared" si="96"/>
        <v>15</v>
      </c>
      <c r="H129" s="85">
        <f t="shared" si="97"/>
        <v>15</v>
      </c>
      <c r="I129" s="196">
        <v>3.25</v>
      </c>
      <c r="J129" s="185">
        <f t="shared" si="98"/>
        <v>16</v>
      </c>
      <c r="K129" s="196">
        <v>6.89</v>
      </c>
      <c r="L129" s="185">
        <f t="shared" si="99"/>
        <v>11</v>
      </c>
      <c r="M129" s="86">
        <f t="shared" si="100"/>
        <v>13.5</v>
      </c>
      <c r="N129" s="196">
        <v>46</v>
      </c>
      <c r="O129" s="197">
        <v>66</v>
      </c>
      <c r="P129" s="186">
        <f t="shared" si="101"/>
        <v>0.69696969696969702</v>
      </c>
      <c r="Q129" s="185">
        <f t="shared" si="102"/>
        <v>3.5</v>
      </c>
      <c r="R129" s="196">
        <v>36.5</v>
      </c>
      <c r="S129" s="185">
        <f t="shared" si="103"/>
        <v>2</v>
      </c>
      <c r="T129" s="85">
        <f t="shared" si="104"/>
        <v>5.5</v>
      </c>
      <c r="U129" s="187">
        <v>27.46</v>
      </c>
      <c r="V129" s="185">
        <f t="shared" si="105"/>
        <v>4.25</v>
      </c>
      <c r="W129" s="196">
        <v>-25</v>
      </c>
      <c r="X129" s="185">
        <f t="shared" si="106"/>
        <v>0</v>
      </c>
      <c r="Y129" s="196">
        <v>2</v>
      </c>
      <c r="Z129" s="185">
        <f t="shared" si="107"/>
        <v>4</v>
      </c>
      <c r="AA129" s="85">
        <f t="shared" si="108"/>
        <v>8.25</v>
      </c>
      <c r="AB129" s="266">
        <v>43.98</v>
      </c>
      <c r="AC129" s="185">
        <f t="shared" si="109"/>
        <v>8</v>
      </c>
      <c r="AD129" s="86">
        <f t="shared" si="110"/>
        <v>8</v>
      </c>
      <c r="AE129" s="87">
        <f t="shared" si="111"/>
        <v>10.050000000000001</v>
      </c>
      <c r="AF129" s="88">
        <f t="shared" si="56"/>
        <v>10.050000000000001</v>
      </c>
      <c r="AG129" s="93">
        <f t="shared" ca="1" si="57"/>
        <v>418</v>
      </c>
      <c r="AH129" s="77">
        <f>IF(ISERROR(VLOOKUP(B129,'Notes Ecrit'!$A$2:$B$650,2,FALSE)),"ABI",(VLOOKUP(B129,'Notes Ecrit'!$A$2:$B$650,2,FALSE)))</f>
        <v>5.5</v>
      </c>
      <c r="AI129" s="88">
        <f t="shared" si="58"/>
        <v>5.5</v>
      </c>
      <c r="AJ129" s="94">
        <f t="shared" ca="1" si="59"/>
        <v>353</v>
      </c>
      <c r="AK129" s="307">
        <f t="shared" si="60"/>
        <v>7.7750000000000004</v>
      </c>
      <c r="AL129" s="26"/>
      <c r="AM129" s="26"/>
      <c r="AN129" s="26"/>
      <c r="AO129" s="26"/>
      <c r="AP129" s="26"/>
    </row>
    <row r="130" spans="1:42" ht="16.5" customHeight="1" thickBot="1" x14ac:dyDescent="0.3">
      <c r="A130" s="266" t="s">
        <v>1026</v>
      </c>
      <c r="B130" s="218">
        <v>21905853</v>
      </c>
      <c r="C130" s="219" t="s">
        <v>172</v>
      </c>
      <c r="D130" s="220" t="s">
        <v>487</v>
      </c>
      <c r="E130" s="196">
        <v>19</v>
      </c>
      <c r="F130" s="184">
        <f t="shared" si="95"/>
        <v>19</v>
      </c>
      <c r="G130" s="185">
        <f t="shared" si="96"/>
        <v>16</v>
      </c>
      <c r="H130" s="85">
        <f t="shared" si="97"/>
        <v>16</v>
      </c>
      <c r="I130" s="196">
        <v>3.16</v>
      </c>
      <c r="J130" s="185">
        <f t="shared" si="98"/>
        <v>18</v>
      </c>
      <c r="K130" s="196">
        <v>6.72</v>
      </c>
      <c r="L130" s="185">
        <f t="shared" si="99"/>
        <v>12</v>
      </c>
      <c r="M130" s="85">
        <f t="shared" si="100"/>
        <v>15</v>
      </c>
      <c r="N130" s="196">
        <v>52</v>
      </c>
      <c r="O130" s="197">
        <v>61</v>
      </c>
      <c r="P130" s="186">
        <f t="shared" si="101"/>
        <v>0.85245901639344257</v>
      </c>
      <c r="Q130" s="185">
        <f t="shared" si="102"/>
        <v>4.5</v>
      </c>
      <c r="R130" s="196">
        <v>44.1</v>
      </c>
      <c r="S130" s="185">
        <f t="shared" si="103"/>
        <v>4</v>
      </c>
      <c r="T130" s="85">
        <f t="shared" si="104"/>
        <v>8.5</v>
      </c>
      <c r="U130" s="187">
        <v>32.89</v>
      </c>
      <c r="V130" s="185">
        <f t="shared" si="105"/>
        <v>1.5</v>
      </c>
      <c r="W130" s="196">
        <v>-15</v>
      </c>
      <c r="X130" s="185">
        <f t="shared" si="106"/>
        <v>0.25</v>
      </c>
      <c r="Y130" s="196">
        <v>1</v>
      </c>
      <c r="Z130" s="185">
        <f t="shared" si="107"/>
        <v>4.5</v>
      </c>
      <c r="AA130" s="85">
        <f t="shared" si="108"/>
        <v>6.25</v>
      </c>
      <c r="AB130" s="266">
        <v>30.64</v>
      </c>
      <c r="AC130" s="185">
        <f t="shared" si="109"/>
        <v>16</v>
      </c>
      <c r="AD130" s="86">
        <f t="shared" si="110"/>
        <v>16</v>
      </c>
      <c r="AE130" s="87">
        <f t="shared" si="111"/>
        <v>12.35</v>
      </c>
      <c r="AF130" s="88">
        <f t="shared" si="56"/>
        <v>12.35</v>
      </c>
      <c r="AG130" s="93">
        <f t="shared" ca="1" si="57"/>
        <v>146</v>
      </c>
      <c r="AH130" s="77" t="str">
        <f>IF(ISERROR(VLOOKUP(B130,'Notes Ecrit'!$A$2:$B$650,2,FALSE)),"ABI",(VLOOKUP(B130,'Notes Ecrit'!$A$2:$B$650,2,FALSE)))</f>
        <v>ABI</v>
      </c>
      <c r="AI130" s="88">
        <f t="shared" si="58"/>
        <v>0</v>
      </c>
      <c r="AJ130" s="94">
        <f t="shared" ca="1" si="59"/>
        <v>591</v>
      </c>
      <c r="AK130" s="307" t="str">
        <f t="shared" si="60"/>
        <v>DEF</v>
      </c>
      <c r="AL130" s="198"/>
      <c r="AM130" s="198"/>
      <c r="AN130" s="198"/>
      <c r="AO130" s="198"/>
      <c r="AP130" s="198"/>
    </row>
    <row r="131" spans="1:42" ht="16.5" customHeight="1" thickBot="1" x14ac:dyDescent="0.3">
      <c r="A131" s="266" t="s">
        <v>74</v>
      </c>
      <c r="B131" s="218">
        <v>21805122</v>
      </c>
      <c r="C131" s="220" t="s">
        <v>173</v>
      </c>
      <c r="D131" s="220" t="s">
        <v>137</v>
      </c>
      <c r="E131" s="196">
        <v>11</v>
      </c>
      <c r="F131" s="184">
        <f t="shared" si="95"/>
        <v>15</v>
      </c>
      <c r="G131" s="185">
        <f t="shared" si="96"/>
        <v>11</v>
      </c>
      <c r="H131" s="85">
        <f t="shared" si="97"/>
        <v>11</v>
      </c>
      <c r="I131" s="196">
        <v>3.53</v>
      </c>
      <c r="J131" s="185">
        <f t="shared" si="98"/>
        <v>16</v>
      </c>
      <c r="K131" s="196">
        <v>7.68</v>
      </c>
      <c r="L131" s="185">
        <f t="shared" si="99"/>
        <v>11</v>
      </c>
      <c r="M131" s="85">
        <f t="shared" si="100"/>
        <v>13.5</v>
      </c>
      <c r="N131" s="196">
        <v>23.5</v>
      </c>
      <c r="O131" s="197">
        <v>52</v>
      </c>
      <c r="P131" s="186">
        <f t="shared" si="101"/>
        <v>0.45192307692307693</v>
      </c>
      <c r="Q131" s="185">
        <f t="shared" si="102"/>
        <v>4.5</v>
      </c>
      <c r="R131" s="196">
        <v>28.5</v>
      </c>
      <c r="S131" s="185">
        <f t="shared" si="103"/>
        <v>4.5</v>
      </c>
      <c r="T131" s="85">
        <f t="shared" si="104"/>
        <v>9</v>
      </c>
      <c r="U131" s="187">
        <v>27.81</v>
      </c>
      <c r="V131" s="185">
        <f t="shared" si="105"/>
        <v>5</v>
      </c>
      <c r="W131" s="196">
        <v>2</v>
      </c>
      <c r="X131" s="185">
        <f t="shared" si="106"/>
        <v>3</v>
      </c>
      <c r="Y131" s="196">
        <v>1</v>
      </c>
      <c r="Z131" s="185">
        <f t="shared" si="107"/>
        <v>4.5</v>
      </c>
      <c r="AA131" s="85">
        <f t="shared" si="108"/>
        <v>12.5</v>
      </c>
      <c r="AB131" s="266">
        <v>44.54</v>
      </c>
      <c r="AC131" s="185">
        <f t="shared" si="109"/>
        <v>11</v>
      </c>
      <c r="AD131" s="86">
        <f t="shared" si="110"/>
        <v>11</v>
      </c>
      <c r="AE131" s="87">
        <f t="shared" si="111"/>
        <v>11.4</v>
      </c>
      <c r="AF131" s="88">
        <f t="shared" ref="AF131:AF194" si="112">IF(AE131="DSP",0,AE131)</f>
        <v>11.4</v>
      </c>
      <c r="AG131" s="93">
        <f t="shared" ref="AG131:AG194" ca="1" si="113">RANK(AF131,$AF$3:$AF$651,0)</f>
        <v>270</v>
      </c>
      <c r="AH131" s="77">
        <f>IF(ISERROR(VLOOKUP(B131,'Notes Ecrit'!$A$2:$B$650,2,FALSE)),"ABI",(VLOOKUP(B131,'Notes Ecrit'!$A$2:$B$650,2,FALSE)))</f>
        <v>3</v>
      </c>
      <c r="AI131" s="88">
        <f t="shared" ref="AI131:AI194" si="114">IF(OR(AH131="ABI",AH131="VALIDÉ"),0,AH131)</f>
        <v>3</v>
      </c>
      <c r="AJ131" s="94">
        <f t="shared" ref="AJ131:AJ194" ca="1" si="115">RANK(AI131,$AI$3:$AI$651,0)</f>
        <v>555</v>
      </c>
      <c r="AK131" s="307">
        <f t="shared" ref="AK131:AK194" si="116">IF(AH131="ABI","DEF",IF(AE131="DSP",AH131,(AE131*0.5+AH131*0.5)))</f>
        <v>7.2</v>
      </c>
      <c r="AL131" s="207"/>
      <c r="AM131" s="207"/>
      <c r="AN131" s="207"/>
      <c r="AO131" s="207"/>
      <c r="AP131" s="207"/>
    </row>
    <row r="132" spans="1:42" ht="16.5" customHeight="1" thickBot="1" x14ac:dyDescent="0.3">
      <c r="A132" s="266" t="s">
        <v>1026</v>
      </c>
      <c r="B132" s="218">
        <v>21716274</v>
      </c>
      <c r="C132" s="219" t="s">
        <v>488</v>
      </c>
      <c r="D132" s="220" t="s">
        <v>33</v>
      </c>
      <c r="E132" s="196">
        <v>16</v>
      </c>
      <c r="F132" s="184">
        <f t="shared" si="95"/>
        <v>17.5</v>
      </c>
      <c r="G132" s="185">
        <f t="shared" si="96"/>
        <v>13</v>
      </c>
      <c r="H132" s="85">
        <f t="shared" si="97"/>
        <v>13</v>
      </c>
      <c r="I132" s="196">
        <v>3.25</v>
      </c>
      <c r="J132" s="185">
        <f t="shared" si="98"/>
        <v>16</v>
      </c>
      <c r="K132" s="196">
        <v>6.79</v>
      </c>
      <c r="L132" s="185">
        <f t="shared" si="99"/>
        <v>11</v>
      </c>
      <c r="M132" s="85">
        <f t="shared" si="100"/>
        <v>13.5</v>
      </c>
      <c r="N132" s="196">
        <v>70</v>
      </c>
      <c r="O132" s="197">
        <v>70</v>
      </c>
      <c r="P132" s="186">
        <f t="shared" si="101"/>
        <v>1</v>
      </c>
      <c r="Q132" s="185">
        <f t="shared" si="102"/>
        <v>5.5</v>
      </c>
      <c r="R132" s="196">
        <v>39.299999999999997</v>
      </c>
      <c r="S132" s="185">
        <f t="shared" si="103"/>
        <v>3</v>
      </c>
      <c r="T132" s="85">
        <f t="shared" si="104"/>
        <v>8.5</v>
      </c>
      <c r="U132" s="187">
        <v>29.06</v>
      </c>
      <c r="V132" s="185">
        <f t="shared" si="105"/>
        <v>3.25</v>
      </c>
      <c r="W132" s="196">
        <v>-7</v>
      </c>
      <c r="X132" s="185">
        <f t="shared" si="106"/>
        <v>1.25</v>
      </c>
      <c r="Y132" s="196">
        <v>3</v>
      </c>
      <c r="Z132" s="185">
        <f t="shared" si="107"/>
        <v>3.5</v>
      </c>
      <c r="AA132" s="85">
        <f t="shared" si="108"/>
        <v>8</v>
      </c>
      <c r="AB132" s="266">
        <v>29</v>
      </c>
      <c r="AC132" s="185">
        <f t="shared" si="109"/>
        <v>17</v>
      </c>
      <c r="AD132" s="86">
        <f t="shared" si="110"/>
        <v>17</v>
      </c>
      <c r="AE132" s="87">
        <f t="shared" si="111"/>
        <v>12</v>
      </c>
      <c r="AF132" s="88">
        <f t="shared" si="112"/>
        <v>12</v>
      </c>
      <c r="AG132" s="93">
        <f t="shared" ca="1" si="113"/>
        <v>192</v>
      </c>
      <c r="AH132" s="77">
        <f>IF(ISERROR(VLOOKUP(B132,'Notes Ecrit'!$A$2:$B$650,2,FALSE)),"ABI",(VLOOKUP(B132,'Notes Ecrit'!$A$2:$B$650,2,FALSE)))</f>
        <v>5.5</v>
      </c>
      <c r="AI132" s="88">
        <f t="shared" si="114"/>
        <v>5.5</v>
      </c>
      <c r="AJ132" s="94">
        <f t="shared" ca="1" si="115"/>
        <v>353</v>
      </c>
      <c r="AK132" s="307">
        <f t="shared" si="116"/>
        <v>8.75</v>
      </c>
      <c r="AL132" s="207"/>
      <c r="AM132" s="207"/>
      <c r="AN132" s="207"/>
      <c r="AO132" s="207"/>
      <c r="AP132" s="207"/>
    </row>
    <row r="133" spans="1:42" ht="16.5" customHeight="1" thickBot="1" x14ac:dyDescent="0.3">
      <c r="A133" s="266" t="s">
        <v>74</v>
      </c>
      <c r="B133" s="218">
        <v>21905275</v>
      </c>
      <c r="C133" s="219" t="s">
        <v>489</v>
      </c>
      <c r="D133" s="220" t="s">
        <v>174</v>
      </c>
      <c r="E133" s="196">
        <v>10</v>
      </c>
      <c r="F133" s="184">
        <f t="shared" si="95"/>
        <v>14.5</v>
      </c>
      <c r="G133" s="185">
        <f t="shared" si="96"/>
        <v>10</v>
      </c>
      <c r="H133" s="85">
        <f t="shared" si="97"/>
        <v>10</v>
      </c>
      <c r="I133" s="196">
        <v>3.71</v>
      </c>
      <c r="J133" s="185">
        <f t="shared" si="98"/>
        <v>13</v>
      </c>
      <c r="K133" s="196">
        <v>8.18</v>
      </c>
      <c r="L133" s="185">
        <f t="shared" si="99"/>
        <v>8</v>
      </c>
      <c r="M133" s="85">
        <f t="shared" si="100"/>
        <v>10.5</v>
      </c>
      <c r="N133" s="196">
        <v>35</v>
      </c>
      <c r="O133" s="197">
        <v>69</v>
      </c>
      <c r="P133" s="186">
        <f t="shared" si="101"/>
        <v>0.50724637681159424</v>
      </c>
      <c r="Q133" s="185">
        <f t="shared" si="102"/>
        <v>5</v>
      </c>
      <c r="R133" s="196">
        <v>23.5</v>
      </c>
      <c r="S133" s="185">
        <f t="shared" si="103"/>
        <v>3</v>
      </c>
      <c r="T133" s="85">
        <f t="shared" si="104"/>
        <v>8</v>
      </c>
      <c r="U133" s="187">
        <v>27.53</v>
      </c>
      <c r="V133" s="185">
        <f t="shared" si="105"/>
        <v>5</v>
      </c>
      <c r="W133" s="196">
        <v>-6</v>
      </c>
      <c r="X133" s="185">
        <f t="shared" si="106"/>
        <v>1.25</v>
      </c>
      <c r="Y133" s="196">
        <v>3</v>
      </c>
      <c r="Z133" s="185">
        <f t="shared" si="107"/>
        <v>3.5</v>
      </c>
      <c r="AA133" s="85">
        <f t="shared" si="108"/>
        <v>9.75</v>
      </c>
      <c r="AB133" s="266">
        <v>53</v>
      </c>
      <c r="AC133" s="185">
        <f t="shared" si="109"/>
        <v>7</v>
      </c>
      <c r="AD133" s="86">
        <f t="shared" si="110"/>
        <v>7</v>
      </c>
      <c r="AE133" s="87">
        <f t="shared" si="111"/>
        <v>9.0500000000000007</v>
      </c>
      <c r="AF133" s="88">
        <f t="shared" si="112"/>
        <v>9.0500000000000007</v>
      </c>
      <c r="AG133" s="93">
        <f t="shared" ca="1" si="113"/>
        <v>498</v>
      </c>
      <c r="AH133" s="77">
        <f>IF(ISERROR(VLOOKUP(B133,'Notes Ecrit'!$A$2:$B$650,2,FALSE)),"ABI",(VLOOKUP(B133,'Notes Ecrit'!$A$2:$B$650,2,FALSE)))</f>
        <v>5.5</v>
      </c>
      <c r="AI133" s="88">
        <f t="shared" si="114"/>
        <v>5.5</v>
      </c>
      <c r="AJ133" s="94">
        <f t="shared" ca="1" si="115"/>
        <v>353</v>
      </c>
      <c r="AK133" s="307">
        <f t="shared" si="116"/>
        <v>7.2750000000000004</v>
      </c>
    </row>
    <row r="134" spans="1:42" ht="16.5" hidden="1" customHeight="1" thickBot="1" x14ac:dyDescent="0.3">
      <c r="A134" s="266" t="s">
        <v>74</v>
      </c>
      <c r="B134" s="346">
        <v>21813286</v>
      </c>
      <c r="C134" s="350" t="s">
        <v>1383</v>
      </c>
      <c r="D134" s="351" t="s">
        <v>1384</v>
      </c>
      <c r="E134" s="196"/>
      <c r="F134" s="184"/>
      <c r="G134" s="185"/>
      <c r="H134" s="85"/>
      <c r="I134" s="196"/>
      <c r="J134" s="185"/>
      <c r="K134" s="196"/>
      <c r="L134" s="185"/>
      <c r="M134" s="85"/>
      <c r="N134" s="196"/>
      <c r="O134" s="197"/>
      <c r="P134" s="186"/>
      <c r="Q134" s="185"/>
      <c r="R134" s="196"/>
      <c r="S134" s="185"/>
      <c r="T134" s="85"/>
      <c r="U134" s="187"/>
      <c r="V134" s="185"/>
      <c r="W134" s="196"/>
      <c r="X134" s="185"/>
      <c r="Y134" s="196"/>
      <c r="Z134" s="185"/>
      <c r="AA134" s="85"/>
      <c r="AB134" s="266"/>
      <c r="AC134" s="185"/>
      <c r="AD134" s="86"/>
      <c r="AE134" s="329">
        <v>12.8</v>
      </c>
      <c r="AF134" s="88">
        <f t="shared" si="112"/>
        <v>12.8</v>
      </c>
      <c r="AG134" s="93">
        <f t="shared" ca="1" si="113"/>
        <v>103</v>
      </c>
      <c r="AH134" s="77">
        <f>IF(ISERROR(VLOOKUP(B134,'Notes Ecrit'!$A$2:$B$650,2,FALSE)),"ABI",(VLOOKUP(B134,'Notes Ecrit'!$A$2:$B$650,2,FALSE)))</f>
        <v>6</v>
      </c>
      <c r="AI134" s="88">
        <f t="shared" si="114"/>
        <v>6</v>
      </c>
      <c r="AJ134" s="94">
        <f t="shared" ca="1" si="115"/>
        <v>288</v>
      </c>
      <c r="AK134" s="307">
        <f t="shared" si="116"/>
        <v>9.4</v>
      </c>
    </row>
    <row r="135" spans="1:42" s="207" customFormat="1" ht="16.5" customHeight="1" thickBot="1" x14ac:dyDescent="0.3">
      <c r="A135" s="266" t="s">
        <v>1026</v>
      </c>
      <c r="B135" s="218">
        <v>21902695</v>
      </c>
      <c r="C135" s="219" t="s">
        <v>490</v>
      </c>
      <c r="D135" s="220" t="s">
        <v>185</v>
      </c>
      <c r="E135" s="196">
        <v>17</v>
      </c>
      <c r="F135" s="184">
        <f t="shared" ref="F135:F165" si="117">IF(E135="ABI","ABI",IF(E135="DSP","DSP",IF(E135="VAL","VAL",(VLOOKUP(E135,tpstest,2)))))</f>
        <v>18</v>
      </c>
      <c r="G135" s="185">
        <f t="shared" ref="G135:G165" si="118">IF(F135="ABI",0,IF(F135="DSP","DSP",IF(F135="VAL","VAL",(IF(A135="F",VLOOKUP(F135,endurfille,2),VLOOKUP(F135,endurgarçon,2))))))</f>
        <v>14</v>
      </c>
      <c r="H135" s="85">
        <f t="shared" ref="H135:H165" si="119">IF(G135="VAL","VALIDÉ",G135)</f>
        <v>14</v>
      </c>
      <c r="I135" s="196">
        <v>3.57</v>
      </c>
      <c r="J135" s="185">
        <f t="shared" ref="J135:J165" si="120">IF(I135="ABI",0,IF(I135="DSP","DSP",IF(I135="VAL","VAL",(IF(A135="F",VLOOKUP(I135,VIT20MF,2),VLOOKUP(I135,Vit20MG,2))))))</f>
        <v>11</v>
      </c>
      <c r="K135" s="196">
        <v>7.45</v>
      </c>
      <c r="L135" s="185">
        <f t="shared" ref="L135:L165" si="121">IF(K135="ABI",0,IF(K135="DSP","DSP",IF(K135="VAL","VAL",(IF(A135="F",VLOOKUP(K135,vit50mf,2),VLOOKUP(K135,vit50mg,2))))))</f>
        <v>7</v>
      </c>
      <c r="M135" s="85">
        <f t="shared" ref="M135:M165" si="122">IF(OR(J135="DSP",L135="DSP"),"DSP",IF(L135="VAL","VALIDÉ",(J135+L135)/2))</f>
        <v>9</v>
      </c>
      <c r="N135" s="196">
        <v>55</v>
      </c>
      <c r="O135" s="197">
        <v>76</v>
      </c>
      <c r="P135" s="186">
        <f t="shared" ref="P135:P165" si="123">IF(OR(N135="DSP",N135="ABI",N135="VAL"),0,N135/O135)</f>
        <v>0.72368421052631582</v>
      </c>
      <c r="Q135" s="185">
        <f t="shared" ref="Q135:Q165" si="124">IF(N135="ABI",0,IF(N135="DSP","DSP",IF(N135="VAL","VAL",IF(A135="F",VLOOKUP(P135,forcefille,2),VLOOKUP(P135,forcegarçon,2)))))</f>
        <v>4</v>
      </c>
      <c r="R135" s="196">
        <v>32.6</v>
      </c>
      <c r="S135" s="185">
        <f t="shared" ref="S135:S165" si="125">IF(R135="ABI",0,IF(R135="DSP","DSP",IF(R135="VAL","VAL",IF(A135="F",VLOOKUP(R135,détfille,2),VLOOKUP(R135,détgarçon,2)))))</f>
        <v>1</v>
      </c>
      <c r="T135" s="85">
        <f t="shared" ref="T135:T165" si="126">IF(OR(Q135="VAL",S135="VAL"),"VALIDÉ",IF(AND(Q135="DSP",S135="DSP"),"DSP",IF(Q135="DSP",S135*2,IF(S135="DSP",Q135*2,(Q135+S135)))))</f>
        <v>5</v>
      </c>
      <c r="U135" s="187">
        <v>27.73</v>
      </c>
      <c r="V135" s="185">
        <f t="shared" ref="V135:V165" si="127">IF(U135="ABI",0,IF(U135="DSP","DSP",IF(U135="VAL","VAL",IF(A135="F",VLOOKUP(U135,coorfille,2),VLOOKUP(U135,coorgarçon,2)))))</f>
        <v>4</v>
      </c>
      <c r="W135" s="196">
        <v>-28</v>
      </c>
      <c r="X135" s="185">
        <f t="shared" ref="X135:X165" si="128">IF(W135="ABI",0,IF(W135="DSP","DSP",IF(W135="VAL","VAL",IF(A135="F",VLOOKUP(W135,SouplesseFille,2),VLOOKUP(W135,SouplesseGarçon,2)))))</f>
        <v>0</v>
      </c>
      <c r="Y135" s="196">
        <v>3</v>
      </c>
      <c r="Z135" s="185">
        <f t="shared" ref="Z135:Z165" si="129">IF(Y135="ABI",0,IF(Y135="DSP","DSP",IF(Y135="VAL","VAL",IF(A135="F",VLOOKUP(Y135,eqfille,2),VLOOKUP(Y135,eqgarçon,2)))))</f>
        <v>3.5</v>
      </c>
      <c r="AA135" s="85">
        <f t="shared" ref="AA135:AA165" si="130">IF(AND(V135="DSP",X135="DSP",Z135="DSP"),"DSP",IF(AND(V135="DSP",X135="DSP"),Z135*4,IF(AND(V135="DSP",Z135="DSP"),X135*4,IF(AND(X135="DSP",Z135="DSP"),V135*2,IF(V135="DSP",(X135+Z135)*2,IF(X135="DSP",V135+Z135*2,IF(Z135="DSP",V135+X135*2,IF(Z135="VAL","VALIDÉ",V135+X135+Z135))))))))</f>
        <v>7.5</v>
      </c>
      <c r="AB135" s="266">
        <v>48.68</v>
      </c>
      <c r="AC135" s="185">
        <f t="shared" ref="AC135:AC165" si="131">IF(AB135="ABI",0,IF(AB135="DNF",0,IF(AB135="DSP","DSP",IF(AB135="VAL","VAL",(IF(A135="F",VLOOKUP(AB135,nagefille,2),VLOOKUP(AB135,nagegarçon,2)))))))</f>
        <v>6</v>
      </c>
      <c r="AD135" s="86">
        <f t="shared" ref="AD135:AD165" si="132">IF(AC135="VAL","VALIDÉ",AC135)</f>
        <v>6</v>
      </c>
      <c r="AE135" s="87">
        <f t="shared" ref="AE135:AE165" si="133">IF(AND(H135="DSP",M135="DSP",T135="DSP",AA135="DSP",AD135="DSP"),"DSP",IF(AND(H135="DSP",M135="DSP",T135="DSP",AA135="DSP"),AD135,IF(AND(H135="DSP",M135="DSP",T135="DSP",AD135="DSP"),AA135,IF(AND(H135="DSP",M135="DSP",AA135="DSP",AD135="DSP"),T135,IF(AND(H135="DSP",T135="DSP",AA135="DSP",AD135="DSP"),M135,IF(AND(M135="DSP",T135="DSP",AA135="DSP",AD135="DSP"),H135,IF(AND(T135="DSP",AA135="DSP",AD135="DSP"),(H135+M135)/2,IF(AND(M135="DSP",AA135="DSP",AD135="DSP"),(H135+T135)/2,IF(AND(H135="DSP",AA135="DSP",AD135="DSP"),(M135+T135)/2,IF(AND(M135="DSP",T135="DSP",AD135="DSP"),(H135+AA135)/2,IF(AND(H135="DSP",T135="DSP",AD135="DSP"),(M135+AA135)/2,IF(AND(H135="DSP",M135="DSP",AD135="DSP"),(T135+AA135)/2,IF(AND(M135="DSP",T135="DSP",AA135="DSP"),(H135+AD135)/2,IF(AND(H135="DSP",T135="DSP",AA135="DSP"),(M135+AD135)/2,IF(AND(H135="DSP",M135="DSP",AA135="DSP"),(T135+AD135)/2,IF(AND(H135="DSP",M135="DSP",T135="DSP"),(AA135+AD135)/2,IF(AND(H135="DSP",M135="DSP"),(T135+AA135+AD135)/3,IF(AND(H135="DSP",T135="DSP"),(M135+AA135+AD135)/3,IF(AND(M135="DSP",T135="DSP"),(H135+AA135+AD135)/3,IF(AND(H135="DSP",AA135="DSP"),(M135+T135+AD135)/3,IF(AND(M135="DSP",AA135="DSP"),(H135+T135+AD135)/3,IF(AND(T135="DSP",AA135="DSP"),(H135+M135+AD135)/3,IF(AND(H135="DSP",AD135="DSP"),(M135+T135+AA135)/3,IF(AND(M135="DSP",AD135="DSP"),(H135+T135+AA135)/3,IF(AND(T135="DSP",AD135="DSP"),(H135+M135+AA135)/3,IF(AND(AA135="DSP",AD135="DSP"),(H135+M135+T135)/3,IF(H135="DSP",(M135+T135+AA135+AD135)/4,IF(M135="DSP",(H135+T135+AA135+AD135)/4,IF(T135="DSP",(H135+M135+AA135+AD135)/4,IF(AA135="DSP",(H135+M135+T135+AD135)/4,IF(AD135="DSP",(H135+M135+T135+AA135)/4,SUM(H135+M135+T135+AA135+AD135)/5)))))))))))))))))))))))))))))))</f>
        <v>8.3000000000000007</v>
      </c>
      <c r="AF135" s="88">
        <f t="shared" si="112"/>
        <v>8.3000000000000007</v>
      </c>
      <c r="AG135" s="93">
        <f t="shared" ca="1" si="113"/>
        <v>542</v>
      </c>
      <c r="AH135" s="77">
        <f>IF(ISERROR(VLOOKUP(B135,'Notes Ecrit'!$A$2:$B$650,2,FALSE)),"ABI",(VLOOKUP(B135,'Notes Ecrit'!$A$2:$B$650,2,FALSE)))</f>
        <v>6</v>
      </c>
      <c r="AI135" s="88">
        <f t="shared" si="114"/>
        <v>6</v>
      </c>
      <c r="AJ135" s="94">
        <f t="shared" ca="1" si="115"/>
        <v>288</v>
      </c>
      <c r="AK135" s="307">
        <f t="shared" si="116"/>
        <v>7.15</v>
      </c>
    </row>
    <row r="136" spans="1:42" ht="16.5" customHeight="1" thickBot="1" x14ac:dyDescent="0.3">
      <c r="A136" s="266" t="s">
        <v>1026</v>
      </c>
      <c r="B136" s="218">
        <v>21902697</v>
      </c>
      <c r="C136" s="219" t="s">
        <v>491</v>
      </c>
      <c r="D136" s="220" t="s">
        <v>492</v>
      </c>
      <c r="E136" s="196">
        <v>15</v>
      </c>
      <c r="F136" s="184">
        <f t="shared" si="117"/>
        <v>17</v>
      </c>
      <c r="G136" s="185">
        <f t="shared" si="118"/>
        <v>12</v>
      </c>
      <c r="H136" s="85">
        <f t="shared" si="119"/>
        <v>12</v>
      </c>
      <c r="I136" s="196">
        <v>3.15</v>
      </c>
      <c r="J136" s="185">
        <f t="shared" si="120"/>
        <v>18</v>
      </c>
      <c r="K136" s="196">
        <v>6.75</v>
      </c>
      <c r="L136" s="185">
        <f t="shared" si="121"/>
        <v>12</v>
      </c>
      <c r="M136" s="85">
        <f t="shared" si="122"/>
        <v>15</v>
      </c>
      <c r="N136" s="196">
        <v>56</v>
      </c>
      <c r="O136" s="197">
        <v>60</v>
      </c>
      <c r="P136" s="186">
        <f t="shared" si="123"/>
        <v>0.93333333333333335</v>
      </c>
      <c r="Q136" s="185">
        <f t="shared" si="124"/>
        <v>5</v>
      </c>
      <c r="R136" s="196">
        <v>47.6</v>
      </c>
      <c r="S136" s="185">
        <f t="shared" si="125"/>
        <v>5</v>
      </c>
      <c r="T136" s="85">
        <f t="shared" si="126"/>
        <v>10</v>
      </c>
      <c r="U136" s="187">
        <v>23.68</v>
      </c>
      <c r="V136" s="185">
        <f t="shared" si="127"/>
        <v>6</v>
      </c>
      <c r="W136" s="196">
        <v>0</v>
      </c>
      <c r="X136" s="185">
        <f t="shared" si="128"/>
        <v>2.5</v>
      </c>
      <c r="Y136" s="196">
        <v>0</v>
      </c>
      <c r="Z136" s="185">
        <f t="shared" si="129"/>
        <v>5</v>
      </c>
      <c r="AA136" s="85">
        <f t="shared" si="130"/>
        <v>13.5</v>
      </c>
      <c r="AB136" s="266">
        <v>39.86</v>
      </c>
      <c r="AC136" s="185">
        <f t="shared" si="131"/>
        <v>10</v>
      </c>
      <c r="AD136" s="86">
        <f t="shared" si="132"/>
        <v>10</v>
      </c>
      <c r="AE136" s="87">
        <f t="shared" si="133"/>
        <v>12.1</v>
      </c>
      <c r="AF136" s="88">
        <f t="shared" si="112"/>
        <v>12.1</v>
      </c>
      <c r="AG136" s="93">
        <f t="shared" ca="1" si="113"/>
        <v>176</v>
      </c>
      <c r="AH136" s="77">
        <f>IF(ISERROR(VLOOKUP(B136,'Notes Ecrit'!$A$2:$B$650,2,FALSE)),"ABI",(VLOOKUP(B136,'Notes Ecrit'!$A$2:$B$650,2,FALSE)))</f>
        <v>8.5</v>
      </c>
      <c r="AI136" s="88">
        <f t="shared" si="114"/>
        <v>8.5</v>
      </c>
      <c r="AJ136" s="94">
        <f t="shared" ca="1" si="115"/>
        <v>83</v>
      </c>
      <c r="AK136" s="307">
        <f t="shared" si="116"/>
        <v>10.3</v>
      </c>
      <c r="AL136" s="207"/>
      <c r="AM136" s="207"/>
      <c r="AN136" s="207"/>
      <c r="AO136" s="207"/>
      <c r="AP136" s="207"/>
    </row>
    <row r="137" spans="1:42" ht="16.5" customHeight="1" thickBot="1" x14ac:dyDescent="0.3">
      <c r="A137" s="266" t="s">
        <v>1026</v>
      </c>
      <c r="B137" s="218">
        <v>21907473</v>
      </c>
      <c r="C137" s="219" t="s">
        <v>493</v>
      </c>
      <c r="D137" s="220" t="s">
        <v>95</v>
      </c>
      <c r="E137" s="196">
        <v>17</v>
      </c>
      <c r="F137" s="184">
        <f t="shared" si="117"/>
        <v>18</v>
      </c>
      <c r="G137" s="185">
        <f t="shared" si="118"/>
        <v>14</v>
      </c>
      <c r="H137" s="85">
        <f t="shared" si="119"/>
        <v>14</v>
      </c>
      <c r="I137" s="196">
        <v>3.23</v>
      </c>
      <c r="J137" s="185">
        <f t="shared" si="120"/>
        <v>16</v>
      </c>
      <c r="K137" s="196">
        <v>6.95</v>
      </c>
      <c r="L137" s="185">
        <f t="shared" si="121"/>
        <v>10</v>
      </c>
      <c r="M137" s="85">
        <f t="shared" si="122"/>
        <v>13</v>
      </c>
      <c r="N137" s="196">
        <v>35</v>
      </c>
      <c r="O137" s="197">
        <v>57</v>
      </c>
      <c r="P137" s="186">
        <f t="shared" si="123"/>
        <v>0.61403508771929827</v>
      </c>
      <c r="Q137" s="185">
        <f t="shared" si="124"/>
        <v>3.5</v>
      </c>
      <c r="R137" s="196">
        <v>41.7</v>
      </c>
      <c r="S137" s="185">
        <f t="shared" si="125"/>
        <v>3.5</v>
      </c>
      <c r="T137" s="85">
        <f t="shared" si="126"/>
        <v>7</v>
      </c>
      <c r="U137" s="187">
        <v>32.79</v>
      </c>
      <c r="V137" s="185">
        <f t="shared" si="127"/>
        <v>1.5</v>
      </c>
      <c r="W137" s="196">
        <v>-6</v>
      </c>
      <c r="X137" s="185">
        <f t="shared" si="128"/>
        <v>1.25</v>
      </c>
      <c r="Y137" s="196">
        <v>5</v>
      </c>
      <c r="Z137" s="185">
        <f t="shared" si="129"/>
        <v>2.5</v>
      </c>
      <c r="AA137" s="85">
        <f t="shared" si="130"/>
        <v>5.25</v>
      </c>
      <c r="AB137" s="266">
        <v>32.770000000000003</v>
      </c>
      <c r="AC137" s="185">
        <f t="shared" si="131"/>
        <v>15</v>
      </c>
      <c r="AD137" s="86">
        <f t="shared" si="132"/>
        <v>15</v>
      </c>
      <c r="AE137" s="87">
        <f t="shared" si="133"/>
        <v>10.85</v>
      </c>
      <c r="AF137" s="88">
        <f t="shared" si="112"/>
        <v>10.85</v>
      </c>
      <c r="AG137" s="93">
        <f t="shared" ca="1" si="113"/>
        <v>346</v>
      </c>
      <c r="AH137" s="77">
        <f>IF(ISERROR(VLOOKUP(B137,'Notes Ecrit'!$A$2:$B$650,2,FALSE)),"ABI",(VLOOKUP(B137,'Notes Ecrit'!$A$2:$B$650,2,FALSE)))</f>
        <v>6.5</v>
      </c>
      <c r="AI137" s="88">
        <f t="shared" si="114"/>
        <v>6.5</v>
      </c>
      <c r="AJ137" s="94">
        <f t="shared" ca="1" si="115"/>
        <v>238</v>
      </c>
      <c r="AK137" s="307">
        <f t="shared" si="116"/>
        <v>8.6750000000000007</v>
      </c>
    </row>
    <row r="138" spans="1:42" s="198" customFormat="1" ht="16.5" customHeight="1" thickBot="1" x14ac:dyDescent="0.3">
      <c r="A138" s="266" t="s">
        <v>74</v>
      </c>
      <c r="B138" s="218">
        <v>21901862</v>
      </c>
      <c r="C138" s="219" t="s">
        <v>494</v>
      </c>
      <c r="D138" s="220" t="s">
        <v>206</v>
      </c>
      <c r="E138" s="196">
        <v>11</v>
      </c>
      <c r="F138" s="184">
        <f t="shared" si="117"/>
        <v>15</v>
      </c>
      <c r="G138" s="185">
        <f t="shared" si="118"/>
        <v>11</v>
      </c>
      <c r="H138" s="85">
        <f t="shared" si="119"/>
        <v>11</v>
      </c>
      <c r="I138" s="196">
        <v>3.71</v>
      </c>
      <c r="J138" s="185">
        <f t="shared" si="120"/>
        <v>13</v>
      </c>
      <c r="K138" s="196">
        <v>8.42</v>
      </c>
      <c r="L138" s="185">
        <f t="shared" si="121"/>
        <v>6</v>
      </c>
      <c r="M138" s="85">
        <f t="shared" si="122"/>
        <v>9.5</v>
      </c>
      <c r="N138" s="196">
        <v>35</v>
      </c>
      <c r="O138" s="197">
        <v>74</v>
      </c>
      <c r="P138" s="186">
        <f t="shared" si="123"/>
        <v>0.47297297297297297</v>
      </c>
      <c r="Q138" s="185">
        <f t="shared" si="124"/>
        <v>4.5</v>
      </c>
      <c r="R138" s="196">
        <v>26.5</v>
      </c>
      <c r="S138" s="185">
        <f t="shared" si="125"/>
        <v>4</v>
      </c>
      <c r="T138" s="85">
        <f t="shared" si="126"/>
        <v>8.5</v>
      </c>
      <c r="U138" s="187">
        <v>28.77</v>
      </c>
      <c r="V138" s="185">
        <f t="shared" si="127"/>
        <v>4.5</v>
      </c>
      <c r="W138" s="196">
        <v>2</v>
      </c>
      <c r="X138" s="185">
        <f t="shared" si="128"/>
        <v>3</v>
      </c>
      <c r="Y138" s="196">
        <v>2</v>
      </c>
      <c r="Z138" s="185">
        <f t="shared" si="129"/>
        <v>4</v>
      </c>
      <c r="AA138" s="85">
        <f t="shared" si="130"/>
        <v>11.5</v>
      </c>
      <c r="AB138" s="266">
        <v>36.26</v>
      </c>
      <c r="AC138" s="185">
        <f t="shared" si="131"/>
        <v>16</v>
      </c>
      <c r="AD138" s="86">
        <f t="shared" si="132"/>
        <v>16</v>
      </c>
      <c r="AE138" s="87">
        <f t="shared" si="133"/>
        <v>11.3</v>
      </c>
      <c r="AF138" s="88">
        <f t="shared" si="112"/>
        <v>11.3</v>
      </c>
      <c r="AG138" s="93">
        <f t="shared" ca="1" si="113"/>
        <v>289</v>
      </c>
      <c r="AH138" s="77">
        <f>IF(ISERROR(VLOOKUP(B138,'Notes Ecrit'!$A$2:$B$650,2,FALSE)),"ABI",(VLOOKUP(B138,'Notes Ecrit'!$A$2:$B$650,2,FALSE)))</f>
        <v>7.5</v>
      </c>
      <c r="AI138" s="88">
        <f t="shared" si="114"/>
        <v>7.5</v>
      </c>
      <c r="AJ138" s="94">
        <f t="shared" ca="1" si="115"/>
        <v>137</v>
      </c>
      <c r="AK138" s="307">
        <f t="shared" si="116"/>
        <v>9.4</v>
      </c>
      <c r="AL138" s="26"/>
      <c r="AM138" s="26"/>
      <c r="AN138" s="26"/>
      <c r="AO138" s="26"/>
      <c r="AP138" s="26"/>
    </row>
    <row r="139" spans="1:42" s="207" customFormat="1" ht="16.5" customHeight="1" thickBot="1" x14ac:dyDescent="0.3">
      <c r="A139" s="266" t="s">
        <v>1026</v>
      </c>
      <c r="B139" s="218">
        <v>21903187</v>
      </c>
      <c r="C139" s="219" t="s">
        <v>495</v>
      </c>
      <c r="D139" s="220" t="s">
        <v>233</v>
      </c>
      <c r="E139" s="196">
        <v>17</v>
      </c>
      <c r="F139" s="184">
        <f t="shared" si="117"/>
        <v>18</v>
      </c>
      <c r="G139" s="185">
        <f t="shared" si="118"/>
        <v>14</v>
      </c>
      <c r="H139" s="85">
        <f t="shared" si="119"/>
        <v>14</v>
      </c>
      <c r="I139" s="196">
        <v>3.21</v>
      </c>
      <c r="J139" s="185">
        <f t="shared" si="120"/>
        <v>17</v>
      </c>
      <c r="K139" s="196">
        <v>6.84</v>
      </c>
      <c r="L139" s="185">
        <f t="shared" si="121"/>
        <v>11</v>
      </c>
      <c r="M139" s="85">
        <f t="shared" si="122"/>
        <v>14</v>
      </c>
      <c r="N139" s="196">
        <v>41</v>
      </c>
      <c r="O139" s="197">
        <v>56</v>
      </c>
      <c r="P139" s="186">
        <f t="shared" si="123"/>
        <v>0.7321428571428571</v>
      </c>
      <c r="Q139" s="185">
        <f t="shared" si="124"/>
        <v>4</v>
      </c>
      <c r="R139" s="196">
        <v>45.8</v>
      </c>
      <c r="S139" s="185">
        <f t="shared" si="125"/>
        <v>4.5</v>
      </c>
      <c r="T139" s="85">
        <f t="shared" si="126"/>
        <v>8.5</v>
      </c>
      <c r="U139" s="187">
        <v>23.9</v>
      </c>
      <c r="V139" s="185">
        <f t="shared" si="127"/>
        <v>6</v>
      </c>
      <c r="W139" s="196">
        <v>-3</v>
      </c>
      <c r="X139" s="185">
        <f t="shared" si="128"/>
        <v>1.75</v>
      </c>
      <c r="Y139" s="196">
        <v>6</v>
      </c>
      <c r="Z139" s="185">
        <f t="shared" si="129"/>
        <v>2</v>
      </c>
      <c r="AA139" s="85">
        <f t="shared" si="130"/>
        <v>9.75</v>
      </c>
      <c r="AB139" s="266">
        <v>33.479999999999997</v>
      </c>
      <c r="AC139" s="185">
        <f t="shared" si="131"/>
        <v>14</v>
      </c>
      <c r="AD139" s="86">
        <f t="shared" si="132"/>
        <v>14</v>
      </c>
      <c r="AE139" s="87">
        <f t="shared" si="133"/>
        <v>12.05</v>
      </c>
      <c r="AF139" s="88">
        <f t="shared" si="112"/>
        <v>12.05</v>
      </c>
      <c r="AG139" s="93">
        <f t="shared" ca="1" si="113"/>
        <v>185</v>
      </c>
      <c r="AH139" s="77">
        <f>IF(ISERROR(VLOOKUP(B139,'Notes Ecrit'!$A$2:$B$650,2,FALSE)),"ABI",(VLOOKUP(B139,'Notes Ecrit'!$A$2:$B$650,2,FALSE)))</f>
        <v>8</v>
      </c>
      <c r="AI139" s="88">
        <f t="shared" si="114"/>
        <v>8</v>
      </c>
      <c r="AJ139" s="94">
        <f t="shared" ca="1" si="115"/>
        <v>109</v>
      </c>
      <c r="AK139" s="307">
        <f t="shared" si="116"/>
        <v>10.025</v>
      </c>
    </row>
    <row r="140" spans="1:42" ht="16.5" customHeight="1" thickBot="1" x14ac:dyDescent="0.3">
      <c r="A140" s="266" t="s">
        <v>1026</v>
      </c>
      <c r="B140" s="218">
        <v>21908428</v>
      </c>
      <c r="C140" s="219" t="s">
        <v>496</v>
      </c>
      <c r="D140" s="220" t="s">
        <v>203</v>
      </c>
      <c r="E140" s="196">
        <v>17</v>
      </c>
      <c r="F140" s="184">
        <f t="shared" si="117"/>
        <v>18</v>
      </c>
      <c r="G140" s="185">
        <f t="shared" si="118"/>
        <v>14</v>
      </c>
      <c r="H140" s="85">
        <f t="shared" si="119"/>
        <v>14</v>
      </c>
      <c r="I140" s="196">
        <v>3.24</v>
      </c>
      <c r="J140" s="185">
        <f t="shared" si="120"/>
        <v>16</v>
      </c>
      <c r="K140" s="196">
        <v>6.96</v>
      </c>
      <c r="L140" s="185">
        <f t="shared" si="121"/>
        <v>10</v>
      </c>
      <c r="M140" s="85">
        <f t="shared" si="122"/>
        <v>13</v>
      </c>
      <c r="N140" s="196">
        <v>58</v>
      </c>
      <c r="O140" s="197">
        <v>79</v>
      </c>
      <c r="P140" s="186">
        <f t="shared" si="123"/>
        <v>0.73417721518987344</v>
      </c>
      <c r="Q140" s="185">
        <f t="shared" si="124"/>
        <v>4</v>
      </c>
      <c r="R140" s="196">
        <v>45.3</v>
      </c>
      <c r="S140" s="185">
        <f t="shared" si="125"/>
        <v>4.5</v>
      </c>
      <c r="T140" s="85">
        <f t="shared" si="126"/>
        <v>8.5</v>
      </c>
      <c r="U140" s="187">
        <v>24.59</v>
      </c>
      <c r="V140" s="185">
        <f t="shared" si="127"/>
        <v>5.5</v>
      </c>
      <c r="W140" s="196">
        <v>-8</v>
      </c>
      <c r="X140" s="185">
        <f t="shared" si="128"/>
        <v>1</v>
      </c>
      <c r="Y140" s="196">
        <v>2</v>
      </c>
      <c r="Z140" s="185">
        <f t="shared" si="129"/>
        <v>4</v>
      </c>
      <c r="AA140" s="85">
        <f t="shared" si="130"/>
        <v>10.5</v>
      </c>
      <c r="AB140" s="266">
        <v>31.07</v>
      </c>
      <c r="AC140" s="185">
        <f t="shared" si="131"/>
        <v>16</v>
      </c>
      <c r="AD140" s="86">
        <f t="shared" si="132"/>
        <v>16</v>
      </c>
      <c r="AE140" s="87">
        <f t="shared" si="133"/>
        <v>12.4</v>
      </c>
      <c r="AF140" s="88">
        <f t="shared" si="112"/>
        <v>12.4</v>
      </c>
      <c r="AG140" s="93">
        <f t="shared" ca="1" si="113"/>
        <v>144</v>
      </c>
      <c r="AH140" s="77">
        <f>IF(ISERROR(VLOOKUP(B140,'Notes Ecrit'!$A$2:$B$650,2,FALSE)),"ABI",(VLOOKUP(B140,'Notes Ecrit'!$A$2:$B$650,2,FALSE)))</f>
        <v>6.5</v>
      </c>
      <c r="AI140" s="88">
        <f t="shared" si="114"/>
        <v>6.5</v>
      </c>
      <c r="AJ140" s="94">
        <f t="shared" ca="1" si="115"/>
        <v>238</v>
      </c>
      <c r="AK140" s="307">
        <f t="shared" si="116"/>
        <v>9.4499999999999993</v>
      </c>
    </row>
    <row r="141" spans="1:42" ht="16.5" customHeight="1" thickBot="1" x14ac:dyDescent="0.3">
      <c r="A141" s="266" t="s">
        <v>74</v>
      </c>
      <c r="B141" s="218">
        <v>21908423</v>
      </c>
      <c r="C141" s="219" t="s">
        <v>497</v>
      </c>
      <c r="D141" s="220" t="s">
        <v>498</v>
      </c>
      <c r="E141" s="196">
        <v>10</v>
      </c>
      <c r="F141" s="184">
        <f t="shared" si="117"/>
        <v>14.5</v>
      </c>
      <c r="G141" s="185">
        <f t="shared" si="118"/>
        <v>10</v>
      </c>
      <c r="H141" s="85">
        <f t="shared" si="119"/>
        <v>10</v>
      </c>
      <c r="I141" s="196">
        <v>3.6</v>
      </c>
      <c r="J141" s="185">
        <f t="shared" si="120"/>
        <v>15</v>
      </c>
      <c r="K141" s="196">
        <v>7.87</v>
      </c>
      <c r="L141" s="185">
        <f t="shared" si="121"/>
        <v>10</v>
      </c>
      <c r="M141" s="85">
        <f t="shared" si="122"/>
        <v>12.5</v>
      </c>
      <c r="N141" s="196">
        <v>22</v>
      </c>
      <c r="O141" s="197">
        <v>51</v>
      </c>
      <c r="P141" s="186">
        <f t="shared" si="123"/>
        <v>0.43137254901960786</v>
      </c>
      <c r="Q141" s="185">
        <f t="shared" si="124"/>
        <v>4</v>
      </c>
      <c r="R141" s="196">
        <v>35.700000000000003</v>
      </c>
      <c r="S141" s="185">
        <f t="shared" si="125"/>
        <v>6</v>
      </c>
      <c r="T141" s="85">
        <f t="shared" si="126"/>
        <v>10</v>
      </c>
      <c r="U141" s="187">
        <v>28.84</v>
      </c>
      <c r="V141" s="185">
        <f t="shared" si="127"/>
        <v>4.5</v>
      </c>
      <c r="W141" s="196">
        <v>-8</v>
      </c>
      <c r="X141" s="185">
        <f t="shared" si="128"/>
        <v>1</v>
      </c>
      <c r="Y141" s="196">
        <v>3</v>
      </c>
      <c r="Z141" s="185">
        <f t="shared" si="129"/>
        <v>3.5</v>
      </c>
      <c r="AA141" s="85">
        <f t="shared" si="130"/>
        <v>9</v>
      </c>
      <c r="AB141" s="266" t="s">
        <v>329</v>
      </c>
      <c r="AC141" s="185">
        <f t="shared" si="131"/>
        <v>0</v>
      </c>
      <c r="AD141" s="86">
        <f t="shared" si="132"/>
        <v>0</v>
      </c>
      <c r="AE141" s="87">
        <f t="shared" si="133"/>
        <v>8.3000000000000007</v>
      </c>
      <c r="AF141" s="88">
        <f t="shared" si="112"/>
        <v>8.3000000000000007</v>
      </c>
      <c r="AG141" s="93">
        <f t="shared" ca="1" si="113"/>
        <v>542</v>
      </c>
      <c r="AH141" s="77">
        <f>IF(ISERROR(VLOOKUP(B141,'Notes Ecrit'!$A$2:$B$650,2,FALSE)),"ABI",(VLOOKUP(B141,'Notes Ecrit'!$A$2:$B$650,2,FALSE)))</f>
        <v>4</v>
      </c>
      <c r="AI141" s="88">
        <f t="shared" si="114"/>
        <v>4</v>
      </c>
      <c r="AJ141" s="94">
        <f t="shared" ca="1" si="115"/>
        <v>489</v>
      </c>
      <c r="AK141" s="307">
        <f t="shared" si="116"/>
        <v>6.15</v>
      </c>
    </row>
    <row r="142" spans="1:42" ht="16.5" customHeight="1" thickBot="1" x14ac:dyDescent="0.3">
      <c r="A142" s="266" t="s">
        <v>74</v>
      </c>
      <c r="B142" s="218">
        <v>21904930</v>
      </c>
      <c r="C142" s="219" t="s">
        <v>499</v>
      </c>
      <c r="D142" s="220" t="s">
        <v>500</v>
      </c>
      <c r="E142" s="196">
        <v>10</v>
      </c>
      <c r="F142" s="184">
        <f t="shared" si="117"/>
        <v>14.5</v>
      </c>
      <c r="G142" s="185">
        <f t="shared" si="118"/>
        <v>10</v>
      </c>
      <c r="H142" s="85">
        <f t="shared" si="119"/>
        <v>10</v>
      </c>
      <c r="I142" s="196">
        <v>3.93</v>
      </c>
      <c r="J142" s="185">
        <f t="shared" si="120"/>
        <v>9</v>
      </c>
      <c r="K142" s="196">
        <v>8.52</v>
      </c>
      <c r="L142" s="185">
        <f t="shared" si="121"/>
        <v>5</v>
      </c>
      <c r="M142" s="85">
        <f t="shared" si="122"/>
        <v>7</v>
      </c>
      <c r="N142" s="196">
        <v>29</v>
      </c>
      <c r="O142" s="197">
        <v>55</v>
      </c>
      <c r="P142" s="186">
        <f t="shared" si="123"/>
        <v>0.52727272727272723</v>
      </c>
      <c r="Q142" s="185">
        <f t="shared" si="124"/>
        <v>5</v>
      </c>
      <c r="R142" s="196">
        <v>28.7</v>
      </c>
      <c r="S142" s="185">
        <f t="shared" si="125"/>
        <v>4.5</v>
      </c>
      <c r="T142" s="85">
        <f t="shared" si="126"/>
        <v>9.5</v>
      </c>
      <c r="U142" s="187">
        <v>30.66</v>
      </c>
      <c r="V142" s="185">
        <f t="shared" si="127"/>
        <v>3.5</v>
      </c>
      <c r="W142" s="196">
        <v>15</v>
      </c>
      <c r="X142" s="185">
        <f t="shared" si="128"/>
        <v>4.75</v>
      </c>
      <c r="Y142" s="196">
        <v>1</v>
      </c>
      <c r="Z142" s="185">
        <f t="shared" si="129"/>
        <v>4.5</v>
      </c>
      <c r="AA142" s="85">
        <f t="shared" si="130"/>
        <v>12.75</v>
      </c>
      <c r="AB142" s="266">
        <v>64.09</v>
      </c>
      <c r="AC142" s="185">
        <f t="shared" si="131"/>
        <v>3</v>
      </c>
      <c r="AD142" s="86">
        <f t="shared" si="132"/>
        <v>3</v>
      </c>
      <c r="AE142" s="87">
        <f t="shared" si="133"/>
        <v>8.4499999999999993</v>
      </c>
      <c r="AF142" s="88">
        <f t="shared" si="112"/>
        <v>8.4499999999999993</v>
      </c>
      <c r="AG142" s="93">
        <f t="shared" ca="1" si="113"/>
        <v>534</v>
      </c>
      <c r="AH142" s="77">
        <f>IF(ISERROR(VLOOKUP(B142,'Notes Ecrit'!$A$2:$B$650,2,FALSE)),"ABI",(VLOOKUP(B142,'Notes Ecrit'!$A$2:$B$650,2,FALSE)))</f>
        <v>9.5</v>
      </c>
      <c r="AI142" s="88">
        <f t="shared" si="114"/>
        <v>9.5</v>
      </c>
      <c r="AJ142" s="94">
        <f t="shared" ca="1" si="115"/>
        <v>38</v>
      </c>
      <c r="AK142" s="307">
        <f t="shared" si="116"/>
        <v>8.9749999999999996</v>
      </c>
      <c r="AL142" s="209"/>
      <c r="AM142" s="209"/>
      <c r="AN142" s="209"/>
      <c r="AO142" s="209"/>
      <c r="AP142" s="209"/>
    </row>
    <row r="143" spans="1:42" s="207" customFormat="1" ht="16.5" customHeight="1" thickBot="1" x14ac:dyDescent="0.3">
      <c r="A143" s="266" t="s">
        <v>74</v>
      </c>
      <c r="B143" s="218">
        <v>21602685</v>
      </c>
      <c r="C143" s="220" t="s">
        <v>501</v>
      </c>
      <c r="D143" s="220" t="s">
        <v>174</v>
      </c>
      <c r="E143" s="196">
        <v>11</v>
      </c>
      <c r="F143" s="184">
        <f t="shared" si="117"/>
        <v>15</v>
      </c>
      <c r="G143" s="185">
        <f t="shared" si="118"/>
        <v>11</v>
      </c>
      <c r="H143" s="85">
        <f t="shared" si="119"/>
        <v>11</v>
      </c>
      <c r="I143" s="196">
        <v>3.64</v>
      </c>
      <c r="J143" s="185">
        <f t="shared" si="120"/>
        <v>14</v>
      </c>
      <c r="K143" s="196">
        <v>7.94</v>
      </c>
      <c r="L143" s="185">
        <f t="shared" si="121"/>
        <v>9</v>
      </c>
      <c r="M143" s="85">
        <f t="shared" si="122"/>
        <v>11.5</v>
      </c>
      <c r="N143" s="196">
        <v>39</v>
      </c>
      <c r="O143" s="197">
        <v>52</v>
      </c>
      <c r="P143" s="186">
        <f t="shared" si="123"/>
        <v>0.75</v>
      </c>
      <c r="Q143" s="185">
        <f t="shared" si="124"/>
        <v>6.5</v>
      </c>
      <c r="R143" s="196">
        <v>29</v>
      </c>
      <c r="S143" s="185">
        <f t="shared" si="125"/>
        <v>4.5</v>
      </c>
      <c r="T143" s="85">
        <f t="shared" si="126"/>
        <v>11</v>
      </c>
      <c r="U143" s="187">
        <v>29.27</v>
      </c>
      <c r="V143" s="185">
        <f t="shared" si="127"/>
        <v>4.25</v>
      </c>
      <c r="W143" s="196">
        <v>2</v>
      </c>
      <c r="X143" s="185">
        <f t="shared" si="128"/>
        <v>3</v>
      </c>
      <c r="Y143" s="196">
        <v>1</v>
      </c>
      <c r="Z143" s="185">
        <f t="shared" si="129"/>
        <v>4.5</v>
      </c>
      <c r="AA143" s="85">
        <f t="shared" si="130"/>
        <v>11.75</v>
      </c>
      <c r="AB143" s="266">
        <v>37.630000000000003</v>
      </c>
      <c r="AC143" s="185">
        <f t="shared" si="131"/>
        <v>15</v>
      </c>
      <c r="AD143" s="86">
        <f t="shared" si="132"/>
        <v>15</v>
      </c>
      <c r="AE143" s="87">
        <f t="shared" si="133"/>
        <v>12.05</v>
      </c>
      <c r="AF143" s="88">
        <f t="shared" si="112"/>
        <v>12.05</v>
      </c>
      <c r="AG143" s="93">
        <f t="shared" ca="1" si="113"/>
        <v>185</v>
      </c>
      <c r="AH143" s="77">
        <f>IF(ISERROR(VLOOKUP(B143,'Notes Ecrit'!$A$2:$B$650,2,FALSE)),"ABI",(VLOOKUP(B143,'Notes Ecrit'!$A$2:$B$650,2,FALSE)))</f>
        <v>11</v>
      </c>
      <c r="AI143" s="88">
        <f t="shared" si="114"/>
        <v>11</v>
      </c>
      <c r="AJ143" s="94">
        <f t="shared" ca="1" si="115"/>
        <v>15</v>
      </c>
      <c r="AK143" s="307">
        <f t="shared" si="116"/>
        <v>11.525</v>
      </c>
    </row>
    <row r="144" spans="1:42" s="198" customFormat="1" ht="14.25" thickBot="1" x14ac:dyDescent="0.3">
      <c r="A144" s="266" t="s">
        <v>1026</v>
      </c>
      <c r="B144" s="218">
        <v>21904236</v>
      </c>
      <c r="C144" s="219" t="s">
        <v>502</v>
      </c>
      <c r="D144" s="220" t="s">
        <v>32</v>
      </c>
      <c r="E144" s="196">
        <v>18</v>
      </c>
      <c r="F144" s="184">
        <f t="shared" si="117"/>
        <v>18.5</v>
      </c>
      <c r="G144" s="185">
        <f t="shared" si="118"/>
        <v>15</v>
      </c>
      <c r="H144" s="85">
        <f t="shared" si="119"/>
        <v>15</v>
      </c>
      <c r="I144" s="196">
        <v>3.14</v>
      </c>
      <c r="J144" s="185">
        <f t="shared" si="120"/>
        <v>18</v>
      </c>
      <c r="K144" s="196">
        <v>6.76</v>
      </c>
      <c r="L144" s="185">
        <f t="shared" si="121"/>
        <v>11</v>
      </c>
      <c r="M144" s="85">
        <f t="shared" si="122"/>
        <v>14.5</v>
      </c>
      <c r="N144" s="196">
        <v>44</v>
      </c>
      <c r="O144" s="197">
        <v>63</v>
      </c>
      <c r="P144" s="186">
        <f t="shared" si="123"/>
        <v>0.69841269841269837</v>
      </c>
      <c r="Q144" s="185">
        <f t="shared" si="124"/>
        <v>3.5</v>
      </c>
      <c r="R144" s="196">
        <v>41.4</v>
      </c>
      <c r="S144" s="185">
        <f t="shared" si="125"/>
        <v>3.5</v>
      </c>
      <c r="T144" s="85">
        <f t="shared" si="126"/>
        <v>7</v>
      </c>
      <c r="U144" s="187">
        <v>27.18</v>
      </c>
      <c r="V144" s="185">
        <f t="shared" si="127"/>
        <v>4.25</v>
      </c>
      <c r="W144" s="196">
        <v>-25</v>
      </c>
      <c r="X144" s="185">
        <f t="shared" si="128"/>
        <v>0</v>
      </c>
      <c r="Y144" s="196">
        <v>3</v>
      </c>
      <c r="Z144" s="185">
        <f t="shared" si="129"/>
        <v>3.5</v>
      </c>
      <c r="AA144" s="85">
        <f t="shared" si="130"/>
        <v>7.75</v>
      </c>
      <c r="AB144" s="266">
        <v>39.979999999999997</v>
      </c>
      <c r="AC144" s="185">
        <f t="shared" si="131"/>
        <v>10</v>
      </c>
      <c r="AD144" s="86">
        <f t="shared" si="132"/>
        <v>10</v>
      </c>
      <c r="AE144" s="87">
        <f t="shared" si="133"/>
        <v>10.85</v>
      </c>
      <c r="AF144" s="88">
        <f t="shared" si="112"/>
        <v>10.85</v>
      </c>
      <c r="AG144" s="93">
        <f t="shared" ca="1" si="113"/>
        <v>346</v>
      </c>
      <c r="AH144" s="77">
        <f>IF(ISERROR(VLOOKUP(B144,'Notes Ecrit'!$A$2:$B$650,2,FALSE)),"ABI",(VLOOKUP(B144,'Notes Ecrit'!$A$2:$B$650,2,FALSE)))</f>
        <v>5.5</v>
      </c>
      <c r="AI144" s="88">
        <f t="shared" si="114"/>
        <v>5.5</v>
      </c>
      <c r="AJ144" s="94">
        <f t="shared" ca="1" si="115"/>
        <v>353</v>
      </c>
      <c r="AK144" s="307">
        <f t="shared" si="116"/>
        <v>8.1750000000000007</v>
      </c>
      <c r="AL144" s="26"/>
      <c r="AM144" s="26"/>
      <c r="AN144" s="26"/>
      <c r="AO144" s="26"/>
      <c r="AP144" s="26"/>
    </row>
    <row r="145" spans="1:42" ht="16.5" customHeight="1" thickBot="1" x14ac:dyDescent="0.3">
      <c r="A145" s="266" t="s">
        <v>74</v>
      </c>
      <c r="B145" s="218">
        <v>21902864</v>
      </c>
      <c r="C145" s="219" t="s">
        <v>503</v>
      </c>
      <c r="D145" s="220" t="s">
        <v>119</v>
      </c>
      <c r="E145" s="196">
        <v>15</v>
      </c>
      <c r="F145" s="184">
        <f t="shared" si="117"/>
        <v>17</v>
      </c>
      <c r="G145" s="185">
        <f t="shared" si="118"/>
        <v>15</v>
      </c>
      <c r="H145" s="85">
        <f t="shared" si="119"/>
        <v>15</v>
      </c>
      <c r="I145" s="196">
        <v>3.77</v>
      </c>
      <c r="J145" s="185">
        <f t="shared" si="120"/>
        <v>12</v>
      </c>
      <c r="K145" s="196">
        <v>8.24</v>
      </c>
      <c r="L145" s="185">
        <f t="shared" si="121"/>
        <v>7</v>
      </c>
      <c r="M145" s="85">
        <f t="shared" si="122"/>
        <v>9.5</v>
      </c>
      <c r="N145" s="196">
        <v>28</v>
      </c>
      <c r="O145" s="197">
        <v>52</v>
      </c>
      <c r="P145" s="186">
        <f t="shared" si="123"/>
        <v>0.53846153846153844</v>
      </c>
      <c r="Q145" s="185">
        <f t="shared" si="124"/>
        <v>5</v>
      </c>
      <c r="R145" s="196">
        <v>28.1</v>
      </c>
      <c r="S145" s="185">
        <f t="shared" si="125"/>
        <v>4.5</v>
      </c>
      <c r="T145" s="85">
        <f t="shared" si="126"/>
        <v>9.5</v>
      </c>
      <c r="U145" s="187">
        <v>34.51</v>
      </c>
      <c r="V145" s="185">
        <f t="shared" si="127"/>
        <v>1.5</v>
      </c>
      <c r="W145" s="196">
        <v>-2</v>
      </c>
      <c r="X145" s="185">
        <f t="shared" si="128"/>
        <v>2</v>
      </c>
      <c r="Y145" s="196">
        <v>7</v>
      </c>
      <c r="Z145" s="185">
        <f t="shared" si="129"/>
        <v>1.5</v>
      </c>
      <c r="AA145" s="85">
        <f t="shared" si="130"/>
        <v>5</v>
      </c>
      <c r="AB145" s="266">
        <v>59.95</v>
      </c>
      <c r="AC145" s="185">
        <f t="shared" si="131"/>
        <v>5</v>
      </c>
      <c r="AD145" s="86">
        <f t="shared" si="132"/>
        <v>5</v>
      </c>
      <c r="AE145" s="87">
        <f t="shared" si="133"/>
        <v>8.8000000000000007</v>
      </c>
      <c r="AF145" s="88">
        <f t="shared" si="112"/>
        <v>8.8000000000000007</v>
      </c>
      <c r="AG145" s="93">
        <f t="shared" ca="1" si="113"/>
        <v>512</v>
      </c>
      <c r="AH145" s="77">
        <f>IF(ISERROR(VLOOKUP(B145,'Notes Ecrit'!$A$2:$B$650,2,FALSE)),"ABI",(VLOOKUP(B145,'Notes Ecrit'!$A$2:$B$650,2,FALSE)))</f>
        <v>12</v>
      </c>
      <c r="AI145" s="88">
        <f t="shared" si="114"/>
        <v>12</v>
      </c>
      <c r="AJ145" s="94">
        <f t="shared" ca="1" si="115"/>
        <v>6</v>
      </c>
      <c r="AK145" s="307">
        <f t="shared" si="116"/>
        <v>10.4</v>
      </c>
    </row>
    <row r="146" spans="1:42" ht="16.5" customHeight="1" thickBot="1" x14ac:dyDescent="0.3">
      <c r="A146" s="266" t="s">
        <v>1026</v>
      </c>
      <c r="B146" s="218">
        <v>21815632</v>
      </c>
      <c r="C146" s="219" t="s">
        <v>504</v>
      </c>
      <c r="D146" s="220" t="s">
        <v>505</v>
      </c>
      <c r="E146" s="196">
        <v>14</v>
      </c>
      <c r="F146" s="184">
        <f t="shared" si="117"/>
        <v>16.5</v>
      </c>
      <c r="G146" s="185">
        <f t="shared" si="118"/>
        <v>11</v>
      </c>
      <c r="H146" s="85">
        <f t="shared" si="119"/>
        <v>11</v>
      </c>
      <c r="I146" s="196">
        <v>3.14</v>
      </c>
      <c r="J146" s="185">
        <f t="shared" si="120"/>
        <v>18</v>
      </c>
      <c r="K146" s="196">
        <v>6.66</v>
      </c>
      <c r="L146" s="185">
        <f t="shared" si="121"/>
        <v>12</v>
      </c>
      <c r="M146" s="85">
        <f t="shared" si="122"/>
        <v>15</v>
      </c>
      <c r="N146" s="196">
        <v>70</v>
      </c>
      <c r="O146" s="197">
        <v>66</v>
      </c>
      <c r="P146" s="186">
        <f t="shared" si="123"/>
        <v>1.0606060606060606</v>
      </c>
      <c r="Q146" s="185">
        <f t="shared" si="124"/>
        <v>5.5</v>
      </c>
      <c r="R146" s="196">
        <v>53.1</v>
      </c>
      <c r="S146" s="185">
        <f t="shared" si="125"/>
        <v>6.5</v>
      </c>
      <c r="T146" s="85">
        <f t="shared" si="126"/>
        <v>12</v>
      </c>
      <c r="U146" s="187">
        <v>26.26</v>
      </c>
      <c r="V146" s="185">
        <f t="shared" si="127"/>
        <v>4.75</v>
      </c>
      <c r="W146" s="196">
        <v>3</v>
      </c>
      <c r="X146" s="185">
        <f t="shared" si="128"/>
        <v>3.25</v>
      </c>
      <c r="Y146" s="196">
        <v>3</v>
      </c>
      <c r="Z146" s="185">
        <f t="shared" si="129"/>
        <v>3.5</v>
      </c>
      <c r="AA146" s="85">
        <f t="shared" si="130"/>
        <v>11.5</v>
      </c>
      <c r="AB146" s="266">
        <v>36.6</v>
      </c>
      <c r="AC146" s="185">
        <f t="shared" si="131"/>
        <v>12</v>
      </c>
      <c r="AD146" s="86">
        <f t="shared" si="132"/>
        <v>12</v>
      </c>
      <c r="AE146" s="87">
        <f t="shared" si="133"/>
        <v>12.3</v>
      </c>
      <c r="AF146" s="88">
        <f t="shared" si="112"/>
        <v>12.3</v>
      </c>
      <c r="AG146" s="93">
        <f t="shared" ca="1" si="113"/>
        <v>150</v>
      </c>
      <c r="AH146" s="77">
        <f>IF(ISERROR(VLOOKUP(B146,'Notes Ecrit'!$A$2:$B$650,2,FALSE)),"ABI",(VLOOKUP(B146,'Notes Ecrit'!$A$2:$B$650,2,FALSE)))</f>
        <v>3.5</v>
      </c>
      <c r="AI146" s="88">
        <f t="shared" si="114"/>
        <v>3.5</v>
      </c>
      <c r="AJ146" s="94">
        <f t="shared" ca="1" si="115"/>
        <v>529</v>
      </c>
      <c r="AK146" s="307">
        <f t="shared" si="116"/>
        <v>7.9</v>
      </c>
    </row>
    <row r="147" spans="1:42" ht="16.5" customHeight="1" thickBot="1" x14ac:dyDescent="0.3">
      <c r="A147" s="266" t="s">
        <v>1026</v>
      </c>
      <c r="B147" s="218">
        <v>21910800</v>
      </c>
      <c r="C147" s="219" t="s">
        <v>290</v>
      </c>
      <c r="D147" s="220" t="s">
        <v>138</v>
      </c>
      <c r="E147" s="196">
        <v>12</v>
      </c>
      <c r="F147" s="184">
        <f t="shared" si="117"/>
        <v>15.5</v>
      </c>
      <c r="G147" s="185">
        <f t="shared" si="118"/>
        <v>9</v>
      </c>
      <c r="H147" s="85">
        <f t="shared" si="119"/>
        <v>9</v>
      </c>
      <c r="I147" s="196">
        <v>3.4</v>
      </c>
      <c r="J147" s="185">
        <f t="shared" si="120"/>
        <v>14</v>
      </c>
      <c r="K147" s="196">
        <v>7.33</v>
      </c>
      <c r="L147" s="185">
        <f t="shared" si="121"/>
        <v>7</v>
      </c>
      <c r="M147" s="85">
        <f t="shared" si="122"/>
        <v>10.5</v>
      </c>
      <c r="N147" s="196">
        <v>56</v>
      </c>
      <c r="O147" s="197">
        <v>59</v>
      </c>
      <c r="P147" s="186">
        <f t="shared" si="123"/>
        <v>0.94915254237288138</v>
      </c>
      <c r="Q147" s="185">
        <f t="shared" si="124"/>
        <v>5</v>
      </c>
      <c r="R147" s="196">
        <v>40.5</v>
      </c>
      <c r="S147" s="185">
        <f t="shared" si="125"/>
        <v>3</v>
      </c>
      <c r="T147" s="85">
        <f t="shared" si="126"/>
        <v>8</v>
      </c>
      <c r="U147" s="187">
        <v>30.78</v>
      </c>
      <c r="V147" s="185">
        <f t="shared" si="127"/>
        <v>2.5</v>
      </c>
      <c r="W147" s="196">
        <v>0</v>
      </c>
      <c r="X147" s="185">
        <f t="shared" si="128"/>
        <v>2.5</v>
      </c>
      <c r="Y147" s="196">
        <v>6</v>
      </c>
      <c r="Z147" s="185">
        <f t="shared" si="129"/>
        <v>2</v>
      </c>
      <c r="AA147" s="85">
        <f t="shared" si="130"/>
        <v>7</v>
      </c>
      <c r="AB147" s="266" t="s">
        <v>329</v>
      </c>
      <c r="AC147" s="185">
        <f t="shared" si="131"/>
        <v>0</v>
      </c>
      <c r="AD147" s="86">
        <f t="shared" si="132"/>
        <v>0</v>
      </c>
      <c r="AE147" s="87">
        <f t="shared" si="133"/>
        <v>6.9</v>
      </c>
      <c r="AF147" s="88">
        <f t="shared" si="112"/>
        <v>6.9</v>
      </c>
      <c r="AG147" s="93">
        <f t="shared" ca="1" si="113"/>
        <v>561</v>
      </c>
      <c r="AH147" s="77" t="str">
        <f>IF(ISERROR(VLOOKUP(B147,'Notes Ecrit'!$A$2:$B$650,2,FALSE)),"ABI",(VLOOKUP(B147,'Notes Ecrit'!$A$2:$B$650,2,FALSE)))</f>
        <v>ABI</v>
      </c>
      <c r="AI147" s="88">
        <f t="shared" si="114"/>
        <v>0</v>
      </c>
      <c r="AJ147" s="94">
        <f t="shared" ca="1" si="115"/>
        <v>591</v>
      </c>
      <c r="AK147" s="307" t="str">
        <f t="shared" si="116"/>
        <v>DEF</v>
      </c>
      <c r="AL147" s="198"/>
      <c r="AM147" s="198"/>
      <c r="AN147" s="198"/>
      <c r="AO147" s="198"/>
      <c r="AP147" s="198"/>
    </row>
    <row r="148" spans="1:42" ht="16.5" customHeight="1" thickBot="1" x14ac:dyDescent="0.3">
      <c r="A148" s="266" t="s">
        <v>1026</v>
      </c>
      <c r="B148" s="193">
        <v>21818057</v>
      </c>
      <c r="C148" s="208" t="s">
        <v>178</v>
      </c>
      <c r="D148" s="203" t="s">
        <v>162</v>
      </c>
      <c r="E148" s="196">
        <v>14</v>
      </c>
      <c r="F148" s="184">
        <f t="shared" si="117"/>
        <v>16.5</v>
      </c>
      <c r="G148" s="185">
        <f t="shared" si="118"/>
        <v>11</v>
      </c>
      <c r="H148" s="85">
        <f t="shared" si="119"/>
        <v>11</v>
      </c>
      <c r="I148" s="196">
        <v>3.19</v>
      </c>
      <c r="J148" s="185">
        <f t="shared" si="120"/>
        <v>17</v>
      </c>
      <c r="K148" s="196">
        <v>6.92</v>
      </c>
      <c r="L148" s="185">
        <f t="shared" si="121"/>
        <v>10</v>
      </c>
      <c r="M148" s="85">
        <f t="shared" si="122"/>
        <v>13.5</v>
      </c>
      <c r="N148" s="196">
        <v>62</v>
      </c>
      <c r="O148" s="197">
        <v>65</v>
      </c>
      <c r="P148" s="186">
        <f t="shared" si="123"/>
        <v>0.9538461538461539</v>
      </c>
      <c r="Q148" s="185">
        <f t="shared" si="124"/>
        <v>5</v>
      </c>
      <c r="R148" s="196">
        <v>43.3</v>
      </c>
      <c r="S148" s="185">
        <f t="shared" si="125"/>
        <v>4</v>
      </c>
      <c r="T148" s="85">
        <f t="shared" si="126"/>
        <v>9</v>
      </c>
      <c r="U148" s="187">
        <v>27.79</v>
      </c>
      <c r="V148" s="185">
        <f t="shared" si="127"/>
        <v>4</v>
      </c>
      <c r="W148" s="196">
        <v>3</v>
      </c>
      <c r="X148" s="185">
        <f t="shared" si="128"/>
        <v>3.25</v>
      </c>
      <c r="Y148" s="196">
        <v>2</v>
      </c>
      <c r="Z148" s="185">
        <f t="shared" si="129"/>
        <v>4</v>
      </c>
      <c r="AA148" s="85">
        <f t="shared" si="130"/>
        <v>11.25</v>
      </c>
      <c r="AB148" s="266">
        <v>37.57</v>
      </c>
      <c r="AC148" s="185">
        <f t="shared" si="131"/>
        <v>12</v>
      </c>
      <c r="AD148" s="86">
        <f t="shared" si="132"/>
        <v>12</v>
      </c>
      <c r="AE148" s="87">
        <f t="shared" si="133"/>
        <v>11.35</v>
      </c>
      <c r="AF148" s="88">
        <f t="shared" si="112"/>
        <v>11.35</v>
      </c>
      <c r="AG148" s="93">
        <f t="shared" ca="1" si="113"/>
        <v>278</v>
      </c>
      <c r="AH148" s="77">
        <f>IF(ISERROR(VLOOKUP(B148,'Notes Ecrit'!$A$2:$B$650,2,FALSE)),"ABI",(VLOOKUP(B148,'Notes Ecrit'!$A$2:$B$650,2,FALSE)))</f>
        <v>3.5</v>
      </c>
      <c r="AI148" s="88">
        <f t="shared" si="114"/>
        <v>3.5</v>
      </c>
      <c r="AJ148" s="94">
        <f t="shared" ca="1" si="115"/>
        <v>529</v>
      </c>
      <c r="AK148" s="307">
        <f t="shared" si="116"/>
        <v>7.4249999999999998</v>
      </c>
      <c r="AL148" s="204"/>
      <c r="AM148" s="204"/>
      <c r="AN148" s="204"/>
      <c r="AO148" s="204"/>
      <c r="AP148" s="204"/>
    </row>
    <row r="149" spans="1:42" ht="16.5" customHeight="1" thickBot="1" x14ac:dyDescent="0.3">
      <c r="A149" s="266" t="s">
        <v>1026</v>
      </c>
      <c r="B149" s="218">
        <v>21906477</v>
      </c>
      <c r="C149" s="219" t="s">
        <v>508</v>
      </c>
      <c r="D149" s="220" t="s">
        <v>191</v>
      </c>
      <c r="E149" s="196">
        <v>11</v>
      </c>
      <c r="F149" s="184">
        <f t="shared" si="117"/>
        <v>15</v>
      </c>
      <c r="G149" s="185">
        <f t="shared" si="118"/>
        <v>8</v>
      </c>
      <c r="H149" s="85">
        <f t="shared" si="119"/>
        <v>8</v>
      </c>
      <c r="I149" s="196">
        <v>3.44</v>
      </c>
      <c r="J149" s="185">
        <f t="shared" si="120"/>
        <v>13</v>
      </c>
      <c r="K149" s="196">
        <v>7.51</v>
      </c>
      <c r="L149" s="185">
        <f t="shared" si="121"/>
        <v>6</v>
      </c>
      <c r="M149" s="85">
        <f t="shared" si="122"/>
        <v>9.5</v>
      </c>
      <c r="N149" s="196">
        <v>41</v>
      </c>
      <c r="O149" s="197">
        <v>75</v>
      </c>
      <c r="P149" s="186">
        <f t="shared" si="123"/>
        <v>0.54666666666666663</v>
      </c>
      <c r="Q149" s="185">
        <f t="shared" si="124"/>
        <v>3</v>
      </c>
      <c r="R149" s="196">
        <v>37.5</v>
      </c>
      <c r="S149" s="185">
        <f t="shared" si="125"/>
        <v>2.5</v>
      </c>
      <c r="T149" s="85">
        <f t="shared" si="126"/>
        <v>5.5</v>
      </c>
      <c r="U149" s="187">
        <v>26.33</v>
      </c>
      <c r="V149" s="185">
        <f t="shared" si="127"/>
        <v>4.75</v>
      </c>
      <c r="W149" s="196">
        <v>-8</v>
      </c>
      <c r="X149" s="185">
        <f t="shared" si="128"/>
        <v>1</v>
      </c>
      <c r="Y149" s="196">
        <v>5</v>
      </c>
      <c r="Z149" s="185">
        <f t="shared" si="129"/>
        <v>2.5</v>
      </c>
      <c r="AA149" s="85">
        <f t="shared" si="130"/>
        <v>8.25</v>
      </c>
      <c r="AB149" s="266">
        <v>34.5</v>
      </c>
      <c r="AC149" s="185">
        <f t="shared" si="131"/>
        <v>14</v>
      </c>
      <c r="AD149" s="86">
        <f t="shared" si="132"/>
        <v>14</v>
      </c>
      <c r="AE149" s="87">
        <f t="shared" si="133"/>
        <v>9.0500000000000007</v>
      </c>
      <c r="AF149" s="88">
        <f t="shared" si="112"/>
        <v>9.0500000000000007</v>
      </c>
      <c r="AG149" s="93">
        <f t="shared" ca="1" si="113"/>
        <v>498</v>
      </c>
      <c r="AH149" s="77">
        <f>IF(ISERROR(VLOOKUP(B149,'Notes Ecrit'!$A$2:$B$650,2,FALSE)),"ABI",(VLOOKUP(B149,'Notes Ecrit'!$A$2:$B$650,2,FALSE)))</f>
        <v>5.5</v>
      </c>
      <c r="AI149" s="88">
        <f t="shared" si="114"/>
        <v>5.5</v>
      </c>
      <c r="AJ149" s="94">
        <f t="shared" ca="1" si="115"/>
        <v>353</v>
      </c>
      <c r="AK149" s="307">
        <f t="shared" si="116"/>
        <v>7.2750000000000004</v>
      </c>
    </row>
    <row r="150" spans="1:42" ht="16.5" hidden="1" customHeight="1" thickBot="1" x14ac:dyDescent="0.3">
      <c r="A150" s="266" t="s">
        <v>1026</v>
      </c>
      <c r="B150" s="218">
        <v>21909054</v>
      </c>
      <c r="C150" s="219" t="s">
        <v>512</v>
      </c>
      <c r="D150" s="220" t="s">
        <v>513</v>
      </c>
      <c r="E150" s="196" t="s">
        <v>1025</v>
      </c>
      <c r="F150" s="184" t="str">
        <f t="shared" si="117"/>
        <v>DSP</v>
      </c>
      <c r="G150" s="185" t="str">
        <f t="shared" si="118"/>
        <v>DSP</v>
      </c>
      <c r="H150" s="85" t="str">
        <f t="shared" si="119"/>
        <v>DSP</v>
      </c>
      <c r="I150" s="196" t="s">
        <v>1025</v>
      </c>
      <c r="J150" s="185" t="str">
        <f t="shared" si="120"/>
        <v>DSP</v>
      </c>
      <c r="K150" s="196" t="s">
        <v>1025</v>
      </c>
      <c r="L150" s="185" t="str">
        <f t="shared" si="121"/>
        <v>DSP</v>
      </c>
      <c r="M150" s="85" t="str">
        <f t="shared" si="122"/>
        <v>DSP</v>
      </c>
      <c r="N150" s="196" t="s">
        <v>1025</v>
      </c>
      <c r="O150" s="197">
        <v>78</v>
      </c>
      <c r="P150" s="186">
        <f t="shared" si="123"/>
        <v>0</v>
      </c>
      <c r="Q150" s="185" t="str">
        <f t="shared" si="124"/>
        <v>DSP</v>
      </c>
      <c r="R150" s="196" t="s">
        <v>1025</v>
      </c>
      <c r="S150" s="185" t="str">
        <f t="shared" si="125"/>
        <v>DSP</v>
      </c>
      <c r="T150" s="85" t="str">
        <f t="shared" si="126"/>
        <v>DSP</v>
      </c>
      <c r="U150" s="187" t="s">
        <v>1025</v>
      </c>
      <c r="V150" s="185" t="str">
        <f t="shared" si="127"/>
        <v>DSP</v>
      </c>
      <c r="W150" s="196" t="s">
        <v>1025</v>
      </c>
      <c r="X150" s="185" t="str">
        <f t="shared" si="128"/>
        <v>DSP</v>
      </c>
      <c r="Y150" s="196">
        <v>3</v>
      </c>
      <c r="Z150" s="185">
        <f t="shared" si="129"/>
        <v>3.5</v>
      </c>
      <c r="AA150" s="85">
        <f t="shared" si="130"/>
        <v>14</v>
      </c>
      <c r="AB150" s="266">
        <v>40.770000000000003</v>
      </c>
      <c r="AC150" s="185">
        <f t="shared" si="131"/>
        <v>10</v>
      </c>
      <c r="AD150" s="86">
        <f t="shared" si="132"/>
        <v>10</v>
      </c>
      <c r="AE150" s="87">
        <f t="shared" si="133"/>
        <v>12</v>
      </c>
      <c r="AF150" s="88">
        <f t="shared" si="112"/>
        <v>12</v>
      </c>
      <c r="AG150" s="93">
        <f t="shared" ca="1" si="113"/>
        <v>192</v>
      </c>
      <c r="AH150" s="77">
        <f>IF(ISERROR(VLOOKUP(B150,'Notes Ecrit'!$A$2:$B$650,2,FALSE)),"ABI",(VLOOKUP(B150,'Notes Ecrit'!$A$2:$B$650,2,FALSE)))</f>
        <v>7</v>
      </c>
      <c r="AI150" s="88">
        <f t="shared" si="114"/>
        <v>7</v>
      </c>
      <c r="AJ150" s="94">
        <f t="shared" ca="1" si="115"/>
        <v>183</v>
      </c>
      <c r="AK150" s="307">
        <f t="shared" si="116"/>
        <v>9.5</v>
      </c>
    </row>
    <row r="151" spans="1:42" ht="16.5" customHeight="1" thickBot="1" x14ac:dyDescent="0.3">
      <c r="A151" s="266" t="s">
        <v>1026</v>
      </c>
      <c r="B151" s="218">
        <v>21805301</v>
      </c>
      <c r="C151" s="219" t="s">
        <v>179</v>
      </c>
      <c r="D151" s="220" t="s">
        <v>167</v>
      </c>
      <c r="E151" s="196">
        <v>13</v>
      </c>
      <c r="F151" s="184">
        <f t="shared" si="117"/>
        <v>16</v>
      </c>
      <c r="G151" s="185">
        <f t="shared" si="118"/>
        <v>10</v>
      </c>
      <c r="H151" s="85">
        <f t="shared" si="119"/>
        <v>10</v>
      </c>
      <c r="I151" s="196">
        <v>3.46</v>
      </c>
      <c r="J151" s="185">
        <f t="shared" si="120"/>
        <v>13</v>
      </c>
      <c r="K151" s="196">
        <v>7.73</v>
      </c>
      <c r="L151" s="185">
        <f t="shared" si="121"/>
        <v>5</v>
      </c>
      <c r="M151" s="85">
        <f t="shared" si="122"/>
        <v>9</v>
      </c>
      <c r="N151" s="196">
        <v>57</v>
      </c>
      <c r="O151" s="197">
        <v>80</v>
      </c>
      <c r="P151" s="186">
        <f t="shared" si="123"/>
        <v>0.71250000000000002</v>
      </c>
      <c r="Q151" s="185">
        <f t="shared" si="124"/>
        <v>4</v>
      </c>
      <c r="R151" s="196">
        <v>37.6</v>
      </c>
      <c r="S151" s="185">
        <f t="shared" si="125"/>
        <v>2.5</v>
      </c>
      <c r="T151" s="85">
        <f t="shared" si="126"/>
        <v>6.5</v>
      </c>
      <c r="U151" s="187">
        <v>26.78</v>
      </c>
      <c r="V151" s="185">
        <f t="shared" si="127"/>
        <v>4.5</v>
      </c>
      <c r="W151" s="196">
        <v>-10</v>
      </c>
      <c r="X151" s="185">
        <f t="shared" si="128"/>
        <v>0.75</v>
      </c>
      <c r="Y151" s="196">
        <v>4</v>
      </c>
      <c r="Z151" s="185">
        <f t="shared" si="129"/>
        <v>3</v>
      </c>
      <c r="AA151" s="85">
        <f t="shared" si="130"/>
        <v>8.25</v>
      </c>
      <c r="AB151" s="266">
        <v>37.549999999999997</v>
      </c>
      <c r="AC151" s="185">
        <f t="shared" si="131"/>
        <v>12</v>
      </c>
      <c r="AD151" s="86">
        <f t="shared" si="132"/>
        <v>12</v>
      </c>
      <c r="AE151" s="87">
        <f t="shared" si="133"/>
        <v>9.15</v>
      </c>
      <c r="AF151" s="88">
        <f t="shared" si="112"/>
        <v>9.15</v>
      </c>
      <c r="AG151" s="93">
        <f t="shared" ca="1" si="113"/>
        <v>489</v>
      </c>
      <c r="AH151" s="77">
        <f>IF(ISERROR(VLOOKUP(B151,'Notes Ecrit'!$A$2:$B$650,2,FALSE)),"ABI",(VLOOKUP(B151,'Notes Ecrit'!$A$2:$B$650,2,FALSE)))</f>
        <v>10.5</v>
      </c>
      <c r="AI151" s="88">
        <f t="shared" si="114"/>
        <v>10.5</v>
      </c>
      <c r="AJ151" s="94">
        <f t="shared" ca="1" si="115"/>
        <v>21</v>
      </c>
      <c r="AK151" s="307">
        <f t="shared" si="116"/>
        <v>9.8249999999999993</v>
      </c>
      <c r="AL151" s="204"/>
      <c r="AM151" s="204"/>
      <c r="AN151" s="204"/>
      <c r="AO151" s="204"/>
      <c r="AP151" s="204"/>
    </row>
    <row r="152" spans="1:42" ht="16.5" customHeight="1" thickBot="1" x14ac:dyDescent="0.3">
      <c r="A152" s="266" t="s">
        <v>1026</v>
      </c>
      <c r="B152" s="218">
        <v>21509532</v>
      </c>
      <c r="C152" s="219" t="s">
        <v>509</v>
      </c>
      <c r="D152" s="220" t="s">
        <v>29</v>
      </c>
      <c r="E152" s="196">
        <v>22</v>
      </c>
      <c r="F152" s="184">
        <f t="shared" si="117"/>
        <v>20.5</v>
      </c>
      <c r="G152" s="185">
        <f t="shared" si="118"/>
        <v>19</v>
      </c>
      <c r="H152" s="85">
        <f t="shared" si="119"/>
        <v>19</v>
      </c>
      <c r="I152" s="196">
        <v>3.07</v>
      </c>
      <c r="J152" s="185">
        <f t="shared" si="120"/>
        <v>19</v>
      </c>
      <c r="K152" s="196">
        <v>6.73</v>
      </c>
      <c r="L152" s="185">
        <f t="shared" si="121"/>
        <v>12</v>
      </c>
      <c r="M152" s="85">
        <f t="shared" si="122"/>
        <v>15.5</v>
      </c>
      <c r="N152" s="196">
        <v>81</v>
      </c>
      <c r="O152" s="197">
        <v>82</v>
      </c>
      <c r="P152" s="186">
        <f t="shared" si="123"/>
        <v>0.98780487804878048</v>
      </c>
      <c r="Q152" s="185">
        <f t="shared" si="124"/>
        <v>5</v>
      </c>
      <c r="R152" s="196">
        <v>41.2</v>
      </c>
      <c r="S152" s="185">
        <f t="shared" si="125"/>
        <v>3.5</v>
      </c>
      <c r="T152" s="85">
        <f t="shared" si="126"/>
        <v>8.5</v>
      </c>
      <c r="U152" s="187">
        <v>30.3</v>
      </c>
      <c r="V152" s="185">
        <f t="shared" si="127"/>
        <v>2.75</v>
      </c>
      <c r="W152" s="196">
        <v>0</v>
      </c>
      <c r="X152" s="185">
        <f t="shared" si="128"/>
        <v>2.5</v>
      </c>
      <c r="Y152" s="196">
        <v>3</v>
      </c>
      <c r="Z152" s="185">
        <f t="shared" si="129"/>
        <v>3.5</v>
      </c>
      <c r="AA152" s="85">
        <f t="shared" si="130"/>
        <v>8.75</v>
      </c>
      <c r="AB152" s="266">
        <v>33.18</v>
      </c>
      <c r="AC152" s="185">
        <f t="shared" si="131"/>
        <v>14</v>
      </c>
      <c r="AD152" s="86">
        <f t="shared" si="132"/>
        <v>14</v>
      </c>
      <c r="AE152" s="87">
        <f t="shared" si="133"/>
        <v>13.15</v>
      </c>
      <c r="AF152" s="88">
        <f t="shared" si="112"/>
        <v>13.15</v>
      </c>
      <c r="AG152" s="93">
        <f t="shared" ca="1" si="113"/>
        <v>71</v>
      </c>
      <c r="AH152" s="77">
        <f>IF(ISERROR(VLOOKUP(B152,'Notes Ecrit'!$A$2:$B$650,2,FALSE)),"ABI",(VLOOKUP(B152,'Notes Ecrit'!$A$2:$B$650,2,FALSE)))</f>
        <v>11</v>
      </c>
      <c r="AI152" s="88">
        <f t="shared" si="114"/>
        <v>11</v>
      </c>
      <c r="AJ152" s="94">
        <f t="shared" ca="1" si="115"/>
        <v>15</v>
      </c>
      <c r="AK152" s="307">
        <f t="shared" si="116"/>
        <v>12.074999999999999</v>
      </c>
    </row>
    <row r="153" spans="1:42" s="198" customFormat="1" ht="16.5" customHeight="1" thickBot="1" x14ac:dyDescent="0.3">
      <c r="A153" s="266" t="s">
        <v>74</v>
      </c>
      <c r="B153" s="218">
        <v>21909777</v>
      </c>
      <c r="C153" s="220" t="s">
        <v>510</v>
      </c>
      <c r="D153" s="220" t="s">
        <v>511</v>
      </c>
      <c r="E153" s="196">
        <v>13</v>
      </c>
      <c r="F153" s="184">
        <f t="shared" si="117"/>
        <v>16</v>
      </c>
      <c r="G153" s="185">
        <f t="shared" si="118"/>
        <v>13</v>
      </c>
      <c r="H153" s="85">
        <f t="shared" si="119"/>
        <v>13</v>
      </c>
      <c r="I153" s="196">
        <v>3.78</v>
      </c>
      <c r="J153" s="185">
        <f t="shared" si="120"/>
        <v>12</v>
      </c>
      <c r="K153" s="196">
        <v>8.35</v>
      </c>
      <c r="L153" s="185">
        <f t="shared" si="121"/>
        <v>6</v>
      </c>
      <c r="M153" s="85">
        <f t="shared" si="122"/>
        <v>9</v>
      </c>
      <c r="N153" s="196">
        <v>29</v>
      </c>
      <c r="O153" s="197">
        <v>48</v>
      </c>
      <c r="P153" s="186">
        <f t="shared" si="123"/>
        <v>0.60416666666666663</v>
      </c>
      <c r="Q153" s="185">
        <f t="shared" si="124"/>
        <v>6</v>
      </c>
      <c r="R153" s="196">
        <v>24.9</v>
      </c>
      <c r="S153" s="185">
        <f t="shared" si="125"/>
        <v>3.5</v>
      </c>
      <c r="T153" s="85">
        <f t="shared" si="126"/>
        <v>9.5</v>
      </c>
      <c r="U153" s="187">
        <v>29.39</v>
      </c>
      <c r="V153" s="185">
        <f t="shared" si="127"/>
        <v>4.25</v>
      </c>
      <c r="W153" s="196">
        <v>0</v>
      </c>
      <c r="X153" s="185">
        <f t="shared" si="128"/>
        <v>2.5</v>
      </c>
      <c r="Y153" s="196">
        <v>2</v>
      </c>
      <c r="Z153" s="185">
        <f t="shared" si="129"/>
        <v>4</v>
      </c>
      <c r="AA153" s="85">
        <f t="shared" si="130"/>
        <v>10.75</v>
      </c>
      <c r="AB153" s="266">
        <v>57.92</v>
      </c>
      <c r="AC153" s="185">
        <f t="shared" si="131"/>
        <v>5</v>
      </c>
      <c r="AD153" s="86">
        <f t="shared" si="132"/>
        <v>5</v>
      </c>
      <c r="AE153" s="87">
        <f t="shared" si="133"/>
        <v>9.4499999999999993</v>
      </c>
      <c r="AF153" s="88">
        <f t="shared" si="112"/>
        <v>9.4499999999999993</v>
      </c>
      <c r="AG153" s="93">
        <f t="shared" ca="1" si="113"/>
        <v>465</v>
      </c>
      <c r="AH153" s="77">
        <f>IF(ISERROR(VLOOKUP(B153,'Notes Ecrit'!$A$2:$B$650,2,FALSE)),"ABI",(VLOOKUP(B153,'Notes Ecrit'!$A$2:$B$650,2,FALSE)))</f>
        <v>3.5</v>
      </c>
      <c r="AI153" s="88">
        <f t="shared" si="114"/>
        <v>3.5</v>
      </c>
      <c r="AJ153" s="94">
        <f t="shared" ca="1" si="115"/>
        <v>529</v>
      </c>
      <c r="AK153" s="307">
        <f t="shared" si="116"/>
        <v>6.4749999999999996</v>
      </c>
      <c r="AL153" s="212"/>
      <c r="AM153" s="212"/>
      <c r="AN153" s="212"/>
      <c r="AO153" s="212"/>
      <c r="AP153" s="212"/>
    </row>
    <row r="154" spans="1:42" ht="16.5" customHeight="1" thickBot="1" x14ac:dyDescent="0.3">
      <c r="A154" s="266" t="s">
        <v>74</v>
      </c>
      <c r="B154" s="193">
        <v>21901994</v>
      </c>
      <c r="C154" s="208" t="s">
        <v>514</v>
      </c>
      <c r="D154" s="203" t="s">
        <v>230</v>
      </c>
      <c r="E154" s="196">
        <v>11</v>
      </c>
      <c r="F154" s="184">
        <f t="shared" si="117"/>
        <v>15</v>
      </c>
      <c r="G154" s="185">
        <f t="shared" si="118"/>
        <v>11</v>
      </c>
      <c r="H154" s="85">
        <f t="shared" si="119"/>
        <v>11</v>
      </c>
      <c r="I154" s="196">
        <v>3.66</v>
      </c>
      <c r="J154" s="185">
        <f t="shared" si="120"/>
        <v>14</v>
      </c>
      <c r="K154" s="196">
        <v>8.1999999999999993</v>
      </c>
      <c r="L154" s="185">
        <f t="shared" si="121"/>
        <v>7</v>
      </c>
      <c r="M154" s="85">
        <f t="shared" si="122"/>
        <v>10.5</v>
      </c>
      <c r="N154" s="196">
        <v>35</v>
      </c>
      <c r="O154" s="197">
        <v>52</v>
      </c>
      <c r="P154" s="186">
        <f t="shared" si="123"/>
        <v>0.67307692307692313</v>
      </c>
      <c r="Q154" s="185">
        <f t="shared" si="124"/>
        <v>6</v>
      </c>
      <c r="R154" s="196">
        <v>28.2</v>
      </c>
      <c r="S154" s="185">
        <f t="shared" si="125"/>
        <v>4.5</v>
      </c>
      <c r="T154" s="85">
        <f t="shared" si="126"/>
        <v>10.5</v>
      </c>
      <c r="U154" s="187">
        <v>28.04</v>
      </c>
      <c r="V154" s="185">
        <f t="shared" si="127"/>
        <v>4.75</v>
      </c>
      <c r="W154" s="196">
        <v>10</v>
      </c>
      <c r="X154" s="185">
        <f t="shared" si="128"/>
        <v>4</v>
      </c>
      <c r="Y154" s="196">
        <v>1</v>
      </c>
      <c r="Z154" s="185">
        <f t="shared" si="129"/>
        <v>4.5</v>
      </c>
      <c r="AA154" s="85">
        <f t="shared" si="130"/>
        <v>13.25</v>
      </c>
      <c r="AB154" s="266">
        <v>56.34</v>
      </c>
      <c r="AC154" s="185">
        <f t="shared" si="131"/>
        <v>6</v>
      </c>
      <c r="AD154" s="86">
        <f t="shared" si="132"/>
        <v>6</v>
      </c>
      <c r="AE154" s="87">
        <f t="shared" si="133"/>
        <v>10.25</v>
      </c>
      <c r="AF154" s="88">
        <f t="shared" si="112"/>
        <v>10.25</v>
      </c>
      <c r="AG154" s="93">
        <f t="shared" ca="1" si="113"/>
        <v>406</v>
      </c>
      <c r="AH154" s="77">
        <f>IF(ISERROR(VLOOKUP(B154,'Notes Ecrit'!$A$2:$B$650,2,FALSE)),"ABI",(VLOOKUP(B154,'Notes Ecrit'!$A$2:$B$650,2,FALSE)))</f>
        <v>5</v>
      </c>
      <c r="AI154" s="88">
        <f t="shared" si="114"/>
        <v>5</v>
      </c>
      <c r="AJ154" s="94">
        <f t="shared" ca="1" si="115"/>
        <v>416</v>
      </c>
      <c r="AK154" s="307">
        <f t="shared" si="116"/>
        <v>7.625</v>
      </c>
    </row>
    <row r="155" spans="1:42" ht="16.5" customHeight="1" thickBot="1" x14ac:dyDescent="0.3">
      <c r="A155" s="266" t="s">
        <v>1026</v>
      </c>
      <c r="B155" s="218">
        <v>21910804</v>
      </c>
      <c r="C155" s="219" t="s">
        <v>515</v>
      </c>
      <c r="D155" s="220" t="s">
        <v>121</v>
      </c>
      <c r="E155" s="196">
        <v>20</v>
      </c>
      <c r="F155" s="184">
        <f t="shared" si="117"/>
        <v>19.5</v>
      </c>
      <c r="G155" s="185">
        <f t="shared" si="118"/>
        <v>17</v>
      </c>
      <c r="H155" s="85">
        <f t="shared" si="119"/>
        <v>17</v>
      </c>
      <c r="I155" s="196">
        <v>3.16</v>
      </c>
      <c r="J155" s="185">
        <f t="shared" si="120"/>
        <v>18</v>
      </c>
      <c r="K155" s="196">
        <v>6.67</v>
      </c>
      <c r="L155" s="185">
        <f t="shared" si="121"/>
        <v>12</v>
      </c>
      <c r="M155" s="85">
        <f t="shared" si="122"/>
        <v>15</v>
      </c>
      <c r="N155" s="196">
        <v>74</v>
      </c>
      <c r="O155" s="197">
        <v>67</v>
      </c>
      <c r="P155" s="186">
        <f t="shared" si="123"/>
        <v>1.1044776119402986</v>
      </c>
      <c r="Q155" s="185">
        <f t="shared" si="124"/>
        <v>6</v>
      </c>
      <c r="R155" s="196">
        <v>41.5</v>
      </c>
      <c r="S155" s="185">
        <f t="shared" si="125"/>
        <v>3.5</v>
      </c>
      <c r="T155" s="85">
        <f t="shared" si="126"/>
        <v>9.5</v>
      </c>
      <c r="U155" s="187">
        <v>27.28</v>
      </c>
      <c r="V155" s="185">
        <f t="shared" si="127"/>
        <v>4.25</v>
      </c>
      <c r="W155" s="196">
        <v>0</v>
      </c>
      <c r="X155" s="185">
        <f t="shared" si="128"/>
        <v>2.5</v>
      </c>
      <c r="Y155" s="196">
        <v>10</v>
      </c>
      <c r="Z155" s="185">
        <f t="shared" si="129"/>
        <v>0</v>
      </c>
      <c r="AA155" s="85">
        <f t="shared" si="130"/>
        <v>6.75</v>
      </c>
      <c r="AB155" s="266">
        <v>35.6</v>
      </c>
      <c r="AC155" s="185">
        <f t="shared" si="131"/>
        <v>13</v>
      </c>
      <c r="AD155" s="86">
        <f t="shared" si="132"/>
        <v>13</v>
      </c>
      <c r="AE155" s="87">
        <f t="shared" si="133"/>
        <v>12.25</v>
      </c>
      <c r="AF155" s="88">
        <f t="shared" si="112"/>
        <v>12.25</v>
      </c>
      <c r="AG155" s="93">
        <f t="shared" ca="1" si="113"/>
        <v>157</v>
      </c>
      <c r="AH155" s="77">
        <f>IF(ISERROR(VLOOKUP(B155,'Notes Ecrit'!$A$2:$B$650,2,FALSE)),"ABI",(VLOOKUP(B155,'Notes Ecrit'!$A$2:$B$650,2,FALSE)))</f>
        <v>7.5</v>
      </c>
      <c r="AI155" s="88">
        <f t="shared" si="114"/>
        <v>7.5</v>
      </c>
      <c r="AJ155" s="94">
        <f t="shared" ca="1" si="115"/>
        <v>137</v>
      </c>
      <c r="AK155" s="307">
        <f t="shared" si="116"/>
        <v>9.875</v>
      </c>
    </row>
    <row r="156" spans="1:42" s="209" customFormat="1" ht="16.5" customHeight="1" thickBot="1" x14ac:dyDescent="0.3">
      <c r="A156" s="266" t="s">
        <v>1026</v>
      </c>
      <c r="B156" s="218">
        <v>21905617</v>
      </c>
      <c r="C156" s="219" t="s">
        <v>516</v>
      </c>
      <c r="D156" s="220" t="s">
        <v>265</v>
      </c>
      <c r="E156" s="196">
        <v>22</v>
      </c>
      <c r="F156" s="184">
        <f t="shared" si="117"/>
        <v>20.5</v>
      </c>
      <c r="G156" s="185">
        <f t="shared" si="118"/>
        <v>19</v>
      </c>
      <c r="H156" s="85">
        <f t="shared" si="119"/>
        <v>19</v>
      </c>
      <c r="I156" s="196">
        <v>3.08</v>
      </c>
      <c r="J156" s="185">
        <f t="shared" si="120"/>
        <v>19</v>
      </c>
      <c r="K156" s="196">
        <v>6.58</v>
      </c>
      <c r="L156" s="185">
        <f t="shared" si="121"/>
        <v>13</v>
      </c>
      <c r="M156" s="85">
        <f t="shared" si="122"/>
        <v>16</v>
      </c>
      <c r="N156" s="196">
        <v>46</v>
      </c>
      <c r="O156" s="197">
        <v>65</v>
      </c>
      <c r="P156" s="186">
        <f t="shared" si="123"/>
        <v>0.70769230769230773</v>
      </c>
      <c r="Q156" s="185">
        <f t="shared" si="124"/>
        <v>4</v>
      </c>
      <c r="R156" s="196">
        <v>48.7</v>
      </c>
      <c r="S156" s="185">
        <f t="shared" si="125"/>
        <v>5</v>
      </c>
      <c r="T156" s="85">
        <f t="shared" si="126"/>
        <v>9</v>
      </c>
      <c r="U156" s="187">
        <v>25.13</v>
      </c>
      <c r="V156" s="185">
        <f t="shared" si="127"/>
        <v>5.25</v>
      </c>
      <c r="W156" s="196">
        <v>-25</v>
      </c>
      <c r="X156" s="185">
        <f t="shared" si="128"/>
        <v>0</v>
      </c>
      <c r="Y156" s="196">
        <v>2</v>
      </c>
      <c r="Z156" s="185">
        <f t="shared" si="129"/>
        <v>4</v>
      </c>
      <c r="AA156" s="85">
        <f t="shared" si="130"/>
        <v>9.25</v>
      </c>
      <c r="AB156" s="266">
        <v>39.57</v>
      </c>
      <c r="AC156" s="185">
        <f t="shared" si="131"/>
        <v>10</v>
      </c>
      <c r="AD156" s="86">
        <f t="shared" si="132"/>
        <v>10</v>
      </c>
      <c r="AE156" s="87">
        <f t="shared" si="133"/>
        <v>12.65</v>
      </c>
      <c r="AF156" s="88">
        <f t="shared" si="112"/>
        <v>12.65</v>
      </c>
      <c r="AG156" s="93">
        <f t="shared" ca="1" si="113"/>
        <v>115</v>
      </c>
      <c r="AH156" s="77">
        <f>IF(ISERROR(VLOOKUP(B156,'Notes Ecrit'!$A$2:$B$650,2,FALSE)),"ABI",(VLOOKUP(B156,'Notes Ecrit'!$A$2:$B$650,2,FALSE)))</f>
        <v>4</v>
      </c>
      <c r="AI156" s="88">
        <f t="shared" si="114"/>
        <v>4</v>
      </c>
      <c r="AJ156" s="94">
        <f t="shared" ca="1" si="115"/>
        <v>489</v>
      </c>
      <c r="AK156" s="307">
        <f t="shared" si="116"/>
        <v>8.3249999999999993</v>
      </c>
      <c r="AL156" s="26"/>
      <c r="AM156" s="26"/>
      <c r="AN156" s="26"/>
      <c r="AO156" s="26"/>
      <c r="AP156" s="26"/>
    </row>
    <row r="157" spans="1:42" ht="16.5" customHeight="1" thickBot="1" x14ac:dyDescent="0.3">
      <c r="A157" s="266" t="s">
        <v>74</v>
      </c>
      <c r="B157" s="218">
        <v>21916895</v>
      </c>
      <c r="C157" s="220" t="s">
        <v>517</v>
      </c>
      <c r="D157" s="220" t="s">
        <v>518</v>
      </c>
      <c r="E157" s="196">
        <v>11</v>
      </c>
      <c r="F157" s="184">
        <f t="shared" si="117"/>
        <v>15</v>
      </c>
      <c r="G157" s="185">
        <f t="shared" si="118"/>
        <v>11</v>
      </c>
      <c r="H157" s="85">
        <f t="shared" si="119"/>
        <v>11</v>
      </c>
      <c r="I157" s="196">
        <v>3.59</v>
      </c>
      <c r="J157" s="185">
        <f t="shared" si="120"/>
        <v>15</v>
      </c>
      <c r="K157" s="196">
        <v>7.77</v>
      </c>
      <c r="L157" s="185">
        <f t="shared" si="121"/>
        <v>11</v>
      </c>
      <c r="M157" s="85">
        <f t="shared" si="122"/>
        <v>13</v>
      </c>
      <c r="N157" s="196">
        <v>64</v>
      </c>
      <c r="O157" s="197">
        <v>70</v>
      </c>
      <c r="P157" s="186">
        <f t="shared" si="123"/>
        <v>0.91428571428571426</v>
      </c>
      <c r="Q157" s="185">
        <f t="shared" si="124"/>
        <v>7.5</v>
      </c>
      <c r="R157" s="196">
        <v>32.6</v>
      </c>
      <c r="S157" s="185">
        <f t="shared" si="125"/>
        <v>5.5</v>
      </c>
      <c r="T157" s="85">
        <f t="shared" si="126"/>
        <v>13</v>
      </c>
      <c r="U157" s="187">
        <v>29.44</v>
      </c>
      <c r="V157" s="185">
        <f t="shared" si="127"/>
        <v>4.25</v>
      </c>
      <c r="W157" s="196">
        <v>0</v>
      </c>
      <c r="X157" s="185">
        <f t="shared" si="128"/>
        <v>2.5</v>
      </c>
      <c r="Y157" s="196">
        <v>0</v>
      </c>
      <c r="Z157" s="185">
        <f t="shared" si="129"/>
        <v>5</v>
      </c>
      <c r="AA157" s="85">
        <f t="shared" si="130"/>
        <v>11.75</v>
      </c>
      <c r="AB157" s="266">
        <v>51.92</v>
      </c>
      <c r="AC157" s="185">
        <f t="shared" si="131"/>
        <v>8</v>
      </c>
      <c r="AD157" s="86">
        <f t="shared" si="132"/>
        <v>8</v>
      </c>
      <c r="AE157" s="87">
        <f t="shared" si="133"/>
        <v>11.35</v>
      </c>
      <c r="AF157" s="88">
        <f t="shared" si="112"/>
        <v>11.35</v>
      </c>
      <c r="AG157" s="93">
        <f t="shared" ca="1" si="113"/>
        <v>278</v>
      </c>
      <c r="AH157" s="77">
        <f>IF(ISERROR(VLOOKUP(B157,'Notes Ecrit'!$A$2:$B$650,2,FALSE)),"ABI",(VLOOKUP(B157,'Notes Ecrit'!$A$2:$B$650,2,FALSE)))</f>
        <v>8.5</v>
      </c>
      <c r="AI157" s="88">
        <f t="shared" si="114"/>
        <v>8.5</v>
      </c>
      <c r="AJ157" s="94">
        <f t="shared" ca="1" si="115"/>
        <v>83</v>
      </c>
      <c r="AK157" s="307">
        <f t="shared" si="116"/>
        <v>9.9250000000000007</v>
      </c>
    </row>
    <row r="158" spans="1:42" s="198" customFormat="1" ht="16.5" customHeight="1" thickBot="1" x14ac:dyDescent="0.3">
      <c r="A158" s="266" t="s">
        <v>1026</v>
      </c>
      <c r="B158" s="218">
        <v>21902007</v>
      </c>
      <c r="C158" s="219" t="s">
        <v>519</v>
      </c>
      <c r="D158" s="220" t="s">
        <v>216</v>
      </c>
      <c r="E158" s="196">
        <v>13</v>
      </c>
      <c r="F158" s="184">
        <f t="shared" si="117"/>
        <v>16</v>
      </c>
      <c r="G158" s="185">
        <f t="shared" si="118"/>
        <v>10</v>
      </c>
      <c r="H158" s="85">
        <f t="shared" si="119"/>
        <v>10</v>
      </c>
      <c r="I158" s="196">
        <v>3.34</v>
      </c>
      <c r="J158" s="185">
        <f t="shared" si="120"/>
        <v>15</v>
      </c>
      <c r="K158" s="196">
        <v>7.13</v>
      </c>
      <c r="L158" s="185">
        <f t="shared" si="121"/>
        <v>9</v>
      </c>
      <c r="M158" s="85">
        <f t="shared" si="122"/>
        <v>12</v>
      </c>
      <c r="N158" s="196">
        <v>0</v>
      </c>
      <c r="O158" s="197">
        <v>71</v>
      </c>
      <c r="P158" s="186">
        <f t="shared" si="123"/>
        <v>0</v>
      </c>
      <c r="Q158" s="185">
        <f t="shared" si="124"/>
        <v>0</v>
      </c>
      <c r="R158" s="196">
        <v>39.4</v>
      </c>
      <c r="S158" s="185">
        <f t="shared" si="125"/>
        <v>3</v>
      </c>
      <c r="T158" s="85">
        <f t="shared" si="126"/>
        <v>3</v>
      </c>
      <c r="U158" s="187">
        <v>27.08</v>
      </c>
      <c r="V158" s="185">
        <f t="shared" si="127"/>
        <v>4.25</v>
      </c>
      <c r="W158" s="196">
        <v>-12</v>
      </c>
      <c r="X158" s="185">
        <f t="shared" si="128"/>
        <v>0.5</v>
      </c>
      <c r="Y158" s="196">
        <v>3</v>
      </c>
      <c r="Z158" s="185">
        <f t="shared" si="129"/>
        <v>3.5</v>
      </c>
      <c r="AA158" s="85">
        <f t="shared" si="130"/>
        <v>8.25</v>
      </c>
      <c r="AB158" s="266">
        <v>50.1</v>
      </c>
      <c r="AC158" s="185">
        <f t="shared" si="131"/>
        <v>5</v>
      </c>
      <c r="AD158" s="86">
        <f t="shared" si="132"/>
        <v>5</v>
      </c>
      <c r="AE158" s="87">
        <f t="shared" si="133"/>
        <v>7.65</v>
      </c>
      <c r="AF158" s="88">
        <f t="shared" si="112"/>
        <v>7.65</v>
      </c>
      <c r="AG158" s="93">
        <f t="shared" ca="1" si="113"/>
        <v>552</v>
      </c>
      <c r="AH158" s="77">
        <f>IF(ISERROR(VLOOKUP(B158,'Notes Ecrit'!$A$2:$B$650,2,FALSE)),"ABI",(VLOOKUP(B158,'Notes Ecrit'!$A$2:$B$650,2,FALSE)))</f>
        <v>4.5</v>
      </c>
      <c r="AI158" s="88">
        <f t="shared" si="114"/>
        <v>4.5</v>
      </c>
      <c r="AJ158" s="94">
        <f t="shared" ca="1" si="115"/>
        <v>463</v>
      </c>
      <c r="AK158" s="307">
        <f t="shared" si="116"/>
        <v>6.0750000000000002</v>
      </c>
      <c r="AL158" s="26"/>
      <c r="AM158" s="26"/>
      <c r="AN158" s="26"/>
      <c r="AO158" s="26"/>
      <c r="AP158" s="26"/>
    </row>
    <row r="159" spans="1:42" s="204" customFormat="1" ht="16.5" customHeight="1" thickBot="1" x14ac:dyDescent="0.3">
      <c r="A159" s="266" t="s">
        <v>1026</v>
      </c>
      <c r="B159" s="218">
        <v>21910028</v>
      </c>
      <c r="C159" s="220" t="s">
        <v>520</v>
      </c>
      <c r="D159" s="220" t="s">
        <v>521</v>
      </c>
      <c r="E159" s="196">
        <v>13</v>
      </c>
      <c r="F159" s="184">
        <f t="shared" si="117"/>
        <v>16</v>
      </c>
      <c r="G159" s="185">
        <f t="shared" si="118"/>
        <v>10</v>
      </c>
      <c r="H159" s="85">
        <f t="shared" si="119"/>
        <v>10</v>
      </c>
      <c r="I159" s="196">
        <v>3.18</v>
      </c>
      <c r="J159" s="185">
        <f t="shared" si="120"/>
        <v>17</v>
      </c>
      <c r="K159" s="196">
        <v>6.77</v>
      </c>
      <c r="L159" s="185">
        <f t="shared" si="121"/>
        <v>11</v>
      </c>
      <c r="M159" s="85">
        <f t="shared" si="122"/>
        <v>14</v>
      </c>
      <c r="N159" s="196">
        <v>106</v>
      </c>
      <c r="O159" s="197">
        <v>81</v>
      </c>
      <c r="P159" s="186">
        <f t="shared" si="123"/>
        <v>1.308641975308642</v>
      </c>
      <c r="Q159" s="185">
        <f t="shared" si="124"/>
        <v>7</v>
      </c>
      <c r="R159" s="196">
        <v>56.7</v>
      </c>
      <c r="S159" s="185">
        <f t="shared" si="125"/>
        <v>7</v>
      </c>
      <c r="T159" s="85">
        <f t="shared" si="126"/>
        <v>14</v>
      </c>
      <c r="U159" s="187">
        <v>25.08</v>
      </c>
      <c r="V159" s="185">
        <f t="shared" si="127"/>
        <v>5.25</v>
      </c>
      <c r="W159" s="196">
        <v>5</v>
      </c>
      <c r="X159" s="185">
        <f t="shared" si="128"/>
        <v>3.5</v>
      </c>
      <c r="Y159" s="196">
        <v>1</v>
      </c>
      <c r="Z159" s="185">
        <f t="shared" si="129"/>
        <v>4.5</v>
      </c>
      <c r="AA159" s="85">
        <f t="shared" si="130"/>
        <v>13.25</v>
      </c>
      <c r="AB159" s="266">
        <v>39.53</v>
      </c>
      <c r="AC159" s="185">
        <f t="shared" si="131"/>
        <v>10</v>
      </c>
      <c r="AD159" s="86">
        <f t="shared" si="132"/>
        <v>10</v>
      </c>
      <c r="AE159" s="87">
        <f t="shared" si="133"/>
        <v>12.25</v>
      </c>
      <c r="AF159" s="88">
        <f t="shared" si="112"/>
        <v>12.25</v>
      </c>
      <c r="AG159" s="93">
        <f t="shared" ca="1" si="113"/>
        <v>157</v>
      </c>
      <c r="AH159" s="77">
        <f>IF(ISERROR(VLOOKUP(B159,'Notes Ecrit'!$A$2:$B$650,2,FALSE)),"ABI",(VLOOKUP(B159,'Notes Ecrit'!$A$2:$B$650,2,FALSE)))</f>
        <v>7.5</v>
      </c>
      <c r="AI159" s="88">
        <f t="shared" si="114"/>
        <v>7.5</v>
      </c>
      <c r="AJ159" s="94">
        <f t="shared" ca="1" si="115"/>
        <v>137</v>
      </c>
      <c r="AK159" s="307">
        <f t="shared" si="116"/>
        <v>9.875</v>
      </c>
      <c r="AL159" s="26"/>
      <c r="AM159" s="26"/>
      <c r="AN159" s="26"/>
      <c r="AO159" s="26"/>
      <c r="AP159" s="26"/>
    </row>
    <row r="160" spans="1:42" ht="16.5" customHeight="1" thickBot="1" x14ac:dyDescent="0.3">
      <c r="A160" s="266" t="s">
        <v>1026</v>
      </c>
      <c r="B160" s="218">
        <v>21811930</v>
      </c>
      <c r="C160" s="219" t="s">
        <v>522</v>
      </c>
      <c r="D160" s="220" t="s">
        <v>181</v>
      </c>
      <c r="E160" s="196">
        <v>19</v>
      </c>
      <c r="F160" s="184">
        <f t="shared" si="117"/>
        <v>19</v>
      </c>
      <c r="G160" s="185">
        <f t="shared" si="118"/>
        <v>16</v>
      </c>
      <c r="H160" s="85">
        <f t="shared" si="119"/>
        <v>16</v>
      </c>
      <c r="I160" s="196">
        <v>3.15</v>
      </c>
      <c r="J160" s="185">
        <f t="shared" si="120"/>
        <v>18</v>
      </c>
      <c r="K160" s="196">
        <v>6.58</v>
      </c>
      <c r="L160" s="185">
        <f t="shared" si="121"/>
        <v>13</v>
      </c>
      <c r="M160" s="85">
        <f t="shared" si="122"/>
        <v>15.5</v>
      </c>
      <c r="N160" s="196">
        <v>71</v>
      </c>
      <c r="O160" s="197">
        <v>76</v>
      </c>
      <c r="P160" s="186">
        <f t="shared" si="123"/>
        <v>0.93421052631578949</v>
      </c>
      <c r="Q160" s="185">
        <f t="shared" si="124"/>
        <v>5</v>
      </c>
      <c r="R160" s="196">
        <v>39.4</v>
      </c>
      <c r="S160" s="185">
        <f t="shared" si="125"/>
        <v>3</v>
      </c>
      <c r="T160" s="85">
        <f t="shared" si="126"/>
        <v>8</v>
      </c>
      <c r="U160" s="187">
        <v>25.62</v>
      </c>
      <c r="V160" s="185">
        <f t="shared" si="127"/>
        <v>5</v>
      </c>
      <c r="W160" s="196">
        <v>-5</v>
      </c>
      <c r="X160" s="185">
        <f t="shared" si="128"/>
        <v>1.5</v>
      </c>
      <c r="Y160" s="196">
        <v>2</v>
      </c>
      <c r="Z160" s="185">
        <f t="shared" si="129"/>
        <v>4</v>
      </c>
      <c r="AA160" s="85">
        <f t="shared" si="130"/>
        <v>10.5</v>
      </c>
      <c r="AB160" s="266">
        <v>35.33</v>
      </c>
      <c r="AC160" s="185">
        <f t="shared" si="131"/>
        <v>13</v>
      </c>
      <c r="AD160" s="86">
        <f t="shared" si="132"/>
        <v>13</v>
      </c>
      <c r="AE160" s="87">
        <f t="shared" si="133"/>
        <v>12.6</v>
      </c>
      <c r="AF160" s="88">
        <f t="shared" si="112"/>
        <v>12.6</v>
      </c>
      <c r="AG160" s="93">
        <f t="shared" ca="1" si="113"/>
        <v>118</v>
      </c>
      <c r="AH160" s="77">
        <f>IF(ISERROR(VLOOKUP(B160,'Notes Ecrit'!$A$2:$B$650,2,FALSE)),"ABI",(VLOOKUP(B160,'Notes Ecrit'!$A$2:$B$650,2,FALSE)))</f>
        <v>11.5</v>
      </c>
      <c r="AI160" s="88">
        <f t="shared" si="114"/>
        <v>11.5</v>
      </c>
      <c r="AJ160" s="94">
        <f t="shared" ca="1" si="115"/>
        <v>9</v>
      </c>
      <c r="AK160" s="307">
        <f t="shared" si="116"/>
        <v>12.05</v>
      </c>
      <c r="AL160" s="198"/>
      <c r="AM160" s="198"/>
      <c r="AN160" s="198"/>
      <c r="AO160" s="198"/>
      <c r="AP160" s="198"/>
    </row>
    <row r="161" spans="1:42" ht="16.5" customHeight="1" thickBot="1" x14ac:dyDescent="0.3">
      <c r="A161" s="266" t="s">
        <v>1026</v>
      </c>
      <c r="B161" s="218">
        <v>21908741</v>
      </c>
      <c r="C161" s="219" t="s">
        <v>523</v>
      </c>
      <c r="D161" s="220" t="s">
        <v>524</v>
      </c>
      <c r="E161" s="196">
        <v>15</v>
      </c>
      <c r="F161" s="184">
        <f t="shared" si="117"/>
        <v>17</v>
      </c>
      <c r="G161" s="185">
        <f t="shared" si="118"/>
        <v>12</v>
      </c>
      <c r="H161" s="85">
        <f t="shared" si="119"/>
        <v>12</v>
      </c>
      <c r="I161" s="196">
        <v>3.63</v>
      </c>
      <c r="J161" s="185">
        <f t="shared" si="120"/>
        <v>10</v>
      </c>
      <c r="K161" s="196">
        <v>7.96</v>
      </c>
      <c r="L161" s="185">
        <f t="shared" si="121"/>
        <v>3</v>
      </c>
      <c r="M161" s="85">
        <f t="shared" si="122"/>
        <v>6.5</v>
      </c>
      <c r="N161" s="196">
        <v>64</v>
      </c>
      <c r="O161" s="197">
        <v>83</v>
      </c>
      <c r="P161" s="186">
        <f t="shared" si="123"/>
        <v>0.77108433734939763</v>
      </c>
      <c r="Q161" s="185">
        <f t="shared" si="124"/>
        <v>4</v>
      </c>
      <c r="R161" s="196">
        <v>29.4</v>
      </c>
      <c r="S161" s="185">
        <f t="shared" si="125"/>
        <v>0.5</v>
      </c>
      <c r="T161" s="85">
        <f t="shared" si="126"/>
        <v>4.5</v>
      </c>
      <c r="U161" s="187">
        <v>29.22</v>
      </c>
      <c r="V161" s="185">
        <f t="shared" si="127"/>
        <v>3.25</v>
      </c>
      <c r="W161" s="196">
        <v>0</v>
      </c>
      <c r="X161" s="185">
        <f t="shared" si="128"/>
        <v>2.5</v>
      </c>
      <c r="Y161" s="196">
        <v>8</v>
      </c>
      <c r="Z161" s="185">
        <f t="shared" si="129"/>
        <v>1</v>
      </c>
      <c r="AA161" s="85">
        <f t="shared" si="130"/>
        <v>6.75</v>
      </c>
      <c r="AB161" s="266">
        <v>33.200000000000003</v>
      </c>
      <c r="AC161" s="185">
        <f t="shared" si="131"/>
        <v>14</v>
      </c>
      <c r="AD161" s="86">
        <f t="shared" si="132"/>
        <v>14</v>
      </c>
      <c r="AE161" s="87">
        <f t="shared" si="133"/>
        <v>8.75</v>
      </c>
      <c r="AF161" s="88">
        <f t="shared" si="112"/>
        <v>8.75</v>
      </c>
      <c r="AG161" s="93">
        <f t="shared" ca="1" si="113"/>
        <v>519</v>
      </c>
      <c r="AH161" s="77">
        <f>IF(ISERROR(VLOOKUP(B161,'Notes Ecrit'!$A$2:$B$650,2,FALSE)),"ABI",(VLOOKUP(B161,'Notes Ecrit'!$A$2:$B$650,2,FALSE)))</f>
        <v>8</v>
      </c>
      <c r="AI161" s="88">
        <f t="shared" si="114"/>
        <v>8</v>
      </c>
      <c r="AJ161" s="94">
        <f t="shared" ca="1" si="115"/>
        <v>109</v>
      </c>
      <c r="AK161" s="307">
        <f t="shared" si="116"/>
        <v>8.375</v>
      </c>
    </row>
    <row r="162" spans="1:42" s="207" customFormat="1" ht="16.5" customHeight="1" thickBot="1" x14ac:dyDescent="0.3">
      <c r="A162" s="266" t="s">
        <v>1026</v>
      </c>
      <c r="B162" s="218">
        <v>21909183</v>
      </c>
      <c r="C162" s="219" t="s">
        <v>525</v>
      </c>
      <c r="D162" s="220" t="s">
        <v>176</v>
      </c>
      <c r="E162" s="196">
        <v>18</v>
      </c>
      <c r="F162" s="184">
        <f t="shared" si="117"/>
        <v>18.5</v>
      </c>
      <c r="G162" s="185">
        <f t="shared" si="118"/>
        <v>15</v>
      </c>
      <c r="H162" s="85">
        <f t="shared" si="119"/>
        <v>15</v>
      </c>
      <c r="I162" s="196">
        <v>3.17</v>
      </c>
      <c r="J162" s="185">
        <f t="shared" si="120"/>
        <v>17</v>
      </c>
      <c r="K162" s="196">
        <v>6.66</v>
      </c>
      <c r="L162" s="185">
        <f t="shared" si="121"/>
        <v>12</v>
      </c>
      <c r="M162" s="85">
        <f t="shared" si="122"/>
        <v>14.5</v>
      </c>
      <c r="N162" s="196">
        <v>56</v>
      </c>
      <c r="O162" s="197">
        <v>67</v>
      </c>
      <c r="P162" s="186">
        <f t="shared" si="123"/>
        <v>0.83582089552238803</v>
      </c>
      <c r="Q162" s="185">
        <f t="shared" si="124"/>
        <v>4.5</v>
      </c>
      <c r="R162" s="196">
        <v>49</v>
      </c>
      <c r="S162" s="185">
        <f t="shared" si="125"/>
        <v>5.5</v>
      </c>
      <c r="T162" s="85">
        <f t="shared" si="126"/>
        <v>10</v>
      </c>
      <c r="U162" s="187">
        <v>27.73</v>
      </c>
      <c r="V162" s="185">
        <f t="shared" si="127"/>
        <v>4</v>
      </c>
      <c r="W162" s="196">
        <v>0</v>
      </c>
      <c r="X162" s="185">
        <f t="shared" si="128"/>
        <v>2.5</v>
      </c>
      <c r="Y162" s="196">
        <v>3</v>
      </c>
      <c r="Z162" s="185">
        <f t="shared" si="129"/>
        <v>3.5</v>
      </c>
      <c r="AA162" s="85">
        <f t="shared" si="130"/>
        <v>10</v>
      </c>
      <c r="AB162" s="266">
        <v>37.86</v>
      </c>
      <c r="AC162" s="185">
        <f t="shared" si="131"/>
        <v>11</v>
      </c>
      <c r="AD162" s="86">
        <f t="shared" si="132"/>
        <v>11</v>
      </c>
      <c r="AE162" s="87">
        <f t="shared" si="133"/>
        <v>12.1</v>
      </c>
      <c r="AF162" s="88">
        <f t="shared" si="112"/>
        <v>12.1</v>
      </c>
      <c r="AG162" s="93">
        <f t="shared" ca="1" si="113"/>
        <v>176</v>
      </c>
      <c r="AH162" s="77">
        <f>IF(ISERROR(VLOOKUP(B162,'Notes Ecrit'!$A$2:$B$650,2,FALSE)),"ABI",(VLOOKUP(B162,'Notes Ecrit'!$A$2:$B$650,2,FALSE)))</f>
        <v>9</v>
      </c>
      <c r="AI162" s="88">
        <f t="shared" si="114"/>
        <v>9</v>
      </c>
      <c r="AJ162" s="94">
        <f t="shared" ca="1" si="115"/>
        <v>58</v>
      </c>
      <c r="AK162" s="307">
        <f t="shared" si="116"/>
        <v>10.55</v>
      </c>
      <c r="AL162" s="26"/>
      <c r="AM162" s="26"/>
      <c r="AN162" s="26"/>
      <c r="AO162" s="26"/>
      <c r="AP162" s="26"/>
    </row>
    <row r="163" spans="1:42" ht="16.5" customHeight="1" thickBot="1" x14ac:dyDescent="0.3">
      <c r="A163" s="266" t="s">
        <v>1026</v>
      </c>
      <c r="B163" s="218">
        <v>21905792</v>
      </c>
      <c r="C163" s="219" t="s">
        <v>526</v>
      </c>
      <c r="D163" s="220" t="s">
        <v>527</v>
      </c>
      <c r="E163" s="196">
        <v>18</v>
      </c>
      <c r="F163" s="184">
        <f t="shared" si="117"/>
        <v>18.5</v>
      </c>
      <c r="G163" s="185">
        <f t="shared" si="118"/>
        <v>15</v>
      </c>
      <c r="H163" s="85">
        <f t="shared" si="119"/>
        <v>15</v>
      </c>
      <c r="I163" s="196">
        <v>3.23</v>
      </c>
      <c r="J163" s="185">
        <f t="shared" si="120"/>
        <v>16</v>
      </c>
      <c r="K163" s="196">
        <v>6.93</v>
      </c>
      <c r="L163" s="185">
        <f t="shared" si="121"/>
        <v>10</v>
      </c>
      <c r="M163" s="85">
        <f t="shared" si="122"/>
        <v>13</v>
      </c>
      <c r="N163" s="196">
        <v>62</v>
      </c>
      <c r="O163" s="197">
        <v>60</v>
      </c>
      <c r="P163" s="186">
        <f t="shared" si="123"/>
        <v>1.0333333333333334</v>
      </c>
      <c r="Q163" s="185">
        <f t="shared" si="124"/>
        <v>5.5</v>
      </c>
      <c r="R163" s="196">
        <v>44</v>
      </c>
      <c r="S163" s="185">
        <f t="shared" si="125"/>
        <v>4</v>
      </c>
      <c r="T163" s="85">
        <f t="shared" si="126"/>
        <v>9.5</v>
      </c>
      <c r="U163" s="187">
        <v>25</v>
      </c>
      <c r="V163" s="185">
        <f t="shared" si="127"/>
        <v>5.25</v>
      </c>
      <c r="W163" s="196">
        <v>8</v>
      </c>
      <c r="X163" s="185">
        <f t="shared" si="128"/>
        <v>3.75</v>
      </c>
      <c r="Y163" s="196">
        <v>4</v>
      </c>
      <c r="Z163" s="185">
        <f t="shared" si="129"/>
        <v>3</v>
      </c>
      <c r="AA163" s="85">
        <f t="shared" si="130"/>
        <v>12</v>
      </c>
      <c r="AB163" s="266">
        <v>34.86</v>
      </c>
      <c r="AC163" s="185">
        <f t="shared" si="131"/>
        <v>13</v>
      </c>
      <c r="AD163" s="86">
        <f t="shared" si="132"/>
        <v>13</v>
      </c>
      <c r="AE163" s="87">
        <f t="shared" si="133"/>
        <v>12.5</v>
      </c>
      <c r="AF163" s="88">
        <f t="shared" si="112"/>
        <v>12.5</v>
      </c>
      <c r="AG163" s="93">
        <f t="shared" ca="1" si="113"/>
        <v>131</v>
      </c>
      <c r="AH163" s="77">
        <f>IF(ISERROR(VLOOKUP(B163,'Notes Ecrit'!$A$2:$B$650,2,FALSE)),"ABI",(VLOOKUP(B163,'Notes Ecrit'!$A$2:$B$650,2,FALSE)))</f>
        <v>9.5</v>
      </c>
      <c r="AI163" s="88">
        <f t="shared" si="114"/>
        <v>9.5</v>
      </c>
      <c r="AJ163" s="94">
        <f t="shared" ca="1" si="115"/>
        <v>38</v>
      </c>
      <c r="AK163" s="307">
        <f t="shared" si="116"/>
        <v>11</v>
      </c>
      <c r="AL163" s="207"/>
      <c r="AM163" s="207"/>
      <c r="AN163" s="207"/>
      <c r="AO163" s="207"/>
      <c r="AP163" s="207"/>
    </row>
    <row r="164" spans="1:42" s="204" customFormat="1" ht="16.5" customHeight="1" thickBot="1" x14ac:dyDescent="0.3">
      <c r="A164" s="266" t="s">
        <v>1026</v>
      </c>
      <c r="B164" s="193">
        <v>21908658</v>
      </c>
      <c r="C164" s="208" t="s">
        <v>182</v>
      </c>
      <c r="D164" s="203" t="s">
        <v>528</v>
      </c>
      <c r="E164" s="196">
        <v>21</v>
      </c>
      <c r="F164" s="184">
        <f t="shared" si="117"/>
        <v>20</v>
      </c>
      <c r="G164" s="185">
        <f t="shared" si="118"/>
        <v>18</v>
      </c>
      <c r="H164" s="85">
        <f t="shared" si="119"/>
        <v>18</v>
      </c>
      <c r="I164" s="196">
        <v>3.05</v>
      </c>
      <c r="J164" s="185">
        <f t="shared" si="120"/>
        <v>19</v>
      </c>
      <c r="K164" s="196">
        <v>6.57</v>
      </c>
      <c r="L164" s="185">
        <f t="shared" si="121"/>
        <v>13</v>
      </c>
      <c r="M164" s="85">
        <f t="shared" si="122"/>
        <v>16</v>
      </c>
      <c r="N164" s="196">
        <v>41</v>
      </c>
      <c r="O164" s="197">
        <v>53</v>
      </c>
      <c r="P164" s="186">
        <f t="shared" si="123"/>
        <v>0.77358490566037741</v>
      </c>
      <c r="Q164" s="185">
        <f t="shared" si="124"/>
        <v>4</v>
      </c>
      <c r="R164" s="196">
        <v>33.9</v>
      </c>
      <c r="S164" s="185">
        <f t="shared" si="125"/>
        <v>1.5</v>
      </c>
      <c r="T164" s="85">
        <f t="shared" si="126"/>
        <v>5.5</v>
      </c>
      <c r="U164" s="187">
        <v>26.7</v>
      </c>
      <c r="V164" s="185">
        <f t="shared" si="127"/>
        <v>4.5</v>
      </c>
      <c r="W164" s="196">
        <v>-1</v>
      </c>
      <c r="X164" s="185">
        <f t="shared" si="128"/>
        <v>2.25</v>
      </c>
      <c r="Y164" s="196">
        <v>8</v>
      </c>
      <c r="Z164" s="185">
        <f t="shared" si="129"/>
        <v>1</v>
      </c>
      <c r="AA164" s="85">
        <f t="shared" si="130"/>
        <v>7.75</v>
      </c>
      <c r="AB164" s="266">
        <v>38.200000000000003</v>
      </c>
      <c r="AC164" s="185">
        <f t="shared" si="131"/>
        <v>11</v>
      </c>
      <c r="AD164" s="86">
        <f t="shared" si="132"/>
        <v>11</v>
      </c>
      <c r="AE164" s="87">
        <f t="shared" si="133"/>
        <v>11.65</v>
      </c>
      <c r="AF164" s="88">
        <f t="shared" si="112"/>
        <v>11.65</v>
      </c>
      <c r="AG164" s="93">
        <f t="shared" ca="1" si="113"/>
        <v>235</v>
      </c>
      <c r="AH164" s="77">
        <f>IF(ISERROR(VLOOKUP(B164,'Notes Ecrit'!$A$2:$B$650,2,FALSE)),"ABI",(VLOOKUP(B164,'Notes Ecrit'!$A$2:$B$650,2,FALSE)))</f>
        <v>8</v>
      </c>
      <c r="AI164" s="88">
        <f t="shared" si="114"/>
        <v>8</v>
      </c>
      <c r="AJ164" s="94">
        <f t="shared" ca="1" si="115"/>
        <v>109</v>
      </c>
      <c r="AK164" s="307">
        <f t="shared" si="116"/>
        <v>9.8249999999999993</v>
      </c>
      <c r="AL164" s="26"/>
      <c r="AM164" s="26"/>
      <c r="AN164" s="26"/>
      <c r="AO164" s="26"/>
      <c r="AP164" s="26"/>
    </row>
    <row r="165" spans="1:42" ht="16.5" customHeight="1" thickBot="1" x14ac:dyDescent="0.3">
      <c r="A165" s="266" t="s">
        <v>74</v>
      </c>
      <c r="B165" s="218">
        <v>21900891</v>
      </c>
      <c r="C165" s="219" t="s">
        <v>529</v>
      </c>
      <c r="D165" s="220" t="s">
        <v>530</v>
      </c>
      <c r="E165" s="196">
        <v>12</v>
      </c>
      <c r="F165" s="184">
        <f t="shared" si="117"/>
        <v>15.5</v>
      </c>
      <c r="G165" s="185">
        <f t="shared" si="118"/>
        <v>12</v>
      </c>
      <c r="H165" s="85">
        <f t="shared" si="119"/>
        <v>12</v>
      </c>
      <c r="I165" s="196">
        <v>3.71</v>
      </c>
      <c r="J165" s="185">
        <f t="shared" si="120"/>
        <v>13</v>
      </c>
      <c r="K165" s="196">
        <v>7.74</v>
      </c>
      <c r="L165" s="185">
        <f t="shared" si="121"/>
        <v>11</v>
      </c>
      <c r="M165" s="85">
        <f t="shared" si="122"/>
        <v>12</v>
      </c>
      <c r="N165" s="196">
        <v>41</v>
      </c>
      <c r="O165" s="197">
        <v>56</v>
      </c>
      <c r="P165" s="186">
        <f t="shared" si="123"/>
        <v>0.7321428571428571</v>
      </c>
      <c r="Q165" s="185">
        <f t="shared" si="124"/>
        <v>6.5</v>
      </c>
      <c r="R165" s="196">
        <v>36.4</v>
      </c>
      <c r="S165" s="185">
        <f t="shared" si="125"/>
        <v>6.5</v>
      </c>
      <c r="T165" s="85">
        <f t="shared" si="126"/>
        <v>13</v>
      </c>
      <c r="U165" s="187">
        <v>27.39</v>
      </c>
      <c r="V165" s="185">
        <f t="shared" si="127"/>
        <v>5.25</v>
      </c>
      <c r="W165" s="196">
        <v>-2</v>
      </c>
      <c r="X165" s="185">
        <f t="shared" si="128"/>
        <v>2</v>
      </c>
      <c r="Y165" s="196">
        <v>3</v>
      </c>
      <c r="Z165" s="185">
        <f t="shared" si="129"/>
        <v>3.5</v>
      </c>
      <c r="AA165" s="85">
        <f t="shared" si="130"/>
        <v>10.75</v>
      </c>
      <c r="AB165" s="266">
        <v>0</v>
      </c>
      <c r="AC165" s="185">
        <f t="shared" si="131"/>
        <v>0</v>
      </c>
      <c r="AD165" s="86">
        <f t="shared" si="132"/>
        <v>0</v>
      </c>
      <c r="AE165" s="87">
        <f t="shared" si="133"/>
        <v>9.5500000000000007</v>
      </c>
      <c r="AF165" s="88">
        <f t="shared" si="112"/>
        <v>9.5500000000000007</v>
      </c>
      <c r="AG165" s="93">
        <f t="shared" ca="1" si="113"/>
        <v>460</v>
      </c>
      <c r="AH165" s="77">
        <f>IF(ISERROR(VLOOKUP(B165,'Notes Ecrit'!$A$2:$B$650,2,FALSE)),"ABI",(VLOOKUP(B165,'Notes Ecrit'!$A$2:$B$650,2,FALSE)))</f>
        <v>7.5</v>
      </c>
      <c r="AI165" s="88">
        <f t="shared" si="114"/>
        <v>7.5</v>
      </c>
      <c r="AJ165" s="94">
        <f t="shared" ca="1" si="115"/>
        <v>137</v>
      </c>
      <c r="AK165" s="307">
        <f t="shared" si="116"/>
        <v>8.5250000000000004</v>
      </c>
      <c r="AL165" s="207"/>
      <c r="AM165" s="207"/>
      <c r="AN165" s="207"/>
      <c r="AO165" s="207"/>
      <c r="AP165" s="207"/>
    </row>
    <row r="166" spans="1:42" ht="16.5" hidden="1" customHeight="1" thickBot="1" x14ac:dyDescent="0.3">
      <c r="A166" s="266" t="s">
        <v>1026</v>
      </c>
      <c r="B166" s="346">
        <v>21805695</v>
      </c>
      <c r="C166" s="350" t="s">
        <v>1329</v>
      </c>
      <c r="D166" s="351" t="s">
        <v>100</v>
      </c>
      <c r="E166" s="196"/>
      <c r="F166" s="184"/>
      <c r="G166" s="185"/>
      <c r="H166" s="85"/>
      <c r="I166" s="196"/>
      <c r="J166" s="185"/>
      <c r="K166" s="196"/>
      <c r="L166" s="185"/>
      <c r="M166" s="85"/>
      <c r="N166" s="196"/>
      <c r="O166" s="197"/>
      <c r="P166" s="186"/>
      <c r="Q166" s="185"/>
      <c r="R166" s="196"/>
      <c r="S166" s="185"/>
      <c r="T166" s="85"/>
      <c r="U166" s="187"/>
      <c r="V166" s="185"/>
      <c r="W166" s="196"/>
      <c r="X166" s="185"/>
      <c r="Y166" s="196"/>
      <c r="Z166" s="185"/>
      <c r="AA166" s="85"/>
      <c r="AB166" s="266"/>
      <c r="AC166" s="185"/>
      <c r="AD166" s="86"/>
      <c r="AE166" s="329">
        <v>12.5</v>
      </c>
      <c r="AF166" s="88">
        <f t="shared" si="112"/>
        <v>12.5</v>
      </c>
      <c r="AG166" s="93">
        <f t="shared" ca="1" si="113"/>
        <v>131</v>
      </c>
      <c r="AH166" s="77">
        <f>IF(ISERROR(VLOOKUP(B166,'Notes Ecrit'!$A$2:$B$650,2,FALSE)),"ABI",(VLOOKUP(B166,'Notes Ecrit'!$A$2:$B$650,2,FALSE)))</f>
        <v>3.5</v>
      </c>
      <c r="AI166" s="88">
        <f t="shared" si="114"/>
        <v>3.5</v>
      </c>
      <c r="AJ166" s="94">
        <f t="shared" ca="1" si="115"/>
        <v>529</v>
      </c>
      <c r="AK166" s="307">
        <f t="shared" si="116"/>
        <v>8</v>
      </c>
      <c r="AL166" s="204"/>
      <c r="AM166" s="204"/>
      <c r="AN166" s="204"/>
      <c r="AO166" s="204"/>
      <c r="AP166" s="204"/>
    </row>
    <row r="167" spans="1:42" ht="16.5" customHeight="1" thickBot="1" x14ac:dyDescent="0.3">
      <c r="A167" s="266" t="s">
        <v>1026</v>
      </c>
      <c r="B167" s="224">
        <v>21903726</v>
      </c>
      <c r="C167" s="225" t="s">
        <v>531</v>
      </c>
      <c r="D167" s="226" t="s">
        <v>130</v>
      </c>
      <c r="E167" s="196">
        <v>16</v>
      </c>
      <c r="F167" s="184">
        <f t="shared" ref="F167:F174" si="134">IF(E167="ABI","ABI",IF(E167="DSP","DSP",IF(E167="VAL","VAL",(VLOOKUP(E167,tpstest,2)))))</f>
        <v>17.5</v>
      </c>
      <c r="G167" s="185">
        <f t="shared" ref="G167:G174" si="135">IF(F167="ABI",0,IF(F167="DSP","DSP",IF(F167="VAL","VAL",(IF(A167="F",VLOOKUP(F167,endurfille,2),VLOOKUP(F167,endurgarçon,2))))))</f>
        <v>13</v>
      </c>
      <c r="H167" s="85">
        <f t="shared" ref="H167:H174" si="136">IF(G167="VAL","VALIDÉ",G167)</f>
        <v>13</v>
      </c>
      <c r="I167" s="196">
        <v>3.06</v>
      </c>
      <c r="J167" s="185">
        <f t="shared" ref="J167:J174" si="137">IF(I167="ABI",0,IF(I167="DSP","DSP",IF(I167="VAL","VAL",(IF(A167="F",VLOOKUP(I167,VIT20MF,2),VLOOKUP(I167,Vit20MG,2))))))</f>
        <v>19</v>
      </c>
      <c r="K167" s="196">
        <v>6.55</v>
      </c>
      <c r="L167" s="185">
        <f t="shared" ref="L167:L174" si="138">IF(K167="ABI",0,IF(K167="DSP","DSP",IF(K167="VAL","VAL",(IF(A167="F",VLOOKUP(K167,vit50mf,2),VLOOKUP(K167,vit50mg,2))))))</f>
        <v>13</v>
      </c>
      <c r="M167" s="85">
        <f t="shared" ref="M167:M174" si="139">IF(OR(J167="DSP",L167="DSP"),"DSP",IF(L167="VAL","VALIDÉ",(J167+L167)/2))</f>
        <v>16</v>
      </c>
      <c r="N167" s="196">
        <v>81</v>
      </c>
      <c r="O167" s="197">
        <v>78</v>
      </c>
      <c r="P167" s="186">
        <f t="shared" ref="P167:P174" si="140">IF(OR(N167="DSP",N167="ABI",N167="VAL"),0,N167/O167)</f>
        <v>1.0384615384615385</v>
      </c>
      <c r="Q167" s="185">
        <f t="shared" ref="Q167:Q174" si="141">IF(N167="ABI",0,IF(N167="DSP","DSP",IF(N167="VAL","VAL",IF(A167="F",VLOOKUP(P167,forcefille,2),VLOOKUP(P167,forcegarçon,2)))))</f>
        <v>5.5</v>
      </c>
      <c r="R167" s="196">
        <v>42.2</v>
      </c>
      <c r="S167" s="185">
        <f t="shared" ref="S167:S174" si="142">IF(R167="ABI",0,IF(R167="DSP","DSP",IF(R167="VAL","VAL",IF(A167="F",VLOOKUP(R167,détfille,2),VLOOKUP(R167,détgarçon,2)))))</f>
        <v>3.5</v>
      </c>
      <c r="T167" s="85">
        <f t="shared" ref="T167:T174" si="143">IF(OR(Q167="VAL",S167="VAL"),"VALIDÉ",IF(AND(Q167="DSP",S167="DSP"),"DSP",IF(Q167="DSP",S167*2,IF(S167="DSP",Q167*2,(Q167+S167)))))</f>
        <v>9</v>
      </c>
      <c r="U167" s="187">
        <v>25.87</v>
      </c>
      <c r="V167" s="185">
        <f t="shared" ref="V167:V174" si="144">IF(U167="ABI",0,IF(U167="DSP","DSP",IF(U167="VAL","VAL",IF(A167="F",VLOOKUP(U167,coorfille,2),VLOOKUP(U167,coorgarçon,2)))))</f>
        <v>5</v>
      </c>
      <c r="W167" s="196">
        <v>0</v>
      </c>
      <c r="X167" s="185">
        <f t="shared" ref="X167:X174" si="145">IF(W167="ABI",0,IF(W167="DSP","DSP",IF(W167="VAL","VAL",IF(A167="F",VLOOKUP(W167,SouplesseFille,2),VLOOKUP(W167,SouplesseGarçon,2)))))</f>
        <v>2.5</v>
      </c>
      <c r="Y167" s="196">
        <v>7</v>
      </c>
      <c r="Z167" s="185">
        <f t="shared" ref="Z167:Z174" si="146">IF(Y167="ABI",0,IF(Y167="DSP","DSP",IF(Y167="VAL","VAL",IF(A167="F",VLOOKUP(Y167,eqfille,2),VLOOKUP(Y167,eqgarçon,2)))))</f>
        <v>1.5</v>
      </c>
      <c r="AA167" s="85">
        <f t="shared" ref="AA167:AA174" si="147">IF(AND(V167="DSP",X167="DSP",Z167="DSP"),"DSP",IF(AND(V167="DSP",X167="DSP"),Z167*4,IF(AND(V167="DSP",Z167="DSP"),X167*4,IF(AND(X167="DSP",Z167="DSP"),V167*2,IF(V167="DSP",(X167+Z167)*2,IF(X167="DSP",V167+Z167*2,IF(Z167="DSP",V167+X167*2,IF(Z167="VAL","VALIDÉ",V167+X167+Z167))))))))</f>
        <v>9</v>
      </c>
      <c r="AB167" s="266">
        <v>35.92</v>
      </c>
      <c r="AC167" s="185">
        <f t="shared" ref="AC167:AC174" si="148">IF(AB167="ABI",0,IF(AB167="DNF",0,IF(AB167="DSP","DSP",IF(AB167="VAL","VAL",(IF(A167="F",VLOOKUP(AB167,nagefille,2),VLOOKUP(AB167,nagegarçon,2)))))))</f>
        <v>13</v>
      </c>
      <c r="AD167" s="86">
        <f t="shared" ref="AD167:AD174" si="149">IF(AC167="VAL","VALIDÉ",AC167)</f>
        <v>13</v>
      </c>
      <c r="AE167" s="87">
        <f t="shared" ref="AE167:AE174" si="150">IF(AND(H167="DSP",M167="DSP",T167="DSP",AA167="DSP",AD167="DSP"),"DSP",IF(AND(H167="DSP",M167="DSP",T167="DSP",AA167="DSP"),AD167,IF(AND(H167="DSP",M167="DSP",T167="DSP",AD167="DSP"),AA167,IF(AND(H167="DSP",M167="DSP",AA167="DSP",AD167="DSP"),T167,IF(AND(H167="DSP",T167="DSP",AA167="DSP",AD167="DSP"),M167,IF(AND(M167="DSP",T167="DSP",AA167="DSP",AD167="DSP"),H167,IF(AND(T167="DSP",AA167="DSP",AD167="DSP"),(H167+M167)/2,IF(AND(M167="DSP",AA167="DSP",AD167="DSP"),(H167+T167)/2,IF(AND(H167="DSP",AA167="DSP",AD167="DSP"),(M167+T167)/2,IF(AND(M167="DSP",T167="DSP",AD167="DSP"),(H167+AA167)/2,IF(AND(H167="DSP",T167="DSP",AD167="DSP"),(M167+AA167)/2,IF(AND(H167="DSP",M167="DSP",AD167="DSP"),(T167+AA167)/2,IF(AND(M167="DSP",T167="DSP",AA167="DSP"),(H167+AD167)/2,IF(AND(H167="DSP",T167="DSP",AA167="DSP"),(M167+AD167)/2,IF(AND(H167="DSP",M167="DSP",AA167="DSP"),(T167+AD167)/2,IF(AND(H167="DSP",M167="DSP",T167="DSP"),(AA167+AD167)/2,IF(AND(H167="DSP",M167="DSP"),(T167+AA167+AD167)/3,IF(AND(H167="DSP",T167="DSP"),(M167+AA167+AD167)/3,IF(AND(M167="DSP",T167="DSP"),(H167+AA167+AD167)/3,IF(AND(H167="DSP",AA167="DSP"),(M167+T167+AD167)/3,IF(AND(M167="DSP",AA167="DSP"),(H167+T167+AD167)/3,IF(AND(T167="DSP",AA167="DSP"),(H167+M167+AD167)/3,IF(AND(H167="DSP",AD167="DSP"),(M167+T167+AA167)/3,IF(AND(M167="DSP",AD167="DSP"),(H167+T167+AA167)/3,IF(AND(T167="DSP",AD167="DSP"),(H167+M167+AA167)/3,IF(AND(AA167="DSP",AD167="DSP"),(H167+M167+T167)/3,IF(H167="DSP",(M167+T167+AA167+AD167)/4,IF(M167="DSP",(H167+T167+AA167+AD167)/4,IF(T167="DSP",(H167+M167+AA167+AD167)/4,IF(AA167="DSP",(H167+M167+T167+AD167)/4,IF(AD167="DSP",(H167+M167+T167+AA167)/4,SUM(H167+M167+T167+AA167+AD167)/5)))))))))))))))))))))))))))))))</f>
        <v>12</v>
      </c>
      <c r="AF167" s="88">
        <f t="shared" si="112"/>
        <v>12</v>
      </c>
      <c r="AG167" s="93">
        <f t="shared" ca="1" si="113"/>
        <v>192</v>
      </c>
      <c r="AH167" s="77">
        <f>IF(ISERROR(VLOOKUP(B167,'Notes Ecrit'!$A$2:$B$650,2,FALSE)),"ABI",(VLOOKUP(B167,'Notes Ecrit'!$A$2:$B$650,2,FALSE)))</f>
        <v>3</v>
      </c>
      <c r="AI167" s="88">
        <f t="shared" si="114"/>
        <v>3</v>
      </c>
      <c r="AJ167" s="94">
        <f t="shared" ca="1" si="115"/>
        <v>555</v>
      </c>
      <c r="AK167" s="307">
        <f t="shared" si="116"/>
        <v>7.5</v>
      </c>
    </row>
    <row r="168" spans="1:42" s="198" customFormat="1" ht="16.5" customHeight="1" thickBot="1" x14ac:dyDescent="0.3">
      <c r="A168" s="266" t="s">
        <v>1026</v>
      </c>
      <c r="B168" s="224">
        <v>21816053</v>
      </c>
      <c r="C168" s="225" t="s">
        <v>48</v>
      </c>
      <c r="D168" s="226" t="s">
        <v>95</v>
      </c>
      <c r="E168" s="196">
        <v>17</v>
      </c>
      <c r="F168" s="184">
        <f t="shared" si="134"/>
        <v>18</v>
      </c>
      <c r="G168" s="185">
        <f t="shared" si="135"/>
        <v>14</v>
      </c>
      <c r="H168" s="85">
        <f t="shared" si="136"/>
        <v>14</v>
      </c>
      <c r="I168" s="196">
        <v>3.17</v>
      </c>
      <c r="J168" s="185">
        <f t="shared" si="137"/>
        <v>17</v>
      </c>
      <c r="K168" s="196">
        <v>6.67</v>
      </c>
      <c r="L168" s="185">
        <f t="shared" si="138"/>
        <v>12</v>
      </c>
      <c r="M168" s="85">
        <f t="shared" si="139"/>
        <v>14.5</v>
      </c>
      <c r="N168" s="196">
        <v>73</v>
      </c>
      <c r="O168" s="197">
        <v>72</v>
      </c>
      <c r="P168" s="186">
        <f t="shared" si="140"/>
        <v>1.0138888888888888</v>
      </c>
      <c r="Q168" s="185">
        <f t="shared" si="141"/>
        <v>5.5</v>
      </c>
      <c r="R168" s="196">
        <v>46.5</v>
      </c>
      <c r="S168" s="185">
        <f t="shared" si="142"/>
        <v>4.5</v>
      </c>
      <c r="T168" s="85">
        <f t="shared" si="143"/>
        <v>10</v>
      </c>
      <c r="U168" s="410">
        <v>28.08</v>
      </c>
      <c r="V168" s="185">
        <f t="shared" si="144"/>
        <v>3.75</v>
      </c>
      <c r="W168" s="196">
        <v>-3</v>
      </c>
      <c r="X168" s="185">
        <f t="shared" si="145"/>
        <v>1.75</v>
      </c>
      <c r="Y168" s="196">
        <v>5</v>
      </c>
      <c r="Z168" s="185">
        <f t="shared" si="146"/>
        <v>2.5</v>
      </c>
      <c r="AA168" s="85">
        <f t="shared" si="147"/>
        <v>8</v>
      </c>
      <c r="AB168" s="266">
        <v>47.56</v>
      </c>
      <c r="AC168" s="185">
        <f t="shared" si="148"/>
        <v>6</v>
      </c>
      <c r="AD168" s="86">
        <f t="shared" si="149"/>
        <v>6</v>
      </c>
      <c r="AE168" s="87">
        <f t="shared" si="150"/>
        <v>10.5</v>
      </c>
      <c r="AF168" s="88">
        <f t="shared" si="112"/>
        <v>10.5</v>
      </c>
      <c r="AG168" s="93">
        <f t="shared" ca="1" si="113"/>
        <v>385</v>
      </c>
      <c r="AH168" s="77">
        <f>IF(ISERROR(VLOOKUP(B168,'Notes Ecrit'!$A$2:$B$650,2,FALSE)),"ABI",(VLOOKUP(B168,'Notes Ecrit'!$A$2:$B$650,2,FALSE)))</f>
        <v>6</v>
      </c>
      <c r="AI168" s="88">
        <f t="shared" si="114"/>
        <v>6</v>
      </c>
      <c r="AJ168" s="94">
        <f t="shared" ca="1" si="115"/>
        <v>288</v>
      </c>
      <c r="AK168" s="307">
        <f t="shared" si="116"/>
        <v>8.25</v>
      </c>
      <c r="AL168" s="26"/>
      <c r="AM168" s="26"/>
      <c r="AN168" s="26"/>
      <c r="AO168" s="26"/>
      <c r="AP168" s="26"/>
    </row>
    <row r="169" spans="1:42" ht="16.5" customHeight="1" thickBot="1" x14ac:dyDescent="0.3">
      <c r="A169" s="266" t="s">
        <v>74</v>
      </c>
      <c r="B169" s="224">
        <v>21908713</v>
      </c>
      <c r="C169" s="225" t="s">
        <v>532</v>
      </c>
      <c r="D169" s="226" t="s">
        <v>533</v>
      </c>
      <c r="E169" s="196">
        <v>10</v>
      </c>
      <c r="F169" s="184">
        <f t="shared" si="134"/>
        <v>14.5</v>
      </c>
      <c r="G169" s="185">
        <f t="shared" si="135"/>
        <v>10</v>
      </c>
      <c r="H169" s="85">
        <f t="shared" si="136"/>
        <v>10</v>
      </c>
      <c r="I169" s="196">
        <v>3.71</v>
      </c>
      <c r="J169" s="185">
        <f t="shared" si="137"/>
        <v>13</v>
      </c>
      <c r="K169" s="196">
        <v>8.2100000000000009</v>
      </c>
      <c r="L169" s="185">
        <f t="shared" si="138"/>
        <v>7</v>
      </c>
      <c r="M169" s="85">
        <f t="shared" si="139"/>
        <v>10</v>
      </c>
      <c r="N169" s="196" t="s">
        <v>329</v>
      </c>
      <c r="O169" s="197">
        <v>72</v>
      </c>
      <c r="P169" s="186">
        <f t="shared" si="140"/>
        <v>0</v>
      </c>
      <c r="Q169" s="185">
        <f t="shared" si="141"/>
        <v>0</v>
      </c>
      <c r="R169" s="196">
        <v>27.7</v>
      </c>
      <c r="S169" s="185">
        <f t="shared" si="142"/>
        <v>4</v>
      </c>
      <c r="T169" s="85">
        <f t="shared" si="143"/>
        <v>4</v>
      </c>
      <c r="U169" s="187">
        <v>27.91</v>
      </c>
      <c r="V169" s="185">
        <f t="shared" si="144"/>
        <v>5</v>
      </c>
      <c r="W169" s="196">
        <v>7</v>
      </c>
      <c r="X169" s="185">
        <f t="shared" si="145"/>
        <v>3.75</v>
      </c>
      <c r="Y169" s="196">
        <v>2</v>
      </c>
      <c r="Z169" s="185">
        <f t="shared" si="146"/>
        <v>4</v>
      </c>
      <c r="AA169" s="85">
        <f t="shared" si="147"/>
        <v>12.75</v>
      </c>
      <c r="AB169" s="266">
        <v>45.15</v>
      </c>
      <c r="AC169" s="185">
        <f t="shared" si="148"/>
        <v>11</v>
      </c>
      <c r="AD169" s="86">
        <f t="shared" si="149"/>
        <v>11</v>
      </c>
      <c r="AE169" s="87">
        <f t="shared" si="150"/>
        <v>9.5500000000000007</v>
      </c>
      <c r="AF169" s="88">
        <f t="shared" si="112"/>
        <v>9.5500000000000007</v>
      </c>
      <c r="AG169" s="93">
        <f t="shared" ca="1" si="113"/>
        <v>460</v>
      </c>
      <c r="AH169" s="77">
        <f>IF(ISERROR(VLOOKUP(B169,'Notes Ecrit'!$A$2:$B$650,2,FALSE)),"ABI",(VLOOKUP(B169,'Notes Ecrit'!$A$2:$B$650,2,FALSE)))</f>
        <v>7</v>
      </c>
      <c r="AI169" s="88">
        <f t="shared" si="114"/>
        <v>7</v>
      </c>
      <c r="AJ169" s="94">
        <f t="shared" ca="1" si="115"/>
        <v>183</v>
      </c>
      <c r="AK169" s="307">
        <f t="shared" si="116"/>
        <v>8.2750000000000004</v>
      </c>
      <c r="AL169" s="209"/>
      <c r="AM169" s="209"/>
      <c r="AN169" s="209"/>
      <c r="AO169" s="209"/>
      <c r="AP169" s="209"/>
    </row>
    <row r="170" spans="1:42" ht="16.5" customHeight="1" thickBot="1" x14ac:dyDescent="0.3">
      <c r="A170" s="266" t="s">
        <v>1026</v>
      </c>
      <c r="B170" s="224">
        <v>21912560</v>
      </c>
      <c r="C170" s="225" t="s">
        <v>534</v>
      </c>
      <c r="D170" s="226" t="s">
        <v>153</v>
      </c>
      <c r="E170" s="196">
        <v>22</v>
      </c>
      <c r="F170" s="184">
        <f t="shared" si="134"/>
        <v>20.5</v>
      </c>
      <c r="G170" s="185">
        <f t="shared" si="135"/>
        <v>19</v>
      </c>
      <c r="H170" s="85">
        <f t="shared" si="136"/>
        <v>19</v>
      </c>
      <c r="I170" s="196">
        <v>3.11</v>
      </c>
      <c r="J170" s="185">
        <f t="shared" si="137"/>
        <v>18</v>
      </c>
      <c r="K170" s="196">
        <v>6.52</v>
      </c>
      <c r="L170" s="185">
        <f t="shared" si="138"/>
        <v>13</v>
      </c>
      <c r="M170" s="85">
        <f t="shared" si="139"/>
        <v>15.5</v>
      </c>
      <c r="N170" s="196">
        <v>52</v>
      </c>
      <c r="O170" s="197">
        <v>61</v>
      </c>
      <c r="P170" s="186">
        <f t="shared" si="140"/>
        <v>0.85245901639344257</v>
      </c>
      <c r="Q170" s="185">
        <f t="shared" si="141"/>
        <v>4.5</v>
      </c>
      <c r="R170" s="196">
        <v>46.7</v>
      </c>
      <c r="S170" s="185">
        <f t="shared" si="142"/>
        <v>4.5</v>
      </c>
      <c r="T170" s="85">
        <f t="shared" si="143"/>
        <v>9</v>
      </c>
      <c r="U170" s="187">
        <v>27.09</v>
      </c>
      <c r="V170" s="185">
        <f t="shared" si="144"/>
        <v>4.25</v>
      </c>
      <c r="W170" s="196">
        <v>-11</v>
      </c>
      <c r="X170" s="185">
        <f t="shared" si="145"/>
        <v>0.75</v>
      </c>
      <c r="Y170" s="196">
        <v>3</v>
      </c>
      <c r="Z170" s="185">
        <f t="shared" si="146"/>
        <v>3.5</v>
      </c>
      <c r="AA170" s="85">
        <f t="shared" si="147"/>
        <v>8.5</v>
      </c>
      <c r="AB170" s="266">
        <v>41.7</v>
      </c>
      <c r="AC170" s="185">
        <f t="shared" si="148"/>
        <v>9</v>
      </c>
      <c r="AD170" s="86">
        <f t="shared" si="149"/>
        <v>9</v>
      </c>
      <c r="AE170" s="87">
        <f t="shared" si="150"/>
        <v>12.2</v>
      </c>
      <c r="AF170" s="88">
        <f t="shared" si="112"/>
        <v>12.2</v>
      </c>
      <c r="AG170" s="93">
        <f t="shared" ca="1" si="113"/>
        <v>167</v>
      </c>
      <c r="AH170" s="77">
        <f>IF(ISERROR(VLOOKUP(B170,'Notes Ecrit'!$A$2:$B$650,2,FALSE)),"ABI",(VLOOKUP(B170,'Notes Ecrit'!$A$2:$B$650,2,FALSE)))</f>
        <v>6</v>
      </c>
      <c r="AI170" s="88">
        <f t="shared" si="114"/>
        <v>6</v>
      </c>
      <c r="AJ170" s="94">
        <f t="shared" ca="1" si="115"/>
        <v>288</v>
      </c>
      <c r="AK170" s="307">
        <f t="shared" si="116"/>
        <v>9.1</v>
      </c>
      <c r="AL170" s="207"/>
      <c r="AM170" s="207"/>
      <c r="AN170" s="207"/>
      <c r="AO170" s="207"/>
      <c r="AP170" s="207"/>
    </row>
    <row r="171" spans="1:42" ht="16.5" customHeight="1" thickBot="1" x14ac:dyDescent="0.3">
      <c r="A171" s="266" t="s">
        <v>1026</v>
      </c>
      <c r="B171" s="224">
        <v>21906450</v>
      </c>
      <c r="C171" s="225" t="s">
        <v>535</v>
      </c>
      <c r="D171" s="226" t="s">
        <v>32</v>
      </c>
      <c r="E171" s="196">
        <v>20</v>
      </c>
      <c r="F171" s="184">
        <f t="shared" si="134"/>
        <v>19.5</v>
      </c>
      <c r="G171" s="185">
        <f t="shared" si="135"/>
        <v>17</v>
      </c>
      <c r="H171" s="85">
        <f t="shared" si="136"/>
        <v>17</v>
      </c>
      <c r="I171" s="196">
        <v>2.97</v>
      </c>
      <c r="J171" s="185">
        <f t="shared" si="137"/>
        <v>20</v>
      </c>
      <c r="K171" s="196">
        <v>6.4</v>
      </c>
      <c r="L171" s="185">
        <f t="shared" si="138"/>
        <v>14</v>
      </c>
      <c r="M171" s="85">
        <f t="shared" si="139"/>
        <v>17</v>
      </c>
      <c r="N171" s="196">
        <v>53</v>
      </c>
      <c r="O171" s="197">
        <v>67</v>
      </c>
      <c r="P171" s="186">
        <f t="shared" si="140"/>
        <v>0.79104477611940294</v>
      </c>
      <c r="Q171" s="185">
        <f t="shared" si="141"/>
        <v>4</v>
      </c>
      <c r="R171" s="196">
        <v>42.2</v>
      </c>
      <c r="S171" s="185">
        <f t="shared" si="142"/>
        <v>3.5</v>
      </c>
      <c r="T171" s="85">
        <f t="shared" si="143"/>
        <v>7.5</v>
      </c>
      <c r="U171" s="187">
        <v>26.1</v>
      </c>
      <c r="V171" s="185">
        <f t="shared" si="144"/>
        <v>4.75</v>
      </c>
      <c r="W171" s="196">
        <v>-6</v>
      </c>
      <c r="X171" s="185">
        <f t="shared" si="145"/>
        <v>1.25</v>
      </c>
      <c r="Y171" s="196">
        <v>4</v>
      </c>
      <c r="Z171" s="185">
        <f t="shared" si="146"/>
        <v>3</v>
      </c>
      <c r="AA171" s="85">
        <f t="shared" si="147"/>
        <v>9</v>
      </c>
      <c r="AB171" s="266">
        <v>44.22</v>
      </c>
      <c r="AC171" s="185">
        <f t="shared" si="148"/>
        <v>8</v>
      </c>
      <c r="AD171" s="86">
        <f t="shared" si="149"/>
        <v>8</v>
      </c>
      <c r="AE171" s="87">
        <f t="shared" si="150"/>
        <v>11.7</v>
      </c>
      <c r="AF171" s="88">
        <f t="shared" si="112"/>
        <v>11.7</v>
      </c>
      <c r="AG171" s="93">
        <f t="shared" ca="1" si="113"/>
        <v>231</v>
      </c>
      <c r="AH171" s="77">
        <f>IF(ISERROR(VLOOKUP(B171,'Notes Ecrit'!$A$2:$B$650,2,FALSE)),"ABI",(VLOOKUP(B171,'Notes Ecrit'!$A$2:$B$650,2,FALSE)))</f>
        <v>5</v>
      </c>
      <c r="AI171" s="88">
        <f t="shared" si="114"/>
        <v>5</v>
      </c>
      <c r="AJ171" s="94">
        <f t="shared" ca="1" si="115"/>
        <v>416</v>
      </c>
      <c r="AK171" s="307">
        <f t="shared" si="116"/>
        <v>8.35</v>
      </c>
      <c r="AL171" s="198"/>
      <c r="AM171" s="198"/>
      <c r="AN171" s="198"/>
      <c r="AO171" s="198"/>
      <c r="AP171" s="198"/>
    </row>
    <row r="172" spans="1:42" s="209" customFormat="1" ht="16.5" customHeight="1" thickBot="1" x14ac:dyDescent="0.3">
      <c r="A172" s="266" t="s">
        <v>1026</v>
      </c>
      <c r="B172" s="224">
        <v>21910619</v>
      </c>
      <c r="C172" s="225" t="s">
        <v>536</v>
      </c>
      <c r="D172" s="226" t="s">
        <v>537</v>
      </c>
      <c r="E172" s="196">
        <v>17</v>
      </c>
      <c r="F172" s="184">
        <f t="shared" si="134"/>
        <v>18</v>
      </c>
      <c r="G172" s="185">
        <f t="shared" si="135"/>
        <v>14</v>
      </c>
      <c r="H172" s="85">
        <f t="shared" si="136"/>
        <v>14</v>
      </c>
      <c r="I172" s="196">
        <v>3.14</v>
      </c>
      <c r="J172" s="185">
        <f t="shared" si="137"/>
        <v>18</v>
      </c>
      <c r="K172" s="196">
        <v>6.57</v>
      </c>
      <c r="L172" s="185">
        <f t="shared" si="138"/>
        <v>13</v>
      </c>
      <c r="M172" s="85">
        <f t="shared" si="139"/>
        <v>15.5</v>
      </c>
      <c r="N172" s="196">
        <v>58</v>
      </c>
      <c r="O172" s="197">
        <v>67</v>
      </c>
      <c r="P172" s="186">
        <f t="shared" si="140"/>
        <v>0.86567164179104472</v>
      </c>
      <c r="Q172" s="185">
        <f t="shared" si="141"/>
        <v>4.5</v>
      </c>
      <c r="R172" s="196">
        <v>43.1</v>
      </c>
      <c r="S172" s="185">
        <f t="shared" si="142"/>
        <v>4</v>
      </c>
      <c r="T172" s="85">
        <f t="shared" si="143"/>
        <v>8.5</v>
      </c>
      <c r="U172" s="187">
        <v>24.5</v>
      </c>
      <c r="V172" s="185">
        <f t="shared" si="144"/>
        <v>5.5</v>
      </c>
      <c r="W172" s="196">
        <v>-7</v>
      </c>
      <c r="X172" s="185">
        <f t="shared" si="145"/>
        <v>1.25</v>
      </c>
      <c r="Y172" s="196">
        <v>3</v>
      </c>
      <c r="Z172" s="185">
        <f t="shared" si="146"/>
        <v>3.5</v>
      </c>
      <c r="AA172" s="85">
        <f t="shared" si="147"/>
        <v>10.25</v>
      </c>
      <c r="AB172" s="266">
        <v>37.64</v>
      </c>
      <c r="AC172" s="185">
        <f t="shared" si="148"/>
        <v>12</v>
      </c>
      <c r="AD172" s="86">
        <f t="shared" si="149"/>
        <v>12</v>
      </c>
      <c r="AE172" s="87">
        <f t="shared" si="150"/>
        <v>12.05</v>
      </c>
      <c r="AF172" s="88">
        <f t="shared" si="112"/>
        <v>12.05</v>
      </c>
      <c r="AG172" s="93">
        <f t="shared" ca="1" si="113"/>
        <v>185</v>
      </c>
      <c r="AH172" s="77">
        <f>IF(ISERROR(VLOOKUP(B172,'Notes Ecrit'!$A$2:$B$650,2,FALSE)),"ABI",(VLOOKUP(B172,'Notes Ecrit'!$A$2:$B$650,2,FALSE)))</f>
        <v>8</v>
      </c>
      <c r="AI172" s="88">
        <f t="shared" si="114"/>
        <v>8</v>
      </c>
      <c r="AJ172" s="94">
        <f t="shared" ca="1" si="115"/>
        <v>109</v>
      </c>
      <c r="AK172" s="307">
        <f t="shared" si="116"/>
        <v>10.025</v>
      </c>
      <c r="AL172" s="26"/>
      <c r="AM172" s="26"/>
      <c r="AN172" s="26"/>
      <c r="AO172" s="26"/>
      <c r="AP172" s="26"/>
    </row>
    <row r="173" spans="1:42" ht="16.5" customHeight="1" thickBot="1" x14ac:dyDescent="0.3">
      <c r="A173" s="266" t="s">
        <v>74</v>
      </c>
      <c r="B173" s="193">
        <v>21809212</v>
      </c>
      <c r="C173" s="208" t="s">
        <v>538</v>
      </c>
      <c r="D173" s="203" t="s">
        <v>102</v>
      </c>
      <c r="E173" s="196">
        <v>9</v>
      </c>
      <c r="F173" s="184">
        <f t="shared" si="134"/>
        <v>14</v>
      </c>
      <c r="G173" s="185">
        <f t="shared" si="135"/>
        <v>9</v>
      </c>
      <c r="H173" s="85">
        <f t="shared" si="136"/>
        <v>9</v>
      </c>
      <c r="I173" s="196">
        <v>4.4000000000000004</v>
      </c>
      <c r="J173" s="185">
        <f t="shared" si="137"/>
        <v>1</v>
      </c>
      <c r="K173" s="196">
        <v>10.210000000000001</v>
      </c>
      <c r="L173" s="185">
        <f t="shared" si="138"/>
        <v>1</v>
      </c>
      <c r="M173" s="85">
        <f t="shared" si="139"/>
        <v>1</v>
      </c>
      <c r="N173" s="196">
        <v>23.5</v>
      </c>
      <c r="O173" s="197">
        <v>56</v>
      </c>
      <c r="P173" s="186">
        <f t="shared" si="140"/>
        <v>0.41964285714285715</v>
      </c>
      <c r="Q173" s="185">
        <f t="shared" si="141"/>
        <v>4</v>
      </c>
      <c r="R173" s="196">
        <v>21.9</v>
      </c>
      <c r="S173" s="185">
        <f t="shared" si="142"/>
        <v>2.5</v>
      </c>
      <c r="T173" s="85">
        <f t="shared" si="143"/>
        <v>6.5</v>
      </c>
      <c r="U173" s="187">
        <v>35.32</v>
      </c>
      <c r="V173" s="185">
        <f t="shared" si="144"/>
        <v>1.25</v>
      </c>
      <c r="W173" s="196">
        <v>3</v>
      </c>
      <c r="X173" s="185">
        <f t="shared" si="145"/>
        <v>3.25</v>
      </c>
      <c r="Y173" s="196">
        <v>7</v>
      </c>
      <c r="Z173" s="185">
        <f t="shared" si="146"/>
        <v>1.5</v>
      </c>
      <c r="AA173" s="85">
        <f t="shared" si="147"/>
        <v>6</v>
      </c>
      <c r="AB173" s="266" t="s">
        <v>1025</v>
      </c>
      <c r="AC173" s="185" t="str">
        <f t="shared" si="148"/>
        <v>DSP</v>
      </c>
      <c r="AD173" s="86" t="str">
        <f t="shared" si="149"/>
        <v>DSP</v>
      </c>
      <c r="AE173" s="87">
        <f t="shared" si="150"/>
        <v>5.625</v>
      </c>
      <c r="AF173" s="88">
        <f t="shared" si="112"/>
        <v>5.625</v>
      </c>
      <c r="AG173" s="93">
        <f t="shared" ca="1" si="113"/>
        <v>573</v>
      </c>
      <c r="AH173" s="77">
        <f>IF(ISERROR(VLOOKUP(B173,'Notes Ecrit'!$A$2:$B$650,2,FALSE)),"ABI",(VLOOKUP(B173,'Notes Ecrit'!$A$2:$B$650,2,FALSE)))</f>
        <v>1</v>
      </c>
      <c r="AI173" s="88">
        <f t="shared" si="114"/>
        <v>1</v>
      </c>
      <c r="AJ173" s="94">
        <f t="shared" ca="1" si="115"/>
        <v>590</v>
      </c>
      <c r="AK173" s="307">
        <f t="shared" si="116"/>
        <v>3.3125</v>
      </c>
    </row>
    <row r="174" spans="1:42" ht="16.5" customHeight="1" thickBot="1" x14ac:dyDescent="0.3">
      <c r="A174" s="266" t="s">
        <v>74</v>
      </c>
      <c r="B174" s="224">
        <v>21900179</v>
      </c>
      <c r="C174" s="225" t="s">
        <v>539</v>
      </c>
      <c r="D174" s="226" t="s">
        <v>304</v>
      </c>
      <c r="E174" s="196">
        <v>12</v>
      </c>
      <c r="F174" s="184">
        <f t="shared" si="134"/>
        <v>15.5</v>
      </c>
      <c r="G174" s="185">
        <f t="shared" si="135"/>
        <v>12</v>
      </c>
      <c r="H174" s="85">
        <f t="shared" si="136"/>
        <v>12</v>
      </c>
      <c r="I174" s="196">
        <v>3.37</v>
      </c>
      <c r="J174" s="185">
        <f t="shared" si="137"/>
        <v>19</v>
      </c>
      <c r="K174" s="196">
        <v>7.25</v>
      </c>
      <c r="L174" s="185">
        <f t="shared" si="138"/>
        <v>14</v>
      </c>
      <c r="M174" s="85">
        <f t="shared" si="139"/>
        <v>16.5</v>
      </c>
      <c r="N174" s="196">
        <v>33</v>
      </c>
      <c r="O174" s="197">
        <v>56</v>
      </c>
      <c r="P174" s="186">
        <f t="shared" si="140"/>
        <v>0.5892857142857143</v>
      </c>
      <c r="Q174" s="185">
        <f t="shared" si="141"/>
        <v>5.5</v>
      </c>
      <c r="R174" s="196">
        <v>38.200000000000003</v>
      </c>
      <c r="S174" s="185">
        <f t="shared" si="142"/>
        <v>7</v>
      </c>
      <c r="T174" s="85">
        <f t="shared" si="143"/>
        <v>12.5</v>
      </c>
      <c r="U174" s="187">
        <v>29.34</v>
      </c>
      <c r="V174" s="185">
        <f t="shared" si="144"/>
        <v>4.25</v>
      </c>
      <c r="W174" s="196">
        <v>0</v>
      </c>
      <c r="X174" s="185">
        <f t="shared" si="145"/>
        <v>2.5</v>
      </c>
      <c r="Y174" s="196">
        <v>2</v>
      </c>
      <c r="Z174" s="185">
        <f t="shared" si="146"/>
        <v>4</v>
      </c>
      <c r="AA174" s="85">
        <f t="shared" si="147"/>
        <v>10.75</v>
      </c>
      <c r="AB174" s="266">
        <v>37.96</v>
      </c>
      <c r="AC174" s="185">
        <f t="shared" si="148"/>
        <v>15</v>
      </c>
      <c r="AD174" s="86">
        <f t="shared" si="149"/>
        <v>15</v>
      </c>
      <c r="AE174" s="87">
        <f t="shared" si="150"/>
        <v>13.35</v>
      </c>
      <c r="AF174" s="88">
        <f t="shared" si="112"/>
        <v>13.35</v>
      </c>
      <c r="AG174" s="93">
        <f t="shared" ca="1" si="113"/>
        <v>51</v>
      </c>
      <c r="AH174" s="77">
        <f>IF(ISERROR(VLOOKUP(B174,'Notes Ecrit'!$A$2:$B$650,2,FALSE)),"ABI",(VLOOKUP(B174,'Notes Ecrit'!$A$2:$B$650,2,FALSE)))</f>
        <v>5</v>
      </c>
      <c r="AI174" s="88">
        <f t="shared" si="114"/>
        <v>5</v>
      </c>
      <c r="AJ174" s="94">
        <f t="shared" ca="1" si="115"/>
        <v>416</v>
      </c>
      <c r="AK174" s="307">
        <f t="shared" si="116"/>
        <v>9.1750000000000007</v>
      </c>
    </row>
    <row r="175" spans="1:42" ht="16.5" hidden="1" customHeight="1" thickBot="1" x14ac:dyDescent="0.3">
      <c r="A175" s="266" t="s">
        <v>74</v>
      </c>
      <c r="B175" s="346">
        <v>21803466</v>
      </c>
      <c r="C175" s="350" t="s">
        <v>1231</v>
      </c>
      <c r="D175" s="351" t="s">
        <v>1232</v>
      </c>
      <c r="E175" s="196"/>
      <c r="F175" s="184"/>
      <c r="G175" s="185"/>
      <c r="H175" s="85"/>
      <c r="I175" s="196"/>
      <c r="J175" s="185"/>
      <c r="K175" s="196"/>
      <c r="L175" s="185"/>
      <c r="M175" s="85"/>
      <c r="N175" s="196"/>
      <c r="O175" s="197"/>
      <c r="P175" s="186"/>
      <c r="Q175" s="185"/>
      <c r="R175" s="196"/>
      <c r="S175" s="185"/>
      <c r="T175" s="85"/>
      <c r="U175" s="187"/>
      <c r="V175" s="185"/>
      <c r="W175" s="196"/>
      <c r="X175" s="185"/>
      <c r="Y175" s="196"/>
      <c r="Z175" s="185"/>
      <c r="AA175" s="85"/>
      <c r="AB175" s="266"/>
      <c r="AC175" s="185"/>
      <c r="AD175" s="86"/>
      <c r="AE175" s="329">
        <v>12.3</v>
      </c>
      <c r="AF175" s="88">
        <f t="shared" si="112"/>
        <v>12.3</v>
      </c>
      <c r="AG175" s="93">
        <f t="shared" ca="1" si="113"/>
        <v>150</v>
      </c>
      <c r="AH175" s="77">
        <f>IF(ISERROR(VLOOKUP(B175,'Notes Ecrit'!$A$2:$B$650,2,FALSE)),"ABI",(VLOOKUP(B175,'Notes Ecrit'!$A$2:$B$650,2,FALSE)))</f>
        <v>3</v>
      </c>
      <c r="AI175" s="88">
        <f t="shared" si="114"/>
        <v>3</v>
      </c>
      <c r="AJ175" s="94">
        <f t="shared" ca="1" si="115"/>
        <v>555</v>
      </c>
      <c r="AK175" s="307">
        <f t="shared" si="116"/>
        <v>7.65</v>
      </c>
    </row>
    <row r="176" spans="1:42" s="198" customFormat="1" ht="16.5" customHeight="1" thickBot="1" x14ac:dyDescent="0.3">
      <c r="A176" s="266" t="s">
        <v>1026</v>
      </c>
      <c r="B176" s="224">
        <v>21901656</v>
      </c>
      <c r="C176" s="225" t="s">
        <v>540</v>
      </c>
      <c r="D176" s="226" t="s">
        <v>269</v>
      </c>
      <c r="E176" s="196">
        <v>15</v>
      </c>
      <c r="F176" s="184">
        <f>IF(E176="ABI","ABI",IF(E176="DSP","DSP",IF(E176="VAL","VAL",(VLOOKUP(E176,tpstest,2)))))</f>
        <v>17</v>
      </c>
      <c r="G176" s="185">
        <f>IF(F176="ABI",0,IF(F176="DSP","DSP",IF(F176="VAL","VAL",(IF(A176="F",VLOOKUP(F176,endurfille,2),VLOOKUP(F176,endurgarçon,2))))))</f>
        <v>12</v>
      </c>
      <c r="H176" s="85">
        <f>IF(G176="VAL","VALIDÉ",G176)</f>
        <v>12</v>
      </c>
      <c r="I176" s="196">
        <v>3.39</v>
      </c>
      <c r="J176" s="185">
        <f>IF(I176="ABI",0,IF(I176="DSP","DSP",IF(I176="VAL","VAL",(IF(A176="F",VLOOKUP(I176,VIT20MF,2),VLOOKUP(I176,Vit20MG,2))))))</f>
        <v>14</v>
      </c>
      <c r="K176" s="196">
        <v>7.06</v>
      </c>
      <c r="L176" s="185">
        <f>IF(K176="ABI",0,IF(K176="DSP","DSP",IF(K176="VAL","VAL",(IF(A176="F",VLOOKUP(K176,vit50mf,2),VLOOKUP(K176,vit50mg,2))))))</f>
        <v>9</v>
      </c>
      <c r="M176" s="85">
        <f>IF(OR(J176="DSP",L176="DSP"),"DSP",IF(L176="VAL","VALIDÉ",(J176+L176)/2))</f>
        <v>11.5</v>
      </c>
      <c r="N176" s="196">
        <v>55</v>
      </c>
      <c r="O176" s="197">
        <v>64</v>
      </c>
      <c r="P176" s="186">
        <f>IF(OR(N176="DSP",N176="ABI",N176="VAL"),0,N176/O176)</f>
        <v>0.859375</v>
      </c>
      <c r="Q176" s="185">
        <f>IF(N176="ABI",0,IF(N176="DSP","DSP",IF(N176="VAL","VAL",IF(A176="F",VLOOKUP(P176,forcefille,2),VLOOKUP(P176,forcegarçon,2)))))</f>
        <v>4.5</v>
      </c>
      <c r="R176" s="196">
        <v>40.4</v>
      </c>
      <c r="S176" s="185">
        <f>IF(R176="ABI",0,IF(R176="DSP","DSP",IF(R176="VAL","VAL",IF(A176="F",VLOOKUP(R176,détfille,2),VLOOKUP(R176,détgarçon,2)))))</f>
        <v>3</v>
      </c>
      <c r="T176" s="85">
        <f>IF(OR(Q176="VAL",S176="VAL"),"VALIDÉ",IF(AND(Q176="DSP",S176="DSP"),"DSP",IF(Q176="DSP",S176*2,IF(S176="DSP",Q176*2,(Q176+S176)))))</f>
        <v>7.5</v>
      </c>
      <c r="U176" s="187">
        <v>29.73</v>
      </c>
      <c r="V176" s="185">
        <f>IF(U176="ABI",0,IF(U176="DSP","DSP",IF(U176="VAL","VAL",IF(A176="F",VLOOKUP(U176,coorfille,2),VLOOKUP(U176,coorgarçon,2)))))</f>
        <v>3</v>
      </c>
      <c r="W176" s="196">
        <v>-11</v>
      </c>
      <c r="X176" s="185">
        <f>IF(W176="ABI",0,IF(W176="DSP","DSP",IF(W176="VAL","VAL",IF(A176="F",VLOOKUP(W176,SouplesseFille,2),VLOOKUP(W176,SouplesseGarçon,2)))))</f>
        <v>0.75</v>
      </c>
      <c r="Y176" s="196">
        <v>5</v>
      </c>
      <c r="Z176" s="185">
        <f>IF(Y176="ABI",0,IF(Y176="DSP","DSP",IF(Y176="VAL","VAL",IF(A176="F",VLOOKUP(Y176,eqfille,2),VLOOKUP(Y176,eqgarçon,2)))))</f>
        <v>2.5</v>
      </c>
      <c r="AA176" s="85">
        <f>IF(AND(V176="DSP",X176="DSP",Z176="DSP"),"DSP",IF(AND(V176="DSP",X176="DSP"),Z176*4,IF(AND(V176="DSP",Z176="DSP"),X176*4,IF(AND(X176="DSP",Z176="DSP"),V176*2,IF(V176="DSP",(X176+Z176)*2,IF(X176="DSP",V176+Z176*2,IF(Z176="DSP",V176+X176*2,IF(Z176="VAL","VALIDÉ",V176+X176+Z176))))))))</f>
        <v>6.25</v>
      </c>
      <c r="AB176" s="266">
        <v>35.700000000000003</v>
      </c>
      <c r="AC176" s="185">
        <f>IF(AB176="ABI",0,IF(AB176="DNF",0,IF(AB176="DSP","DSP",IF(AB176="VAL","VAL",(IF(A176="F",VLOOKUP(AB176,nagefille,2),VLOOKUP(AB176,nagegarçon,2)))))))</f>
        <v>13</v>
      </c>
      <c r="AD176" s="86">
        <f>IF(AC176="VAL","VALIDÉ",AC176)</f>
        <v>13</v>
      </c>
      <c r="AE176" s="87">
        <f>IF(AND(H176="DSP",M176="DSP",T176="DSP",AA176="DSP",AD176="DSP"),"DSP",IF(AND(H176="DSP",M176="DSP",T176="DSP",AA176="DSP"),AD176,IF(AND(H176="DSP",M176="DSP",T176="DSP",AD176="DSP"),AA176,IF(AND(H176="DSP",M176="DSP",AA176="DSP",AD176="DSP"),T176,IF(AND(H176="DSP",T176="DSP",AA176="DSP",AD176="DSP"),M176,IF(AND(M176="DSP",T176="DSP",AA176="DSP",AD176="DSP"),H176,IF(AND(T176="DSP",AA176="DSP",AD176="DSP"),(H176+M176)/2,IF(AND(M176="DSP",AA176="DSP",AD176="DSP"),(H176+T176)/2,IF(AND(H176="DSP",AA176="DSP",AD176="DSP"),(M176+T176)/2,IF(AND(M176="DSP",T176="DSP",AD176="DSP"),(H176+AA176)/2,IF(AND(H176="DSP",T176="DSP",AD176="DSP"),(M176+AA176)/2,IF(AND(H176="DSP",M176="DSP",AD176="DSP"),(T176+AA176)/2,IF(AND(M176="DSP",T176="DSP",AA176="DSP"),(H176+AD176)/2,IF(AND(H176="DSP",T176="DSP",AA176="DSP"),(M176+AD176)/2,IF(AND(H176="DSP",M176="DSP",AA176="DSP"),(T176+AD176)/2,IF(AND(H176="DSP",M176="DSP",T176="DSP"),(AA176+AD176)/2,IF(AND(H176="DSP",M176="DSP"),(T176+AA176+AD176)/3,IF(AND(H176="DSP",T176="DSP"),(M176+AA176+AD176)/3,IF(AND(M176="DSP",T176="DSP"),(H176+AA176+AD176)/3,IF(AND(H176="DSP",AA176="DSP"),(M176+T176+AD176)/3,IF(AND(M176="DSP",AA176="DSP"),(H176+T176+AD176)/3,IF(AND(T176="DSP",AA176="DSP"),(H176+M176+AD176)/3,IF(AND(H176="DSP",AD176="DSP"),(M176+T176+AA176)/3,IF(AND(M176="DSP",AD176="DSP"),(H176+T176+AA176)/3,IF(AND(T176="DSP",AD176="DSP"),(H176+M176+AA176)/3,IF(AND(AA176="DSP",AD176="DSP"),(H176+M176+T176)/3,IF(H176="DSP",(M176+T176+AA176+AD176)/4,IF(M176="DSP",(H176+T176+AA176+AD176)/4,IF(T176="DSP",(H176+M176+AA176+AD176)/4,IF(AA176="DSP",(H176+M176+T176+AD176)/4,IF(AD176="DSP",(H176+M176+T176+AA176)/4,SUM(H176+M176+T176+AA176+AD176)/5)))))))))))))))))))))))))))))))</f>
        <v>10.050000000000001</v>
      </c>
      <c r="AF176" s="88">
        <f t="shared" si="112"/>
        <v>10.050000000000001</v>
      </c>
      <c r="AG176" s="93">
        <f t="shared" ca="1" si="113"/>
        <v>418</v>
      </c>
      <c r="AH176" s="77">
        <f>IF(ISERROR(VLOOKUP(B176,'Notes Ecrit'!$A$2:$B$650,2,FALSE)),"ABI",(VLOOKUP(B176,'Notes Ecrit'!$A$2:$B$650,2,FALSE)))</f>
        <v>10</v>
      </c>
      <c r="AI176" s="88">
        <f t="shared" si="114"/>
        <v>10</v>
      </c>
      <c r="AJ176" s="94">
        <f t="shared" ca="1" si="115"/>
        <v>26</v>
      </c>
      <c r="AK176" s="307">
        <f t="shared" si="116"/>
        <v>10.025</v>
      </c>
      <c r="AL176" s="209"/>
      <c r="AM176" s="209"/>
      <c r="AN176" s="209"/>
      <c r="AO176" s="209"/>
      <c r="AP176" s="209"/>
    </row>
    <row r="177" spans="1:42" s="209" customFormat="1" ht="16.5" hidden="1" customHeight="1" thickBot="1" x14ac:dyDescent="0.3">
      <c r="A177" s="266" t="s">
        <v>1026</v>
      </c>
      <c r="B177" s="224">
        <v>21801674</v>
      </c>
      <c r="C177" s="225" t="s">
        <v>188</v>
      </c>
      <c r="D177" s="226" t="s">
        <v>189</v>
      </c>
      <c r="E177" s="196" t="s">
        <v>1025</v>
      </c>
      <c r="F177" s="184" t="str">
        <f>IF(E177="ABI","ABI",IF(E177="DSP","DSP",IF(E177="VAL","VAL",(VLOOKUP(E177,tpstest,2)))))</f>
        <v>DSP</v>
      </c>
      <c r="G177" s="185" t="str">
        <f>IF(F177="ABI",0,IF(F177="DSP","DSP",IF(F177="VAL","VAL",(IF(A177="F",VLOOKUP(F177,endurfille,2),VLOOKUP(F177,endurgarçon,2))))))</f>
        <v>DSP</v>
      </c>
      <c r="H177" s="85" t="str">
        <f>IF(G177="VAL","VALIDÉ",G177)</f>
        <v>DSP</v>
      </c>
      <c r="I177" s="196" t="s">
        <v>1025</v>
      </c>
      <c r="J177" s="185" t="str">
        <f>IF(I177="ABI",0,IF(I177="DSP","DSP",IF(I177="VAL","VAL",(IF(A177="F",VLOOKUP(I177,VIT20MF,2),VLOOKUP(I177,Vit20MG,2))))))</f>
        <v>DSP</v>
      </c>
      <c r="K177" s="196" t="s">
        <v>1025</v>
      </c>
      <c r="L177" s="185" t="str">
        <f>IF(K177="ABI",0,IF(K177="DSP","DSP",IF(K177="VAL","VAL",(IF(A177="F",VLOOKUP(K177,vit50mf,2),VLOOKUP(K177,vit50mg,2))))))</f>
        <v>DSP</v>
      </c>
      <c r="M177" s="85" t="str">
        <f>IF(OR(J177="DSP",L177="DSP"),"DSP",IF(L177="VAL","VALIDÉ",(J177+L177)/2))</f>
        <v>DSP</v>
      </c>
      <c r="N177" s="196" t="s">
        <v>1025</v>
      </c>
      <c r="O177" s="197"/>
      <c r="P177" s="186">
        <f>IF(OR(N177="DSP",N177="ABI",N177="VAL"),0,N177/O177)</f>
        <v>0</v>
      </c>
      <c r="Q177" s="185" t="str">
        <f>IF(N177="ABI",0,IF(N177="DSP","DSP",IF(N177="VAL","VAL",IF(A177="F",VLOOKUP(P177,forcefille,2),VLOOKUP(P177,forcegarçon,2)))))</f>
        <v>DSP</v>
      </c>
      <c r="R177" s="196" t="s">
        <v>1025</v>
      </c>
      <c r="S177" s="185" t="str">
        <f>IF(R177="ABI",0,IF(R177="DSP","DSP",IF(R177="VAL","VAL",IF(A177="F",VLOOKUP(R177,détfille,2),VLOOKUP(R177,détgarçon,2)))))</f>
        <v>DSP</v>
      </c>
      <c r="T177" s="85" t="str">
        <f>IF(OR(Q177="VAL",S177="VAL"),"VALIDÉ",IF(AND(Q177="DSP",S177="DSP"),"DSP",IF(Q177="DSP",S177*2,IF(S177="DSP",Q177*2,(Q177+S177)))))</f>
        <v>DSP</v>
      </c>
      <c r="U177" s="409" t="s">
        <v>1025</v>
      </c>
      <c r="V177" s="185" t="str">
        <f>IF(U177="ABI",0,IF(U177="DSP","DSP",IF(U177="VAL","VAL",IF(A177="F",VLOOKUP(U177,coorfille,2),VLOOKUP(U177,coorgarçon,2)))))</f>
        <v>DSP</v>
      </c>
      <c r="W177" s="196" t="s">
        <v>1025</v>
      </c>
      <c r="X177" s="185" t="str">
        <f>IF(W177="ABI",0,IF(W177="DSP","DSP",IF(W177="VAL","VAL",IF(A177="F",VLOOKUP(W177,SouplesseFille,2),VLOOKUP(W177,SouplesseGarçon,2)))))</f>
        <v>DSP</v>
      </c>
      <c r="Y177" s="196" t="s">
        <v>1025</v>
      </c>
      <c r="Z177" s="185" t="str">
        <f>IF(Y177="ABI",0,IF(Y177="DSP","DSP",IF(Y177="VAL","VAL",IF(A177="F",VLOOKUP(Y177,eqfille,2),VLOOKUP(Y177,eqgarçon,2)))))</f>
        <v>DSP</v>
      </c>
      <c r="AA177" s="85" t="str">
        <f>IF(AND(V177="DSP",X177="DSP",Z177="DSP"),"DSP",IF(AND(V177="DSP",X177="DSP"),Z177*4,IF(AND(V177="DSP",Z177="DSP"),X177*4,IF(AND(X177="DSP",Z177="DSP"),V177*2,IF(V177="DSP",(X177+Z177)*2,IF(X177="DSP",V177+Z177*2,IF(Z177="DSP",V177+X177*2,IF(Z177="VAL","VALIDÉ",V177+X177+Z177))))))))</f>
        <v>DSP</v>
      </c>
      <c r="AB177" s="196" t="s">
        <v>1025</v>
      </c>
      <c r="AC177" s="185" t="str">
        <f>IF(AB177="ABI",0,IF(AB177="DNF",0,IF(AB177="DSP","DSP",IF(AB177="VAL","VAL",(IF(A177="F",VLOOKUP(AB177,nagefille,2),VLOOKUP(AB177,nagegarçon,2)))))))</f>
        <v>DSP</v>
      </c>
      <c r="AD177" s="86" t="str">
        <f>IF(AC177="VAL","VALIDÉ",AC177)</f>
        <v>DSP</v>
      </c>
      <c r="AE177" s="87" t="str">
        <f>IF(AND(H177="DSP",M177="DSP",T177="DSP",AA177="DSP",AD177="DSP"),"DSP",IF(AND(H177="DSP",M177="DSP",T177="DSP",AA177="DSP"),AD177,IF(AND(H177="DSP",M177="DSP",T177="DSP",AD177="DSP"),AA177,IF(AND(H177="DSP",M177="DSP",AA177="DSP",AD177="DSP"),T177,IF(AND(H177="DSP",T177="DSP",AA177="DSP",AD177="DSP"),M177,IF(AND(M177="DSP",T177="DSP",AA177="DSP",AD177="DSP"),H177,IF(AND(T177="DSP",AA177="DSP",AD177="DSP"),(H177+M177)/2,IF(AND(M177="DSP",AA177="DSP",AD177="DSP"),(H177+T177)/2,IF(AND(H177="DSP",AA177="DSP",AD177="DSP"),(M177+T177)/2,IF(AND(M177="DSP",T177="DSP",AD177="DSP"),(H177+AA177)/2,IF(AND(H177="DSP",T177="DSP",AD177="DSP"),(M177+AA177)/2,IF(AND(H177="DSP",M177="DSP",AD177="DSP"),(T177+AA177)/2,IF(AND(M177="DSP",T177="DSP",AA177="DSP"),(H177+AD177)/2,IF(AND(H177="DSP",T177="DSP",AA177="DSP"),(M177+AD177)/2,IF(AND(H177="DSP",M177="DSP",AA177="DSP"),(T177+AD177)/2,IF(AND(H177="DSP",M177="DSP",T177="DSP"),(AA177+AD177)/2,IF(AND(H177="DSP",M177="DSP"),(T177+AA177+AD177)/3,IF(AND(H177="DSP",T177="DSP"),(M177+AA177+AD177)/3,IF(AND(M177="DSP",T177="DSP"),(H177+AA177+AD177)/3,IF(AND(H177="DSP",AA177="DSP"),(M177+T177+AD177)/3,IF(AND(M177="DSP",AA177="DSP"),(H177+T177+AD177)/3,IF(AND(T177="DSP",AA177="DSP"),(H177+M177+AD177)/3,IF(AND(H177="DSP",AD177="DSP"),(M177+T177+AA177)/3,IF(AND(M177="DSP",AD177="DSP"),(H177+T177+AA177)/3,IF(AND(T177="DSP",AD177="DSP"),(H177+M177+AA177)/3,IF(AND(AA177="DSP",AD177="DSP"),(H177+M177+T177)/3,IF(H177="DSP",(M177+T177+AA177+AD177)/4,IF(M177="DSP",(H177+T177+AA177+AD177)/4,IF(T177="DSP",(H177+M177+AA177+AD177)/4,IF(AA177="DSP",(H177+M177+T177+AD177)/4,IF(AD177="DSP",(H177+M177+T177+AA177)/4,SUM(H177+M177+T177+AA177+AD177)/5)))))))))))))))))))))))))))))))</f>
        <v>DSP</v>
      </c>
      <c r="AF177" s="88">
        <f t="shared" si="112"/>
        <v>0</v>
      </c>
      <c r="AG177" s="93">
        <f t="shared" ca="1" si="113"/>
        <v>584</v>
      </c>
      <c r="AH177" s="77">
        <f>IF(ISERROR(VLOOKUP(B177,'Notes Ecrit'!$A$2:$B$650,2,FALSE)),"ABI",(VLOOKUP(B177,'Notes Ecrit'!$A$2:$B$650,2,FALSE)))</f>
        <v>6</v>
      </c>
      <c r="AI177" s="88">
        <f t="shared" si="114"/>
        <v>6</v>
      </c>
      <c r="AJ177" s="94">
        <f t="shared" ca="1" si="115"/>
        <v>288</v>
      </c>
      <c r="AK177" s="307">
        <f t="shared" si="116"/>
        <v>6</v>
      </c>
      <c r="AL177" s="26"/>
      <c r="AM177" s="26"/>
      <c r="AN177" s="26"/>
      <c r="AO177" s="26"/>
      <c r="AP177" s="26"/>
    </row>
    <row r="178" spans="1:42" ht="16.5" hidden="1" customHeight="1" thickBot="1" x14ac:dyDescent="0.3">
      <c r="A178" s="266" t="s">
        <v>1026</v>
      </c>
      <c r="B178" s="346">
        <v>21818705</v>
      </c>
      <c r="C178" s="350" t="s">
        <v>1341</v>
      </c>
      <c r="D178" s="351" t="s">
        <v>190</v>
      </c>
      <c r="E178" s="196"/>
      <c r="F178" s="184"/>
      <c r="G178" s="185"/>
      <c r="H178" s="85"/>
      <c r="I178" s="196"/>
      <c r="J178" s="185"/>
      <c r="K178" s="196"/>
      <c r="L178" s="185"/>
      <c r="M178" s="85"/>
      <c r="N178" s="196"/>
      <c r="O178" s="197"/>
      <c r="P178" s="186"/>
      <c r="Q178" s="185"/>
      <c r="R178" s="196"/>
      <c r="S178" s="185"/>
      <c r="T178" s="85"/>
      <c r="U178" s="187"/>
      <c r="V178" s="185"/>
      <c r="W178" s="196"/>
      <c r="X178" s="185"/>
      <c r="Y178" s="196"/>
      <c r="Z178" s="185"/>
      <c r="AA178" s="85"/>
      <c r="AB178" s="266"/>
      <c r="AC178" s="185"/>
      <c r="AD178" s="86"/>
      <c r="AE178" s="329">
        <v>12.7</v>
      </c>
      <c r="AF178" s="88">
        <f t="shared" si="112"/>
        <v>12.7</v>
      </c>
      <c r="AG178" s="93">
        <f t="shared" ca="1" si="113"/>
        <v>112</v>
      </c>
      <c r="AH178" s="77">
        <f>IF(ISERROR(VLOOKUP(B178,'Notes Ecrit'!$A$2:$B$650,2,FALSE)),"ABI",(VLOOKUP(B178,'Notes Ecrit'!$A$2:$B$650,2,FALSE)))</f>
        <v>4</v>
      </c>
      <c r="AI178" s="88">
        <f t="shared" si="114"/>
        <v>4</v>
      </c>
      <c r="AJ178" s="94">
        <f t="shared" ca="1" si="115"/>
        <v>489</v>
      </c>
      <c r="AK178" s="307">
        <f t="shared" si="116"/>
        <v>8.35</v>
      </c>
    </row>
    <row r="179" spans="1:42" ht="16.5" customHeight="1" thickBot="1" x14ac:dyDescent="0.3">
      <c r="A179" s="266" t="s">
        <v>1026</v>
      </c>
      <c r="B179" s="224">
        <v>21903334</v>
      </c>
      <c r="C179" s="225" t="s">
        <v>541</v>
      </c>
      <c r="D179" s="226" t="s">
        <v>542</v>
      </c>
      <c r="E179" s="196">
        <v>20</v>
      </c>
      <c r="F179" s="184">
        <f>IF(E179="ABI","ABI",IF(E179="DSP","DSP",IF(E179="VAL","VAL",(VLOOKUP(E179,tpstest,2)))))</f>
        <v>19.5</v>
      </c>
      <c r="G179" s="185">
        <f>IF(F179="ABI",0,IF(F179="DSP","DSP",IF(F179="VAL","VAL",(IF(A179="F",VLOOKUP(F179,endurfille,2),VLOOKUP(F179,endurgarçon,2))))))</f>
        <v>17</v>
      </c>
      <c r="H179" s="85">
        <f>IF(G179="VAL","VALIDÉ",G179)</f>
        <v>17</v>
      </c>
      <c r="I179" s="196">
        <v>3.08</v>
      </c>
      <c r="J179" s="185">
        <f>IF(I179="ABI",0,IF(I179="DSP","DSP",IF(I179="VAL","VAL",(IF(A179="F",VLOOKUP(I179,VIT20MF,2),VLOOKUP(I179,Vit20MG,2))))))</f>
        <v>19</v>
      </c>
      <c r="K179" s="196">
        <v>6.4</v>
      </c>
      <c r="L179" s="185">
        <f>IF(K179="ABI",0,IF(K179="DSP","DSP",IF(K179="VAL","VAL",(IF(A179="F",VLOOKUP(K179,vit50mf,2),VLOOKUP(K179,vit50mg,2))))))</f>
        <v>14</v>
      </c>
      <c r="M179" s="85">
        <f>IF(OR(J179="DSP",L179="DSP"),"DSP",IF(L179="VAL","VALIDÉ",(J179+L179)/2))</f>
        <v>16.5</v>
      </c>
      <c r="N179" s="196">
        <v>70</v>
      </c>
      <c r="O179" s="197">
        <v>72</v>
      </c>
      <c r="P179" s="186">
        <f>IF(OR(N179="DSP",N179="ABI",N179="VAL"),0,N179/O179)</f>
        <v>0.97222222222222221</v>
      </c>
      <c r="Q179" s="185">
        <f>IF(N179="ABI",0,IF(N179="DSP","DSP",IF(N179="VAL","VAL",IF(A179="F",VLOOKUP(P179,forcefille,2),VLOOKUP(P179,forcegarçon,2)))))</f>
        <v>5</v>
      </c>
      <c r="R179" s="196">
        <v>43</v>
      </c>
      <c r="S179" s="185">
        <f>IF(R179="ABI",0,IF(R179="DSP","DSP",IF(R179="VAL","VAL",IF(A179="F",VLOOKUP(R179,détfille,2),VLOOKUP(R179,détgarçon,2)))))</f>
        <v>4</v>
      </c>
      <c r="T179" s="85">
        <f>IF(OR(Q179="VAL",S179="VAL"),"VALIDÉ",IF(AND(Q179="DSP",S179="DSP"),"DSP",IF(Q179="DSP",S179*2,IF(S179="DSP",Q179*2,(Q179+S179)))))</f>
        <v>9</v>
      </c>
      <c r="U179" s="187">
        <v>25.78</v>
      </c>
      <c r="V179" s="185">
        <f>IF(U179="ABI",0,IF(U179="DSP","DSP",IF(U179="VAL","VAL",IF(A179="F",VLOOKUP(U179,coorfille,2),VLOOKUP(U179,coorgarçon,2)))))</f>
        <v>5</v>
      </c>
      <c r="W179" s="196">
        <v>-9</v>
      </c>
      <c r="X179" s="185">
        <f>IF(W179="ABI",0,IF(W179="DSP","DSP",IF(W179="VAL","VAL",IF(A179="F",VLOOKUP(W179,SouplesseFille,2),VLOOKUP(W179,SouplesseGarçon,2)))))</f>
        <v>1</v>
      </c>
      <c r="Y179" s="196">
        <v>1</v>
      </c>
      <c r="Z179" s="185">
        <f>IF(Y179="ABI",0,IF(Y179="DSP","DSP",IF(Y179="VAL","VAL",IF(A179="F",VLOOKUP(Y179,eqfille,2),VLOOKUP(Y179,eqgarçon,2)))))</f>
        <v>4.5</v>
      </c>
      <c r="AA179" s="85">
        <f>IF(AND(V179="DSP",X179="DSP",Z179="DSP"),"DSP",IF(AND(V179="DSP",X179="DSP"),Z179*4,IF(AND(V179="DSP",Z179="DSP"),X179*4,IF(AND(X179="DSP",Z179="DSP"),V179*2,IF(V179="DSP",(X179+Z179)*2,IF(X179="DSP",V179+Z179*2,IF(Z179="DSP",V179+X179*2,IF(Z179="VAL","VALIDÉ",V179+X179+Z179))))))))</f>
        <v>10.5</v>
      </c>
      <c r="AB179" s="266">
        <v>32.950000000000003</v>
      </c>
      <c r="AC179" s="185">
        <f>IF(AB179="ABI",0,IF(AB179="DNF",0,IF(AB179="DSP","DSP",IF(AB179="VAL","VAL",(IF(A179="F",VLOOKUP(AB179,nagefille,2),VLOOKUP(AB179,nagegarçon,2)))))))</f>
        <v>15</v>
      </c>
      <c r="AD179" s="86">
        <f>IF(AC179="VAL","VALIDÉ",AC179)</f>
        <v>15</v>
      </c>
      <c r="AE179" s="87">
        <f>IF(AND(H179="DSP",M179="DSP",T179="DSP",AA179="DSP",AD179="DSP"),"DSP",IF(AND(H179="DSP",M179="DSP",T179="DSP",AA179="DSP"),AD179,IF(AND(H179="DSP",M179="DSP",T179="DSP",AD179="DSP"),AA179,IF(AND(H179="DSP",M179="DSP",AA179="DSP",AD179="DSP"),T179,IF(AND(H179="DSP",T179="DSP",AA179="DSP",AD179="DSP"),M179,IF(AND(M179="DSP",T179="DSP",AA179="DSP",AD179="DSP"),H179,IF(AND(T179="DSP",AA179="DSP",AD179="DSP"),(H179+M179)/2,IF(AND(M179="DSP",AA179="DSP",AD179="DSP"),(H179+T179)/2,IF(AND(H179="DSP",AA179="DSP",AD179="DSP"),(M179+T179)/2,IF(AND(M179="DSP",T179="DSP",AD179="DSP"),(H179+AA179)/2,IF(AND(H179="DSP",T179="DSP",AD179="DSP"),(M179+AA179)/2,IF(AND(H179="DSP",M179="DSP",AD179="DSP"),(T179+AA179)/2,IF(AND(M179="DSP",T179="DSP",AA179="DSP"),(H179+AD179)/2,IF(AND(H179="DSP",T179="DSP",AA179="DSP"),(M179+AD179)/2,IF(AND(H179="DSP",M179="DSP",AA179="DSP"),(T179+AD179)/2,IF(AND(H179="DSP",M179="DSP",T179="DSP"),(AA179+AD179)/2,IF(AND(H179="DSP",M179="DSP"),(T179+AA179+AD179)/3,IF(AND(H179="DSP",T179="DSP"),(M179+AA179+AD179)/3,IF(AND(M179="DSP",T179="DSP"),(H179+AA179+AD179)/3,IF(AND(H179="DSP",AA179="DSP"),(M179+T179+AD179)/3,IF(AND(M179="DSP",AA179="DSP"),(H179+T179+AD179)/3,IF(AND(T179="DSP",AA179="DSP"),(H179+M179+AD179)/3,IF(AND(H179="DSP",AD179="DSP"),(M179+T179+AA179)/3,IF(AND(M179="DSP",AD179="DSP"),(H179+T179+AA179)/3,IF(AND(T179="DSP",AD179="DSP"),(H179+M179+AA179)/3,IF(AND(AA179="DSP",AD179="DSP"),(H179+M179+T179)/3,IF(H179="DSP",(M179+T179+AA179+AD179)/4,IF(M179="DSP",(H179+T179+AA179+AD179)/4,IF(T179="DSP",(H179+M179+AA179+AD179)/4,IF(AA179="DSP",(H179+M179+T179+AD179)/4,IF(AD179="DSP",(H179+M179+T179+AA179)/4,SUM(H179+M179+T179+AA179+AD179)/5)))))))))))))))))))))))))))))))</f>
        <v>13.6</v>
      </c>
      <c r="AF179" s="88">
        <f t="shared" si="112"/>
        <v>13.6</v>
      </c>
      <c r="AG179" s="93">
        <f t="shared" ca="1" si="113"/>
        <v>39</v>
      </c>
      <c r="AH179" s="77">
        <f>IF(ISERROR(VLOOKUP(B179,'Notes Ecrit'!$A$2:$B$650,2,FALSE)),"ABI",(VLOOKUP(B179,'Notes Ecrit'!$A$2:$B$650,2,FALSE)))</f>
        <v>10.5</v>
      </c>
      <c r="AI179" s="88">
        <f t="shared" si="114"/>
        <v>10.5</v>
      </c>
      <c r="AJ179" s="94">
        <f t="shared" ca="1" si="115"/>
        <v>21</v>
      </c>
      <c r="AK179" s="307">
        <f t="shared" si="116"/>
        <v>12.05</v>
      </c>
      <c r="AL179" s="207"/>
      <c r="AM179" s="207"/>
      <c r="AN179" s="207"/>
      <c r="AO179" s="207"/>
      <c r="AP179" s="207"/>
    </row>
    <row r="180" spans="1:42" ht="16.5" customHeight="1" thickBot="1" x14ac:dyDescent="0.3">
      <c r="A180" s="266" t="s">
        <v>1026</v>
      </c>
      <c r="B180" s="224">
        <v>21905258</v>
      </c>
      <c r="C180" s="225" t="s">
        <v>543</v>
      </c>
      <c r="D180" s="226" t="s">
        <v>33</v>
      </c>
      <c r="E180" s="196">
        <v>17</v>
      </c>
      <c r="F180" s="184">
        <f>IF(E180="ABI","ABI",IF(E180="DSP","DSP",IF(E180="VAL","VAL",(VLOOKUP(E180,tpstest,2)))))</f>
        <v>18</v>
      </c>
      <c r="G180" s="185">
        <f>IF(F180="ABI",0,IF(F180="DSP","DSP",IF(F180="VAL","VAL",(IF(A180="F",VLOOKUP(F180,endurfille,2),VLOOKUP(F180,endurgarçon,2))))))</f>
        <v>14</v>
      </c>
      <c r="H180" s="85">
        <f>IF(G180="VAL","VALIDÉ",G180)</f>
        <v>14</v>
      </c>
      <c r="I180" s="196">
        <v>3.24</v>
      </c>
      <c r="J180" s="185">
        <f>IF(I180="ABI",0,IF(I180="DSP","DSP",IF(I180="VAL","VAL",(IF(A180="F",VLOOKUP(I180,VIT20MF,2),VLOOKUP(I180,Vit20MG,2))))))</f>
        <v>16</v>
      </c>
      <c r="K180" s="196">
        <v>6.67</v>
      </c>
      <c r="L180" s="185">
        <f>IF(K180="ABI",0,IF(K180="DSP","DSP",IF(K180="VAL","VAL",(IF(A180="F",VLOOKUP(K180,vit50mf,2),VLOOKUP(K180,vit50mg,2))))))</f>
        <v>12</v>
      </c>
      <c r="M180" s="85">
        <f>IF(OR(J180="DSP",L180="DSP"),"DSP",IF(L180="VAL","VALIDÉ",(J180+L180)/2))</f>
        <v>14</v>
      </c>
      <c r="N180" s="196">
        <v>58</v>
      </c>
      <c r="O180" s="197">
        <v>64</v>
      </c>
      <c r="P180" s="186">
        <f>IF(OR(N180="DSP",N180="ABI",N180="VAL"),0,N180/O180)</f>
        <v>0.90625</v>
      </c>
      <c r="Q180" s="185">
        <f>IF(N180="ABI",0,IF(N180="DSP","DSP",IF(N180="VAL","VAL",IF(A180="F",VLOOKUP(P180,forcefille,2),VLOOKUP(P180,forcegarçon,2)))))</f>
        <v>5</v>
      </c>
      <c r="R180" s="196">
        <v>44.3</v>
      </c>
      <c r="S180" s="185">
        <f>IF(R180="ABI",0,IF(R180="DSP","DSP",IF(R180="VAL","VAL",IF(A180="F",VLOOKUP(R180,détfille,2),VLOOKUP(R180,détgarçon,2)))))</f>
        <v>4</v>
      </c>
      <c r="T180" s="85">
        <f>IF(OR(Q180="VAL",S180="VAL"),"VALIDÉ",IF(AND(Q180="DSP",S180="DSP"),"DSP",IF(Q180="DSP",S180*2,IF(S180="DSP",Q180*2,(Q180+S180)))))</f>
        <v>9</v>
      </c>
      <c r="U180" s="187">
        <v>23.19</v>
      </c>
      <c r="V180" s="185">
        <f>IF(U180="ABI",0,IF(U180="DSP","DSP",IF(U180="VAL","VAL",IF(A180="F",VLOOKUP(U180,coorfille,2),VLOOKUP(U180,coorgarçon,2)))))</f>
        <v>6.25</v>
      </c>
      <c r="W180" s="196">
        <v>-8</v>
      </c>
      <c r="X180" s="185">
        <f>IF(W180="ABI",0,IF(W180="DSP","DSP",IF(W180="VAL","VAL",IF(A180="F",VLOOKUP(W180,SouplesseFille,2),VLOOKUP(W180,SouplesseGarçon,2)))))</f>
        <v>1</v>
      </c>
      <c r="Y180" s="196">
        <v>4</v>
      </c>
      <c r="Z180" s="185">
        <f>IF(Y180="ABI",0,IF(Y180="DSP","DSP",IF(Y180="VAL","VAL",IF(A180="F",VLOOKUP(Y180,eqfille,2),VLOOKUP(Y180,eqgarçon,2)))))</f>
        <v>3</v>
      </c>
      <c r="AA180" s="85">
        <f>IF(AND(V180="DSP",X180="DSP",Z180="DSP"),"DSP",IF(AND(V180="DSP",X180="DSP"),Z180*4,IF(AND(V180="DSP",Z180="DSP"),X180*4,IF(AND(X180="DSP",Z180="DSP"),V180*2,IF(V180="DSP",(X180+Z180)*2,IF(X180="DSP",V180+Z180*2,IF(Z180="DSP",V180+X180*2,IF(Z180="VAL","VALIDÉ",V180+X180+Z180))))))))</f>
        <v>10.25</v>
      </c>
      <c r="AB180" s="266">
        <v>38.25</v>
      </c>
      <c r="AC180" s="185">
        <f>IF(AB180="ABI",0,IF(AB180="DNF",0,IF(AB180="DSP","DSP",IF(AB180="VAL","VAL",(IF(A180="F",VLOOKUP(AB180,nagefille,2),VLOOKUP(AB180,nagegarçon,2)))))))</f>
        <v>11</v>
      </c>
      <c r="AD180" s="86">
        <f>IF(AC180="VAL","VALIDÉ",AC180)</f>
        <v>11</v>
      </c>
      <c r="AE180" s="87">
        <f>IF(AND(H180="DSP",M180="DSP",T180="DSP",AA180="DSP",AD180="DSP"),"DSP",IF(AND(H180="DSP",M180="DSP",T180="DSP",AA180="DSP"),AD180,IF(AND(H180="DSP",M180="DSP",T180="DSP",AD180="DSP"),AA180,IF(AND(H180="DSP",M180="DSP",AA180="DSP",AD180="DSP"),T180,IF(AND(H180="DSP",T180="DSP",AA180="DSP",AD180="DSP"),M180,IF(AND(M180="DSP",T180="DSP",AA180="DSP",AD180="DSP"),H180,IF(AND(T180="DSP",AA180="DSP",AD180="DSP"),(H180+M180)/2,IF(AND(M180="DSP",AA180="DSP",AD180="DSP"),(H180+T180)/2,IF(AND(H180="DSP",AA180="DSP",AD180="DSP"),(M180+T180)/2,IF(AND(M180="DSP",T180="DSP",AD180="DSP"),(H180+AA180)/2,IF(AND(H180="DSP",T180="DSP",AD180="DSP"),(M180+AA180)/2,IF(AND(H180="DSP",M180="DSP",AD180="DSP"),(T180+AA180)/2,IF(AND(M180="DSP",T180="DSP",AA180="DSP"),(H180+AD180)/2,IF(AND(H180="DSP",T180="DSP",AA180="DSP"),(M180+AD180)/2,IF(AND(H180="DSP",M180="DSP",AA180="DSP"),(T180+AD180)/2,IF(AND(H180="DSP",M180="DSP",T180="DSP"),(AA180+AD180)/2,IF(AND(H180="DSP",M180="DSP"),(T180+AA180+AD180)/3,IF(AND(H180="DSP",T180="DSP"),(M180+AA180+AD180)/3,IF(AND(M180="DSP",T180="DSP"),(H180+AA180+AD180)/3,IF(AND(H180="DSP",AA180="DSP"),(M180+T180+AD180)/3,IF(AND(M180="DSP",AA180="DSP"),(H180+T180+AD180)/3,IF(AND(T180="DSP",AA180="DSP"),(H180+M180+AD180)/3,IF(AND(H180="DSP",AD180="DSP"),(M180+T180+AA180)/3,IF(AND(M180="DSP",AD180="DSP"),(H180+T180+AA180)/3,IF(AND(T180="DSP",AD180="DSP"),(H180+M180+AA180)/3,IF(AND(AA180="DSP",AD180="DSP"),(H180+M180+T180)/3,IF(H180="DSP",(M180+T180+AA180+AD180)/4,IF(M180="DSP",(H180+T180+AA180+AD180)/4,IF(T180="DSP",(H180+M180+AA180+AD180)/4,IF(AA180="DSP",(H180+M180+T180+AD180)/4,IF(AD180="DSP",(H180+M180+T180+AA180)/4,SUM(H180+M180+T180+AA180+AD180)/5)))))))))))))))))))))))))))))))</f>
        <v>11.65</v>
      </c>
      <c r="AF180" s="88">
        <f t="shared" si="112"/>
        <v>11.65</v>
      </c>
      <c r="AG180" s="93">
        <f t="shared" ca="1" si="113"/>
        <v>235</v>
      </c>
      <c r="AH180" s="77">
        <f>IF(ISERROR(VLOOKUP(B180,'Notes Ecrit'!$A$2:$B$650,2,FALSE)),"ABI",(VLOOKUP(B180,'Notes Ecrit'!$A$2:$B$650,2,FALSE)))</f>
        <v>6</v>
      </c>
      <c r="AI180" s="88">
        <f t="shared" si="114"/>
        <v>6</v>
      </c>
      <c r="AJ180" s="94">
        <f t="shared" ca="1" si="115"/>
        <v>288</v>
      </c>
      <c r="AK180" s="307">
        <f t="shared" si="116"/>
        <v>8.8249999999999993</v>
      </c>
    </row>
    <row r="181" spans="1:42" s="198" customFormat="1" ht="13.5" customHeight="1" thickBot="1" x14ac:dyDescent="0.3">
      <c r="A181" s="266" t="s">
        <v>74</v>
      </c>
      <c r="B181" s="224">
        <v>21905145</v>
      </c>
      <c r="C181" s="225" t="s">
        <v>544</v>
      </c>
      <c r="D181" s="226" t="s">
        <v>545</v>
      </c>
      <c r="E181" s="196">
        <v>17</v>
      </c>
      <c r="F181" s="184">
        <f>IF(E181="ABI","ABI",IF(E181="DSP","DSP",IF(E181="VAL","VAL",(VLOOKUP(E181,tpstest,2)))))</f>
        <v>18</v>
      </c>
      <c r="G181" s="185">
        <f>IF(F181="ABI",0,IF(F181="DSP","DSP",IF(F181="VAL","VAL",(IF(A181="F",VLOOKUP(F181,endurfille,2),VLOOKUP(F181,endurgarçon,2))))))</f>
        <v>17</v>
      </c>
      <c r="H181" s="85">
        <f>IF(G181="VAL","VALIDÉ",G181)</f>
        <v>17</v>
      </c>
      <c r="I181" s="196">
        <v>3.44</v>
      </c>
      <c r="J181" s="185">
        <f>IF(I181="ABI",0,IF(I181="DSP","DSP",IF(I181="VAL","VAL",(IF(A181="F",VLOOKUP(I181,VIT20MF,2),VLOOKUP(I181,Vit20MG,2))))))</f>
        <v>17</v>
      </c>
      <c r="K181" s="196">
        <v>7.38</v>
      </c>
      <c r="L181" s="185">
        <f>IF(K181="ABI",0,IF(K181="DSP","DSP",IF(K181="VAL","VAL",(IF(A181="F",VLOOKUP(K181,vit50mf,2),VLOOKUP(K181,vit50mg,2))))))</f>
        <v>13</v>
      </c>
      <c r="M181" s="85">
        <f>IF(OR(J181="DSP",L181="DSP"),"DSP",IF(L181="VAL","VALIDÉ",(J181+L181)/2))</f>
        <v>15</v>
      </c>
      <c r="N181" s="196">
        <v>35</v>
      </c>
      <c r="O181" s="197">
        <v>69</v>
      </c>
      <c r="P181" s="186">
        <f>IF(OR(N181="DSP",N181="ABI",N181="VAL"),0,N181/O181)</f>
        <v>0.50724637681159424</v>
      </c>
      <c r="Q181" s="185">
        <f>IF(N181="ABI",0,IF(N181="DSP","DSP",IF(N181="VAL","VAL",IF(A181="F",VLOOKUP(P181,forcefille,2),VLOOKUP(P181,forcegarçon,2)))))</f>
        <v>5</v>
      </c>
      <c r="R181" s="196">
        <v>34.799999999999997</v>
      </c>
      <c r="S181" s="185">
        <f>IF(R181="ABI",0,IF(R181="DSP","DSP",IF(R181="VAL","VAL",IF(A181="F",VLOOKUP(R181,détfille,2),VLOOKUP(R181,détgarçon,2)))))</f>
        <v>6</v>
      </c>
      <c r="T181" s="85">
        <f>IF(OR(Q181="VAL",S181="VAL"),"VALIDÉ",IF(AND(Q181="DSP",S181="DSP"),"DSP",IF(Q181="DSP",S181*2,IF(S181="DSP",Q181*2,(Q181+S181)))))</f>
        <v>11</v>
      </c>
      <c r="U181" s="187">
        <v>25.93</v>
      </c>
      <c r="V181" s="185">
        <f>IF(U181="ABI",0,IF(U181="DSP","DSP",IF(U181="VAL","VAL",IF(A181="F",VLOOKUP(U181,coorfille,2),VLOOKUP(U181,coorgarçon,2)))))</f>
        <v>6</v>
      </c>
      <c r="W181" s="196">
        <v>0</v>
      </c>
      <c r="X181" s="185">
        <f>IF(W181="ABI",0,IF(W181="DSP","DSP",IF(W181="VAL","VAL",IF(A181="F",VLOOKUP(W181,SouplesseFille,2),VLOOKUP(W181,SouplesseGarçon,2)))))</f>
        <v>2.5</v>
      </c>
      <c r="Y181" s="196">
        <v>2</v>
      </c>
      <c r="Z181" s="185">
        <f>IF(Y181="ABI",0,IF(Y181="DSP","DSP",IF(Y181="VAL","VAL",IF(A181="F",VLOOKUP(Y181,eqfille,2),VLOOKUP(Y181,eqgarçon,2)))))</f>
        <v>4</v>
      </c>
      <c r="AA181" s="85">
        <f>IF(AND(V181="DSP",X181="DSP",Z181="DSP"),"DSP",IF(AND(V181="DSP",X181="DSP"),Z181*4,IF(AND(V181="DSP",Z181="DSP"),X181*4,IF(AND(X181="DSP",Z181="DSP"),V181*2,IF(V181="DSP",(X181+Z181)*2,IF(X181="DSP",V181+Z181*2,IF(Z181="DSP",V181+X181*2,IF(Z181="VAL","VALIDÉ",V181+X181+Z181))))))))</f>
        <v>12.5</v>
      </c>
      <c r="AB181" s="266">
        <v>44.09</v>
      </c>
      <c r="AC181" s="185">
        <f>IF(AB181="ABI",0,IF(AB181="DNF",0,IF(AB181="DSP","DSP",IF(AB181="VAL","VAL",(IF(A181="F",VLOOKUP(AB181,nagefille,2),VLOOKUP(AB181,nagegarçon,2)))))))</f>
        <v>11</v>
      </c>
      <c r="AD181" s="86">
        <f>IF(AC181="VAL","VALIDÉ",AC181)</f>
        <v>11</v>
      </c>
      <c r="AE181" s="87">
        <f>IF(AND(H181="DSP",M181="DSP",T181="DSP",AA181="DSP",AD181="DSP"),"DSP",IF(AND(H181="DSP",M181="DSP",T181="DSP",AA181="DSP"),AD181,IF(AND(H181="DSP",M181="DSP",T181="DSP",AD181="DSP"),AA181,IF(AND(H181="DSP",M181="DSP",AA181="DSP",AD181="DSP"),T181,IF(AND(H181="DSP",T181="DSP",AA181="DSP",AD181="DSP"),M181,IF(AND(M181="DSP",T181="DSP",AA181="DSP",AD181="DSP"),H181,IF(AND(T181="DSP",AA181="DSP",AD181="DSP"),(H181+M181)/2,IF(AND(M181="DSP",AA181="DSP",AD181="DSP"),(H181+T181)/2,IF(AND(H181="DSP",AA181="DSP",AD181="DSP"),(M181+T181)/2,IF(AND(M181="DSP",T181="DSP",AD181="DSP"),(H181+AA181)/2,IF(AND(H181="DSP",T181="DSP",AD181="DSP"),(M181+AA181)/2,IF(AND(H181="DSP",M181="DSP",AD181="DSP"),(T181+AA181)/2,IF(AND(M181="DSP",T181="DSP",AA181="DSP"),(H181+AD181)/2,IF(AND(H181="DSP",T181="DSP",AA181="DSP"),(M181+AD181)/2,IF(AND(H181="DSP",M181="DSP",AA181="DSP"),(T181+AD181)/2,IF(AND(H181="DSP",M181="DSP",T181="DSP"),(AA181+AD181)/2,IF(AND(H181="DSP",M181="DSP"),(T181+AA181+AD181)/3,IF(AND(H181="DSP",T181="DSP"),(M181+AA181+AD181)/3,IF(AND(M181="DSP",T181="DSP"),(H181+AA181+AD181)/3,IF(AND(H181="DSP",AA181="DSP"),(M181+T181+AD181)/3,IF(AND(M181="DSP",AA181="DSP"),(H181+T181+AD181)/3,IF(AND(T181="DSP",AA181="DSP"),(H181+M181+AD181)/3,IF(AND(H181="DSP",AD181="DSP"),(M181+T181+AA181)/3,IF(AND(M181="DSP",AD181="DSP"),(H181+T181+AA181)/3,IF(AND(T181="DSP",AD181="DSP"),(H181+M181+AA181)/3,IF(AND(AA181="DSP",AD181="DSP"),(H181+M181+T181)/3,IF(H181="DSP",(M181+T181+AA181+AD181)/4,IF(M181="DSP",(H181+T181+AA181+AD181)/4,IF(T181="DSP",(H181+M181+AA181+AD181)/4,IF(AA181="DSP",(H181+M181+T181+AD181)/4,IF(AD181="DSP",(H181+M181+T181+AA181)/4,SUM(H181+M181+T181+AA181+AD181)/5)))))))))))))))))))))))))))))))</f>
        <v>13.3</v>
      </c>
      <c r="AF181" s="88">
        <f t="shared" si="112"/>
        <v>13.3</v>
      </c>
      <c r="AG181" s="93">
        <f t="shared" ca="1" si="113"/>
        <v>57</v>
      </c>
      <c r="AH181" s="77">
        <f>IF(ISERROR(VLOOKUP(B181,'Notes Ecrit'!$A$2:$B$650,2,FALSE)),"ABI",(VLOOKUP(B181,'Notes Ecrit'!$A$2:$B$650,2,FALSE)))</f>
        <v>4</v>
      </c>
      <c r="AI181" s="88">
        <f t="shared" si="114"/>
        <v>4</v>
      </c>
      <c r="AJ181" s="94">
        <f t="shared" ca="1" si="115"/>
        <v>489</v>
      </c>
      <c r="AK181" s="307">
        <f t="shared" si="116"/>
        <v>8.65</v>
      </c>
      <c r="AL181" s="209"/>
      <c r="AM181" s="209"/>
      <c r="AN181" s="209"/>
      <c r="AO181" s="209"/>
      <c r="AP181" s="209"/>
    </row>
    <row r="182" spans="1:42" ht="16.5" customHeight="1" thickBot="1" x14ac:dyDescent="0.3">
      <c r="A182" s="266" t="s">
        <v>74</v>
      </c>
      <c r="B182" s="224">
        <v>21903438</v>
      </c>
      <c r="C182" s="225" t="s">
        <v>546</v>
      </c>
      <c r="D182" s="226" t="s">
        <v>137</v>
      </c>
      <c r="E182" s="196">
        <v>19</v>
      </c>
      <c r="F182" s="184">
        <f>IF(E182="ABI","ABI",IF(E182="DSP","DSP",IF(E182="VAL","VAL",(VLOOKUP(E182,tpstest,2)))))</f>
        <v>19</v>
      </c>
      <c r="G182" s="185">
        <f>IF(F182="ABI",0,IF(F182="DSP","DSP",IF(F182="VAL","VAL",(IF(A182="F",VLOOKUP(F182,endurfille,2),VLOOKUP(F182,endurgarçon,2))))))</f>
        <v>19</v>
      </c>
      <c r="H182" s="85">
        <f>IF(G182="VAL","VALIDÉ",G182)</f>
        <v>19</v>
      </c>
      <c r="I182" s="196">
        <v>3.63</v>
      </c>
      <c r="J182" s="185">
        <f>IF(I182="ABI",0,IF(I182="DSP","DSP",IF(I182="VAL","VAL",(IF(A182="F",VLOOKUP(I182,VIT20MF,2),VLOOKUP(I182,Vit20MG,2))))))</f>
        <v>14</v>
      </c>
      <c r="K182" s="196">
        <v>7.9</v>
      </c>
      <c r="L182" s="185">
        <f>IF(K182="ABI",0,IF(K182="DSP","DSP",IF(K182="VAL","VAL",(IF(A182="F",VLOOKUP(K182,vit50mf,2),VLOOKUP(K182,vit50mg,2))))))</f>
        <v>10</v>
      </c>
      <c r="M182" s="85">
        <f>IF(OR(J182="DSP",L182="DSP"),"DSP",IF(L182="VAL","VALIDÉ",(J182+L182)/2))</f>
        <v>12</v>
      </c>
      <c r="N182" s="196">
        <v>44</v>
      </c>
      <c r="O182" s="197">
        <v>54</v>
      </c>
      <c r="P182" s="186">
        <f>IF(OR(N182="DSP",N182="ABI",N182="VAL"),0,N182/O182)</f>
        <v>0.81481481481481477</v>
      </c>
      <c r="Q182" s="185">
        <f>IF(N182="ABI",0,IF(N182="DSP","DSP",IF(N182="VAL","VAL",IF(A182="F",VLOOKUP(P182,forcefille,2),VLOOKUP(P182,forcegarçon,2)))))</f>
        <v>7</v>
      </c>
      <c r="R182" s="196">
        <v>35.9</v>
      </c>
      <c r="S182" s="185">
        <f>IF(R182="ABI",0,IF(R182="DSP","DSP",IF(R182="VAL","VAL",IF(A182="F",VLOOKUP(R182,détfille,2),VLOOKUP(R182,détgarçon,2)))))</f>
        <v>6</v>
      </c>
      <c r="T182" s="85">
        <f>IF(OR(Q182="VAL",S182="VAL"),"VALIDÉ",IF(AND(Q182="DSP",S182="DSP"),"DSP",IF(Q182="DSP",S182*2,IF(S182="DSP",Q182*2,(Q182+S182)))))</f>
        <v>13</v>
      </c>
      <c r="U182" s="187">
        <v>28.71</v>
      </c>
      <c r="V182" s="185">
        <f>IF(U182="ABI",0,IF(U182="DSP","DSP",IF(U182="VAL","VAL",IF(A182="F",VLOOKUP(U182,coorfille,2),VLOOKUP(U182,coorgarçon,2)))))</f>
        <v>4.5</v>
      </c>
      <c r="W182" s="196">
        <v>4</v>
      </c>
      <c r="X182" s="185">
        <f>IF(W182="ABI",0,IF(W182="DSP","DSP",IF(W182="VAL","VAL",IF(A182="F",VLOOKUP(W182,SouplesseFille,2),VLOOKUP(W182,SouplesseGarçon,2)))))</f>
        <v>3.25</v>
      </c>
      <c r="Y182" s="196">
        <v>0</v>
      </c>
      <c r="Z182" s="185">
        <f>IF(Y182="ABI",0,IF(Y182="DSP","DSP",IF(Y182="VAL","VAL",IF(A182="F",VLOOKUP(Y182,eqfille,2),VLOOKUP(Y182,eqgarçon,2)))))</f>
        <v>5</v>
      </c>
      <c r="AA182" s="85">
        <f>IF(AND(V182="DSP",X182="DSP",Z182="DSP"),"DSP",IF(AND(V182="DSP",X182="DSP"),Z182*4,IF(AND(V182="DSP",Z182="DSP"),X182*4,IF(AND(X182="DSP",Z182="DSP"),V182*2,IF(V182="DSP",(X182+Z182)*2,IF(X182="DSP",V182+Z182*2,IF(Z182="DSP",V182+X182*2,IF(Z182="VAL","VALIDÉ",V182+X182+Z182))))))))</f>
        <v>12.75</v>
      </c>
      <c r="AB182" s="266">
        <v>60</v>
      </c>
      <c r="AC182" s="185">
        <f>IF(AB182="ABI",0,IF(AB182="DNF",0,IF(AB182="DSP","DSP",IF(AB182="VAL","VAL",(IF(A182="F",VLOOKUP(AB182,nagefille,2),VLOOKUP(AB182,nagegarçon,2)))))))</f>
        <v>5</v>
      </c>
      <c r="AD182" s="86">
        <f>IF(AC182="VAL","VALIDÉ",AC182)</f>
        <v>5</v>
      </c>
      <c r="AE182" s="87">
        <f>IF(AND(H182="DSP",M182="DSP",T182="DSP",AA182="DSP",AD182="DSP"),"DSP",IF(AND(H182="DSP",M182="DSP",T182="DSP",AA182="DSP"),AD182,IF(AND(H182="DSP",M182="DSP",T182="DSP",AD182="DSP"),AA182,IF(AND(H182="DSP",M182="DSP",AA182="DSP",AD182="DSP"),T182,IF(AND(H182="DSP",T182="DSP",AA182="DSP",AD182="DSP"),M182,IF(AND(M182="DSP",T182="DSP",AA182="DSP",AD182="DSP"),H182,IF(AND(T182="DSP",AA182="DSP",AD182="DSP"),(H182+M182)/2,IF(AND(M182="DSP",AA182="DSP",AD182="DSP"),(H182+T182)/2,IF(AND(H182="DSP",AA182="DSP",AD182="DSP"),(M182+T182)/2,IF(AND(M182="DSP",T182="DSP",AD182="DSP"),(H182+AA182)/2,IF(AND(H182="DSP",T182="DSP",AD182="DSP"),(M182+AA182)/2,IF(AND(H182="DSP",M182="DSP",AD182="DSP"),(T182+AA182)/2,IF(AND(M182="DSP",T182="DSP",AA182="DSP"),(H182+AD182)/2,IF(AND(H182="DSP",T182="DSP",AA182="DSP"),(M182+AD182)/2,IF(AND(H182="DSP",M182="DSP",AA182="DSP"),(T182+AD182)/2,IF(AND(H182="DSP",M182="DSP",T182="DSP"),(AA182+AD182)/2,IF(AND(H182="DSP",M182="DSP"),(T182+AA182+AD182)/3,IF(AND(H182="DSP",T182="DSP"),(M182+AA182+AD182)/3,IF(AND(M182="DSP",T182="DSP"),(H182+AA182+AD182)/3,IF(AND(H182="DSP",AA182="DSP"),(M182+T182+AD182)/3,IF(AND(M182="DSP",AA182="DSP"),(H182+T182+AD182)/3,IF(AND(T182="DSP",AA182="DSP"),(H182+M182+AD182)/3,IF(AND(H182="DSP",AD182="DSP"),(M182+T182+AA182)/3,IF(AND(M182="DSP",AD182="DSP"),(H182+T182+AA182)/3,IF(AND(T182="DSP",AD182="DSP"),(H182+M182+AA182)/3,IF(AND(AA182="DSP",AD182="DSP"),(H182+M182+T182)/3,IF(H182="DSP",(M182+T182+AA182+AD182)/4,IF(M182="DSP",(H182+T182+AA182+AD182)/4,IF(T182="DSP",(H182+M182+AA182+AD182)/4,IF(AA182="DSP",(H182+M182+T182+AD182)/4,IF(AD182="DSP",(H182+M182+T182+AA182)/4,SUM(H182+M182+T182+AA182+AD182)/5)))))))))))))))))))))))))))))))</f>
        <v>12.35</v>
      </c>
      <c r="AF182" s="88">
        <f t="shared" si="112"/>
        <v>12.35</v>
      </c>
      <c r="AG182" s="93">
        <f t="shared" ca="1" si="113"/>
        <v>146</v>
      </c>
      <c r="AH182" s="77">
        <f>IF(ISERROR(VLOOKUP(B182,'Notes Ecrit'!$A$2:$B$650,2,FALSE)),"ABI",(VLOOKUP(B182,'Notes Ecrit'!$A$2:$B$650,2,FALSE)))</f>
        <v>7.5</v>
      </c>
      <c r="AI182" s="88">
        <f t="shared" si="114"/>
        <v>7.5</v>
      </c>
      <c r="AJ182" s="94">
        <f t="shared" ca="1" si="115"/>
        <v>137</v>
      </c>
      <c r="AK182" s="307">
        <f t="shared" si="116"/>
        <v>9.9250000000000007</v>
      </c>
      <c r="AL182" s="207"/>
      <c r="AM182" s="207"/>
      <c r="AN182" s="207"/>
      <c r="AO182" s="207"/>
      <c r="AP182" s="207"/>
    </row>
    <row r="183" spans="1:42" ht="16.5" customHeight="1" thickBot="1" x14ac:dyDescent="0.3">
      <c r="A183" s="266" t="s">
        <v>1026</v>
      </c>
      <c r="B183" s="224">
        <v>21910870</v>
      </c>
      <c r="C183" s="226" t="s">
        <v>547</v>
      </c>
      <c r="D183" s="226" t="s">
        <v>266</v>
      </c>
      <c r="E183" s="196">
        <v>19</v>
      </c>
      <c r="F183" s="184">
        <f>IF(E183="ABI","ABI",IF(E183="DSP","DSP",IF(E183="VAL","VAL",(VLOOKUP(E183,tpstest,2)))))</f>
        <v>19</v>
      </c>
      <c r="G183" s="185">
        <f>IF(F183="ABI",0,IF(F183="DSP","DSP",IF(F183="VAL","VAL",(IF(A183="F",VLOOKUP(F183,endurfille,2),VLOOKUP(F183,endurgarçon,2))))))</f>
        <v>16</v>
      </c>
      <c r="H183" s="85">
        <f>IF(G183="VAL","VALIDÉ",G183)</f>
        <v>16</v>
      </c>
      <c r="I183" s="196">
        <v>3.09</v>
      </c>
      <c r="J183" s="185">
        <f>IF(I183="ABI",0,IF(I183="DSP","DSP",IF(I183="VAL","VAL",(IF(A183="F",VLOOKUP(I183,VIT20MF,2),VLOOKUP(I183,Vit20MG,2))))))</f>
        <v>19</v>
      </c>
      <c r="K183" s="196">
        <v>6.49</v>
      </c>
      <c r="L183" s="185">
        <f>IF(K183="ABI",0,IF(K183="DSP","DSP",IF(K183="VAL","VAL",(IF(A183="F",VLOOKUP(K183,vit50mf,2),VLOOKUP(K183,vit50mg,2))))))</f>
        <v>13</v>
      </c>
      <c r="M183" s="85">
        <f>IF(OR(J183="DSP",L183="DSP"),"DSP",IF(L183="VAL","VALIDÉ",(J183+L183)/2))</f>
        <v>16</v>
      </c>
      <c r="N183" s="196">
        <v>71</v>
      </c>
      <c r="O183" s="197">
        <v>64</v>
      </c>
      <c r="P183" s="186">
        <f>IF(OR(N183="DSP",N183="ABI",N183="VAL"),0,N183/O183)</f>
        <v>1.109375</v>
      </c>
      <c r="Q183" s="185">
        <f>IF(N183="ABI",0,IF(N183="DSP","DSP",IF(N183="VAL","VAL",IF(A183="F",VLOOKUP(P183,forcefille,2),VLOOKUP(P183,forcegarçon,2)))))</f>
        <v>6</v>
      </c>
      <c r="R183" s="196">
        <v>47.4</v>
      </c>
      <c r="S183" s="185">
        <f>IF(R183="ABI",0,IF(R183="DSP","DSP",IF(R183="VAL","VAL",IF(A183="F",VLOOKUP(R183,détfille,2),VLOOKUP(R183,détgarçon,2)))))</f>
        <v>5</v>
      </c>
      <c r="T183" s="85">
        <f>IF(OR(Q183="VAL",S183="VAL"),"VALIDÉ",IF(AND(Q183="DSP",S183="DSP"),"DSP",IF(Q183="DSP",S183*2,IF(S183="DSP",Q183*2,(Q183+S183)))))</f>
        <v>11</v>
      </c>
      <c r="U183" s="187" t="s">
        <v>329</v>
      </c>
      <c r="V183" s="185">
        <f>IF(U183="ABI",0,IF(U183="DSP","DSP",IF(U183="VAL","VAL",IF(A183="F",VLOOKUP(U183,coorfille,2),VLOOKUP(U183,coorgarçon,2)))))</f>
        <v>0</v>
      </c>
      <c r="W183" s="196">
        <v>2</v>
      </c>
      <c r="X183" s="185">
        <f>IF(W183="ABI",0,IF(W183="DSP","DSP",IF(W183="VAL","VAL",IF(A183="F",VLOOKUP(W183,SouplesseFille,2),VLOOKUP(W183,SouplesseGarçon,2)))))</f>
        <v>3</v>
      </c>
      <c r="Y183" s="196">
        <v>1</v>
      </c>
      <c r="Z183" s="185">
        <f>IF(Y183="ABI",0,IF(Y183="DSP","DSP",IF(Y183="VAL","VAL",IF(A183="F",VLOOKUP(Y183,eqfille,2),VLOOKUP(Y183,eqgarçon,2)))))</f>
        <v>4.5</v>
      </c>
      <c r="AA183" s="85">
        <f>IF(AND(V183="DSP",X183="DSP",Z183="DSP"),"DSP",IF(AND(V183="DSP",X183="DSP"),Z183*4,IF(AND(V183="DSP",Z183="DSP"),X183*4,IF(AND(X183="DSP",Z183="DSP"),V183*2,IF(V183="DSP",(X183+Z183)*2,IF(X183="DSP",V183+Z183*2,IF(Z183="DSP",V183+X183*2,IF(Z183="VAL","VALIDÉ",V183+X183+Z183))))))))</f>
        <v>7.5</v>
      </c>
      <c r="AB183" s="266">
        <v>38.67</v>
      </c>
      <c r="AC183" s="185">
        <f>IF(AB183="ABI",0,IF(AB183="DNF",0,IF(AB183="DSP","DSP",IF(AB183="VAL","VAL",(IF(A183="F",VLOOKUP(AB183,nagefille,2),VLOOKUP(AB183,nagegarçon,2)))))))</f>
        <v>11</v>
      </c>
      <c r="AD183" s="86">
        <f>IF(AC183="VAL","VALIDÉ",AC183)</f>
        <v>11</v>
      </c>
      <c r="AE183" s="87">
        <f>IF(AND(H183="DSP",M183="DSP",T183="DSP",AA183="DSP",AD183="DSP"),"DSP",IF(AND(H183="DSP",M183="DSP",T183="DSP",AA183="DSP"),AD183,IF(AND(H183="DSP",M183="DSP",T183="DSP",AD183="DSP"),AA183,IF(AND(H183="DSP",M183="DSP",AA183="DSP",AD183="DSP"),T183,IF(AND(H183="DSP",T183="DSP",AA183="DSP",AD183="DSP"),M183,IF(AND(M183="DSP",T183="DSP",AA183="DSP",AD183="DSP"),H183,IF(AND(T183="DSP",AA183="DSP",AD183="DSP"),(H183+M183)/2,IF(AND(M183="DSP",AA183="DSP",AD183="DSP"),(H183+T183)/2,IF(AND(H183="DSP",AA183="DSP",AD183="DSP"),(M183+T183)/2,IF(AND(M183="DSP",T183="DSP",AD183="DSP"),(H183+AA183)/2,IF(AND(H183="DSP",T183="DSP",AD183="DSP"),(M183+AA183)/2,IF(AND(H183="DSP",M183="DSP",AD183="DSP"),(T183+AA183)/2,IF(AND(M183="DSP",T183="DSP",AA183="DSP"),(H183+AD183)/2,IF(AND(H183="DSP",T183="DSP",AA183="DSP"),(M183+AD183)/2,IF(AND(H183="DSP",M183="DSP",AA183="DSP"),(T183+AD183)/2,IF(AND(H183="DSP",M183="DSP",T183="DSP"),(AA183+AD183)/2,IF(AND(H183="DSP",M183="DSP"),(T183+AA183+AD183)/3,IF(AND(H183="DSP",T183="DSP"),(M183+AA183+AD183)/3,IF(AND(M183="DSP",T183="DSP"),(H183+AA183+AD183)/3,IF(AND(H183="DSP",AA183="DSP"),(M183+T183+AD183)/3,IF(AND(M183="DSP",AA183="DSP"),(H183+T183+AD183)/3,IF(AND(T183="DSP",AA183="DSP"),(H183+M183+AD183)/3,IF(AND(H183="DSP",AD183="DSP"),(M183+T183+AA183)/3,IF(AND(M183="DSP",AD183="DSP"),(H183+T183+AA183)/3,IF(AND(T183="DSP",AD183="DSP"),(H183+M183+AA183)/3,IF(AND(AA183="DSP",AD183="DSP"),(H183+M183+T183)/3,IF(H183="DSP",(M183+T183+AA183+AD183)/4,IF(M183="DSP",(H183+T183+AA183+AD183)/4,IF(T183="DSP",(H183+M183+AA183+AD183)/4,IF(AA183="DSP",(H183+M183+T183+AD183)/4,IF(AD183="DSP",(H183+M183+T183+AA183)/4,SUM(H183+M183+T183+AA183+AD183)/5)))))))))))))))))))))))))))))))</f>
        <v>12.3</v>
      </c>
      <c r="AF183" s="88">
        <f t="shared" si="112"/>
        <v>12.3</v>
      </c>
      <c r="AG183" s="93">
        <f t="shared" ca="1" si="113"/>
        <v>150</v>
      </c>
      <c r="AH183" s="77">
        <f>IF(ISERROR(VLOOKUP(B183,'Notes Ecrit'!$A$2:$B$650,2,FALSE)),"ABI",(VLOOKUP(B183,'Notes Ecrit'!$A$2:$B$650,2,FALSE)))</f>
        <v>7.5</v>
      </c>
      <c r="AI183" s="88">
        <f t="shared" si="114"/>
        <v>7.5</v>
      </c>
      <c r="AJ183" s="94">
        <f t="shared" ca="1" si="115"/>
        <v>137</v>
      </c>
      <c r="AK183" s="307">
        <f t="shared" si="116"/>
        <v>9.9</v>
      </c>
    </row>
    <row r="184" spans="1:42" ht="16.5" hidden="1" customHeight="1" thickBot="1" x14ac:dyDescent="0.3">
      <c r="A184" s="266" t="s">
        <v>1026</v>
      </c>
      <c r="B184" s="346">
        <v>21802923</v>
      </c>
      <c r="C184" s="350" t="s">
        <v>1346</v>
      </c>
      <c r="D184" s="351" t="s">
        <v>191</v>
      </c>
      <c r="E184" s="196"/>
      <c r="F184" s="184"/>
      <c r="G184" s="185"/>
      <c r="H184" s="85"/>
      <c r="I184" s="196"/>
      <c r="J184" s="185"/>
      <c r="K184" s="196"/>
      <c r="L184" s="185"/>
      <c r="M184" s="85"/>
      <c r="N184" s="196"/>
      <c r="O184" s="197"/>
      <c r="P184" s="186"/>
      <c r="Q184" s="185"/>
      <c r="R184" s="196"/>
      <c r="S184" s="185"/>
      <c r="T184" s="85"/>
      <c r="U184" s="187"/>
      <c r="V184" s="185"/>
      <c r="W184" s="196"/>
      <c r="X184" s="185"/>
      <c r="Y184" s="196"/>
      <c r="Z184" s="185"/>
      <c r="AA184" s="85"/>
      <c r="AB184" s="266"/>
      <c r="AC184" s="185"/>
      <c r="AD184" s="86"/>
      <c r="AE184" s="329">
        <v>15</v>
      </c>
      <c r="AF184" s="88">
        <f t="shared" si="112"/>
        <v>15</v>
      </c>
      <c r="AG184" s="93">
        <f t="shared" ca="1" si="113"/>
        <v>3</v>
      </c>
      <c r="AH184" s="77">
        <f>IF(ISERROR(VLOOKUP(B184,'Notes Ecrit'!$A$2:$B$650,2,FALSE)),"ABI",(VLOOKUP(B184,'Notes Ecrit'!$A$2:$B$650,2,FALSE)))</f>
        <v>8</v>
      </c>
      <c r="AI184" s="88">
        <f t="shared" si="114"/>
        <v>8</v>
      </c>
      <c r="AJ184" s="94">
        <f t="shared" ca="1" si="115"/>
        <v>109</v>
      </c>
      <c r="AK184" s="307">
        <f t="shared" si="116"/>
        <v>11.5</v>
      </c>
    </row>
    <row r="185" spans="1:42" ht="16.5" customHeight="1" thickBot="1" x14ac:dyDescent="0.3">
      <c r="A185" s="266" t="s">
        <v>1026</v>
      </c>
      <c r="B185" s="224">
        <v>21908962</v>
      </c>
      <c r="C185" s="225" t="s">
        <v>548</v>
      </c>
      <c r="D185" s="226" t="s">
        <v>100</v>
      </c>
      <c r="E185" s="196">
        <v>17</v>
      </c>
      <c r="F185" s="184">
        <f t="shared" ref="F185:F222" si="151">IF(E185="ABI","ABI",IF(E185="DSP","DSP",IF(E185="VAL","VAL",(VLOOKUP(E185,tpstest,2)))))</f>
        <v>18</v>
      </c>
      <c r="G185" s="185">
        <f t="shared" ref="G185:G222" si="152">IF(F185="ABI",0,IF(F185="DSP","DSP",IF(F185="VAL","VAL",(IF(A185="F",VLOOKUP(F185,endurfille,2),VLOOKUP(F185,endurgarçon,2))))))</f>
        <v>14</v>
      </c>
      <c r="H185" s="85">
        <f t="shared" ref="H185:H222" si="153">IF(G185="VAL","VALIDÉ",G185)</f>
        <v>14</v>
      </c>
      <c r="I185" s="196">
        <v>3.03</v>
      </c>
      <c r="J185" s="185">
        <f t="shared" ref="J185:J222" si="154">IF(I185="ABI",0,IF(I185="DSP","DSP",IF(I185="VAL","VAL",(IF(A185="F",VLOOKUP(I185,VIT20MF,2),VLOOKUP(I185,Vit20MG,2))))))</f>
        <v>20</v>
      </c>
      <c r="K185" s="196">
        <v>6.47</v>
      </c>
      <c r="L185" s="185">
        <f t="shared" ref="L185:L222" si="155">IF(K185="ABI",0,IF(K185="DSP","DSP",IF(K185="VAL","VAL",(IF(A185="F",VLOOKUP(K185,vit50mf,2),VLOOKUP(K185,vit50mg,2))))))</f>
        <v>14</v>
      </c>
      <c r="M185" s="85">
        <f t="shared" ref="M185:M222" si="156">IF(OR(J185="DSP",L185="DSP"),"DSP",IF(L185="VAL","VALIDÉ",(J185+L185)/2))</f>
        <v>17</v>
      </c>
      <c r="N185" s="196">
        <v>41</v>
      </c>
      <c r="O185" s="197">
        <v>54</v>
      </c>
      <c r="P185" s="186">
        <f t="shared" ref="P185:P222" si="157">IF(OR(N185="DSP",N185="ABI",N185="VAL"),0,N185/O185)</f>
        <v>0.7592592592592593</v>
      </c>
      <c r="Q185" s="185">
        <f t="shared" ref="Q185:Q222" si="158">IF(N185="ABI",0,IF(N185="DSP","DSP",IF(N185="VAL","VAL",IF(A185="F",VLOOKUP(P185,forcefille,2),VLOOKUP(P185,forcegarçon,2)))))</f>
        <v>4</v>
      </c>
      <c r="R185" s="196">
        <v>49.4</v>
      </c>
      <c r="S185" s="185">
        <f t="shared" ref="S185:S222" si="159">IF(R185="ABI",0,IF(R185="DSP","DSP",IF(R185="VAL","VAL",IF(A185="F",VLOOKUP(R185,détfille,2),VLOOKUP(R185,détgarçon,2)))))</f>
        <v>5.5</v>
      </c>
      <c r="T185" s="85">
        <f t="shared" ref="T185:T222" si="160">IF(OR(Q185="VAL",S185="VAL"),"VALIDÉ",IF(AND(Q185="DSP",S185="DSP"),"DSP",IF(Q185="DSP",S185*2,IF(S185="DSP",Q185*2,(Q185+S185)))))</f>
        <v>9.5</v>
      </c>
      <c r="U185" s="187">
        <v>26.94</v>
      </c>
      <c r="V185" s="185">
        <f t="shared" ref="V185:V222" si="161">IF(U185="ABI",0,IF(U185="DSP","DSP",IF(U185="VAL","VAL",IF(A185="F",VLOOKUP(U185,coorfille,2),VLOOKUP(U185,coorgarçon,2)))))</f>
        <v>4.5</v>
      </c>
      <c r="W185" s="196">
        <v>0</v>
      </c>
      <c r="X185" s="185">
        <f t="shared" ref="X185:X222" si="162">IF(W185="ABI",0,IF(W185="DSP","DSP",IF(W185="VAL","VAL",IF(A185="F",VLOOKUP(W185,SouplesseFille,2),VLOOKUP(W185,SouplesseGarçon,2)))))</f>
        <v>2.5</v>
      </c>
      <c r="Y185" s="196">
        <v>4</v>
      </c>
      <c r="Z185" s="185">
        <f t="shared" ref="Z185:Z222" si="163">IF(Y185="ABI",0,IF(Y185="DSP","DSP",IF(Y185="VAL","VAL",IF(A185="F",VLOOKUP(Y185,eqfille,2),VLOOKUP(Y185,eqgarçon,2)))))</f>
        <v>3</v>
      </c>
      <c r="AA185" s="85">
        <f t="shared" ref="AA185:AA222" si="164">IF(AND(V185="DSP",X185="DSP",Z185="DSP"),"DSP",IF(AND(V185="DSP",X185="DSP"),Z185*4,IF(AND(V185="DSP",Z185="DSP"),X185*4,IF(AND(X185="DSP",Z185="DSP"),V185*2,IF(V185="DSP",(X185+Z185)*2,IF(X185="DSP",V185+Z185*2,IF(Z185="DSP",V185+X185*2,IF(Z185="VAL","VALIDÉ",V185+X185+Z185))))))))</f>
        <v>10</v>
      </c>
      <c r="AB185" s="266">
        <v>36.799999999999997</v>
      </c>
      <c r="AC185" s="185">
        <f t="shared" ref="AC185:AC222" si="165">IF(AB185="ABI",0,IF(AB185="DNF",0,IF(AB185="DSP","DSP",IF(AB185="VAL","VAL",(IF(A185="F",VLOOKUP(AB185,nagefille,2),VLOOKUP(AB185,nagegarçon,2)))))))</f>
        <v>12</v>
      </c>
      <c r="AD185" s="86">
        <f t="shared" ref="AD185:AD222" si="166">IF(AC185="VAL","VALIDÉ",AC185)</f>
        <v>12</v>
      </c>
      <c r="AE185" s="87">
        <f t="shared" ref="AE185:AE222" si="167">IF(AND(H185="DSP",M185="DSP",T185="DSP",AA185="DSP",AD185="DSP"),"DSP",IF(AND(H185="DSP",M185="DSP",T185="DSP",AA185="DSP"),AD185,IF(AND(H185="DSP",M185="DSP",T185="DSP",AD185="DSP"),AA185,IF(AND(H185="DSP",M185="DSP",AA185="DSP",AD185="DSP"),T185,IF(AND(H185="DSP",T185="DSP",AA185="DSP",AD185="DSP"),M185,IF(AND(M185="DSP",T185="DSP",AA185="DSP",AD185="DSP"),H185,IF(AND(T185="DSP",AA185="DSP",AD185="DSP"),(H185+M185)/2,IF(AND(M185="DSP",AA185="DSP",AD185="DSP"),(H185+T185)/2,IF(AND(H185="DSP",AA185="DSP",AD185="DSP"),(M185+T185)/2,IF(AND(M185="DSP",T185="DSP",AD185="DSP"),(H185+AA185)/2,IF(AND(H185="DSP",T185="DSP",AD185="DSP"),(M185+AA185)/2,IF(AND(H185="DSP",M185="DSP",AD185="DSP"),(T185+AA185)/2,IF(AND(M185="DSP",T185="DSP",AA185="DSP"),(H185+AD185)/2,IF(AND(H185="DSP",T185="DSP",AA185="DSP"),(M185+AD185)/2,IF(AND(H185="DSP",M185="DSP",AA185="DSP"),(T185+AD185)/2,IF(AND(H185="DSP",M185="DSP",T185="DSP"),(AA185+AD185)/2,IF(AND(H185="DSP",M185="DSP"),(T185+AA185+AD185)/3,IF(AND(H185="DSP",T185="DSP"),(M185+AA185+AD185)/3,IF(AND(M185="DSP",T185="DSP"),(H185+AA185+AD185)/3,IF(AND(H185="DSP",AA185="DSP"),(M185+T185+AD185)/3,IF(AND(M185="DSP",AA185="DSP"),(H185+T185+AD185)/3,IF(AND(T185="DSP",AA185="DSP"),(H185+M185+AD185)/3,IF(AND(H185="DSP",AD185="DSP"),(M185+T185+AA185)/3,IF(AND(M185="DSP",AD185="DSP"),(H185+T185+AA185)/3,IF(AND(T185="DSP",AD185="DSP"),(H185+M185+AA185)/3,IF(AND(AA185="DSP",AD185="DSP"),(H185+M185+T185)/3,IF(H185="DSP",(M185+T185+AA185+AD185)/4,IF(M185="DSP",(H185+T185+AA185+AD185)/4,IF(T185="DSP",(H185+M185+AA185+AD185)/4,IF(AA185="DSP",(H185+M185+T185+AD185)/4,IF(AD185="DSP",(H185+M185+T185+AA185)/4,SUM(H185+M185+T185+AA185+AD185)/5)))))))))))))))))))))))))))))))</f>
        <v>12.5</v>
      </c>
      <c r="AF185" s="88">
        <f t="shared" si="112"/>
        <v>12.5</v>
      </c>
      <c r="AG185" s="93">
        <f t="shared" ca="1" si="113"/>
        <v>131</v>
      </c>
      <c r="AH185" s="77">
        <f>IF(ISERROR(VLOOKUP(B185,'Notes Ecrit'!$A$2:$B$650,2,FALSE)),"ABI",(VLOOKUP(B185,'Notes Ecrit'!$A$2:$B$650,2,FALSE)))</f>
        <v>6</v>
      </c>
      <c r="AI185" s="88">
        <f t="shared" si="114"/>
        <v>6</v>
      </c>
      <c r="AJ185" s="94">
        <f t="shared" ca="1" si="115"/>
        <v>288</v>
      </c>
      <c r="AK185" s="307">
        <f t="shared" si="116"/>
        <v>9.25</v>
      </c>
      <c r="AL185" s="209"/>
      <c r="AM185" s="209"/>
      <c r="AN185" s="209"/>
      <c r="AO185" s="209"/>
      <c r="AP185" s="209"/>
    </row>
    <row r="186" spans="1:42" ht="16.5" customHeight="1" thickBot="1" x14ac:dyDescent="0.3">
      <c r="A186" s="266" t="s">
        <v>1026</v>
      </c>
      <c r="B186" s="224">
        <v>21911820</v>
      </c>
      <c r="C186" s="225" t="s">
        <v>549</v>
      </c>
      <c r="D186" s="226" t="s">
        <v>550</v>
      </c>
      <c r="E186" s="196">
        <v>19</v>
      </c>
      <c r="F186" s="184">
        <f t="shared" si="151"/>
        <v>19</v>
      </c>
      <c r="G186" s="185">
        <f t="shared" si="152"/>
        <v>16</v>
      </c>
      <c r="H186" s="85">
        <f t="shared" si="153"/>
        <v>16</v>
      </c>
      <c r="I186" s="196">
        <v>3.2</v>
      </c>
      <c r="J186" s="185">
        <f t="shared" si="154"/>
        <v>17</v>
      </c>
      <c r="K186" s="196">
        <v>6.64</v>
      </c>
      <c r="L186" s="185">
        <f t="shared" si="155"/>
        <v>12</v>
      </c>
      <c r="M186" s="85">
        <f t="shared" si="156"/>
        <v>14.5</v>
      </c>
      <c r="N186" s="196">
        <v>90</v>
      </c>
      <c r="O186" s="197">
        <v>68</v>
      </c>
      <c r="P186" s="186">
        <f t="shared" si="157"/>
        <v>1.3235294117647058</v>
      </c>
      <c r="Q186" s="185">
        <f t="shared" si="158"/>
        <v>7</v>
      </c>
      <c r="R186" s="196">
        <v>47.3</v>
      </c>
      <c r="S186" s="185">
        <f t="shared" si="159"/>
        <v>5</v>
      </c>
      <c r="T186" s="85">
        <f t="shared" si="160"/>
        <v>12</v>
      </c>
      <c r="U186" s="187">
        <v>25.61</v>
      </c>
      <c r="V186" s="185">
        <f t="shared" si="161"/>
        <v>5</v>
      </c>
      <c r="W186" s="196">
        <v>-10</v>
      </c>
      <c r="X186" s="185">
        <f t="shared" si="162"/>
        <v>0.75</v>
      </c>
      <c r="Y186" s="196">
        <v>5</v>
      </c>
      <c r="Z186" s="185">
        <f t="shared" si="163"/>
        <v>2.5</v>
      </c>
      <c r="AA186" s="85">
        <f t="shared" si="164"/>
        <v>8.25</v>
      </c>
      <c r="AB186" s="266">
        <v>33.79</v>
      </c>
      <c r="AC186" s="185">
        <f t="shared" si="165"/>
        <v>14</v>
      </c>
      <c r="AD186" s="86">
        <f t="shared" si="166"/>
        <v>14</v>
      </c>
      <c r="AE186" s="87">
        <f t="shared" si="167"/>
        <v>12.95</v>
      </c>
      <c r="AF186" s="88">
        <f t="shared" si="112"/>
        <v>12.95</v>
      </c>
      <c r="AG186" s="93">
        <f t="shared" ca="1" si="113"/>
        <v>92</v>
      </c>
      <c r="AH186" s="77">
        <f>IF(ISERROR(VLOOKUP(B186,'Notes Ecrit'!$A$2:$B$650,2,FALSE)),"ABI",(VLOOKUP(B186,'Notes Ecrit'!$A$2:$B$650,2,FALSE)))</f>
        <v>6</v>
      </c>
      <c r="AI186" s="88">
        <f t="shared" si="114"/>
        <v>6</v>
      </c>
      <c r="AJ186" s="94">
        <f t="shared" ca="1" si="115"/>
        <v>288</v>
      </c>
      <c r="AK186" s="307">
        <f t="shared" si="116"/>
        <v>9.4749999999999996</v>
      </c>
    </row>
    <row r="187" spans="1:42" ht="16.5" customHeight="1" thickBot="1" x14ac:dyDescent="0.3">
      <c r="A187" s="266" t="s">
        <v>1026</v>
      </c>
      <c r="B187" s="224">
        <v>21808070</v>
      </c>
      <c r="C187" s="225" t="s">
        <v>551</v>
      </c>
      <c r="D187" s="226" t="s">
        <v>184</v>
      </c>
      <c r="E187" s="196">
        <v>19</v>
      </c>
      <c r="F187" s="184">
        <f t="shared" si="151"/>
        <v>19</v>
      </c>
      <c r="G187" s="185">
        <f t="shared" si="152"/>
        <v>16</v>
      </c>
      <c r="H187" s="85">
        <f t="shared" si="153"/>
        <v>16</v>
      </c>
      <c r="I187" s="196">
        <v>3.1</v>
      </c>
      <c r="J187" s="185">
        <f t="shared" si="154"/>
        <v>19</v>
      </c>
      <c r="K187" s="196">
        <v>6.71</v>
      </c>
      <c r="L187" s="185">
        <f t="shared" si="155"/>
        <v>12</v>
      </c>
      <c r="M187" s="85">
        <f t="shared" si="156"/>
        <v>15.5</v>
      </c>
      <c r="N187" s="380">
        <v>96</v>
      </c>
      <c r="O187" s="197">
        <v>71</v>
      </c>
      <c r="P187" s="186">
        <f t="shared" si="157"/>
        <v>1.352112676056338</v>
      </c>
      <c r="Q187" s="185">
        <f t="shared" si="158"/>
        <v>7</v>
      </c>
      <c r="R187" s="196">
        <v>53.6</v>
      </c>
      <c r="S187" s="185">
        <f t="shared" si="159"/>
        <v>6.5</v>
      </c>
      <c r="T187" s="85">
        <f t="shared" si="160"/>
        <v>13.5</v>
      </c>
      <c r="U187" s="187">
        <v>24.58</v>
      </c>
      <c r="V187" s="185">
        <f t="shared" si="161"/>
        <v>5.5</v>
      </c>
      <c r="W187" s="196">
        <v>2</v>
      </c>
      <c r="X187" s="185">
        <f t="shared" si="162"/>
        <v>3</v>
      </c>
      <c r="Y187" s="196">
        <v>1</v>
      </c>
      <c r="Z187" s="185">
        <f t="shared" si="163"/>
        <v>4.5</v>
      </c>
      <c r="AA187" s="85">
        <f t="shared" si="164"/>
        <v>13</v>
      </c>
      <c r="AB187" s="266">
        <v>30.11</v>
      </c>
      <c r="AC187" s="185">
        <f t="shared" si="165"/>
        <v>17</v>
      </c>
      <c r="AD187" s="86">
        <f t="shared" si="166"/>
        <v>17</v>
      </c>
      <c r="AE187" s="87">
        <f t="shared" si="167"/>
        <v>15</v>
      </c>
      <c r="AF187" s="88">
        <f t="shared" si="112"/>
        <v>15</v>
      </c>
      <c r="AG187" s="93">
        <f t="shared" ca="1" si="113"/>
        <v>3</v>
      </c>
      <c r="AH187" s="77">
        <f>IF(ISERROR(VLOOKUP(B187,'Notes Ecrit'!$A$2:$B$650,2,FALSE)),"ABI",(VLOOKUP(B187,'Notes Ecrit'!$A$2:$B$650,2,FALSE)))</f>
        <v>6.5</v>
      </c>
      <c r="AI187" s="88">
        <f t="shared" si="114"/>
        <v>6.5</v>
      </c>
      <c r="AJ187" s="94">
        <f t="shared" ca="1" si="115"/>
        <v>238</v>
      </c>
      <c r="AK187" s="307">
        <f t="shared" si="116"/>
        <v>10.75</v>
      </c>
      <c r="AL187" s="198"/>
      <c r="AM187" s="198"/>
      <c r="AN187" s="198"/>
      <c r="AO187" s="198"/>
      <c r="AP187" s="198"/>
    </row>
    <row r="188" spans="1:42" ht="16.5" customHeight="1" thickBot="1" x14ac:dyDescent="0.3">
      <c r="A188" s="266" t="s">
        <v>1026</v>
      </c>
      <c r="B188" s="224">
        <v>21905629</v>
      </c>
      <c r="C188" s="225" t="s">
        <v>552</v>
      </c>
      <c r="D188" s="226" t="s">
        <v>107</v>
      </c>
      <c r="E188" s="196">
        <v>20</v>
      </c>
      <c r="F188" s="184">
        <f t="shared" si="151"/>
        <v>19.5</v>
      </c>
      <c r="G188" s="185">
        <f t="shared" si="152"/>
        <v>17</v>
      </c>
      <c r="H188" s="85">
        <f t="shared" si="153"/>
        <v>17</v>
      </c>
      <c r="I188" s="196">
        <v>3.11</v>
      </c>
      <c r="J188" s="185">
        <f t="shared" si="154"/>
        <v>18</v>
      </c>
      <c r="K188" s="196">
        <v>6.57</v>
      </c>
      <c r="L188" s="185">
        <f t="shared" si="155"/>
        <v>13</v>
      </c>
      <c r="M188" s="85">
        <f t="shared" si="156"/>
        <v>15.5</v>
      </c>
      <c r="N188" s="196">
        <v>58</v>
      </c>
      <c r="O188" s="197">
        <v>64</v>
      </c>
      <c r="P188" s="186">
        <f t="shared" si="157"/>
        <v>0.90625</v>
      </c>
      <c r="Q188" s="185">
        <f t="shared" si="158"/>
        <v>5</v>
      </c>
      <c r="R188" s="196">
        <v>36.4</v>
      </c>
      <c r="S188" s="185">
        <f t="shared" si="159"/>
        <v>2</v>
      </c>
      <c r="T188" s="85">
        <f t="shared" si="160"/>
        <v>7</v>
      </c>
      <c r="U188" s="187">
        <v>26.55</v>
      </c>
      <c r="V188" s="185">
        <f t="shared" si="161"/>
        <v>4.5</v>
      </c>
      <c r="W188" s="196">
        <v>0</v>
      </c>
      <c r="X188" s="185">
        <f t="shared" si="162"/>
        <v>2.5</v>
      </c>
      <c r="Y188" s="196">
        <v>4</v>
      </c>
      <c r="Z188" s="185">
        <f t="shared" si="163"/>
        <v>3</v>
      </c>
      <c r="AA188" s="85">
        <f t="shared" si="164"/>
        <v>10</v>
      </c>
      <c r="AB188" s="266">
        <v>45.84</v>
      </c>
      <c r="AC188" s="185">
        <f t="shared" si="165"/>
        <v>7</v>
      </c>
      <c r="AD188" s="86">
        <f t="shared" si="166"/>
        <v>7</v>
      </c>
      <c r="AE188" s="87">
        <f t="shared" si="167"/>
        <v>11.3</v>
      </c>
      <c r="AF188" s="88">
        <f t="shared" si="112"/>
        <v>11.3</v>
      </c>
      <c r="AG188" s="93">
        <f t="shared" ca="1" si="113"/>
        <v>289</v>
      </c>
      <c r="AH188" s="77">
        <f>IF(ISERROR(VLOOKUP(B188,'Notes Ecrit'!$A$2:$B$650,2,FALSE)),"ABI",(VLOOKUP(B188,'Notes Ecrit'!$A$2:$B$650,2,FALSE)))</f>
        <v>6</v>
      </c>
      <c r="AI188" s="88">
        <f t="shared" si="114"/>
        <v>6</v>
      </c>
      <c r="AJ188" s="94">
        <f t="shared" ca="1" si="115"/>
        <v>288</v>
      </c>
      <c r="AK188" s="307">
        <f t="shared" si="116"/>
        <v>8.65</v>
      </c>
      <c r="AL188" s="204"/>
      <c r="AM188" s="204"/>
      <c r="AN188" s="204"/>
      <c r="AO188" s="204"/>
      <c r="AP188" s="204"/>
    </row>
    <row r="189" spans="1:42" ht="16.5" customHeight="1" thickBot="1" x14ac:dyDescent="0.3">
      <c r="A189" s="266" t="s">
        <v>1026</v>
      </c>
      <c r="B189" s="224">
        <v>21911888</v>
      </c>
      <c r="C189" s="225" t="s">
        <v>553</v>
      </c>
      <c r="D189" s="226" t="s">
        <v>554</v>
      </c>
      <c r="E189" s="196">
        <v>18</v>
      </c>
      <c r="F189" s="184">
        <f t="shared" si="151"/>
        <v>18.5</v>
      </c>
      <c r="G189" s="185">
        <f t="shared" si="152"/>
        <v>15</v>
      </c>
      <c r="H189" s="85">
        <f t="shared" si="153"/>
        <v>15</v>
      </c>
      <c r="I189" s="196">
        <v>3.42</v>
      </c>
      <c r="J189" s="185">
        <f t="shared" si="154"/>
        <v>13</v>
      </c>
      <c r="K189" s="196">
        <v>7.26</v>
      </c>
      <c r="L189" s="185">
        <f t="shared" si="155"/>
        <v>8</v>
      </c>
      <c r="M189" s="85">
        <f t="shared" si="156"/>
        <v>10.5</v>
      </c>
      <c r="N189" s="196">
        <v>46</v>
      </c>
      <c r="O189" s="197">
        <v>62</v>
      </c>
      <c r="P189" s="186">
        <f t="shared" si="157"/>
        <v>0.74193548387096775</v>
      </c>
      <c r="Q189" s="185">
        <f t="shared" si="158"/>
        <v>4</v>
      </c>
      <c r="R189" s="196">
        <v>39</v>
      </c>
      <c r="S189" s="185">
        <f t="shared" si="159"/>
        <v>3</v>
      </c>
      <c r="T189" s="85">
        <f t="shared" si="160"/>
        <v>7</v>
      </c>
      <c r="U189" s="187">
        <v>28.99</v>
      </c>
      <c r="V189" s="185">
        <f t="shared" si="161"/>
        <v>3.5</v>
      </c>
      <c r="W189" s="196">
        <v>-10</v>
      </c>
      <c r="X189" s="185">
        <f t="shared" si="162"/>
        <v>0.75</v>
      </c>
      <c r="Y189" s="196">
        <v>2</v>
      </c>
      <c r="Z189" s="185">
        <f t="shared" si="163"/>
        <v>4</v>
      </c>
      <c r="AA189" s="85">
        <f t="shared" si="164"/>
        <v>8.25</v>
      </c>
      <c r="AB189" s="266">
        <v>43.35</v>
      </c>
      <c r="AC189" s="185">
        <f t="shared" si="165"/>
        <v>8</v>
      </c>
      <c r="AD189" s="86">
        <f t="shared" si="166"/>
        <v>8</v>
      </c>
      <c r="AE189" s="87">
        <f t="shared" si="167"/>
        <v>9.75</v>
      </c>
      <c r="AF189" s="88">
        <f t="shared" si="112"/>
        <v>9.75</v>
      </c>
      <c r="AG189" s="93">
        <f t="shared" ca="1" si="113"/>
        <v>448</v>
      </c>
      <c r="AH189" s="77">
        <f>IF(ISERROR(VLOOKUP(B189,'Notes Ecrit'!$A$2:$B$650,2,FALSE)),"ABI",(VLOOKUP(B189,'Notes Ecrit'!$A$2:$B$650,2,FALSE)))</f>
        <v>5.5</v>
      </c>
      <c r="AI189" s="88">
        <f t="shared" si="114"/>
        <v>5.5</v>
      </c>
      <c r="AJ189" s="94">
        <f t="shared" ca="1" si="115"/>
        <v>353</v>
      </c>
      <c r="AK189" s="307">
        <f t="shared" si="116"/>
        <v>7.625</v>
      </c>
      <c r="AL189" s="207"/>
      <c r="AM189" s="207"/>
      <c r="AN189" s="207"/>
      <c r="AO189" s="207"/>
      <c r="AP189" s="207"/>
    </row>
    <row r="190" spans="1:42" ht="16.5" customHeight="1" thickBot="1" x14ac:dyDescent="0.3">
      <c r="A190" s="266" t="s">
        <v>1026</v>
      </c>
      <c r="B190" s="193">
        <v>21910526</v>
      </c>
      <c r="C190" s="208" t="s">
        <v>555</v>
      </c>
      <c r="D190" s="203" t="s">
        <v>556</v>
      </c>
      <c r="E190" s="196">
        <v>18</v>
      </c>
      <c r="F190" s="184">
        <f t="shared" si="151"/>
        <v>18.5</v>
      </c>
      <c r="G190" s="185">
        <f t="shared" si="152"/>
        <v>15</v>
      </c>
      <c r="H190" s="85">
        <f t="shared" si="153"/>
        <v>15</v>
      </c>
      <c r="I190" s="196">
        <v>3.13</v>
      </c>
      <c r="J190" s="185">
        <f t="shared" si="154"/>
        <v>18</v>
      </c>
      <c r="K190" s="196">
        <v>6.62</v>
      </c>
      <c r="L190" s="185">
        <f t="shared" si="155"/>
        <v>12</v>
      </c>
      <c r="M190" s="85">
        <f t="shared" si="156"/>
        <v>15</v>
      </c>
      <c r="N190" s="196">
        <v>81</v>
      </c>
      <c r="O190" s="197">
        <v>68</v>
      </c>
      <c r="P190" s="186">
        <f t="shared" si="157"/>
        <v>1.1911764705882353</v>
      </c>
      <c r="Q190" s="185">
        <f t="shared" si="158"/>
        <v>6</v>
      </c>
      <c r="R190" s="196">
        <v>52.3</v>
      </c>
      <c r="S190" s="185">
        <f t="shared" si="159"/>
        <v>6</v>
      </c>
      <c r="T190" s="85">
        <f t="shared" si="160"/>
        <v>12</v>
      </c>
      <c r="U190" s="187">
        <v>26.62</v>
      </c>
      <c r="V190" s="185">
        <f t="shared" si="161"/>
        <v>4.5</v>
      </c>
      <c r="W190" s="196">
        <v>3</v>
      </c>
      <c r="X190" s="185">
        <f t="shared" si="162"/>
        <v>3.25</v>
      </c>
      <c r="Y190" s="196">
        <v>4</v>
      </c>
      <c r="Z190" s="185">
        <f t="shared" si="163"/>
        <v>3</v>
      </c>
      <c r="AA190" s="85">
        <f t="shared" si="164"/>
        <v>10.75</v>
      </c>
      <c r="AB190" s="266">
        <v>40.28</v>
      </c>
      <c r="AC190" s="185">
        <f t="shared" si="165"/>
        <v>10</v>
      </c>
      <c r="AD190" s="86">
        <f t="shared" si="166"/>
        <v>10</v>
      </c>
      <c r="AE190" s="87">
        <f t="shared" si="167"/>
        <v>12.55</v>
      </c>
      <c r="AF190" s="88">
        <f t="shared" si="112"/>
        <v>12.55</v>
      </c>
      <c r="AG190" s="93">
        <f t="shared" ca="1" si="113"/>
        <v>125</v>
      </c>
      <c r="AH190" s="77">
        <f>IF(ISERROR(VLOOKUP(B190,'Notes Ecrit'!$A$2:$B$650,2,FALSE)),"ABI",(VLOOKUP(B190,'Notes Ecrit'!$A$2:$B$650,2,FALSE)))</f>
        <v>6.5</v>
      </c>
      <c r="AI190" s="88">
        <f t="shared" si="114"/>
        <v>6.5</v>
      </c>
      <c r="AJ190" s="94">
        <f t="shared" ca="1" si="115"/>
        <v>238</v>
      </c>
      <c r="AK190" s="307">
        <f t="shared" si="116"/>
        <v>9.5250000000000004</v>
      </c>
      <c r="AL190" s="207"/>
      <c r="AM190" s="207"/>
      <c r="AN190" s="207"/>
      <c r="AO190" s="207"/>
      <c r="AP190" s="207"/>
    </row>
    <row r="191" spans="1:42" s="198" customFormat="1" ht="16.5" hidden="1" customHeight="1" thickBot="1" x14ac:dyDescent="0.3">
      <c r="A191" s="266" t="s">
        <v>1026</v>
      </c>
      <c r="B191" s="224">
        <v>21902329</v>
      </c>
      <c r="C191" s="225" t="s">
        <v>563</v>
      </c>
      <c r="D191" s="226" t="s">
        <v>556</v>
      </c>
      <c r="E191" s="196" t="s">
        <v>329</v>
      </c>
      <c r="F191" s="184" t="str">
        <f t="shared" si="151"/>
        <v>ABI</v>
      </c>
      <c r="G191" s="185">
        <f t="shared" si="152"/>
        <v>0</v>
      </c>
      <c r="H191" s="85">
        <f t="shared" si="153"/>
        <v>0</v>
      </c>
      <c r="I191" s="196" t="s">
        <v>329</v>
      </c>
      <c r="J191" s="185">
        <f t="shared" si="154"/>
        <v>0</v>
      </c>
      <c r="K191" s="196" t="s">
        <v>329</v>
      </c>
      <c r="L191" s="185">
        <f t="shared" si="155"/>
        <v>0</v>
      </c>
      <c r="M191" s="85">
        <f t="shared" si="156"/>
        <v>0</v>
      </c>
      <c r="N191" s="196">
        <v>70</v>
      </c>
      <c r="O191" s="197">
        <v>75</v>
      </c>
      <c r="P191" s="186">
        <f t="shared" si="157"/>
        <v>0.93333333333333335</v>
      </c>
      <c r="Q191" s="185">
        <f t="shared" si="158"/>
        <v>5</v>
      </c>
      <c r="R191" s="196" t="s">
        <v>329</v>
      </c>
      <c r="S191" s="185">
        <f t="shared" si="159"/>
        <v>0</v>
      </c>
      <c r="T191" s="85">
        <f t="shared" si="160"/>
        <v>5</v>
      </c>
      <c r="U191" s="187" t="s">
        <v>329</v>
      </c>
      <c r="V191" s="185">
        <f t="shared" si="161"/>
        <v>0</v>
      </c>
      <c r="W191" s="196">
        <v>1</v>
      </c>
      <c r="X191" s="185">
        <f t="shared" si="162"/>
        <v>2.75</v>
      </c>
      <c r="Y191" s="196">
        <v>3</v>
      </c>
      <c r="Z191" s="185">
        <f t="shared" si="163"/>
        <v>3.5</v>
      </c>
      <c r="AA191" s="85">
        <f t="shared" si="164"/>
        <v>6.25</v>
      </c>
      <c r="AB191" s="266">
        <v>33.04</v>
      </c>
      <c r="AC191" s="185">
        <f t="shared" si="165"/>
        <v>14</v>
      </c>
      <c r="AD191" s="86">
        <f t="shared" si="166"/>
        <v>14</v>
      </c>
      <c r="AE191" s="87">
        <f t="shared" si="167"/>
        <v>5.05</v>
      </c>
      <c r="AF191" s="88">
        <f t="shared" si="112"/>
        <v>5.05</v>
      </c>
      <c r="AG191" s="93">
        <f t="shared" ca="1" si="113"/>
        <v>575</v>
      </c>
      <c r="AH191" s="77">
        <f>IF(ISERROR(VLOOKUP(B191,'Notes Ecrit'!$A$2:$B$650,2,FALSE)),"ABI",(VLOOKUP(B191,'Notes Ecrit'!$A$2:$B$650,2,FALSE)))</f>
        <v>6.5</v>
      </c>
      <c r="AI191" s="88">
        <f t="shared" si="114"/>
        <v>6.5</v>
      </c>
      <c r="AJ191" s="94">
        <f t="shared" ca="1" si="115"/>
        <v>238</v>
      </c>
      <c r="AK191" s="307">
        <f t="shared" si="116"/>
        <v>5.7750000000000004</v>
      </c>
      <c r="AL191" s="26"/>
      <c r="AM191" s="26"/>
      <c r="AN191" s="26"/>
      <c r="AO191" s="26"/>
      <c r="AP191" s="26"/>
    </row>
    <row r="192" spans="1:42" ht="16.5" customHeight="1" thickBot="1" x14ac:dyDescent="0.3">
      <c r="A192" s="266" t="s">
        <v>1026</v>
      </c>
      <c r="B192" s="224">
        <v>21908449</v>
      </c>
      <c r="C192" s="225" t="s">
        <v>557</v>
      </c>
      <c r="D192" s="226" t="s">
        <v>99</v>
      </c>
      <c r="E192" s="196">
        <v>21</v>
      </c>
      <c r="F192" s="184">
        <f t="shared" si="151"/>
        <v>20</v>
      </c>
      <c r="G192" s="185">
        <f t="shared" si="152"/>
        <v>18</v>
      </c>
      <c r="H192" s="85">
        <f t="shared" si="153"/>
        <v>18</v>
      </c>
      <c r="I192" s="196">
        <v>3.19</v>
      </c>
      <c r="J192" s="185">
        <f t="shared" si="154"/>
        <v>17</v>
      </c>
      <c r="K192" s="196">
        <v>6.74</v>
      </c>
      <c r="L192" s="185">
        <f t="shared" si="155"/>
        <v>12</v>
      </c>
      <c r="M192" s="85">
        <f t="shared" si="156"/>
        <v>14.5</v>
      </c>
      <c r="N192" s="196">
        <v>64</v>
      </c>
      <c r="O192" s="197">
        <v>66</v>
      </c>
      <c r="P192" s="186">
        <f t="shared" si="157"/>
        <v>0.96969696969696972</v>
      </c>
      <c r="Q192" s="185">
        <f t="shared" si="158"/>
        <v>5</v>
      </c>
      <c r="R192" s="196">
        <v>41.5</v>
      </c>
      <c r="S192" s="185">
        <f t="shared" si="159"/>
        <v>3.5</v>
      </c>
      <c r="T192" s="85">
        <f t="shared" si="160"/>
        <v>8.5</v>
      </c>
      <c r="U192" s="187">
        <v>27.07</v>
      </c>
      <c r="V192" s="185">
        <f t="shared" si="161"/>
        <v>4.25</v>
      </c>
      <c r="W192" s="196">
        <v>0</v>
      </c>
      <c r="X192" s="185">
        <f t="shared" si="162"/>
        <v>2.5</v>
      </c>
      <c r="Y192" s="196">
        <v>1</v>
      </c>
      <c r="Z192" s="185">
        <f t="shared" si="163"/>
        <v>4.5</v>
      </c>
      <c r="AA192" s="85">
        <f t="shared" si="164"/>
        <v>11.25</v>
      </c>
      <c r="AB192" s="266">
        <v>35.799999999999997</v>
      </c>
      <c r="AC192" s="185">
        <f t="shared" si="165"/>
        <v>13</v>
      </c>
      <c r="AD192" s="86">
        <f t="shared" si="166"/>
        <v>13</v>
      </c>
      <c r="AE192" s="87">
        <f t="shared" si="167"/>
        <v>13.05</v>
      </c>
      <c r="AF192" s="88">
        <f t="shared" si="112"/>
        <v>13.05</v>
      </c>
      <c r="AG192" s="93">
        <f t="shared" ca="1" si="113"/>
        <v>81</v>
      </c>
      <c r="AH192" s="77">
        <f>IF(ISERROR(VLOOKUP(B192,'Notes Ecrit'!$A$2:$B$650,2,FALSE)),"ABI",(VLOOKUP(B192,'Notes Ecrit'!$A$2:$B$650,2,FALSE)))</f>
        <v>10</v>
      </c>
      <c r="AI192" s="88">
        <f t="shared" si="114"/>
        <v>10</v>
      </c>
      <c r="AJ192" s="94">
        <f t="shared" ca="1" si="115"/>
        <v>26</v>
      </c>
      <c r="AK192" s="307">
        <f t="shared" si="116"/>
        <v>11.525</v>
      </c>
    </row>
    <row r="193" spans="1:42" ht="16.5" customHeight="1" thickBot="1" x14ac:dyDescent="0.3">
      <c r="A193" s="266" t="s">
        <v>74</v>
      </c>
      <c r="B193" s="508">
        <v>21912873</v>
      </c>
      <c r="C193" s="514" t="s">
        <v>558</v>
      </c>
      <c r="D193" s="519" t="s">
        <v>559</v>
      </c>
      <c r="E193" s="196">
        <v>17</v>
      </c>
      <c r="F193" s="184">
        <f t="shared" si="151"/>
        <v>18</v>
      </c>
      <c r="G193" s="185">
        <f t="shared" si="152"/>
        <v>17</v>
      </c>
      <c r="H193" s="85">
        <f t="shared" si="153"/>
        <v>17</v>
      </c>
      <c r="I193" s="196">
        <v>3.3</v>
      </c>
      <c r="J193" s="185">
        <f t="shared" si="154"/>
        <v>20</v>
      </c>
      <c r="K193" s="196">
        <v>7.05</v>
      </c>
      <c r="L193" s="185">
        <f t="shared" si="155"/>
        <v>16</v>
      </c>
      <c r="M193" s="85">
        <f t="shared" si="156"/>
        <v>18</v>
      </c>
      <c r="N193" s="217">
        <v>41</v>
      </c>
      <c r="O193" s="197">
        <v>53</v>
      </c>
      <c r="P193" s="186">
        <f t="shared" si="157"/>
        <v>0.77358490566037741</v>
      </c>
      <c r="Q193" s="185">
        <f t="shared" si="158"/>
        <v>6.5</v>
      </c>
      <c r="R193" s="196">
        <v>32.5</v>
      </c>
      <c r="S193" s="185">
        <f t="shared" si="159"/>
        <v>5.5</v>
      </c>
      <c r="T193" s="85">
        <f t="shared" si="160"/>
        <v>12</v>
      </c>
      <c r="U193" s="187">
        <v>30.73</v>
      </c>
      <c r="V193" s="185">
        <f t="shared" si="161"/>
        <v>3.5</v>
      </c>
      <c r="W193" s="196">
        <v>-24</v>
      </c>
      <c r="X193" s="185">
        <f t="shared" si="162"/>
        <v>0</v>
      </c>
      <c r="Y193" s="196">
        <v>1</v>
      </c>
      <c r="Z193" s="185">
        <f t="shared" si="163"/>
        <v>4.5</v>
      </c>
      <c r="AA193" s="85">
        <f t="shared" si="164"/>
        <v>8</v>
      </c>
      <c r="AB193" s="266">
        <v>46.48</v>
      </c>
      <c r="AC193" s="185">
        <f t="shared" si="165"/>
        <v>10</v>
      </c>
      <c r="AD193" s="86">
        <f t="shared" si="166"/>
        <v>10</v>
      </c>
      <c r="AE193" s="87">
        <f t="shared" si="167"/>
        <v>13</v>
      </c>
      <c r="AF193" s="88">
        <f t="shared" si="112"/>
        <v>13</v>
      </c>
      <c r="AG193" s="93">
        <f t="shared" ca="1" si="113"/>
        <v>86</v>
      </c>
      <c r="AH193" s="77">
        <f>IF(ISERROR(VLOOKUP(B193,'Notes Ecrit'!$A$2:$B$650,2,FALSE)),"ABI",(VLOOKUP(B193,'Notes Ecrit'!$A$2:$B$650,2,FALSE)))</f>
        <v>6</v>
      </c>
      <c r="AI193" s="88">
        <f t="shared" si="114"/>
        <v>6</v>
      </c>
      <c r="AJ193" s="94">
        <f t="shared" ca="1" si="115"/>
        <v>288</v>
      </c>
      <c r="AK193" s="307">
        <f t="shared" si="116"/>
        <v>9.5</v>
      </c>
      <c r="AL193" s="207"/>
      <c r="AM193" s="207"/>
      <c r="AN193" s="207"/>
      <c r="AO193" s="207"/>
      <c r="AP193" s="207"/>
    </row>
    <row r="194" spans="1:42" ht="16.5" customHeight="1" thickBot="1" x14ac:dyDescent="0.3">
      <c r="A194" s="266" t="s">
        <v>74</v>
      </c>
      <c r="B194" s="193">
        <v>21903152</v>
      </c>
      <c r="C194" s="208" t="s">
        <v>560</v>
      </c>
      <c r="D194" s="203" t="s">
        <v>187</v>
      </c>
      <c r="E194" s="196">
        <v>11</v>
      </c>
      <c r="F194" s="184">
        <f t="shared" si="151"/>
        <v>15</v>
      </c>
      <c r="G194" s="185">
        <f t="shared" si="152"/>
        <v>11</v>
      </c>
      <c r="H194" s="85">
        <f t="shared" si="153"/>
        <v>11</v>
      </c>
      <c r="I194" s="196">
        <v>3.49</v>
      </c>
      <c r="J194" s="185">
        <f t="shared" si="154"/>
        <v>17</v>
      </c>
      <c r="K194" s="196">
        <v>7.52</v>
      </c>
      <c r="L194" s="185">
        <f t="shared" si="155"/>
        <v>12</v>
      </c>
      <c r="M194" s="85">
        <f t="shared" si="156"/>
        <v>14.5</v>
      </c>
      <c r="N194" s="196">
        <v>29</v>
      </c>
      <c r="O194" s="197">
        <v>49</v>
      </c>
      <c r="P194" s="186">
        <f t="shared" si="157"/>
        <v>0.59183673469387754</v>
      </c>
      <c r="Q194" s="185">
        <f t="shared" si="158"/>
        <v>5.5</v>
      </c>
      <c r="R194" s="196">
        <v>26.2</v>
      </c>
      <c r="S194" s="185">
        <f t="shared" si="159"/>
        <v>4</v>
      </c>
      <c r="T194" s="85">
        <f t="shared" si="160"/>
        <v>9.5</v>
      </c>
      <c r="U194" s="187">
        <v>28.28</v>
      </c>
      <c r="V194" s="185">
        <f t="shared" si="161"/>
        <v>4.75</v>
      </c>
      <c r="W194" s="196">
        <v>0</v>
      </c>
      <c r="X194" s="185">
        <f t="shared" si="162"/>
        <v>2.5</v>
      </c>
      <c r="Y194" s="196">
        <v>3</v>
      </c>
      <c r="Z194" s="185">
        <f t="shared" si="163"/>
        <v>3.5</v>
      </c>
      <c r="AA194" s="85">
        <f t="shared" si="164"/>
        <v>10.75</v>
      </c>
      <c r="AB194" s="266">
        <v>40.950000000000003</v>
      </c>
      <c r="AC194" s="185">
        <f t="shared" si="165"/>
        <v>13</v>
      </c>
      <c r="AD194" s="86">
        <f t="shared" si="166"/>
        <v>13</v>
      </c>
      <c r="AE194" s="87">
        <f t="shared" si="167"/>
        <v>11.75</v>
      </c>
      <c r="AF194" s="88">
        <f t="shared" si="112"/>
        <v>11.75</v>
      </c>
      <c r="AG194" s="93">
        <f t="shared" ca="1" si="113"/>
        <v>226</v>
      </c>
      <c r="AH194" s="77">
        <f>IF(ISERROR(VLOOKUP(B194,'Notes Ecrit'!$A$2:$B$650,2,FALSE)),"ABI",(VLOOKUP(B194,'Notes Ecrit'!$A$2:$B$650,2,FALSE)))</f>
        <v>5.5</v>
      </c>
      <c r="AI194" s="88">
        <f t="shared" si="114"/>
        <v>5.5</v>
      </c>
      <c r="AJ194" s="94">
        <f t="shared" ca="1" si="115"/>
        <v>353</v>
      </c>
      <c r="AK194" s="307">
        <f t="shared" si="116"/>
        <v>8.625</v>
      </c>
    </row>
    <row r="195" spans="1:42" ht="16.5" customHeight="1" thickBot="1" x14ac:dyDescent="0.3">
      <c r="A195" s="266" t="s">
        <v>1026</v>
      </c>
      <c r="B195" s="224">
        <v>21902291</v>
      </c>
      <c r="C195" s="225" t="s">
        <v>561</v>
      </c>
      <c r="D195" s="226" t="s">
        <v>562</v>
      </c>
      <c r="E195" s="196">
        <v>20</v>
      </c>
      <c r="F195" s="184">
        <f t="shared" si="151"/>
        <v>19.5</v>
      </c>
      <c r="G195" s="185">
        <f t="shared" si="152"/>
        <v>17</v>
      </c>
      <c r="H195" s="85">
        <f t="shared" si="153"/>
        <v>17</v>
      </c>
      <c r="I195" s="196">
        <v>3.21</v>
      </c>
      <c r="J195" s="185">
        <f t="shared" si="154"/>
        <v>17</v>
      </c>
      <c r="K195" s="196">
        <v>6.69</v>
      </c>
      <c r="L195" s="185">
        <f t="shared" si="155"/>
        <v>12</v>
      </c>
      <c r="M195" s="85">
        <f t="shared" si="156"/>
        <v>14.5</v>
      </c>
      <c r="N195" s="196">
        <v>46</v>
      </c>
      <c r="O195" s="197">
        <v>59</v>
      </c>
      <c r="P195" s="186">
        <f t="shared" si="157"/>
        <v>0.77966101694915257</v>
      </c>
      <c r="Q195" s="185">
        <f t="shared" si="158"/>
        <v>4</v>
      </c>
      <c r="R195" s="196">
        <v>43.1</v>
      </c>
      <c r="S195" s="185">
        <f t="shared" si="159"/>
        <v>4</v>
      </c>
      <c r="T195" s="85">
        <f t="shared" si="160"/>
        <v>8</v>
      </c>
      <c r="U195" s="187">
        <v>24.83</v>
      </c>
      <c r="V195" s="185">
        <f t="shared" si="161"/>
        <v>5.5</v>
      </c>
      <c r="W195" s="196">
        <v>-25</v>
      </c>
      <c r="X195" s="185">
        <f t="shared" si="162"/>
        <v>0</v>
      </c>
      <c r="Y195" s="196">
        <v>3</v>
      </c>
      <c r="Z195" s="185">
        <f t="shared" si="163"/>
        <v>3.5</v>
      </c>
      <c r="AA195" s="85">
        <f t="shared" si="164"/>
        <v>9</v>
      </c>
      <c r="AB195" s="266">
        <v>43.82</v>
      </c>
      <c r="AC195" s="185">
        <f t="shared" si="165"/>
        <v>8</v>
      </c>
      <c r="AD195" s="86">
        <f t="shared" si="166"/>
        <v>8</v>
      </c>
      <c r="AE195" s="87">
        <f t="shared" si="167"/>
        <v>11.3</v>
      </c>
      <c r="AF195" s="88">
        <f t="shared" ref="AF195:AF258" si="168">IF(AE195="DSP",0,AE195)</f>
        <v>11.3</v>
      </c>
      <c r="AG195" s="93">
        <f t="shared" ref="AG195:AG258" ca="1" si="169">RANK(AF195,$AF$3:$AF$651,0)</f>
        <v>289</v>
      </c>
      <c r="AH195" s="77">
        <f>IF(ISERROR(VLOOKUP(B195,'Notes Ecrit'!$A$2:$B$650,2,FALSE)),"ABI",(VLOOKUP(B195,'Notes Ecrit'!$A$2:$B$650,2,FALSE)))</f>
        <v>6</v>
      </c>
      <c r="AI195" s="88">
        <f t="shared" ref="AI195:AI258" si="170">IF(OR(AH195="ABI",AH195="VALIDÉ"),0,AH195)</f>
        <v>6</v>
      </c>
      <c r="AJ195" s="94">
        <f t="shared" ref="AJ195:AJ258" ca="1" si="171">RANK(AI195,$AI$3:$AI$651,0)</f>
        <v>288</v>
      </c>
      <c r="AK195" s="307">
        <f t="shared" ref="AK195:AK258" si="172">IF(AH195="ABI","DEF",IF(AE195="DSP",AH195,(AE195*0.5+AH195*0.5)))</f>
        <v>8.65</v>
      </c>
    </row>
    <row r="196" spans="1:42" ht="16.5" customHeight="1" thickBot="1" x14ac:dyDescent="0.3">
      <c r="A196" s="266" t="s">
        <v>1026</v>
      </c>
      <c r="B196" s="224">
        <v>21902331</v>
      </c>
      <c r="C196" s="225" t="s">
        <v>564</v>
      </c>
      <c r="D196" s="226" t="s">
        <v>261</v>
      </c>
      <c r="E196" s="196">
        <v>15</v>
      </c>
      <c r="F196" s="184">
        <f t="shared" si="151"/>
        <v>17</v>
      </c>
      <c r="G196" s="185">
        <f t="shared" si="152"/>
        <v>12</v>
      </c>
      <c r="H196" s="85">
        <f t="shared" si="153"/>
        <v>12</v>
      </c>
      <c r="I196" s="196">
        <v>3.25</v>
      </c>
      <c r="J196" s="185">
        <f t="shared" si="154"/>
        <v>16</v>
      </c>
      <c r="K196" s="196">
        <v>6.8</v>
      </c>
      <c r="L196" s="185">
        <f t="shared" si="155"/>
        <v>11</v>
      </c>
      <c r="M196" s="85">
        <f t="shared" si="156"/>
        <v>13.5</v>
      </c>
      <c r="N196" s="196">
        <v>58</v>
      </c>
      <c r="O196" s="197">
        <v>79</v>
      </c>
      <c r="P196" s="186">
        <f t="shared" si="157"/>
        <v>0.73417721518987344</v>
      </c>
      <c r="Q196" s="185">
        <f t="shared" si="158"/>
        <v>4</v>
      </c>
      <c r="R196" s="196">
        <v>40</v>
      </c>
      <c r="S196" s="185">
        <f t="shared" si="159"/>
        <v>3</v>
      </c>
      <c r="T196" s="85">
        <f t="shared" si="160"/>
        <v>7</v>
      </c>
      <c r="U196" s="187">
        <v>23.06</v>
      </c>
      <c r="V196" s="185">
        <f t="shared" si="161"/>
        <v>6.25</v>
      </c>
      <c r="W196" s="196">
        <v>-2</v>
      </c>
      <c r="X196" s="185">
        <f t="shared" si="162"/>
        <v>2</v>
      </c>
      <c r="Y196" s="196">
        <v>5</v>
      </c>
      <c r="Z196" s="185">
        <f t="shared" si="163"/>
        <v>2.5</v>
      </c>
      <c r="AA196" s="85">
        <f t="shared" si="164"/>
        <v>10.75</v>
      </c>
      <c r="AB196" s="266">
        <v>32.67</v>
      </c>
      <c r="AC196" s="185">
        <f t="shared" si="165"/>
        <v>15</v>
      </c>
      <c r="AD196" s="86">
        <f t="shared" si="166"/>
        <v>15</v>
      </c>
      <c r="AE196" s="87">
        <f t="shared" si="167"/>
        <v>11.65</v>
      </c>
      <c r="AF196" s="88">
        <f t="shared" si="168"/>
        <v>11.65</v>
      </c>
      <c r="AG196" s="93">
        <f t="shared" ca="1" si="169"/>
        <v>235</v>
      </c>
      <c r="AH196" s="77">
        <f>IF(ISERROR(VLOOKUP(B196,'Notes Ecrit'!$A$2:$B$650,2,FALSE)),"ABI",(VLOOKUP(B196,'Notes Ecrit'!$A$2:$B$650,2,FALSE)))</f>
        <v>6.5</v>
      </c>
      <c r="AI196" s="88">
        <f t="shared" si="170"/>
        <v>6.5</v>
      </c>
      <c r="AJ196" s="94">
        <f t="shared" ca="1" si="171"/>
        <v>238</v>
      </c>
      <c r="AK196" s="307">
        <f t="shared" si="172"/>
        <v>9.0749999999999993</v>
      </c>
    </row>
    <row r="197" spans="1:42" s="212" customFormat="1" ht="16.5" customHeight="1" thickBot="1" x14ac:dyDescent="0.3">
      <c r="A197" s="266" t="s">
        <v>1026</v>
      </c>
      <c r="B197" s="224">
        <v>21910990</v>
      </c>
      <c r="C197" s="225" t="s">
        <v>565</v>
      </c>
      <c r="D197" s="226" t="s">
        <v>171</v>
      </c>
      <c r="E197" s="196">
        <v>21</v>
      </c>
      <c r="F197" s="184">
        <f t="shared" si="151"/>
        <v>20</v>
      </c>
      <c r="G197" s="185">
        <f t="shared" si="152"/>
        <v>18</v>
      </c>
      <c r="H197" s="85">
        <f t="shared" si="153"/>
        <v>18</v>
      </c>
      <c r="I197" s="196">
        <v>3.31</v>
      </c>
      <c r="J197" s="185">
        <f t="shared" si="154"/>
        <v>15</v>
      </c>
      <c r="K197" s="196">
        <v>6.99</v>
      </c>
      <c r="L197" s="185">
        <f t="shared" si="155"/>
        <v>10</v>
      </c>
      <c r="M197" s="85">
        <f t="shared" si="156"/>
        <v>12.5</v>
      </c>
      <c r="N197" s="196">
        <v>65</v>
      </c>
      <c r="O197" s="197">
        <v>70</v>
      </c>
      <c r="P197" s="186">
        <f t="shared" si="157"/>
        <v>0.9285714285714286</v>
      </c>
      <c r="Q197" s="185">
        <f t="shared" si="158"/>
        <v>5</v>
      </c>
      <c r="R197" s="196">
        <v>40.4</v>
      </c>
      <c r="S197" s="185">
        <f t="shared" si="159"/>
        <v>3</v>
      </c>
      <c r="T197" s="85">
        <f t="shared" si="160"/>
        <v>8</v>
      </c>
      <c r="U197" s="187">
        <v>26.16</v>
      </c>
      <c r="V197" s="185">
        <f t="shared" si="161"/>
        <v>4.75</v>
      </c>
      <c r="W197" s="196">
        <v>-5</v>
      </c>
      <c r="X197" s="185">
        <f t="shared" si="162"/>
        <v>1.5</v>
      </c>
      <c r="Y197" s="196">
        <v>1</v>
      </c>
      <c r="Z197" s="185">
        <f t="shared" si="163"/>
        <v>4.5</v>
      </c>
      <c r="AA197" s="85">
        <f t="shared" si="164"/>
        <v>10.75</v>
      </c>
      <c r="AB197" s="266">
        <v>47.07</v>
      </c>
      <c r="AC197" s="185">
        <f t="shared" si="165"/>
        <v>7</v>
      </c>
      <c r="AD197" s="86">
        <f t="shared" si="166"/>
        <v>7</v>
      </c>
      <c r="AE197" s="87">
        <f t="shared" si="167"/>
        <v>11.25</v>
      </c>
      <c r="AF197" s="88">
        <f t="shared" si="168"/>
        <v>11.25</v>
      </c>
      <c r="AG197" s="93">
        <f t="shared" ca="1" si="169"/>
        <v>297</v>
      </c>
      <c r="AH197" s="77">
        <f>IF(ISERROR(VLOOKUP(B197,'Notes Ecrit'!$A$2:$B$650,2,FALSE)),"ABI",(VLOOKUP(B197,'Notes Ecrit'!$A$2:$B$650,2,FALSE)))</f>
        <v>5</v>
      </c>
      <c r="AI197" s="88">
        <f t="shared" si="170"/>
        <v>5</v>
      </c>
      <c r="AJ197" s="94">
        <f t="shared" ca="1" si="171"/>
        <v>416</v>
      </c>
      <c r="AK197" s="307">
        <f t="shared" si="172"/>
        <v>8.125</v>
      </c>
      <c r="AL197" s="26"/>
      <c r="AM197" s="26"/>
      <c r="AN197" s="26"/>
      <c r="AO197" s="26"/>
      <c r="AP197" s="26"/>
    </row>
    <row r="198" spans="1:42" ht="16.5" customHeight="1" thickBot="1" x14ac:dyDescent="0.3">
      <c r="A198" s="266" t="s">
        <v>74</v>
      </c>
      <c r="B198" s="224">
        <v>21912760</v>
      </c>
      <c r="C198" s="225" t="s">
        <v>566</v>
      </c>
      <c r="D198" s="226" t="s">
        <v>567</v>
      </c>
      <c r="E198" s="196">
        <v>14</v>
      </c>
      <c r="F198" s="184">
        <f t="shared" si="151"/>
        <v>16.5</v>
      </c>
      <c r="G198" s="185">
        <f t="shared" si="152"/>
        <v>14</v>
      </c>
      <c r="H198" s="85">
        <f t="shared" si="153"/>
        <v>14</v>
      </c>
      <c r="I198" s="196">
        <v>3.59</v>
      </c>
      <c r="J198" s="185">
        <f t="shared" si="154"/>
        <v>15</v>
      </c>
      <c r="K198" s="196">
        <v>8.0500000000000007</v>
      </c>
      <c r="L198" s="185">
        <f t="shared" si="155"/>
        <v>9</v>
      </c>
      <c r="M198" s="85">
        <f t="shared" si="156"/>
        <v>12</v>
      </c>
      <c r="N198" s="196">
        <v>38</v>
      </c>
      <c r="O198" s="197">
        <v>85</v>
      </c>
      <c r="P198" s="186">
        <f t="shared" si="157"/>
        <v>0.44705882352941179</v>
      </c>
      <c r="Q198" s="185">
        <f t="shared" si="158"/>
        <v>4</v>
      </c>
      <c r="R198" s="196">
        <v>25.6</v>
      </c>
      <c r="S198" s="185">
        <f t="shared" si="159"/>
        <v>3.5</v>
      </c>
      <c r="T198" s="85">
        <f t="shared" si="160"/>
        <v>7.5</v>
      </c>
      <c r="U198" s="187">
        <v>30.13</v>
      </c>
      <c r="V198" s="185">
        <f t="shared" si="161"/>
        <v>3.75</v>
      </c>
      <c r="W198" s="196">
        <v>-10</v>
      </c>
      <c r="X198" s="185">
        <f t="shared" si="162"/>
        <v>0.75</v>
      </c>
      <c r="Y198" s="196">
        <v>3</v>
      </c>
      <c r="Z198" s="185">
        <f t="shared" si="163"/>
        <v>3.5</v>
      </c>
      <c r="AA198" s="85">
        <f t="shared" si="164"/>
        <v>8</v>
      </c>
      <c r="AB198" s="266">
        <v>50.25</v>
      </c>
      <c r="AC198" s="185">
        <f t="shared" si="165"/>
        <v>8</v>
      </c>
      <c r="AD198" s="86">
        <f t="shared" si="166"/>
        <v>8</v>
      </c>
      <c r="AE198" s="87">
        <f t="shared" si="167"/>
        <v>9.9</v>
      </c>
      <c r="AF198" s="88">
        <f t="shared" si="168"/>
        <v>9.9</v>
      </c>
      <c r="AG198" s="93">
        <f t="shared" ca="1" si="169"/>
        <v>435</v>
      </c>
      <c r="AH198" s="77">
        <f>IF(ISERROR(VLOOKUP(B198,'Notes Ecrit'!$A$2:$B$650,2,FALSE)),"ABI",(VLOOKUP(B198,'Notes Ecrit'!$A$2:$B$650,2,FALSE)))</f>
        <v>5</v>
      </c>
      <c r="AI198" s="88">
        <f t="shared" si="170"/>
        <v>5</v>
      </c>
      <c r="AJ198" s="94">
        <f t="shared" ca="1" si="171"/>
        <v>416</v>
      </c>
      <c r="AK198" s="307">
        <f t="shared" si="172"/>
        <v>7.45</v>
      </c>
    </row>
    <row r="199" spans="1:42" ht="16.5" customHeight="1" thickBot="1" x14ac:dyDescent="0.3">
      <c r="A199" s="266" t="s">
        <v>74</v>
      </c>
      <c r="B199" s="224">
        <v>21906508</v>
      </c>
      <c r="C199" s="225" t="s">
        <v>568</v>
      </c>
      <c r="D199" s="226" t="s">
        <v>152</v>
      </c>
      <c r="E199" s="196">
        <v>10</v>
      </c>
      <c r="F199" s="184">
        <f t="shared" si="151"/>
        <v>14.5</v>
      </c>
      <c r="G199" s="185">
        <f t="shared" si="152"/>
        <v>10</v>
      </c>
      <c r="H199" s="85">
        <f t="shared" si="153"/>
        <v>10</v>
      </c>
      <c r="I199" s="196">
        <v>3.72</v>
      </c>
      <c r="J199" s="185">
        <f t="shared" si="154"/>
        <v>13</v>
      </c>
      <c r="K199" s="196">
        <v>8.2899999999999991</v>
      </c>
      <c r="L199" s="185">
        <f t="shared" si="155"/>
        <v>7</v>
      </c>
      <c r="M199" s="85">
        <f t="shared" si="156"/>
        <v>10</v>
      </c>
      <c r="N199" s="196">
        <v>35</v>
      </c>
      <c r="O199" s="197">
        <v>53</v>
      </c>
      <c r="P199" s="186">
        <f t="shared" si="157"/>
        <v>0.660377358490566</v>
      </c>
      <c r="Q199" s="185">
        <f t="shared" si="158"/>
        <v>6</v>
      </c>
      <c r="R199" s="196">
        <v>29.2</v>
      </c>
      <c r="S199" s="185">
        <f t="shared" si="159"/>
        <v>4.5</v>
      </c>
      <c r="T199" s="85">
        <f t="shared" si="160"/>
        <v>10.5</v>
      </c>
      <c r="U199" s="187">
        <v>27.98</v>
      </c>
      <c r="V199" s="185">
        <f t="shared" si="161"/>
        <v>5</v>
      </c>
      <c r="W199" s="196">
        <v>5</v>
      </c>
      <c r="X199" s="185">
        <f t="shared" si="162"/>
        <v>3.5</v>
      </c>
      <c r="Y199" s="196">
        <v>0</v>
      </c>
      <c r="Z199" s="185">
        <f t="shared" si="163"/>
        <v>5</v>
      </c>
      <c r="AA199" s="85">
        <f t="shared" si="164"/>
        <v>13.5</v>
      </c>
      <c r="AB199" s="266">
        <v>46.96</v>
      </c>
      <c r="AC199" s="185">
        <f t="shared" si="165"/>
        <v>10</v>
      </c>
      <c r="AD199" s="86">
        <f t="shared" si="166"/>
        <v>10</v>
      </c>
      <c r="AE199" s="87">
        <f t="shared" si="167"/>
        <v>10.8</v>
      </c>
      <c r="AF199" s="88">
        <f t="shared" si="168"/>
        <v>10.8</v>
      </c>
      <c r="AG199" s="93">
        <f t="shared" ca="1" si="169"/>
        <v>351</v>
      </c>
      <c r="AH199" s="77">
        <f>IF(ISERROR(VLOOKUP(B199,'Notes Ecrit'!$A$2:$B$650,2,FALSE)),"ABI",(VLOOKUP(B199,'Notes Ecrit'!$A$2:$B$650,2,FALSE)))</f>
        <v>9</v>
      </c>
      <c r="AI199" s="88">
        <f t="shared" si="170"/>
        <v>9</v>
      </c>
      <c r="AJ199" s="94">
        <f t="shared" ca="1" si="171"/>
        <v>58</v>
      </c>
      <c r="AK199" s="307">
        <f t="shared" si="172"/>
        <v>9.9</v>
      </c>
    </row>
    <row r="200" spans="1:42" ht="16.5" customHeight="1" thickBot="1" x14ac:dyDescent="0.3">
      <c r="A200" s="266" t="s">
        <v>1026</v>
      </c>
      <c r="B200" s="193">
        <v>21908469</v>
      </c>
      <c r="C200" s="208" t="s">
        <v>569</v>
      </c>
      <c r="D200" s="203" t="s">
        <v>191</v>
      </c>
      <c r="E200" s="196">
        <v>18</v>
      </c>
      <c r="F200" s="184">
        <f t="shared" si="151"/>
        <v>18.5</v>
      </c>
      <c r="G200" s="185">
        <f t="shared" si="152"/>
        <v>15</v>
      </c>
      <c r="H200" s="85">
        <f t="shared" si="153"/>
        <v>15</v>
      </c>
      <c r="I200" s="196">
        <v>3.14</v>
      </c>
      <c r="J200" s="185">
        <f t="shared" si="154"/>
        <v>18</v>
      </c>
      <c r="K200" s="196">
        <v>6.6</v>
      </c>
      <c r="L200" s="185">
        <f t="shared" si="155"/>
        <v>13</v>
      </c>
      <c r="M200" s="85">
        <f t="shared" si="156"/>
        <v>15.5</v>
      </c>
      <c r="N200" s="196">
        <v>41</v>
      </c>
      <c r="O200" s="197">
        <v>66</v>
      </c>
      <c r="P200" s="186">
        <f t="shared" si="157"/>
        <v>0.62121212121212122</v>
      </c>
      <c r="Q200" s="185">
        <f t="shared" si="158"/>
        <v>3.5</v>
      </c>
      <c r="R200" s="196">
        <v>39.4</v>
      </c>
      <c r="S200" s="185">
        <f t="shared" si="159"/>
        <v>3</v>
      </c>
      <c r="T200" s="85">
        <f t="shared" si="160"/>
        <v>6.5</v>
      </c>
      <c r="U200" s="187">
        <v>28.68</v>
      </c>
      <c r="V200" s="185">
        <f t="shared" si="161"/>
        <v>3.5</v>
      </c>
      <c r="W200" s="196">
        <v>-30</v>
      </c>
      <c r="X200" s="185">
        <f t="shared" si="162"/>
        <v>0</v>
      </c>
      <c r="Y200" s="196">
        <v>3</v>
      </c>
      <c r="Z200" s="185">
        <f t="shared" si="163"/>
        <v>3.5</v>
      </c>
      <c r="AA200" s="85">
        <f t="shared" si="164"/>
        <v>7</v>
      </c>
      <c r="AB200" s="266">
        <v>38.6</v>
      </c>
      <c r="AC200" s="185">
        <f t="shared" si="165"/>
        <v>11</v>
      </c>
      <c r="AD200" s="86">
        <f t="shared" si="166"/>
        <v>11</v>
      </c>
      <c r="AE200" s="87">
        <f t="shared" si="167"/>
        <v>11</v>
      </c>
      <c r="AF200" s="88">
        <f t="shared" si="168"/>
        <v>11</v>
      </c>
      <c r="AG200" s="93">
        <f t="shared" ca="1" si="169"/>
        <v>318</v>
      </c>
      <c r="AH200" s="77">
        <f>IF(ISERROR(VLOOKUP(B200,'Notes Ecrit'!$A$2:$B$650,2,FALSE)),"ABI",(VLOOKUP(B200,'Notes Ecrit'!$A$2:$B$650,2,FALSE)))</f>
        <v>6</v>
      </c>
      <c r="AI200" s="88">
        <f t="shared" si="170"/>
        <v>6</v>
      </c>
      <c r="AJ200" s="94">
        <f t="shared" ca="1" si="171"/>
        <v>288</v>
      </c>
      <c r="AK200" s="307">
        <f t="shared" si="172"/>
        <v>8.5</v>
      </c>
      <c r="AL200" s="204"/>
      <c r="AM200" s="204"/>
      <c r="AN200" s="204"/>
      <c r="AO200" s="204"/>
      <c r="AP200" s="204"/>
    </row>
    <row r="201" spans="1:42" ht="16.5" customHeight="1" thickBot="1" x14ac:dyDescent="0.3">
      <c r="A201" s="266" t="s">
        <v>1026</v>
      </c>
      <c r="B201" s="193">
        <v>21811400</v>
      </c>
      <c r="C201" s="208" t="s">
        <v>570</v>
      </c>
      <c r="D201" s="203" t="s">
        <v>153</v>
      </c>
      <c r="E201" s="196">
        <v>19</v>
      </c>
      <c r="F201" s="184">
        <f t="shared" si="151"/>
        <v>19</v>
      </c>
      <c r="G201" s="185">
        <f t="shared" si="152"/>
        <v>16</v>
      </c>
      <c r="H201" s="85">
        <f t="shared" si="153"/>
        <v>16</v>
      </c>
      <c r="I201" s="196">
        <v>3.17</v>
      </c>
      <c r="J201" s="185">
        <f t="shared" si="154"/>
        <v>17</v>
      </c>
      <c r="K201" s="196">
        <v>6.87</v>
      </c>
      <c r="L201" s="185">
        <f t="shared" si="155"/>
        <v>11</v>
      </c>
      <c r="M201" s="85">
        <f t="shared" si="156"/>
        <v>14</v>
      </c>
      <c r="N201" s="196">
        <v>64</v>
      </c>
      <c r="O201" s="197">
        <v>61</v>
      </c>
      <c r="P201" s="186">
        <f t="shared" si="157"/>
        <v>1.0491803278688525</v>
      </c>
      <c r="Q201" s="185">
        <f t="shared" si="158"/>
        <v>5.5</v>
      </c>
      <c r="R201" s="196">
        <v>42.5</v>
      </c>
      <c r="S201" s="185">
        <f t="shared" si="159"/>
        <v>3.5</v>
      </c>
      <c r="T201" s="85">
        <f t="shared" si="160"/>
        <v>9</v>
      </c>
      <c r="U201" s="187">
        <v>26.55</v>
      </c>
      <c r="V201" s="185">
        <f t="shared" si="161"/>
        <v>4.5</v>
      </c>
      <c r="W201" s="196">
        <v>-2</v>
      </c>
      <c r="X201" s="185">
        <f t="shared" si="162"/>
        <v>2</v>
      </c>
      <c r="Y201" s="196">
        <v>1</v>
      </c>
      <c r="Z201" s="185">
        <f t="shared" si="163"/>
        <v>4.5</v>
      </c>
      <c r="AA201" s="85">
        <f t="shared" si="164"/>
        <v>11</v>
      </c>
      <c r="AB201" s="266">
        <v>40.32</v>
      </c>
      <c r="AC201" s="185">
        <f t="shared" si="165"/>
        <v>10</v>
      </c>
      <c r="AD201" s="86">
        <f t="shared" si="166"/>
        <v>10</v>
      </c>
      <c r="AE201" s="87">
        <f t="shared" si="167"/>
        <v>12</v>
      </c>
      <c r="AF201" s="88">
        <f t="shared" si="168"/>
        <v>12</v>
      </c>
      <c r="AG201" s="93">
        <f t="shared" ca="1" si="169"/>
        <v>192</v>
      </c>
      <c r="AH201" s="77">
        <f>IF(ISERROR(VLOOKUP(B201,'Notes Ecrit'!$A$2:$B$650,2,FALSE)),"ABI",(VLOOKUP(B201,'Notes Ecrit'!$A$2:$B$650,2,FALSE)))</f>
        <v>7</v>
      </c>
      <c r="AI201" s="88">
        <f t="shared" si="170"/>
        <v>7</v>
      </c>
      <c r="AJ201" s="94">
        <f t="shared" ca="1" si="171"/>
        <v>183</v>
      </c>
      <c r="AK201" s="307">
        <f t="shared" si="172"/>
        <v>9.5</v>
      </c>
    </row>
    <row r="202" spans="1:42" ht="16.5" customHeight="1" thickBot="1" x14ac:dyDescent="0.3">
      <c r="A202" s="266" t="s">
        <v>1026</v>
      </c>
      <c r="B202" s="224">
        <v>21902852</v>
      </c>
      <c r="C202" s="225" t="s">
        <v>571</v>
      </c>
      <c r="D202" s="226" t="s">
        <v>211</v>
      </c>
      <c r="E202" s="196">
        <v>19</v>
      </c>
      <c r="F202" s="184">
        <f t="shared" si="151"/>
        <v>19</v>
      </c>
      <c r="G202" s="185">
        <f t="shared" si="152"/>
        <v>16</v>
      </c>
      <c r="H202" s="85">
        <f t="shared" si="153"/>
        <v>16</v>
      </c>
      <c r="I202" s="196">
        <v>3.19</v>
      </c>
      <c r="J202" s="185">
        <f t="shared" si="154"/>
        <v>17</v>
      </c>
      <c r="K202" s="196">
        <v>6.78</v>
      </c>
      <c r="L202" s="185">
        <f t="shared" si="155"/>
        <v>11</v>
      </c>
      <c r="M202" s="85">
        <f t="shared" si="156"/>
        <v>14</v>
      </c>
      <c r="N202" s="196">
        <v>84.5</v>
      </c>
      <c r="O202" s="197">
        <v>66</v>
      </c>
      <c r="P202" s="186">
        <f t="shared" si="157"/>
        <v>1.2803030303030303</v>
      </c>
      <c r="Q202" s="185">
        <f t="shared" si="158"/>
        <v>6.5</v>
      </c>
      <c r="R202" s="196">
        <v>52</v>
      </c>
      <c r="S202" s="185">
        <f t="shared" si="159"/>
        <v>6</v>
      </c>
      <c r="T202" s="85">
        <f t="shared" si="160"/>
        <v>12.5</v>
      </c>
      <c r="U202" s="187">
        <v>26.73</v>
      </c>
      <c r="V202" s="185">
        <f t="shared" si="161"/>
        <v>4.5</v>
      </c>
      <c r="W202" s="196">
        <v>5</v>
      </c>
      <c r="X202" s="185">
        <f t="shared" si="162"/>
        <v>3.5</v>
      </c>
      <c r="Y202" s="196">
        <v>0</v>
      </c>
      <c r="Z202" s="185">
        <f t="shared" si="163"/>
        <v>5</v>
      </c>
      <c r="AA202" s="85">
        <f t="shared" si="164"/>
        <v>13</v>
      </c>
      <c r="AB202" s="266">
        <v>33.200000000000003</v>
      </c>
      <c r="AC202" s="185">
        <f t="shared" si="165"/>
        <v>14</v>
      </c>
      <c r="AD202" s="86">
        <f t="shared" si="166"/>
        <v>14</v>
      </c>
      <c r="AE202" s="87">
        <f t="shared" si="167"/>
        <v>13.9</v>
      </c>
      <c r="AF202" s="88">
        <f t="shared" si="168"/>
        <v>13.9</v>
      </c>
      <c r="AG202" s="93">
        <f t="shared" ca="1" si="169"/>
        <v>24</v>
      </c>
      <c r="AH202" s="77">
        <f>IF(ISERROR(VLOOKUP(B202,'Notes Ecrit'!$A$2:$B$650,2,FALSE)),"ABI",(VLOOKUP(B202,'Notes Ecrit'!$A$2:$B$650,2,FALSE)))</f>
        <v>10.5</v>
      </c>
      <c r="AI202" s="88">
        <f t="shared" si="170"/>
        <v>10.5</v>
      </c>
      <c r="AJ202" s="94">
        <f t="shared" ca="1" si="171"/>
        <v>21</v>
      </c>
      <c r="AK202" s="307">
        <f t="shared" si="172"/>
        <v>12.2</v>
      </c>
    </row>
    <row r="203" spans="1:42" ht="16.5" customHeight="1" thickBot="1" x14ac:dyDescent="0.3">
      <c r="A203" s="266" t="s">
        <v>1026</v>
      </c>
      <c r="B203" s="224">
        <v>21902153</v>
      </c>
      <c r="C203" s="225" t="s">
        <v>572</v>
      </c>
      <c r="D203" s="226" t="s">
        <v>573</v>
      </c>
      <c r="E203" s="196">
        <v>16</v>
      </c>
      <c r="F203" s="184">
        <f t="shared" si="151"/>
        <v>17.5</v>
      </c>
      <c r="G203" s="185">
        <f t="shared" si="152"/>
        <v>13</v>
      </c>
      <c r="H203" s="85">
        <f t="shared" si="153"/>
        <v>13</v>
      </c>
      <c r="I203" s="196">
        <v>3.18</v>
      </c>
      <c r="J203" s="185">
        <f t="shared" si="154"/>
        <v>17</v>
      </c>
      <c r="K203" s="196">
        <v>6.85</v>
      </c>
      <c r="L203" s="185">
        <f t="shared" si="155"/>
        <v>11</v>
      </c>
      <c r="M203" s="85">
        <f t="shared" si="156"/>
        <v>14</v>
      </c>
      <c r="N203" s="196">
        <v>72</v>
      </c>
      <c r="O203" s="197">
        <v>59</v>
      </c>
      <c r="P203" s="186">
        <f t="shared" si="157"/>
        <v>1.2203389830508475</v>
      </c>
      <c r="Q203" s="185">
        <f t="shared" si="158"/>
        <v>6.5</v>
      </c>
      <c r="R203" s="196">
        <v>45.8</v>
      </c>
      <c r="S203" s="185">
        <f t="shared" si="159"/>
        <v>4.5</v>
      </c>
      <c r="T203" s="85">
        <f t="shared" si="160"/>
        <v>11</v>
      </c>
      <c r="U203" s="187">
        <v>23.85</v>
      </c>
      <c r="V203" s="185">
        <f t="shared" si="161"/>
        <v>6</v>
      </c>
      <c r="W203" s="196">
        <v>-30</v>
      </c>
      <c r="X203" s="185">
        <f t="shared" si="162"/>
        <v>0</v>
      </c>
      <c r="Y203" s="196">
        <v>3</v>
      </c>
      <c r="Z203" s="185">
        <f t="shared" si="163"/>
        <v>3.5</v>
      </c>
      <c r="AA203" s="85">
        <f t="shared" si="164"/>
        <v>9.5</v>
      </c>
      <c r="AB203" s="266">
        <v>42.2</v>
      </c>
      <c r="AC203" s="185">
        <f t="shared" si="165"/>
        <v>9</v>
      </c>
      <c r="AD203" s="86">
        <f t="shared" si="166"/>
        <v>9</v>
      </c>
      <c r="AE203" s="87">
        <f t="shared" si="167"/>
        <v>11.3</v>
      </c>
      <c r="AF203" s="88">
        <f t="shared" si="168"/>
        <v>11.3</v>
      </c>
      <c r="AG203" s="93">
        <f t="shared" ca="1" si="169"/>
        <v>289</v>
      </c>
      <c r="AH203" s="77">
        <f>IF(ISERROR(VLOOKUP(B203,'Notes Ecrit'!$A$2:$B$650,2,FALSE)),"ABI",(VLOOKUP(B203,'Notes Ecrit'!$A$2:$B$650,2,FALSE)))</f>
        <v>9</v>
      </c>
      <c r="AI203" s="88">
        <f t="shared" si="170"/>
        <v>9</v>
      </c>
      <c r="AJ203" s="94">
        <f t="shared" ca="1" si="171"/>
        <v>58</v>
      </c>
      <c r="AK203" s="307">
        <f t="shared" si="172"/>
        <v>10.15</v>
      </c>
      <c r="AL203" s="207"/>
      <c r="AM203" s="207"/>
      <c r="AN203" s="207"/>
      <c r="AO203" s="207"/>
      <c r="AP203" s="207"/>
    </row>
    <row r="204" spans="1:42" ht="16.5" customHeight="1" thickBot="1" x14ac:dyDescent="0.3">
      <c r="A204" s="266" t="s">
        <v>1026</v>
      </c>
      <c r="B204" s="224">
        <v>21906464</v>
      </c>
      <c r="C204" s="225" t="s">
        <v>34</v>
      </c>
      <c r="D204" s="226" t="s">
        <v>165</v>
      </c>
      <c r="E204" s="196">
        <v>16</v>
      </c>
      <c r="F204" s="184">
        <f t="shared" si="151"/>
        <v>17.5</v>
      </c>
      <c r="G204" s="185">
        <f t="shared" si="152"/>
        <v>13</v>
      </c>
      <c r="H204" s="85">
        <f t="shared" si="153"/>
        <v>13</v>
      </c>
      <c r="I204" s="196">
        <v>3.28</v>
      </c>
      <c r="J204" s="185">
        <f t="shared" si="154"/>
        <v>16</v>
      </c>
      <c r="K204" s="196">
        <v>7.08</v>
      </c>
      <c r="L204" s="185">
        <f t="shared" si="155"/>
        <v>9</v>
      </c>
      <c r="M204" s="85">
        <f t="shared" si="156"/>
        <v>12.5</v>
      </c>
      <c r="N204" s="196">
        <v>44</v>
      </c>
      <c r="O204" s="197">
        <v>55</v>
      </c>
      <c r="P204" s="186">
        <f t="shared" si="157"/>
        <v>0.8</v>
      </c>
      <c r="Q204" s="185">
        <f t="shared" si="158"/>
        <v>4.5</v>
      </c>
      <c r="R204" s="196">
        <v>43.5</v>
      </c>
      <c r="S204" s="185">
        <f t="shared" si="159"/>
        <v>4</v>
      </c>
      <c r="T204" s="85">
        <f t="shared" si="160"/>
        <v>8.5</v>
      </c>
      <c r="U204" s="381">
        <v>24.95</v>
      </c>
      <c r="V204" s="185">
        <f t="shared" si="161"/>
        <v>5.5</v>
      </c>
      <c r="W204" s="196">
        <v>0</v>
      </c>
      <c r="X204" s="185">
        <f t="shared" si="162"/>
        <v>2.5</v>
      </c>
      <c r="Y204" s="196">
        <v>2</v>
      </c>
      <c r="Z204" s="185">
        <f t="shared" si="163"/>
        <v>4</v>
      </c>
      <c r="AA204" s="85">
        <f t="shared" si="164"/>
        <v>12</v>
      </c>
      <c r="AB204" s="266">
        <v>35.76</v>
      </c>
      <c r="AC204" s="185">
        <f t="shared" si="165"/>
        <v>13</v>
      </c>
      <c r="AD204" s="86">
        <f t="shared" si="166"/>
        <v>13</v>
      </c>
      <c r="AE204" s="87">
        <f t="shared" si="167"/>
        <v>11.8</v>
      </c>
      <c r="AF204" s="88">
        <f t="shared" si="168"/>
        <v>11.8</v>
      </c>
      <c r="AG204" s="93">
        <f t="shared" ca="1" si="169"/>
        <v>213</v>
      </c>
      <c r="AH204" s="77">
        <f>IF(ISERROR(VLOOKUP(B204,'Notes Ecrit'!$A$2:$B$650,2,FALSE)),"ABI",(VLOOKUP(B204,'Notes Ecrit'!$A$2:$B$650,2,FALSE)))</f>
        <v>9</v>
      </c>
      <c r="AI204" s="88">
        <f t="shared" si="170"/>
        <v>9</v>
      </c>
      <c r="AJ204" s="94">
        <f t="shared" ca="1" si="171"/>
        <v>58</v>
      </c>
      <c r="AK204" s="307">
        <f t="shared" si="172"/>
        <v>10.4</v>
      </c>
    </row>
    <row r="205" spans="1:42" ht="16.5" customHeight="1" thickBot="1" x14ac:dyDescent="0.3">
      <c r="A205" s="266" t="s">
        <v>1026</v>
      </c>
      <c r="B205" s="224">
        <v>21716860</v>
      </c>
      <c r="C205" s="225" t="s">
        <v>34</v>
      </c>
      <c r="D205" s="226" t="s">
        <v>195</v>
      </c>
      <c r="E205" s="196">
        <v>16</v>
      </c>
      <c r="F205" s="184">
        <f t="shared" si="151"/>
        <v>17.5</v>
      </c>
      <c r="G205" s="185">
        <f t="shared" si="152"/>
        <v>13</v>
      </c>
      <c r="H205" s="85">
        <f t="shared" si="153"/>
        <v>13</v>
      </c>
      <c r="I205" s="196">
        <v>3.43</v>
      </c>
      <c r="J205" s="185">
        <f t="shared" si="154"/>
        <v>13</v>
      </c>
      <c r="K205" s="196">
        <v>7.47</v>
      </c>
      <c r="L205" s="185">
        <f t="shared" si="155"/>
        <v>6</v>
      </c>
      <c r="M205" s="85">
        <f t="shared" si="156"/>
        <v>9.5</v>
      </c>
      <c r="N205" s="196">
        <v>79</v>
      </c>
      <c r="O205" s="197">
        <v>71</v>
      </c>
      <c r="P205" s="186">
        <f t="shared" si="157"/>
        <v>1.1126760563380282</v>
      </c>
      <c r="Q205" s="185">
        <f t="shared" si="158"/>
        <v>6</v>
      </c>
      <c r="R205" s="196">
        <v>35.1</v>
      </c>
      <c r="S205" s="185">
        <f t="shared" si="159"/>
        <v>2</v>
      </c>
      <c r="T205" s="85">
        <f t="shared" si="160"/>
        <v>8</v>
      </c>
      <c r="U205" s="381">
        <v>32.9</v>
      </c>
      <c r="V205" s="185">
        <f t="shared" si="161"/>
        <v>1.5</v>
      </c>
      <c r="W205" s="196">
        <v>0</v>
      </c>
      <c r="X205" s="185">
        <f t="shared" si="162"/>
        <v>2.5</v>
      </c>
      <c r="Y205" s="196">
        <v>7</v>
      </c>
      <c r="Z205" s="185">
        <f t="shared" si="163"/>
        <v>1.5</v>
      </c>
      <c r="AA205" s="85">
        <f t="shared" si="164"/>
        <v>5.5</v>
      </c>
      <c r="AB205" s="266">
        <v>35.42</v>
      </c>
      <c r="AC205" s="185">
        <f t="shared" si="165"/>
        <v>13</v>
      </c>
      <c r="AD205" s="86">
        <f t="shared" si="166"/>
        <v>13</v>
      </c>
      <c r="AE205" s="87">
        <f t="shared" si="167"/>
        <v>9.8000000000000007</v>
      </c>
      <c r="AF205" s="88">
        <f t="shared" si="168"/>
        <v>9.8000000000000007</v>
      </c>
      <c r="AG205" s="93">
        <f t="shared" ca="1" si="169"/>
        <v>441</v>
      </c>
      <c r="AH205" s="77">
        <f>IF(ISERROR(VLOOKUP(B205,'Notes Ecrit'!$A$2:$B$650,2,FALSE)),"ABI",(VLOOKUP(B205,'Notes Ecrit'!$A$2:$B$650,2,FALSE)))</f>
        <v>5</v>
      </c>
      <c r="AI205" s="88">
        <f t="shared" si="170"/>
        <v>5</v>
      </c>
      <c r="AJ205" s="94">
        <f t="shared" ca="1" si="171"/>
        <v>416</v>
      </c>
      <c r="AK205" s="307">
        <f t="shared" si="172"/>
        <v>7.4</v>
      </c>
    </row>
    <row r="206" spans="1:42" s="198" customFormat="1" ht="16.5" customHeight="1" thickBot="1" x14ac:dyDescent="0.3">
      <c r="A206" s="266" t="s">
        <v>1026</v>
      </c>
      <c r="B206" s="224">
        <v>21901560</v>
      </c>
      <c r="C206" s="225" t="s">
        <v>34</v>
      </c>
      <c r="D206" s="226" t="s">
        <v>211</v>
      </c>
      <c r="E206" s="196">
        <v>16</v>
      </c>
      <c r="F206" s="184">
        <f t="shared" si="151"/>
        <v>17.5</v>
      </c>
      <c r="G206" s="185">
        <f t="shared" si="152"/>
        <v>13</v>
      </c>
      <c r="H206" s="85">
        <f t="shared" si="153"/>
        <v>13</v>
      </c>
      <c r="I206" s="196">
        <v>3.59</v>
      </c>
      <c r="J206" s="185">
        <f t="shared" si="154"/>
        <v>10</v>
      </c>
      <c r="K206" s="196">
        <v>6.96</v>
      </c>
      <c r="L206" s="185">
        <f t="shared" si="155"/>
        <v>10</v>
      </c>
      <c r="M206" s="85">
        <f t="shared" si="156"/>
        <v>10</v>
      </c>
      <c r="N206" s="196">
        <v>41</v>
      </c>
      <c r="O206" s="197">
        <v>70</v>
      </c>
      <c r="P206" s="186">
        <f t="shared" si="157"/>
        <v>0.58571428571428574</v>
      </c>
      <c r="Q206" s="185">
        <f t="shared" si="158"/>
        <v>3</v>
      </c>
      <c r="R206" s="196">
        <v>58.2</v>
      </c>
      <c r="S206" s="185">
        <f t="shared" si="159"/>
        <v>7.5</v>
      </c>
      <c r="T206" s="85">
        <f t="shared" si="160"/>
        <v>10.5</v>
      </c>
      <c r="U206" s="381">
        <v>33.89</v>
      </c>
      <c r="V206" s="185">
        <f t="shared" si="161"/>
        <v>1</v>
      </c>
      <c r="W206" s="196">
        <v>2</v>
      </c>
      <c r="X206" s="185">
        <f t="shared" si="162"/>
        <v>3</v>
      </c>
      <c r="Y206" s="196">
        <v>10</v>
      </c>
      <c r="Z206" s="185">
        <f t="shared" si="163"/>
        <v>0</v>
      </c>
      <c r="AA206" s="85">
        <f t="shared" si="164"/>
        <v>4</v>
      </c>
      <c r="AB206" s="266">
        <v>44.68</v>
      </c>
      <c r="AC206" s="185">
        <f t="shared" si="165"/>
        <v>8</v>
      </c>
      <c r="AD206" s="86">
        <f t="shared" si="166"/>
        <v>8</v>
      </c>
      <c r="AE206" s="87">
        <f t="shared" si="167"/>
        <v>9.1</v>
      </c>
      <c r="AF206" s="88">
        <f t="shared" si="168"/>
        <v>9.1</v>
      </c>
      <c r="AG206" s="93">
        <f t="shared" ca="1" si="169"/>
        <v>493</v>
      </c>
      <c r="AH206" s="77">
        <f>IF(ISERROR(VLOOKUP(B206,'Notes Ecrit'!$A$2:$B$650,2,FALSE)),"ABI",(VLOOKUP(B206,'Notes Ecrit'!$A$2:$B$650,2,FALSE)))</f>
        <v>5.5</v>
      </c>
      <c r="AI206" s="88">
        <f t="shared" si="170"/>
        <v>5.5</v>
      </c>
      <c r="AJ206" s="94">
        <f t="shared" ca="1" si="171"/>
        <v>353</v>
      </c>
      <c r="AK206" s="307">
        <f t="shared" si="172"/>
        <v>7.3</v>
      </c>
      <c r="AL206" s="209"/>
      <c r="AM206" s="209"/>
      <c r="AN206" s="209"/>
      <c r="AO206" s="209"/>
      <c r="AP206" s="209"/>
    </row>
    <row r="207" spans="1:42" ht="16.5" customHeight="1" thickBot="1" x14ac:dyDescent="0.3">
      <c r="A207" s="266" t="s">
        <v>1026</v>
      </c>
      <c r="B207" s="224">
        <v>21907151</v>
      </c>
      <c r="C207" s="225" t="s">
        <v>34</v>
      </c>
      <c r="D207" s="226" t="s">
        <v>131</v>
      </c>
      <c r="E207" s="196">
        <v>19</v>
      </c>
      <c r="F207" s="184">
        <f t="shared" si="151"/>
        <v>19</v>
      </c>
      <c r="G207" s="185">
        <f t="shared" si="152"/>
        <v>16</v>
      </c>
      <c r="H207" s="85">
        <f t="shared" si="153"/>
        <v>16</v>
      </c>
      <c r="I207" s="196" t="s">
        <v>329</v>
      </c>
      <c r="J207" s="185">
        <f t="shared" si="154"/>
        <v>0</v>
      </c>
      <c r="K207" s="196" t="s">
        <v>329</v>
      </c>
      <c r="L207" s="185">
        <f t="shared" si="155"/>
        <v>0</v>
      </c>
      <c r="M207" s="85">
        <f t="shared" si="156"/>
        <v>0</v>
      </c>
      <c r="N207" s="196" t="s">
        <v>329</v>
      </c>
      <c r="O207" s="197"/>
      <c r="P207" s="186">
        <f t="shared" si="157"/>
        <v>0</v>
      </c>
      <c r="Q207" s="185">
        <f t="shared" si="158"/>
        <v>0</v>
      </c>
      <c r="R207" s="196" t="s">
        <v>329</v>
      </c>
      <c r="S207" s="185">
        <f t="shared" si="159"/>
        <v>0</v>
      </c>
      <c r="T207" s="85">
        <f t="shared" si="160"/>
        <v>0</v>
      </c>
      <c r="U207" s="381" t="s">
        <v>329</v>
      </c>
      <c r="V207" s="185">
        <f t="shared" si="161"/>
        <v>0</v>
      </c>
      <c r="W207" s="196" t="s">
        <v>329</v>
      </c>
      <c r="X207" s="185">
        <f t="shared" si="162"/>
        <v>0</v>
      </c>
      <c r="Y207" s="196" t="s">
        <v>329</v>
      </c>
      <c r="Z207" s="185">
        <f t="shared" si="163"/>
        <v>0</v>
      </c>
      <c r="AA207" s="85">
        <f t="shared" si="164"/>
        <v>0</v>
      </c>
      <c r="AB207" s="266" t="s">
        <v>329</v>
      </c>
      <c r="AC207" s="185">
        <f t="shared" si="165"/>
        <v>0</v>
      </c>
      <c r="AD207" s="86">
        <f t="shared" si="166"/>
        <v>0</v>
      </c>
      <c r="AE207" s="87">
        <f t="shared" si="167"/>
        <v>3.2</v>
      </c>
      <c r="AF207" s="88">
        <f t="shared" si="168"/>
        <v>3.2</v>
      </c>
      <c r="AG207" s="93">
        <f t="shared" ca="1" si="169"/>
        <v>580</v>
      </c>
      <c r="AH207" s="77">
        <f>IF(ISERROR(VLOOKUP(B207,'Notes Ecrit'!$A$2:$B$650,2,FALSE)),"ABI",(VLOOKUP(B207,'Notes Ecrit'!$A$2:$B$650,2,FALSE)))</f>
        <v>5</v>
      </c>
      <c r="AI207" s="88">
        <f t="shared" si="170"/>
        <v>5</v>
      </c>
      <c r="AJ207" s="94">
        <f t="shared" ca="1" si="171"/>
        <v>416</v>
      </c>
      <c r="AK207" s="307">
        <f t="shared" si="172"/>
        <v>4.0999999999999996</v>
      </c>
      <c r="AL207" s="198"/>
      <c r="AM207" s="198"/>
      <c r="AN207" s="198"/>
      <c r="AO207" s="198"/>
      <c r="AP207" s="198"/>
    </row>
    <row r="208" spans="1:42" s="209" customFormat="1" ht="16.5" hidden="1" customHeight="1" thickBot="1" x14ac:dyDescent="0.3">
      <c r="A208" s="266" t="s">
        <v>1026</v>
      </c>
      <c r="B208" s="224">
        <v>21913450</v>
      </c>
      <c r="C208" s="225" t="s">
        <v>578</v>
      </c>
      <c r="D208" s="226" t="s">
        <v>579</v>
      </c>
      <c r="E208" s="196" t="s">
        <v>329</v>
      </c>
      <c r="F208" s="184" t="str">
        <f t="shared" si="151"/>
        <v>ABI</v>
      </c>
      <c r="G208" s="185">
        <f t="shared" si="152"/>
        <v>0</v>
      </c>
      <c r="H208" s="85">
        <f t="shared" si="153"/>
        <v>0</v>
      </c>
      <c r="I208" s="196" t="s">
        <v>329</v>
      </c>
      <c r="J208" s="185">
        <f t="shared" si="154"/>
        <v>0</v>
      </c>
      <c r="K208" s="196" t="s">
        <v>329</v>
      </c>
      <c r="L208" s="185">
        <f t="shared" si="155"/>
        <v>0</v>
      </c>
      <c r="M208" s="85">
        <f t="shared" si="156"/>
        <v>0</v>
      </c>
      <c r="N208" s="196" t="s">
        <v>329</v>
      </c>
      <c r="O208" s="197"/>
      <c r="P208" s="186">
        <f t="shared" si="157"/>
        <v>0</v>
      </c>
      <c r="Q208" s="185">
        <f t="shared" si="158"/>
        <v>0</v>
      </c>
      <c r="R208" s="196" t="s">
        <v>329</v>
      </c>
      <c r="S208" s="185">
        <f t="shared" si="159"/>
        <v>0</v>
      </c>
      <c r="T208" s="85">
        <f t="shared" si="160"/>
        <v>0</v>
      </c>
      <c r="U208" s="187" t="s">
        <v>329</v>
      </c>
      <c r="V208" s="185">
        <f t="shared" si="161"/>
        <v>0</v>
      </c>
      <c r="W208" s="196" t="s">
        <v>329</v>
      </c>
      <c r="X208" s="185">
        <f t="shared" si="162"/>
        <v>0</v>
      </c>
      <c r="Y208" s="196" t="s">
        <v>329</v>
      </c>
      <c r="Z208" s="185">
        <f t="shared" si="163"/>
        <v>0</v>
      </c>
      <c r="AA208" s="85">
        <f t="shared" si="164"/>
        <v>0</v>
      </c>
      <c r="AB208" s="266" t="s">
        <v>329</v>
      </c>
      <c r="AC208" s="185">
        <f t="shared" si="165"/>
        <v>0</v>
      </c>
      <c r="AD208" s="86">
        <f t="shared" si="166"/>
        <v>0</v>
      </c>
      <c r="AE208" s="87">
        <f t="shared" si="167"/>
        <v>0</v>
      </c>
      <c r="AF208" s="88">
        <f t="shared" si="168"/>
        <v>0</v>
      </c>
      <c r="AG208" s="93">
        <f t="shared" ca="1" si="169"/>
        <v>584</v>
      </c>
      <c r="AH208" s="77" t="str">
        <f>IF(ISERROR(VLOOKUP(B208,'Notes Ecrit'!$A$2:$B$650,2,FALSE)),"ABI",(VLOOKUP(B208,'Notes Ecrit'!$A$2:$B$650,2,FALSE)))</f>
        <v>ABI</v>
      </c>
      <c r="AI208" s="88">
        <f t="shared" si="170"/>
        <v>0</v>
      </c>
      <c r="AJ208" s="94">
        <f t="shared" ca="1" si="171"/>
        <v>591</v>
      </c>
      <c r="AK208" s="307" t="str">
        <f t="shared" si="172"/>
        <v>DEF</v>
      </c>
      <c r="AL208" s="26"/>
      <c r="AM208" s="26"/>
      <c r="AN208" s="26"/>
      <c r="AO208" s="26"/>
      <c r="AP208" s="26"/>
    </row>
    <row r="209" spans="1:42" ht="16.5" customHeight="1" thickBot="1" x14ac:dyDescent="0.3">
      <c r="A209" s="266" t="s">
        <v>1026</v>
      </c>
      <c r="B209" s="224">
        <v>21901332</v>
      </c>
      <c r="C209" s="225" t="s">
        <v>574</v>
      </c>
      <c r="D209" s="226" t="s">
        <v>153</v>
      </c>
      <c r="E209" s="196">
        <v>16</v>
      </c>
      <c r="F209" s="184">
        <f t="shared" si="151"/>
        <v>17.5</v>
      </c>
      <c r="G209" s="185">
        <f t="shared" si="152"/>
        <v>13</v>
      </c>
      <c r="H209" s="85">
        <f t="shared" si="153"/>
        <v>13</v>
      </c>
      <c r="I209" s="196">
        <v>3</v>
      </c>
      <c r="J209" s="185">
        <f t="shared" si="154"/>
        <v>20</v>
      </c>
      <c r="K209" s="196">
        <v>7.13</v>
      </c>
      <c r="L209" s="185">
        <f t="shared" si="155"/>
        <v>9</v>
      </c>
      <c r="M209" s="85">
        <f t="shared" si="156"/>
        <v>14.5</v>
      </c>
      <c r="N209" s="196">
        <v>40</v>
      </c>
      <c r="O209" s="197">
        <v>63</v>
      </c>
      <c r="P209" s="186">
        <f t="shared" si="157"/>
        <v>0.63492063492063489</v>
      </c>
      <c r="Q209" s="185">
        <f t="shared" si="158"/>
        <v>3.5</v>
      </c>
      <c r="R209" s="196">
        <v>44</v>
      </c>
      <c r="S209" s="185">
        <f t="shared" si="159"/>
        <v>4</v>
      </c>
      <c r="T209" s="85">
        <f t="shared" si="160"/>
        <v>7.5</v>
      </c>
      <c r="U209" s="187">
        <v>26.86</v>
      </c>
      <c r="V209" s="185">
        <f t="shared" si="161"/>
        <v>4.5</v>
      </c>
      <c r="W209" s="196">
        <v>5</v>
      </c>
      <c r="X209" s="185">
        <f t="shared" si="162"/>
        <v>3.5</v>
      </c>
      <c r="Y209" s="196">
        <v>1</v>
      </c>
      <c r="Z209" s="185">
        <f t="shared" si="163"/>
        <v>4.5</v>
      </c>
      <c r="AA209" s="85">
        <f t="shared" si="164"/>
        <v>12.5</v>
      </c>
      <c r="AB209" s="266">
        <v>40.44</v>
      </c>
      <c r="AC209" s="185">
        <f t="shared" si="165"/>
        <v>10</v>
      </c>
      <c r="AD209" s="86">
        <f t="shared" si="166"/>
        <v>10</v>
      </c>
      <c r="AE209" s="87">
        <f t="shared" si="167"/>
        <v>11.5</v>
      </c>
      <c r="AF209" s="88">
        <f t="shared" si="168"/>
        <v>11.5</v>
      </c>
      <c r="AG209" s="93">
        <f t="shared" ca="1" si="169"/>
        <v>253</v>
      </c>
      <c r="AH209" s="77">
        <f>IF(ISERROR(VLOOKUP(B209,'Notes Ecrit'!$A$2:$B$650,2,FALSE)),"ABI",(VLOOKUP(B209,'Notes Ecrit'!$A$2:$B$650,2,FALSE)))</f>
        <v>7.5</v>
      </c>
      <c r="AI209" s="88">
        <f t="shared" si="170"/>
        <v>7.5</v>
      </c>
      <c r="AJ209" s="94">
        <f t="shared" ca="1" si="171"/>
        <v>137</v>
      </c>
      <c r="AK209" s="307">
        <f t="shared" si="172"/>
        <v>9.5</v>
      </c>
    </row>
    <row r="210" spans="1:42" s="198" customFormat="1" ht="16.5" customHeight="1" thickBot="1" x14ac:dyDescent="0.3">
      <c r="A210" s="266" t="s">
        <v>1026</v>
      </c>
      <c r="B210" s="224">
        <v>21901958</v>
      </c>
      <c r="C210" s="225" t="s">
        <v>575</v>
      </c>
      <c r="D210" s="226" t="s">
        <v>448</v>
      </c>
      <c r="E210" s="196">
        <v>17</v>
      </c>
      <c r="F210" s="184">
        <f t="shared" si="151"/>
        <v>18</v>
      </c>
      <c r="G210" s="185">
        <f t="shared" si="152"/>
        <v>14</v>
      </c>
      <c r="H210" s="85">
        <f t="shared" si="153"/>
        <v>14</v>
      </c>
      <c r="I210" s="196">
        <v>2.91</v>
      </c>
      <c r="J210" s="185">
        <f t="shared" si="154"/>
        <v>20</v>
      </c>
      <c r="K210" s="196">
        <v>6.17</v>
      </c>
      <c r="L210" s="185">
        <f t="shared" si="155"/>
        <v>16</v>
      </c>
      <c r="M210" s="85">
        <f t="shared" si="156"/>
        <v>18</v>
      </c>
      <c r="N210" s="196" t="s">
        <v>329</v>
      </c>
      <c r="O210" s="197">
        <v>79</v>
      </c>
      <c r="P210" s="186">
        <f t="shared" si="157"/>
        <v>0</v>
      </c>
      <c r="Q210" s="185">
        <f t="shared" si="158"/>
        <v>0</v>
      </c>
      <c r="R210" s="196">
        <v>52.8</v>
      </c>
      <c r="S210" s="185">
        <f t="shared" si="159"/>
        <v>6</v>
      </c>
      <c r="T210" s="85">
        <f t="shared" si="160"/>
        <v>6</v>
      </c>
      <c r="U210" s="382">
        <v>28.47</v>
      </c>
      <c r="V210" s="185">
        <f t="shared" si="161"/>
        <v>3.75</v>
      </c>
      <c r="W210" s="196">
        <v>1</v>
      </c>
      <c r="X210" s="185">
        <f t="shared" si="162"/>
        <v>2.75</v>
      </c>
      <c r="Y210" s="196">
        <v>3</v>
      </c>
      <c r="Z210" s="185">
        <f t="shared" si="163"/>
        <v>3.5</v>
      </c>
      <c r="AA210" s="85">
        <f t="shared" si="164"/>
        <v>10</v>
      </c>
      <c r="AB210" s="266">
        <v>45.29</v>
      </c>
      <c r="AC210" s="185">
        <f t="shared" si="165"/>
        <v>7</v>
      </c>
      <c r="AD210" s="86">
        <f t="shared" si="166"/>
        <v>7</v>
      </c>
      <c r="AE210" s="87">
        <f t="shared" si="167"/>
        <v>11</v>
      </c>
      <c r="AF210" s="88">
        <f t="shared" si="168"/>
        <v>11</v>
      </c>
      <c r="AG210" s="93">
        <f t="shared" ca="1" si="169"/>
        <v>318</v>
      </c>
      <c r="AH210" s="77">
        <f>IF(ISERROR(VLOOKUP(B210,'Notes Ecrit'!$A$2:$B$650,2,FALSE)),"ABI",(VLOOKUP(B210,'Notes Ecrit'!$A$2:$B$650,2,FALSE)))</f>
        <v>5</v>
      </c>
      <c r="AI210" s="88">
        <f t="shared" si="170"/>
        <v>5</v>
      </c>
      <c r="AJ210" s="94">
        <f t="shared" ca="1" si="171"/>
        <v>416</v>
      </c>
      <c r="AK210" s="307">
        <f t="shared" si="172"/>
        <v>8</v>
      </c>
      <c r="AL210" s="26"/>
      <c r="AM210" s="26"/>
      <c r="AN210" s="26"/>
      <c r="AO210" s="26"/>
      <c r="AP210" s="26"/>
    </row>
    <row r="211" spans="1:42" ht="16.5" customHeight="1" thickBot="1" x14ac:dyDescent="0.3">
      <c r="A211" s="266" t="s">
        <v>1026</v>
      </c>
      <c r="B211" s="224">
        <v>21904358</v>
      </c>
      <c r="C211" s="225" t="s">
        <v>576</v>
      </c>
      <c r="D211" s="226" t="s">
        <v>31</v>
      </c>
      <c r="E211" s="196">
        <v>18</v>
      </c>
      <c r="F211" s="184">
        <f t="shared" si="151"/>
        <v>18.5</v>
      </c>
      <c r="G211" s="185">
        <f t="shared" si="152"/>
        <v>15</v>
      </c>
      <c r="H211" s="85">
        <f t="shared" si="153"/>
        <v>15</v>
      </c>
      <c r="I211" s="196">
        <v>3.18</v>
      </c>
      <c r="J211" s="185">
        <f t="shared" si="154"/>
        <v>17</v>
      </c>
      <c r="K211" s="196">
        <v>6.7</v>
      </c>
      <c r="L211" s="185">
        <f t="shared" si="155"/>
        <v>12</v>
      </c>
      <c r="M211" s="85">
        <f t="shared" si="156"/>
        <v>14.5</v>
      </c>
      <c r="N211" s="196">
        <v>69</v>
      </c>
      <c r="O211" s="197">
        <v>70</v>
      </c>
      <c r="P211" s="186">
        <f t="shared" si="157"/>
        <v>0.98571428571428577</v>
      </c>
      <c r="Q211" s="185">
        <f t="shared" si="158"/>
        <v>5</v>
      </c>
      <c r="R211" s="196">
        <v>37.200000000000003</v>
      </c>
      <c r="S211" s="185">
        <f t="shared" si="159"/>
        <v>2.5</v>
      </c>
      <c r="T211" s="85">
        <f t="shared" si="160"/>
        <v>7.5</v>
      </c>
      <c r="U211" s="187">
        <v>25.11</v>
      </c>
      <c r="V211" s="185">
        <f t="shared" si="161"/>
        <v>5.25</v>
      </c>
      <c r="W211" s="196">
        <v>-20</v>
      </c>
      <c r="X211" s="185">
        <f t="shared" si="162"/>
        <v>0</v>
      </c>
      <c r="Y211" s="196">
        <v>4</v>
      </c>
      <c r="Z211" s="185">
        <f t="shared" si="163"/>
        <v>3</v>
      </c>
      <c r="AA211" s="85">
        <f t="shared" si="164"/>
        <v>8.25</v>
      </c>
      <c r="AB211" s="266">
        <v>34.5</v>
      </c>
      <c r="AC211" s="185">
        <f t="shared" si="165"/>
        <v>14</v>
      </c>
      <c r="AD211" s="86">
        <f t="shared" si="166"/>
        <v>14</v>
      </c>
      <c r="AE211" s="87">
        <f t="shared" si="167"/>
        <v>11.85</v>
      </c>
      <c r="AF211" s="88">
        <f t="shared" si="168"/>
        <v>11.85</v>
      </c>
      <c r="AG211" s="93">
        <f t="shared" ca="1" si="169"/>
        <v>212</v>
      </c>
      <c r="AH211" s="77">
        <f>IF(ISERROR(VLOOKUP(B211,'Notes Ecrit'!$A$2:$B$650,2,FALSE)),"ABI",(VLOOKUP(B211,'Notes Ecrit'!$A$2:$B$650,2,FALSE)))</f>
        <v>8</v>
      </c>
      <c r="AI211" s="88">
        <f t="shared" si="170"/>
        <v>8</v>
      </c>
      <c r="AJ211" s="94">
        <f t="shared" ca="1" si="171"/>
        <v>109</v>
      </c>
      <c r="AK211" s="307">
        <f t="shared" si="172"/>
        <v>9.9250000000000007</v>
      </c>
    </row>
    <row r="212" spans="1:42" ht="16.5" customHeight="1" thickBot="1" x14ac:dyDescent="0.3">
      <c r="A212" s="266" t="s">
        <v>74</v>
      </c>
      <c r="B212" s="224">
        <v>21905005</v>
      </c>
      <c r="C212" s="225" t="s">
        <v>577</v>
      </c>
      <c r="D212" s="226" t="s">
        <v>304</v>
      </c>
      <c r="E212" s="196">
        <v>12</v>
      </c>
      <c r="F212" s="184">
        <f t="shared" si="151"/>
        <v>15.5</v>
      </c>
      <c r="G212" s="185">
        <f t="shared" si="152"/>
        <v>12</v>
      </c>
      <c r="H212" s="85">
        <f t="shared" si="153"/>
        <v>12</v>
      </c>
      <c r="I212" s="196">
        <v>3.47</v>
      </c>
      <c r="J212" s="185">
        <f t="shared" si="154"/>
        <v>17</v>
      </c>
      <c r="K212" s="196">
        <v>7.51</v>
      </c>
      <c r="L212" s="185">
        <f t="shared" si="155"/>
        <v>12</v>
      </c>
      <c r="M212" s="85">
        <f t="shared" si="156"/>
        <v>14.5</v>
      </c>
      <c r="N212" s="196">
        <v>35</v>
      </c>
      <c r="O212" s="197">
        <v>61</v>
      </c>
      <c r="P212" s="186">
        <f t="shared" si="157"/>
        <v>0.57377049180327866</v>
      </c>
      <c r="Q212" s="185">
        <f t="shared" si="158"/>
        <v>5.5</v>
      </c>
      <c r="R212" s="196">
        <v>24.4</v>
      </c>
      <c r="S212" s="185">
        <f t="shared" si="159"/>
        <v>3.5</v>
      </c>
      <c r="T212" s="85">
        <f t="shared" si="160"/>
        <v>9</v>
      </c>
      <c r="U212" s="187">
        <v>28.01</v>
      </c>
      <c r="V212" s="185">
        <f t="shared" si="161"/>
        <v>4.75</v>
      </c>
      <c r="W212" s="196">
        <v>-9</v>
      </c>
      <c r="X212" s="185">
        <f t="shared" si="162"/>
        <v>1</v>
      </c>
      <c r="Y212" s="196">
        <v>3</v>
      </c>
      <c r="Z212" s="185">
        <f t="shared" si="163"/>
        <v>3.5</v>
      </c>
      <c r="AA212" s="85">
        <f t="shared" si="164"/>
        <v>9.25</v>
      </c>
      <c r="AB212" s="266">
        <v>47.54</v>
      </c>
      <c r="AC212" s="185">
        <f t="shared" si="165"/>
        <v>10</v>
      </c>
      <c r="AD212" s="86">
        <f t="shared" si="166"/>
        <v>10</v>
      </c>
      <c r="AE212" s="87">
        <f t="shared" si="167"/>
        <v>10.95</v>
      </c>
      <c r="AF212" s="88">
        <f t="shared" si="168"/>
        <v>10.95</v>
      </c>
      <c r="AG212" s="93">
        <f t="shared" ca="1" si="169"/>
        <v>329</v>
      </c>
      <c r="AH212" s="77">
        <f>IF(ISERROR(VLOOKUP(B212,'Notes Ecrit'!$A$2:$B$650,2,FALSE)),"ABI",(VLOOKUP(B212,'Notes Ecrit'!$A$2:$B$650,2,FALSE)))</f>
        <v>5.5</v>
      </c>
      <c r="AI212" s="88">
        <f t="shared" si="170"/>
        <v>5.5</v>
      </c>
      <c r="AJ212" s="94">
        <f t="shared" ca="1" si="171"/>
        <v>353</v>
      </c>
      <c r="AK212" s="307">
        <f t="shared" si="172"/>
        <v>8.2249999999999996</v>
      </c>
    </row>
    <row r="213" spans="1:42" s="207" customFormat="1" ht="16.5" customHeight="1" thickBot="1" x14ac:dyDescent="0.3">
      <c r="A213" s="266" t="s">
        <v>1026</v>
      </c>
      <c r="B213" s="224">
        <v>21904953</v>
      </c>
      <c r="C213" s="225" t="s">
        <v>580</v>
      </c>
      <c r="D213" s="226" t="s">
        <v>156</v>
      </c>
      <c r="E213" s="196">
        <v>16</v>
      </c>
      <c r="F213" s="184">
        <f t="shared" si="151"/>
        <v>17.5</v>
      </c>
      <c r="G213" s="185">
        <f t="shared" si="152"/>
        <v>13</v>
      </c>
      <c r="H213" s="85">
        <f t="shared" si="153"/>
        <v>13</v>
      </c>
      <c r="I213" s="196">
        <v>3.37</v>
      </c>
      <c r="J213" s="185">
        <f t="shared" si="154"/>
        <v>14</v>
      </c>
      <c r="K213" s="196">
        <v>7.07</v>
      </c>
      <c r="L213" s="185">
        <f t="shared" si="155"/>
        <v>9</v>
      </c>
      <c r="M213" s="85">
        <f t="shared" si="156"/>
        <v>11.5</v>
      </c>
      <c r="N213" s="196">
        <v>62</v>
      </c>
      <c r="O213" s="197">
        <v>88</v>
      </c>
      <c r="P213" s="186">
        <f t="shared" si="157"/>
        <v>0.70454545454545459</v>
      </c>
      <c r="Q213" s="185">
        <f t="shared" si="158"/>
        <v>4</v>
      </c>
      <c r="R213" s="196">
        <v>36.799999999999997</v>
      </c>
      <c r="S213" s="185">
        <f t="shared" si="159"/>
        <v>2</v>
      </c>
      <c r="T213" s="85">
        <f t="shared" si="160"/>
        <v>6</v>
      </c>
      <c r="U213" s="187">
        <v>27.85</v>
      </c>
      <c r="V213" s="185">
        <f t="shared" si="161"/>
        <v>4</v>
      </c>
      <c r="W213" s="196">
        <v>-25</v>
      </c>
      <c r="X213" s="185">
        <f t="shared" si="162"/>
        <v>0</v>
      </c>
      <c r="Y213" s="196">
        <v>7</v>
      </c>
      <c r="Z213" s="185">
        <f t="shared" si="163"/>
        <v>1.5</v>
      </c>
      <c r="AA213" s="85">
        <f t="shared" si="164"/>
        <v>5.5</v>
      </c>
      <c r="AB213" s="266">
        <v>37.42</v>
      </c>
      <c r="AC213" s="185">
        <f t="shared" si="165"/>
        <v>12</v>
      </c>
      <c r="AD213" s="86">
        <f t="shared" si="166"/>
        <v>12</v>
      </c>
      <c r="AE213" s="87">
        <f t="shared" si="167"/>
        <v>9.6</v>
      </c>
      <c r="AF213" s="88">
        <f t="shared" si="168"/>
        <v>9.6</v>
      </c>
      <c r="AG213" s="93">
        <f t="shared" ca="1" si="169"/>
        <v>458</v>
      </c>
      <c r="AH213" s="77">
        <f>IF(ISERROR(VLOOKUP(B213,'Notes Ecrit'!$A$2:$B$650,2,FALSE)),"ABI",(VLOOKUP(B213,'Notes Ecrit'!$A$2:$B$650,2,FALSE)))</f>
        <v>9.5</v>
      </c>
      <c r="AI213" s="88">
        <f t="shared" si="170"/>
        <v>9.5</v>
      </c>
      <c r="AJ213" s="94">
        <f t="shared" ca="1" si="171"/>
        <v>38</v>
      </c>
      <c r="AK213" s="307">
        <f t="shared" si="172"/>
        <v>9.5500000000000007</v>
      </c>
      <c r="AL213" s="198"/>
      <c r="AM213" s="198"/>
      <c r="AN213" s="198"/>
      <c r="AO213" s="198"/>
      <c r="AP213" s="198"/>
    </row>
    <row r="214" spans="1:42" ht="16.5" customHeight="1" thickBot="1" x14ac:dyDescent="0.3">
      <c r="A214" s="266" t="s">
        <v>74</v>
      </c>
      <c r="B214" s="224">
        <v>21904794</v>
      </c>
      <c r="C214" s="225" t="s">
        <v>581</v>
      </c>
      <c r="D214" s="226" t="s">
        <v>582</v>
      </c>
      <c r="E214" s="196">
        <v>16</v>
      </c>
      <c r="F214" s="184">
        <f t="shared" si="151"/>
        <v>17.5</v>
      </c>
      <c r="G214" s="185">
        <f t="shared" si="152"/>
        <v>16</v>
      </c>
      <c r="H214" s="85">
        <f t="shared" si="153"/>
        <v>16</v>
      </c>
      <c r="I214" s="196">
        <v>3.52</v>
      </c>
      <c r="J214" s="185">
        <f t="shared" si="154"/>
        <v>16</v>
      </c>
      <c r="K214" s="196">
        <v>7.7</v>
      </c>
      <c r="L214" s="185">
        <f t="shared" si="155"/>
        <v>11</v>
      </c>
      <c r="M214" s="85">
        <f t="shared" si="156"/>
        <v>13.5</v>
      </c>
      <c r="N214" s="196">
        <v>27</v>
      </c>
      <c r="O214" s="197">
        <v>50</v>
      </c>
      <c r="P214" s="186">
        <f t="shared" si="157"/>
        <v>0.54</v>
      </c>
      <c r="Q214" s="185">
        <f t="shared" si="158"/>
        <v>5</v>
      </c>
      <c r="R214" s="196">
        <v>30.2</v>
      </c>
      <c r="S214" s="185">
        <f t="shared" si="159"/>
        <v>5</v>
      </c>
      <c r="T214" s="85">
        <f t="shared" si="160"/>
        <v>10</v>
      </c>
      <c r="U214" s="187">
        <v>35.89</v>
      </c>
      <c r="V214" s="185">
        <f t="shared" si="161"/>
        <v>1</v>
      </c>
      <c r="W214" s="196">
        <v>5</v>
      </c>
      <c r="X214" s="185">
        <f t="shared" si="162"/>
        <v>3.5</v>
      </c>
      <c r="Y214" s="196">
        <v>8</v>
      </c>
      <c r="Z214" s="185">
        <f t="shared" si="163"/>
        <v>1</v>
      </c>
      <c r="AA214" s="85">
        <f t="shared" si="164"/>
        <v>5.5</v>
      </c>
      <c r="AB214" s="266">
        <v>59.32</v>
      </c>
      <c r="AC214" s="185">
        <f t="shared" si="165"/>
        <v>5</v>
      </c>
      <c r="AD214" s="86">
        <f t="shared" si="166"/>
        <v>5</v>
      </c>
      <c r="AE214" s="87">
        <f t="shared" si="167"/>
        <v>10</v>
      </c>
      <c r="AF214" s="88">
        <f t="shared" si="168"/>
        <v>10</v>
      </c>
      <c r="AG214" s="93">
        <f t="shared" ca="1" si="169"/>
        <v>424</v>
      </c>
      <c r="AH214" s="77">
        <f>IF(ISERROR(VLOOKUP(B214,'Notes Ecrit'!$A$2:$B$650,2,FALSE)),"ABI",(VLOOKUP(B214,'Notes Ecrit'!$A$2:$B$650,2,FALSE)))</f>
        <v>7</v>
      </c>
      <c r="AI214" s="88">
        <f t="shared" si="170"/>
        <v>7</v>
      </c>
      <c r="AJ214" s="94">
        <f t="shared" ca="1" si="171"/>
        <v>183</v>
      </c>
      <c r="AK214" s="307">
        <f t="shared" si="172"/>
        <v>8.5</v>
      </c>
      <c r="AL214" s="207"/>
      <c r="AM214" s="207"/>
      <c r="AN214" s="207"/>
      <c r="AO214" s="207"/>
      <c r="AP214" s="207"/>
    </row>
    <row r="215" spans="1:42" ht="16.5" customHeight="1" thickBot="1" x14ac:dyDescent="0.3">
      <c r="A215" s="266" t="s">
        <v>1026</v>
      </c>
      <c r="B215" s="224">
        <v>21904800</v>
      </c>
      <c r="C215" s="225" t="s">
        <v>583</v>
      </c>
      <c r="D215" s="226" t="s">
        <v>130</v>
      </c>
      <c r="E215" s="196">
        <v>20</v>
      </c>
      <c r="F215" s="184">
        <f t="shared" si="151"/>
        <v>19.5</v>
      </c>
      <c r="G215" s="185">
        <f t="shared" si="152"/>
        <v>17</v>
      </c>
      <c r="H215" s="85">
        <f t="shared" si="153"/>
        <v>17</v>
      </c>
      <c r="I215" s="196">
        <v>2.99</v>
      </c>
      <c r="J215" s="185">
        <f t="shared" si="154"/>
        <v>20</v>
      </c>
      <c r="K215" s="196">
        <v>6.29</v>
      </c>
      <c r="L215" s="185">
        <f t="shared" si="155"/>
        <v>15</v>
      </c>
      <c r="M215" s="85">
        <f t="shared" si="156"/>
        <v>17.5</v>
      </c>
      <c r="N215" s="196">
        <v>70</v>
      </c>
      <c r="O215" s="197">
        <v>68</v>
      </c>
      <c r="P215" s="186">
        <f t="shared" si="157"/>
        <v>1.0294117647058822</v>
      </c>
      <c r="Q215" s="185">
        <f t="shared" si="158"/>
        <v>5.5</v>
      </c>
      <c r="R215" s="196">
        <v>44.3</v>
      </c>
      <c r="S215" s="185">
        <f t="shared" si="159"/>
        <v>4</v>
      </c>
      <c r="T215" s="85">
        <f t="shared" si="160"/>
        <v>9.5</v>
      </c>
      <c r="U215" s="187">
        <v>27.63</v>
      </c>
      <c r="V215" s="185">
        <f t="shared" si="161"/>
        <v>4</v>
      </c>
      <c r="W215" s="196">
        <v>-20</v>
      </c>
      <c r="X215" s="185">
        <f t="shared" si="162"/>
        <v>0</v>
      </c>
      <c r="Y215" s="196">
        <v>6</v>
      </c>
      <c r="Z215" s="185">
        <f t="shared" si="163"/>
        <v>2</v>
      </c>
      <c r="AA215" s="85">
        <f t="shared" si="164"/>
        <v>6</v>
      </c>
      <c r="AB215" s="266">
        <v>42.89</v>
      </c>
      <c r="AC215" s="185">
        <f t="shared" si="165"/>
        <v>9</v>
      </c>
      <c r="AD215" s="86">
        <f t="shared" si="166"/>
        <v>9</v>
      </c>
      <c r="AE215" s="87">
        <f t="shared" si="167"/>
        <v>11.8</v>
      </c>
      <c r="AF215" s="88">
        <f t="shared" si="168"/>
        <v>11.8</v>
      </c>
      <c r="AG215" s="93">
        <f t="shared" ca="1" si="169"/>
        <v>213</v>
      </c>
      <c r="AH215" s="77">
        <f>IF(ISERROR(VLOOKUP(B215,'Notes Ecrit'!$A$2:$B$650,2,FALSE)),"ABI",(VLOOKUP(B215,'Notes Ecrit'!$A$2:$B$650,2,FALSE)))</f>
        <v>7</v>
      </c>
      <c r="AI215" s="88">
        <f t="shared" si="170"/>
        <v>7</v>
      </c>
      <c r="AJ215" s="94">
        <f t="shared" ca="1" si="171"/>
        <v>183</v>
      </c>
      <c r="AK215" s="307">
        <f t="shared" si="172"/>
        <v>9.4</v>
      </c>
      <c r="AL215" s="207"/>
      <c r="AM215" s="207"/>
      <c r="AN215" s="207"/>
      <c r="AO215" s="207"/>
      <c r="AP215" s="207"/>
    </row>
    <row r="216" spans="1:42" ht="16.5" customHeight="1" thickBot="1" x14ac:dyDescent="0.3">
      <c r="A216" s="266" t="s">
        <v>74</v>
      </c>
      <c r="B216" s="224">
        <v>21804052</v>
      </c>
      <c r="C216" s="225" t="s">
        <v>196</v>
      </c>
      <c r="D216" s="226" t="s">
        <v>197</v>
      </c>
      <c r="E216" s="196">
        <v>13</v>
      </c>
      <c r="F216" s="184">
        <f t="shared" si="151"/>
        <v>16</v>
      </c>
      <c r="G216" s="185">
        <f t="shared" si="152"/>
        <v>13</v>
      </c>
      <c r="H216" s="85">
        <f t="shared" si="153"/>
        <v>13</v>
      </c>
      <c r="I216" s="196">
        <v>3.61</v>
      </c>
      <c r="J216" s="185">
        <f t="shared" si="154"/>
        <v>15</v>
      </c>
      <c r="K216" s="196">
        <v>7.82</v>
      </c>
      <c r="L216" s="185">
        <f t="shared" si="155"/>
        <v>10</v>
      </c>
      <c r="M216" s="85">
        <f t="shared" si="156"/>
        <v>12.5</v>
      </c>
      <c r="N216" s="196">
        <v>33</v>
      </c>
      <c r="O216" s="197">
        <v>53</v>
      </c>
      <c r="P216" s="186">
        <f t="shared" si="157"/>
        <v>0.62264150943396224</v>
      </c>
      <c r="Q216" s="185">
        <f t="shared" si="158"/>
        <v>6</v>
      </c>
      <c r="R216" s="196">
        <v>29.9</v>
      </c>
      <c r="S216" s="185">
        <f t="shared" si="159"/>
        <v>4.5</v>
      </c>
      <c r="T216" s="85">
        <f t="shared" si="160"/>
        <v>10.5</v>
      </c>
      <c r="U216" s="187">
        <v>25.22</v>
      </c>
      <c r="V216" s="185">
        <f t="shared" si="161"/>
        <v>6.25</v>
      </c>
      <c r="W216" s="196">
        <v>0</v>
      </c>
      <c r="X216" s="185">
        <f t="shared" si="162"/>
        <v>2.5</v>
      </c>
      <c r="Y216" s="196">
        <v>2</v>
      </c>
      <c r="Z216" s="185">
        <f t="shared" si="163"/>
        <v>4</v>
      </c>
      <c r="AA216" s="85">
        <f t="shared" si="164"/>
        <v>12.75</v>
      </c>
      <c r="AB216" s="266">
        <v>49.75</v>
      </c>
      <c r="AC216" s="185">
        <f t="shared" si="165"/>
        <v>9</v>
      </c>
      <c r="AD216" s="86">
        <f t="shared" si="166"/>
        <v>9</v>
      </c>
      <c r="AE216" s="87">
        <f t="shared" si="167"/>
        <v>11.55</v>
      </c>
      <c r="AF216" s="88">
        <f t="shared" si="168"/>
        <v>11.55</v>
      </c>
      <c r="AG216" s="93">
        <f t="shared" ca="1" si="169"/>
        <v>249</v>
      </c>
      <c r="AH216" s="77">
        <f>IF(ISERROR(VLOOKUP(B216,'Notes Ecrit'!$A$2:$B$650,2,FALSE)),"ABI",(VLOOKUP(B216,'Notes Ecrit'!$A$2:$B$650,2,FALSE)))</f>
        <v>7</v>
      </c>
      <c r="AI216" s="88">
        <f t="shared" si="170"/>
        <v>7</v>
      </c>
      <c r="AJ216" s="94">
        <f t="shared" ca="1" si="171"/>
        <v>183</v>
      </c>
      <c r="AK216" s="307">
        <f t="shared" si="172"/>
        <v>9.2750000000000004</v>
      </c>
      <c r="AL216" s="198"/>
      <c r="AM216" s="198"/>
      <c r="AN216" s="198"/>
      <c r="AO216" s="198"/>
      <c r="AP216" s="198"/>
    </row>
    <row r="217" spans="1:42" s="209" customFormat="1" ht="16.5" customHeight="1" thickBot="1" x14ac:dyDescent="0.3">
      <c r="A217" s="266" t="s">
        <v>74</v>
      </c>
      <c r="B217" s="224">
        <v>21903654</v>
      </c>
      <c r="C217" s="226" t="s">
        <v>35</v>
      </c>
      <c r="D217" s="226" t="s">
        <v>122</v>
      </c>
      <c r="E217" s="196">
        <v>12</v>
      </c>
      <c r="F217" s="184">
        <f t="shared" si="151"/>
        <v>15.5</v>
      </c>
      <c r="G217" s="185">
        <f t="shared" si="152"/>
        <v>12</v>
      </c>
      <c r="H217" s="85">
        <f t="shared" si="153"/>
        <v>12</v>
      </c>
      <c r="I217" s="196">
        <v>3.38</v>
      </c>
      <c r="J217" s="185">
        <f t="shared" si="154"/>
        <v>18</v>
      </c>
      <c r="K217" s="196">
        <v>6.86</v>
      </c>
      <c r="L217" s="185">
        <f t="shared" si="155"/>
        <v>17</v>
      </c>
      <c r="M217" s="85">
        <f t="shared" si="156"/>
        <v>17.5</v>
      </c>
      <c r="N217" s="196">
        <v>46</v>
      </c>
      <c r="O217" s="197">
        <v>69</v>
      </c>
      <c r="P217" s="186">
        <f t="shared" si="157"/>
        <v>0.66666666666666663</v>
      </c>
      <c r="Q217" s="185">
        <f t="shared" si="158"/>
        <v>6</v>
      </c>
      <c r="R217" s="196">
        <v>44.9</v>
      </c>
      <c r="S217" s="185">
        <f t="shared" si="159"/>
        <v>8.5</v>
      </c>
      <c r="T217" s="85">
        <f t="shared" si="160"/>
        <v>14.5</v>
      </c>
      <c r="U217" s="381">
        <v>28.62</v>
      </c>
      <c r="V217" s="185">
        <f t="shared" si="161"/>
        <v>4.5</v>
      </c>
      <c r="W217" s="196">
        <v>2</v>
      </c>
      <c r="X217" s="185">
        <f t="shared" si="162"/>
        <v>3</v>
      </c>
      <c r="Y217" s="196">
        <v>5</v>
      </c>
      <c r="Z217" s="185">
        <f t="shared" si="163"/>
        <v>2.5</v>
      </c>
      <c r="AA217" s="85">
        <f t="shared" si="164"/>
        <v>10</v>
      </c>
      <c r="AB217" s="266">
        <v>39.299999999999997</v>
      </c>
      <c r="AC217" s="185">
        <f t="shared" si="165"/>
        <v>14</v>
      </c>
      <c r="AD217" s="86">
        <f t="shared" si="166"/>
        <v>14</v>
      </c>
      <c r="AE217" s="87">
        <f t="shared" si="167"/>
        <v>13.6</v>
      </c>
      <c r="AF217" s="88">
        <f t="shared" si="168"/>
        <v>13.6</v>
      </c>
      <c r="AG217" s="93">
        <f t="shared" ca="1" si="169"/>
        <v>39</v>
      </c>
      <c r="AH217" s="77">
        <f>IF(ISERROR(VLOOKUP(B217,'Notes Ecrit'!$A$2:$B$650,2,FALSE)),"ABI",(VLOOKUP(B217,'Notes Ecrit'!$A$2:$B$650,2,FALSE)))</f>
        <v>5</v>
      </c>
      <c r="AI217" s="88">
        <f t="shared" si="170"/>
        <v>5</v>
      </c>
      <c r="AJ217" s="94">
        <f t="shared" ca="1" si="171"/>
        <v>416</v>
      </c>
      <c r="AK217" s="307">
        <f t="shared" si="172"/>
        <v>9.3000000000000007</v>
      </c>
      <c r="AL217" s="26"/>
      <c r="AM217" s="26"/>
      <c r="AN217" s="26"/>
      <c r="AO217" s="26"/>
      <c r="AP217" s="26"/>
    </row>
    <row r="218" spans="1:42" ht="16.5" customHeight="1" thickBot="1" x14ac:dyDescent="0.3">
      <c r="A218" s="266" t="s">
        <v>1026</v>
      </c>
      <c r="B218" s="224">
        <v>21916023</v>
      </c>
      <c r="C218" s="225" t="s">
        <v>35</v>
      </c>
      <c r="D218" s="226" t="s">
        <v>186</v>
      </c>
      <c r="E218" s="196">
        <v>14</v>
      </c>
      <c r="F218" s="184">
        <f t="shared" si="151"/>
        <v>16.5</v>
      </c>
      <c r="G218" s="185">
        <f t="shared" si="152"/>
        <v>11</v>
      </c>
      <c r="H218" s="85">
        <f t="shared" si="153"/>
        <v>11</v>
      </c>
      <c r="I218" s="196">
        <v>3.27</v>
      </c>
      <c r="J218" s="185">
        <f t="shared" si="154"/>
        <v>16</v>
      </c>
      <c r="K218" s="196">
        <v>6.78</v>
      </c>
      <c r="L218" s="185">
        <f t="shared" si="155"/>
        <v>11</v>
      </c>
      <c r="M218" s="85">
        <f t="shared" si="156"/>
        <v>13.5</v>
      </c>
      <c r="N218" s="196">
        <v>64</v>
      </c>
      <c r="O218" s="197">
        <v>67</v>
      </c>
      <c r="P218" s="186">
        <f t="shared" si="157"/>
        <v>0.95522388059701491</v>
      </c>
      <c r="Q218" s="185">
        <f t="shared" si="158"/>
        <v>5</v>
      </c>
      <c r="R218" s="196">
        <v>46.7</v>
      </c>
      <c r="S218" s="185">
        <f t="shared" si="159"/>
        <v>4.5</v>
      </c>
      <c r="T218" s="85">
        <f t="shared" si="160"/>
        <v>9.5</v>
      </c>
      <c r="U218" s="381">
        <v>27.97</v>
      </c>
      <c r="V218" s="185">
        <f t="shared" si="161"/>
        <v>4</v>
      </c>
      <c r="W218" s="196">
        <v>-9</v>
      </c>
      <c r="X218" s="185">
        <f t="shared" si="162"/>
        <v>1</v>
      </c>
      <c r="Y218" s="196">
        <v>5</v>
      </c>
      <c r="Z218" s="185">
        <f t="shared" si="163"/>
        <v>2.5</v>
      </c>
      <c r="AA218" s="85">
        <f t="shared" si="164"/>
        <v>7.5</v>
      </c>
      <c r="AB218" s="266">
        <v>37.9</v>
      </c>
      <c r="AC218" s="185">
        <f t="shared" si="165"/>
        <v>11</v>
      </c>
      <c r="AD218" s="86">
        <f t="shared" si="166"/>
        <v>11</v>
      </c>
      <c r="AE218" s="87">
        <f t="shared" si="167"/>
        <v>10.5</v>
      </c>
      <c r="AF218" s="88">
        <f t="shared" si="168"/>
        <v>10.5</v>
      </c>
      <c r="AG218" s="93">
        <f t="shared" ca="1" si="169"/>
        <v>385</v>
      </c>
      <c r="AH218" s="77">
        <f>IF(ISERROR(VLOOKUP(B218,'Notes Ecrit'!$A$2:$B$650,2,FALSE)),"ABI",(VLOOKUP(B218,'Notes Ecrit'!$A$2:$B$650,2,FALSE)))</f>
        <v>3</v>
      </c>
      <c r="AI218" s="88">
        <f t="shared" si="170"/>
        <v>3</v>
      </c>
      <c r="AJ218" s="94">
        <f t="shared" ca="1" si="171"/>
        <v>555</v>
      </c>
      <c r="AK218" s="307">
        <f t="shared" si="172"/>
        <v>6.75</v>
      </c>
    </row>
    <row r="219" spans="1:42" ht="16.5" customHeight="1" thickBot="1" x14ac:dyDescent="0.3">
      <c r="A219" s="266" t="s">
        <v>1026</v>
      </c>
      <c r="B219" s="224">
        <v>21901938</v>
      </c>
      <c r="C219" s="225" t="s">
        <v>584</v>
      </c>
      <c r="D219" s="226" t="s">
        <v>145</v>
      </c>
      <c r="E219" s="196">
        <v>16</v>
      </c>
      <c r="F219" s="184">
        <f t="shared" si="151"/>
        <v>17.5</v>
      </c>
      <c r="G219" s="185">
        <f t="shared" si="152"/>
        <v>13</v>
      </c>
      <c r="H219" s="85">
        <f t="shared" si="153"/>
        <v>13</v>
      </c>
      <c r="I219" s="196">
        <v>3.27</v>
      </c>
      <c r="J219" s="185">
        <f t="shared" si="154"/>
        <v>16</v>
      </c>
      <c r="K219" s="196">
        <v>6.97</v>
      </c>
      <c r="L219" s="185">
        <f t="shared" si="155"/>
        <v>10</v>
      </c>
      <c r="M219" s="85">
        <f t="shared" si="156"/>
        <v>13</v>
      </c>
      <c r="N219" s="196">
        <v>35</v>
      </c>
      <c r="O219" s="197">
        <v>54</v>
      </c>
      <c r="P219" s="186">
        <f t="shared" si="157"/>
        <v>0.64814814814814814</v>
      </c>
      <c r="Q219" s="185">
        <f t="shared" si="158"/>
        <v>3.5</v>
      </c>
      <c r="R219" s="196">
        <v>40.799999999999997</v>
      </c>
      <c r="S219" s="185">
        <f t="shared" si="159"/>
        <v>3</v>
      </c>
      <c r="T219" s="85">
        <f t="shared" si="160"/>
        <v>6.5</v>
      </c>
      <c r="U219" s="381">
        <v>25.91</v>
      </c>
      <c r="V219" s="185">
        <f t="shared" si="161"/>
        <v>5</v>
      </c>
      <c r="W219" s="196">
        <v>-12</v>
      </c>
      <c r="X219" s="185">
        <f t="shared" si="162"/>
        <v>0.5</v>
      </c>
      <c r="Y219" s="196">
        <v>5</v>
      </c>
      <c r="Z219" s="185">
        <f t="shared" si="163"/>
        <v>2.5</v>
      </c>
      <c r="AA219" s="85">
        <f t="shared" si="164"/>
        <v>8</v>
      </c>
      <c r="AB219" s="266">
        <v>40.57</v>
      </c>
      <c r="AC219" s="185">
        <f t="shared" si="165"/>
        <v>10</v>
      </c>
      <c r="AD219" s="86">
        <f t="shared" si="166"/>
        <v>10</v>
      </c>
      <c r="AE219" s="87">
        <f t="shared" si="167"/>
        <v>10.1</v>
      </c>
      <c r="AF219" s="88">
        <f t="shared" si="168"/>
        <v>10.1</v>
      </c>
      <c r="AG219" s="93">
        <f t="shared" ca="1" si="169"/>
        <v>414</v>
      </c>
      <c r="AH219" s="77">
        <f>IF(ISERROR(VLOOKUP(B219,'Notes Ecrit'!$A$2:$B$650,2,FALSE)),"ABI",(VLOOKUP(B219,'Notes Ecrit'!$A$2:$B$650,2,FALSE)))</f>
        <v>6.5</v>
      </c>
      <c r="AI219" s="88">
        <f t="shared" si="170"/>
        <v>6.5</v>
      </c>
      <c r="AJ219" s="94">
        <f t="shared" ca="1" si="171"/>
        <v>238</v>
      </c>
      <c r="AK219" s="307">
        <f t="shared" si="172"/>
        <v>8.3000000000000007</v>
      </c>
      <c r="AL219" s="207"/>
      <c r="AM219" s="207"/>
      <c r="AN219" s="207"/>
      <c r="AO219" s="207"/>
      <c r="AP219" s="207"/>
    </row>
    <row r="220" spans="1:42" ht="16.5" customHeight="1" thickBot="1" x14ac:dyDescent="0.3">
      <c r="A220" s="266" t="s">
        <v>74</v>
      </c>
      <c r="B220" s="224">
        <v>21906888</v>
      </c>
      <c r="C220" s="225" t="s">
        <v>584</v>
      </c>
      <c r="D220" s="226" t="s">
        <v>187</v>
      </c>
      <c r="E220" s="196">
        <v>13</v>
      </c>
      <c r="F220" s="184">
        <f t="shared" si="151"/>
        <v>16</v>
      </c>
      <c r="G220" s="185">
        <f t="shared" si="152"/>
        <v>13</v>
      </c>
      <c r="H220" s="85">
        <f t="shared" si="153"/>
        <v>13</v>
      </c>
      <c r="I220" s="196">
        <v>3.57</v>
      </c>
      <c r="J220" s="185">
        <f t="shared" si="154"/>
        <v>15</v>
      </c>
      <c r="K220" s="196">
        <v>7.92</v>
      </c>
      <c r="L220" s="185">
        <f t="shared" si="155"/>
        <v>9</v>
      </c>
      <c r="M220" s="85">
        <f t="shared" si="156"/>
        <v>12</v>
      </c>
      <c r="N220" s="196">
        <v>32</v>
      </c>
      <c r="O220" s="197">
        <v>55</v>
      </c>
      <c r="P220" s="186">
        <f t="shared" si="157"/>
        <v>0.58181818181818179</v>
      </c>
      <c r="Q220" s="185">
        <f t="shared" si="158"/>
        <v>5.5</v>
      </c>
      <c r="R220" s="196">
        <v>30.4</v>
      </c>
      <c r="S220" s="185">
        <f t="shared" si="159"/>
        <v>5</v>
      </c>
      <c r="T220" s="85">
        <f t="shared" si="160"/>
        <v>10.5</v>
      </c>
      <c r="U220" s="381">
        <v>30.7</v>
      </c>
      <c r="V220" s="185">
        <f t="shared" si="161"/>
        <v>3.5</v>
      </c>
      <c r="W220" s="196">
        <v>0</v>
      </c>
      <c r="X220" s="185">
        <f t="shared" si="162"/>
        <v>2.5</v>
      </c>
      <c r="Y220" s="196">
        <v>1</v>
      </c>
      <c r="Z220" s="185">
        <f t="shared" si="163"/>
        <v>4.5</v>
      </c>
      <c r="AA220" s="85">
        <f t="shared" si="164"/>
        <v>10.5</v>
      </c>
      <c r="AB220" s="266">
        <v>52.61</v>
      </c>
      <c r="AC220" s="185">
        <f t="shared" si="165"/>
        <v>7</v>
      </c>
      <c r="AD220" s="86">
        <f t="shared" si="166"/>
        <v>7</v>
      </c>
      <c r="AE220" s="87">
        <f t="shared" si="167"/>
        <v>10.6</v>
      </c>
      <c r="AF220" s="88">
        <f t="shared" si="168"/>
        <v>10.6</v>
      </c>
      <c r="AG220" s="93">
        <f t="shared" ca="1" si="169"/>
        <v>368</v>
      </c>
      <c r="AH220" s="77">
        <f>IF(ISERROR(VLOOKUP(B220,'Notes Ecrit'!$A$2:$B$650,2,FALSE)),"ABI",(VLOOKUP(B220,'Notes Ecrit'!$A$2:$B$650,2,FALSE)))</f>
        <v>6</v>
      </c>
      <c r="AI220" s="88">
        <f t="shared" si="170"/>
        <v>6</v>
      </c>
      <c r="AJ220" s="94">
        <f t="shared" ca="1" si="171"/>
        <v>288</v>
      </c>
      <c r="AK220" s="307">
        <f t="shared" si="172"/>
        <v>8.3000000000000007</v>
      </c>
    </row>
    <row r="221" spans="1:42" s="207" customFormat="1" ht="16.5" customHeight="1" thickBot="1" x14ac:dyDescent="0.3">
      <c r="A221" s="266" t="s">
        <v>1026</v>
      </c>
      <c r="B221" s="224">
        <v>21809676</v>
      </c>
      <c r="C221" s="225" t="s">
        <v>585</v>
      </c>
      <c r="D221" s="226" t="s">
        <v>586</v>
      </c>
      <c r="E221" s="196">
        <v>21</v>
      </c>
      <c r="F221" s="184">
        <f t="shared" si="151"/>
        <v>20</v>
      </c>
      <c r="G221" s="185">
        <f t="shared" si="152"/>
        <v>18</v>
      </c>
      <c r="H221" s="85">
        <f t="shared" si="153"/>
        <v>18</v>
      </c>
      <c r="I221" s="196">
        <v>3.26</v>
      </c>
      <c r="J221" s="185">
        <f t="shared" si="154"/>
        <v>16</v>
      </c>
      <c r="K221" s="196">
        <v>6.87</v>
      </c>
      <c r="L221" s="185">
        <f t="shared" si="155"/>
        <v>11</v>
      </c>
      <c r="M221" s="85">
        <f t="shared" si="156"/>
        <v>13.5</v>
      </c>
      <c r="N221" s="196">
        <v>93</v>
      </c>
      <c r="O221" s="197">
        <v>74</v>
      </c>
      <c r="P221" s="186">
        <f t="shared" si="157"/>
        <v>1.2567567567567568</v>
      </c>
      <c r="Q221" s="185">
        <f t="shared" si="158"/>
        <v>6.5</v>
      </c>
      <c r="R221" s="196">
        <v>47.9</v>
      </c>
      <c r="S221" s="185">
        <f t="shared" si="159"/>
        <v>5</v>
      </c>
      <c r="T221" s="85">
        <f t="shared" si="160"/>
        <v>11.5</v>
      </c>
      <c r="U221" s="187">
        <v>24.37</v>
      </c>
      <c r="V221" s="185">
        <f t="shared" si="161"/>
        <v>5.75</v>
      </c>
      <c r="W221" s="196">
        <v>0</v>
      </c>
      <c r="X221" s="185">
        <f t="shared" si="162"/>
        <v>2.5</v>
      </c>
      <c r="Y221" s="196">
        <v>4</v>
      </c>
      <c r="Z221" s="185">
        <f t="shared" si="163"/>
        <v>3</v>
      </c>
      <c r="AA221" s="85">
        <f t="shared" si="164"/>
        <v>11.25</v>
      </c>
      <c r="AB221" s="266">
        <v>55.78</v>
      </c>
      <c r="AC221" s="185">
        <f t="shared" si="165"/>
        <v>3</v>
      </c>
      <c r="AD221" s="86">
        <f t="shared" si="166"/>
        <v>3</v>
      </c>
      <c r="AE221" s="87">
        <f t="shared" si="167"/>
        <v>11.45</v>
      </c>
      <c r="AF221" s="88">
        <f t="shared" si="168"/>
        <v>11.45</v>
      </c>
      <c r="AG221" s="93">
        <f t="shared" ca="1" si="169"/>
        <v>259</v>
      </c>
      <c r="AH221" s="77">
        <f>IF(ISERROR(VLOOKUP(B221,'Notes Ecrit'!$A$2:$B$650,2,FALSE)),"ABI",(VLOOKUP(B221,'Notes Ecrit'!$A$2:$B$650,2,FALSE)))</f>
        <v>7</v>
      </c>
      <c r="AI221" s="88">
        <f t="shared" si="170"/>
        <v>7</v>
      </c>
      <c r="AJ221" s="94">
        <f t="shared" ca="1" si="171"/>
        <v>183</v>
      </c>
      <c r="AK221" s="307">
        <f t="shared" si="172"/>
        <v>9.2249999999999996</v>
      </c>
      <c r="AL221" s="26"/>
      <c r="AM221" s="26"/>
      <c r="AN221" s="26"/>
      <c r="AO221" s="26"/>
      <c r="AP221" s="26"/>
    </row>
    <row r="222" spans="1:42" ht="16.5" customHeight="1" thickBot="1" x14ac:dyDescent="0.3">
      <c r="A222" s="266" t="s">
        <v>1026</v>
      </c>
      <c r="B222" s="193">
        <v>21904988</v>
      </c>
      <c r="C222" s="208" t="s">
        <v>587</v>
      </c>
      <c r="D222" s="203" t="s">
        <v>139</v>
      </c>
      <c r="E222" s="196">
        <v>19</v>
      </c>
      <c r="F222" s="184">
        <f t="shared" si="151"/>
        <v>19</v>
      </c>
      <c r="G222" s="185">
        <f t="shared" si="152"/>
        <v>16</v>
      </c>
      <c r="H222" s="85">
        <f t="shared" si="153"/>
        <v>16</v>
      </c>
      <c r="I222" s="196">
        <v>3.15</v>
      </c>
      <c r="J222" s="185">
        <f t="shared" si="154"/>
        <v>18</v>
      </c>
      <c r="K222" s="196">
        <v>6.7</v>
      </c>
      <c r="L222" s="185">
        <f t="shared" si="155"/>
        <v>12</v>
      </c>
      <c r="M222" s="85">
        <f t="shared" si="156"/>
        <v>15</v>
      </c>
      <c r="N222" s="196">
        <v>46</v>
      </c>
      <c r="O222" s="197">
        <v>63</v>
      </c>
      <c r="P222" s="186">
        <f t="shared" si="157"/>
        <v>0.73015873015873012</v>
      </c>
      <c r="Q222" s="185">
        <f t="shared" si="158"/>
        <v>4</v>
      </c>
      <c r="R222" s="196">
        <v>40.799999999999997</v>
      </c>
      <c r="S222" s="185">
        <f t="shared" si="159"/>
        <v>3</v>
      </c>
      <c r="T222" s="85">
        <f t="shared" si="160"/>
        <v>7</v>
      </c>
      <c r="U222" s="187">
        <v>27.4</v>
      </c>
      <c r="V222" s="185">
        <f t="shared" si="161"/>
        <v>4.25</v>
      </c>
      <c r="W222" s="196">
        <v>0</v>
      </c>
      <c r="X222" s="185">
        <f t="shared" si="162"/>
        <v>2.5</v>
      </c>
      <c r="Y222" s="196">
        <v>10</v>
      </c>
      <c r="Z222" s="185">
        <f t="shared" si="163"/>
        <v>0</v>
      </c>
      <c r="AA222" s="85">
        <f t="shared" si="164"/>
        <v>6.75</v>
      </c>
      <c r="AB222" s="266">
        <v>43.32</v>
      </c>
      <c r="AC222" s="185">
        <f t="shared" si="165"/>
        <v>8</v>
      </c>
      <c r="AD222" s="86">
        <f t="shared" si="166"/>
        <v>8</v>
      </c>
      <c r="AE222" s="87">
        <f t="shared" si="167"/>
        <v>10.55</v>
      </c>
      <c r="AF222" s="88">
        <f t="shared" si="168"/>
        <v>10.55</v>
      </c>
      <c r="AG222" s="93">
        <f t="shared" ca="1" si="169"/>
        <v>378</v>
      </c>
      <c r="AH222" s="77">
        <f>IF(ISERROR(VLOOKUP(B222,'Notes Ecrit'!$A$2:$B$650,2,FALSE)),"ABI",(VLOOKUP(B222,'Notes Ecrit'!$A$2:$B$650,2,FALSE)))</f>
        <v>11.5</v>
      </c>
      <c r="AI222" s="88">
        <f t="shared" si="170"/>
        <v>11.5</v>
      </c>
      <c r="AJ222" s="94">
        <f t="shared" ca="1" si="171"/>
        <v>9</v>
      </c>
      <c r="AK222" s="307">
        <f t="shared" si="172"/>
        <v>11.025</v>
      </c>
      <c r="AL222" s="207"/>
      <c r="AM222" s="207"/>
      <c r="AN222" s="207"/>
      <c r="AO222" s="207"/>
      <c r="AP222" s="207"/>
    </row>
    <row r="223" spans="1:42" ht="16.5" hidden="1" customHeight="1" thickBot="1" x14ac:dyDescent="0.3">
      <c r="A223" s="266" t="s">
        <v>1026</v>
      </c>
      <c r="B223" s="346">
        <v>21816821</v>
      </c>
      <c r="C223" s="350" t="s">
        <v>203</v>
      </c>
      <c r="D223" s="351" t="s">
        <v>1379</v>
      </c>
      <c r="E223" s="196"/>
      <c r="F223" s="184"/>
      <c r="G223" s="185"/>
      <c r="H223" s="85"/>
      <c r="I223" s="196"/>
      <c r="J223" s="185"/>
      <c r="K223" s="196"/>
      <c r="L223" s="185"/>
      <c r="M223" s="85"/>
      <c r="N223" s="196"/>
      <c r="O223" s="197"/>
      <c r="P223" s="186"/>
      <c r="Q223" s="185"/>
      <c r="R223" s="196"/>
      <c r="S223" s="185"/>
      <c r="T223" s="85"/>
      <c r="U223" s="187"/>
      <c r="V223" s="185"/>
      <c r="W223" s="196"/>
      <c r="X223" s="185"/>
      <c r="Y223" s="196"/>
      <c r="Z223" s="185"/>
      <c r="AA223" s="85"/>
      <c r="AB223" s="266"/>
      <c r="AC223" s="185"/>
      <c r="AD223" s="86"/>
      <c r="AE223" s="329">
        <v>10.8</v>
      </c>
      <c r="AF223" s="88">
        <f t="shared" si="168"/>
        <v>10.8</v>
      </c>
      <c r="AG223" s="93">
        <f t="shared" ca="1" si="169"/>
        <v>351</v>
      </c>
      <c r="AH223" s="77">
        <f>IF(ISERROR(VLOOKUP(B223,'Notes Ecrit'!$A$2:$B$650,2,FALSE)),"ABI",(VLOOKUP(B223,'Notes Ecrit'!$A$2:$B$650,2,FALSE)))</f>
        <v>7</v>
      </c>
      <c r="AI223" s="88">
        <f t="shared" si="170"/>
        <v>7</v>
      </c>
      <c r="AJ223" s="94">
        <f t="shared" ca="1" si="171"/>
        <v>183</v>
      </c>
      <c r="AK223" s="307">
        <f t="shared" si="172"/>
        <v>8.9</v>
      </c>
    </row>
    <row r="224" spans="1:42" ht="16.5" customHeight="1" thickBot="1" x14ac:dyDescent="0.3">
      <c r="A224" s="266" t="s">
        <v>1026</v>
      </c>
      <c r="B224" s="224">
        <v>21908774</v>
      </c>
      <c r="C224" s="225" t="s">
        <v>588</v>
      </c>
      <c r="D224" s="226" t="s">
        <v>589</v>
      </c>
      <c r="E224" s="196">
        <v>18</v>
      </c>
      <c r="F224" s="184">
        <f>IF(E224="ABI","ABI",IF(E224="DSP","DSP",IF(E224="VAL","VAL",(VLOOKUP(E224,tpstest,2)))))</f>
        <v>18.5</v>
      </c>
      <c r="G224" s="185">
        <f>IF(F224="ABI",0,IF(F224="DSP","DSP",IF(F224="VAL","VAL",(IF(A224="F",VLOOKUP(F224,endurfille,2),VLOOKUP(F224,endurgarçon,2))))))</f>
        <v>15</v>
      </c>
      <c r="H224" s="85">
        <f>IF(G224="VAL","VALIDÉ",G224)</f>
        <v>15</v>
      </c>
      <c r="I224" s="196">
        <v>3.16</v>
      </c>
      <c r="J224" s="185">
        <f>IF(I224="ABI",0,IF(I224="DSP","DSP",IF(I224="VAL","VAL",(IF(A224="F",VLOOKUP(I224,VIT20MF,2),VLOOKUP(I224,Vit20MG,2))))))</f>
        <v>18</v>
      </c>
      <c r="K224" s="196">
        <v>6.75</v>
      </c>
      <c r="L224" s="185">
        <f>IF(K224="ABI",0,IF(K224="DSP","DSP",IF(K224="VAL","VAL",(IF(A224="F",VLOOKUP(K224,vit50mf,2),VLOOKUP(K224,vit50mg,2))))))</f>
        <v>12</v>
      </c>
      <c r="M224" s="85">
        <f>IF(OR(J224="DSP",L224="DSP"),"DSP",IF(L224="VAL","VALIDÉ",(J224+L224)/2))</f>
        <v>15</v>
      </c>
      <c r="N224" s="196">
        <v>55</v>
      </c>
      <c r="O224" s="197">
        <v>69</v>
      </c>
      <c r="P224" s="186">
        <f>IF(OR(N224="DSP",N224="ABI",N224="VAL"),0,N224/O224)</f>
        <v>0.79710144927536231</v>
      </c>
      <c r="Q224" s="185">
        <f>IF(N224="ABI",0,IF(N224="DSP","DSP",IF(N224="VAL","VAL",IF(A224="F",VLOOKUP(P224,forcefille,2),VLOOKUP(P224,forcegarçon,2)))))</f>
        <v>4</v>
      </c>
      <c r="R224" s="196">
        <v>46.3</v>
      </c>
      <c r="S224" s="185">
        <f>IF(R224="ABI",0,IF(R224="DSP","DSP",IF(R224="VAL","VAL",IF(A224="F",VLOOKUP(R224,détfille,2),VLOOKUP(R224,détgarçon,2)))))</f>
        <v>4.5</v>
      </c>
      <c r="T224" s="85">
        <f>IF(OR(Q224="VAL",S224="VAL"),"VALIDÉ",IF(AND(Q224="DSP",S224="DSP"),"DSP",IF(Q224="DSP",S224*2,IF(S224="DSP",Q224*2,(Q224+S224)))))</f>
        <v>8.5</v>
      </c>
      <c r="U224" s="187">
        <v>24.95</v>
      </c>
      <c r="V224" s="185">
        <f>IF(U224="ABI",0,IF(U224="DSP","DSP",IF(U224="VAL","VAL",IF(A224="F",VLOOKUP(U224,coorfille,2),VLOOKUP(U224,coorgarçon,2)))))</f>
        <v>5.5</v>
      </c>
      <c r="W224" s="196">
        <v>0</v>
      </c>
      <c r="X224" s="185">
        <f>IF(W224="ABI",0,IF(W224="DSP","DSP",IF(W224="VAL","VAL",IF(A224="F",VLOOKUP(W224,SouplesseFille,2),VLOOKUP(W224,SouplesseGarçon,2)))))</f>
        <v>2.5</v>
      </c>
      <c r="Y224" s="196">
        <v>3</v>
      </c>
      <c r="Z224" s="185">
        <f>IF(Y224="ABI",0,IF(Y224="DSP","DSP",IF(Y224="VAL","VAL",IF(A224="F",VLOOKUP(Y224,eqfille,2),VLOOKUP(Y224,eqgarçon,2)))))</f>
        <v>3.5</v>
      </c>
      <c r="AA224" s="85">
        <f>IF(AND(V224="DSP",X224="DSP",Z224="DSP"),"DSP",IF(AND(V224="DSP",X224="DSP"),Z224*4,IF(AND(V224="DSP",Z224="DSP"),X224*4,IF(AND(X224="DSP",Z224="DSP"),V224*2,IF(V224="DSP",(X224+Z224)*2,IF(X224="DSP",V224+Z224*2,IF(Z224="DSP",V224+X224*2,IF(Z224="VAL","VALIDÉ",V224+X224+Z224))))))))</f>
        <v>11.5</v>
      </c>
      <c r="AB224" s="266">
        <v>38.29</v>
      </c>
      <c r="AC224" s="185">
        <f>IF(AB224="ABI",0,IF(AB224="DNF",0,IF(AB224="DSP","DSP",IF(AB224="VAL","VAL",(IF(A224="F",VLOOKUP(AB224,nagefille,2),VLOOKUP(AB224,nagegarçon,2)))))))</f>
        <v>11</v>
      </c>
      <c r="AD224" s="86">
        <f>IF(AC224="VAL","VALIDÉ",AC224)</f>
        <v>11</v>
      </c>
      <c r="AE224" s="87">
        <f>IF(AND(H224="DSP",M224="DSP",T224="DSP",AA224="DSP",AD224="DSP"),"DSP",IF(AND(H224="DSP",M224="DSP",T224="DSP",AA224="DSP"),AD224,IF(AND(H224="DSP",M224="DSP",T224="DSP",AD224="DSP"),AA224,IF(AND(H224="DSP",M224="DSP",AA224="DSP",AD224="DSP"),T224,IF(AND(H224="DSP",T224="DSP",AA224="DSP",AD224="DSP"),M224,IF(AND(M224="DSP",T224="DSP",AA224="DSP",AD224="DSP"),H224,IF(AND(T224="DSP",AA224="DSP",AD224="DSP"),(H224+M224)/2,IF(AND(M224="DSP",AA224="DSP",AD224="DSP"),(H224+T224)/2,IF(AND(H224="DSP",AA224="DSP",AD224="DSP"),(M224+T224)/2,IF(AND(M224="DSP",T224="DSP",AD224="DSP"),(H224+AA224)/2,IF(AND(H224="DSP",T224="DSP",AD224="DSP"),(M224+AA224)/2,IF(AND(H224="DSP",M224="DSP",AD224="DSP"),(T224+AA224)/2,IF(AND(M224="DSP",T224="DSP",AA224="DSP"),(H224+AD224)/2,IF(AND(H224="DSP",T224="DSP",AA224="DSP"),(M224+AD224)/2,IF(AND(H224="DSP",M224="DSP",AA224="DSP"),(T224+AD224)/2,IF(AND(H224="DSP",M224="DSP",T224="DSP"),(AA224+AD224)/2,IF(AND(H224="DSP",M224="DSP"),(T224+AA224+AD224)/3,IF(AND(H224="DSP",T224="DSP"),(M224+AA224+AD224)/3,IF(AND(M224="DSP",T224="DSP"),(H224+AA224+AD224)/3,IF(AND(H224="DSP",AA224="DSP"),(M224+T224+AD224)/3,IF(AND(M224="DSP",AA224="DSP"),(H224+T224+AD224)/3,IF(AND(T224="DSP",AA224="DSP"),(H224+M224+AD224)/3,IF(AND(H224="DSP",AD224="DSP"),(M224+T224+AA224)/3,IF(AND(M224="DSP",AD224="DSP"),(H224+T224+AA224)/3,IF(AND(T224="DSP",AD224="DSP"),(H224+M224+AA224)/3,IF(AND(AA224="DSP",AD224="DSP"),(H224+M224+T224)/3,IF(H224="DSP",(M224+T224+AA224+AD224)/4,IF(M224="DSP",(H224+T224+AA224+AD224)/4,IF(T224="DSP",(H224+M224+AA224+AD224)/4,IF(AA224="DSP",(H224+M224+T224+AD224)/4,IF(AD224="DSP",(H224+M224+T224+AA224)/4,SUM(H224+M224+T224+AA224+AD224)/5)))))))))))))))))))))))))))))))</f>
        <v>12.2</v>
      </c>
      <c r="AF224" s="88">
        <f t="shared" si="168"/>
        <v>12.2</v>
      </c>
      <c r="AG224" s="93">
        <f t="shared" ca="1" si="169"/>
        <v>167</v>
      </c>
      <c r="AH224" s="77">
        <f>IF(ISERROR(VLOOKUP(B224,'Notes Ecrit'!$A$2:$B$650,2,FALSE)),"ABI",(VLOOKUP(B224,'Notes Ecrit'!$A$2:$B$650,2,FALSE)))</f>
        <v>5.5</v>
      </c>
      <c r="AI224" s="88">
        <f t="shared" si="170"/>
        <v>5.5</v>
      </c>
      <c r="AJ224" s="94">
        <f t="shared" ca="1" si="171"/>
        <v>353</v>
      </c>
      <c r="AK224" s="307">
        <f t="shared" si="172"/>
        <v>8.85</v>
      </c>
      <c r="AL224" s="198"/>
      <c r="AM224" s="198"/>
      <c r="AN224" s="198"/>
      <c r="AO224" s="198"/>
      <c r="AP224" s="198"/>
    </row>
    <row r="225" spans="1:42" s="198" customFormat="1" ht="16.5" customHeight="1" thickBot="1" x14ac:dyDescent="0.3">
      <c r="A225" s="266" t="s">
        <v>74</v>
      </c>
      <c r="B225" s="224">
        <v>21814143</v>
      </c>
      <c r="C225" s="225" t="s">
        <v>202</v>
      </c>
      <c r="D225" s="226" t="s">
        <v>103</v>
      </c>
      <c r="E225" s="196">
        <v>12</v>
      </c>
      <c r="F225" s="184">
        <f>IF(E225="ABI","ABI",IF(E225="DSP","DSP",IF(E225="VAL","VAL",(VLOOKUP(E225,tpstest,2)))))</f>
        <v>15.5</v>
      </c>
      <c r="G225" s="185">
        <f>IF(F225="ABI",0,IF(F225="DSP","DSP",IF(F225="VAL","VAL",(IF(A225="F",VLOOKUP(F225,endurfille,2),VLOOKUP(F225,endurgarçon,2))))))</f>
        <v>12</v>
      </c>
      <c r="H225" s="85">
        <f>IF(G225="VAL","VALIDÉ",G225)</f>
        <v>12</v>
      </c>
      <c r="I225" s="196">
        <v>3.86</v>
      </c>
      <c r="J225" s="185">
        <f>IF(I225="ABI",0,IF(I225="DSP","DSP",IF(I225="VAL","VAL",(IF(A225="F",VLOOKUP(I225,VIT20MF,2),VLOOKUP(I225,Vit20MG,2))))))</f>
        <v>10</v>
      </c>
      <c r="K225" s="196">
        <v>8.1300000000000008</v>
      </c>
      <c r="L225" s="185">
        <f>IF(K225="ABI",0,IF(K225="DSP","DSP",IF(K225="VAL","VAL",(IF(A225="F",VLOOKUP(K225,vit50mf,2),VLOOKUP(K225,vit50mg,2))))))</f>
        <v>8</v>
      </c>
      <c r="M225" s="85">
        <f>IF(OR(J225="DSP",L225="DSP"),"DSP",IF(L225="VAL","VALIDÉ",(J225+L225)/2))</f>
        <v>9</v>
      </c>
      <c r="N225" s="196">
        <v>33</v>
      </c>
      <c r="O225" s="197">
        <v>53</v>
      </c>
      <c r="P225" s="186">
        <f>IF(OR(N225="DSP",N225="ABI",N225="VAL"),0,N225/O225)</f>
        <v>0.62264150943396224</v>
      </c>
      <c r="Q225" s="185">
        <f>IF(N225="ABI",0,IF(N225="DSP","DSP",IF(N225="VAL","VAL",IF(A225="F",VLOOKUP(P225,forcefille,2),VLOOKUP(P225,forcegarçon,2)))))</f>
        <v>6</v>
      </c>
      <c r="R225" s="196">
        <v>29.8</v>
      </c>
      <c r="S225" s="185">
        <f>IF(R225="ABI",0,IF(R225="DSP","DSP",IF(R225="VAL","VAL",IF(A225="F",VLOOKUP(R225,détfille,2),VLOOKUP(R225,détgarçon,2)))))</f>
        <v>4.5</v>
      </c>
      <c r="T225" s="85">
        <f>IF(OR(Q225="VAL",S225="VAL"),"VALIDÉ",IF(AND(Q225="DSP",S225="DSP"),"DSP",IF(Q225="DSP",S225*2,IF(S225="DSP",Q225*2,(Q225+S225)))))</f>
        <v>10.5</v>
      </c>
      <c r="U225" s="187">
        <v>31.67</v>
      </c>
      <c r="V225" s="185">
        <f>IF(U225="ABI",0,IF(U225="DSP","DSP",IF(U225="VAL","VAL",IF(A225="F",VLOOKUP(U225,coorfille,2),VLOOKUP(U225,coorgarçon,2)))))</f>
        <v>3</v>
      </c>
      <c r="W225" s="196">
        <v>0</v>
      </c>
      <c r="X225" s="185">
        <f>IF(W225="ABI",0,IF(W225="DSP","DSP",IF(W225="VAL","VAL",IF(A225="F",VLOOKUP(W225,SouplesseFille,2),VLOOKUP(W225,SouplesseGarçon,2)))))</f>
        <v>2.5</v>
      </c>
      <c r="Y225" s="196">
        <v>0</v>
      </c>
      <c r="Z225" s="185">
        <f>IF(Y225="ABI",0,IF(Y225="DSP","DSP",IF(Y225="VAL","VAL",IF(A225="F",VLOOKUP(Y225,eqfille,2),VLOOKUP(Y225,eqgarçon,2)))))</f>
        <v>5</v>
      </c>
      <c r="AA225" s="85">
        <f>IF(AND(V225="DSP",X225="DSP",Z225="DSP"),"DSP",IF(AND(V225="DSP",X225="DSP"),Z225*4,IF(AND(V225="DSP",Z225="DSP"),X225*4,IF(AND(X225="DSP",Z225="DSP"),V225*2,IF(V225="DSP",(X225+Z225)*2,IF(X225="DSP",V225+Z225*2,IF(Z225="DSP",V225+X225*2,IF(Z225="VAL","VALIDÉ",V225+X225+Z225))))))))</f>
        <v>10.5</v>
      </c>
      <c r="AB225" s="266">
        <v>52.7</v>
      </c>
      <c r="AC225" s="185">
        <f>IF(AB225="ABI",0,IF(AB225="DNF",0,IF(AB225="DSP","DSP",IF(AB225="VAL","VAL",(IF(A225="F",VLOOKUP(AB225,nagefille,2),VLOOKUP(AB225,nagegarçon,2)))))))</f>
        <v>7</v>
      </c>
      <c r="AD225" s="86">
        <f>IF(AC225="VAL","VALIDÉ",AC225)</f>
        <v>7</v>
      </c>
      <c r="AE225" s="87">
        <f>IF(AND(H225="DSP",M225="DSP",T225="DSP",AA225="DSP",AD225="DSP"),"DSP",IF(AND(H225="DSP",M225="DSP",T225="DSP",AA225="DSP"),AD225,IF(AND(H225="DSP",M225="DSP",T225="DSP",AD225="DSP"),AA225,IF(AND(H225="DSP",M225="DSP",AA225="DSP",AD225="DSP"),T225,IF(AND(H225="DSP",T225="DSP",AA225="DSP",AD225="DSP"),M225,IF(AND(M225="DSP",T225="DSP",AA225="DSP",AD225="DSP"),H225,IF(AND(T225="DSP",AA225="DSP",AD225="DSP"),(H225+M225)/2,IF(AND(M225="DSP",AA225="DSP",AD225="DSP"),(H225+T225)/2,IF(AND(H225="DSP",AA225="DSP",AD225="DSP"),(M225+T225)/2,IF(AND(M225="DSP",T225="DSP",AD225="DSP"),(H225+AA225)/2,IF(AND(H225="DSP",T225="DSP",AD225="DSP"),(M225+AA225)/2,IF(AND(H225="DSP",M225="DSP",AD225="DSP"),(T225+AA225)/2,IF(AND(M225="DSP",T225="DSP",AA225="DSP"),(H225+AD225)/2,IF(AND(H225="DSP",T225="DSP",AA225="DSP"),(M225+AD225)/2,IF(AND(H225="DSP",M225="DSP",AA225="DSP"),(T225+AD225)/2,IF(AND(H225="DSP",M225="DSP",T225="DSP"),(AA225+AD225)/2,IF(AND(H225="DSP",M225="DSP"),(T225+AA225+AD225)/3,IF(AND(H225="DSP",T225="DSP"),(M225+AA225+AD225)/3,IF(AND(M225="DSP",T225="DSP"),(H225+AA225+AD225)/3,IF(AND(H225="DSP",AA225="DSP"),(M225+T225+AD225)/3,IF(AND(M225="DSP",AA225="DSP"),(H225+T225+AD225)/3,IF(AND(T225="DSP",AA225="DSP"),(H225+M225+AD225)/3,IF(AND(H225="DSP",AD225="DSP"),(M225+T225+AA225)/3,IF(AND(M225="DSP",AD225="DSP"),(H225+T225+AA225)/3,IF(AND(T225="DSP",AD225="DSP"),(H225+M225+AA225)/3,IF(AND(AA225="DSP",AD225="DSP"),(H225+M225+T225)/3,IF(H225="DSP",(M225+T225+AA225+AD225)/4,IF(M225="DSP",(H225+T225+AA225+AD225)/4,IF(T225="DSP",(H225+M225+AA225+AD225)/4,IF(AA225="DSP",(H225+M225+T225+AD225)/4,IF(AD225="DSP",(H225+M225+T225+AA225)/4,SUM(H225+M225+T225+AA225+AD225)/5)))))))))))))))))))))))))))))))</f>
        <v>9.8000000000000007</v>
      </c>
      <c r="AF225" s="88">
        <f t="shared" si="168"/>
        <v>9.8000000000000007</v>
      </c>
      <c r="AG225" s="93">
        <f t="shared" ca="1" si="169"/>
        <v>441</v>
      </c>
      <c r="AH225" s="77">
        <f>IF(ISERROR(VLOOKUP(B225,'Notes Ecrit'!$A$2:$B$650,2,FALSE)),"ABI",(VLOOKUP(B225,'Notes Ecrit'!$A$2:$B$650,2,FALSE)))</f>
        <v>5.5</v>
      </c>
      <c r="AI225" s="88">
        <f t="shared" si="170"/>
        <v>5.5</v>
      </c>
      <c r="AJ225" s="94">
        <f t="shared" ca="1" si="171"/>
        <v>353</v>
      </c>
      <c r="AK225" s="307">
        <f t="shared" si="172"/>
        <v>7.65</v>
      </c>
      <c r="AL225" s="26"/>
      <c r="AM225" s="26"/>
      <c r="AN225" s="26"/>
      <c r="AO225" s="26"/>
      <c r="AP225" s="26"/>
    </row>
    <row r="226" spans="1:42" ht="16.5" customHeight="1" thickBot="1" x14ac:dyDescent="0.3">
      <c r="A226" s="266" t="s">
        <v>1026</v>
      </c>
      <c r="B226" s="224">
        <v>21714006</v>
      </c>
      <c r="C226" s="225" t="s">
        <v>590</v>
      </c>
      <c r="D226" s="226" t="s">
        <v>591</v>
      </c>
      <c r="E226" s="196">
        <v>15</v>
      </c>
      <c r="F226" s="184">
        <f>IF(E226="ABI","ABI",IF(E226="DSP","DSP",IF(E226="VAL","VAL",(VLOOKUP(E226,tpstest,2)))))</f>
        <v>17</v>
      </c>
      <c r="G226" s="185">
        <f>IF(F226="ABI",0,IF(F226="DSP","DSP",IF(F226="VAL","VAL",(IF(A226="F",VLOOKUP(F226,endurfille,2),VLOOKUP(F226,endurgarçon,2))))))</f>
        <v>12</v>
      </c>
      <c r="H226" s="85">
        <f>IF(G226="VAL","VALIDÉ",G226)</f>
        <v>12</v>
      </c>
      <c r="I226" s="196">
        <v>3.23</v>
      </c>
      <c r="J226" s="185">
        <f>IF(I226="ABI",0,IF(I226="DSP","DSP",IF(I226="VAL","VAL",(IF(A226="F",VLOOKUP(I226,VIT20MF,2),VLOOKUP(I226,Vit20MG,2))))))</f>
        <v>16</v>
      </c>
      <c r="K226" s="196">
        <v>6.99</v>
      </c>
      <c r="L226" s="185">
        <f>IF(K226="ABI",0,IF(K226="DSP","DSP",IF(K226="VAL","VAL",(IF(A226="F",VLOOKUP(K226,vit50mf,2),VLOOKUP(K226,vit50mg,2))))))</f>
        <v>10</v>
      </c>
      <c r="M226" s="85">
        <f>IF(OR(J226="DSP",L226="DSP"),"DSP",IF(L226="VAL","VALIDÉ",(J226+L226)/2))</f>
        <v>13</v>
      </c>
      <c r="N226" s="196">
        <v>58</v>
      </c>
      <c r="O226" s="197">
        <v>60</v>
      </c>
      <c r="P226" s="186">
        <f>IF(OR(N226="DSP",N226="ABI",N226="VAL"),0,N226/O226)</f>
        <v>0.96666666666666667</v>
      </c>
      <c r="Q226" s="185">
        <f>IF(N226="ABI",0,IF(N226="DSP","DSP",IF(N226="VAL","VAL",IF(A226="F",VLOOKUP(P226,forcefille,2),VLOOKUP(P226,forcegarçon,2)))))</f>
        <v>5</v>
      </c>
      <c r="R226" s="196">
        <v>39.299999999999997</v>
      </c>
      <c r="S226" s="185">
        <f>IF(R226="ABI",0,IF(R226="DSP","DSP",IF(R226="VAL","VAL",IF(A226="F",VLOOKUP(R226,détfille,2),VLOOKUP(R226,détgarçon,2)))))</f>
        <v>3</v>
      </c>
      <c r="T226" s="85">
        <f>IF(OR(Q226="VAL",S226="VAL"),"VALIDÉ",IF(AND(Q226="DSP",S226="DSP"),"DSP",IF(Q226="DSP",S226*2,IF(S226="DSP",Q226*2,(Q226+S226)))))</f>
        <v>8</v>
      </c>
      <c r="U226" s="187">
        <v>26.8</v>
      </c>
      <c r="V226" s="185">
        <f>IF(U226="ABI",0,IF(U226="DSP","DSP",IF(U226="VAL","VAL",IF(A226="F",VLOOKUP(U226,coorfille,2),VLOOKUP(U226,coorgarçon,2)))))</f>
        <v>4.5</v>
      </c>
      <c r="W226" s="196">
        <v>-17</v>
      </c>
      <c r="X226" s="185">
        <f>IF(W226="ABI",0,IF(W226="DSP","DSP",IF(W226="VAL","VAL",IF(A226="F",VLOOKUP(W226,SouplesseFille,2),VLOOKUP(W226,SouplesseGarçon,2)))))</f>
        <v>0</v>
      </c>
      <c r="Y226" s="196">
        <v>5</v>
      </c>
      <c r="Z226" s="185">
        <f>IF(Y226="ABI",0,IF(Y226="DSP","DSP",IF(Y226="VAL","VAL",IF(A226="F",VLOOKUP(Y226,eqfille,2),VLOOKUP(Y226,eqgarçon,2)))))</f>
        <v>2.5</v>
      </c>
      <c r="AA226" s="85">
        <f>IF(AND(V226="DSP",X226="DSP",Z226="DSP"),"DSP",IF(AND(V226="DSP",X226="DSP"),Z226*4,IF(AND(V226="DSP",Z226="DSP"),X226*4,IF(AND(X226="DSP",Z226="DSP"),V226*2,IF(V226="DSP",(X226+Z226)*2,IF(X226="DSP",V226+Z226*2,IF(Z226="DSP",V226+X226*2,IF(Z226="VAL","VALIDÉ",V226+X226+Z226))))))))</f>
        <v>7</v>
      </c>
      <c r="AB226" s="266">
        <v>52.5</v>
      </c>
      <c r="AC226" s="185">
        <f>IF(AB226="ABI",0,IF(AB226="DNF",0,IF(AB226="DSP","DSP",IF(AB226="VAL","VAL",(IF(A226="F",VLOOKUP(AB226,nagefille,2),VLOOKUP(AB226,nagegarçon,2)))))))</f>
        <v>4</v>
      </c>
      <c r="AD226" s="86">
        <f>IF(AC226="VAL","VALIDÉ",AC226)</f>
        <v>4</v>
      </c>
      <c r="AE226" s="87">
        <f>IF(AND(H226="DSP",M226="DSP",T226="DSP",AA226="DSP",AD226="DSP"),"DSP",IF(AND(H226="DSP",M226="DSP",T226="DSP",AA226="DSP"),AD226,IF(AND(H226="DSP",M226="DSP",T226="DSP",AD226="DSP"),AA226,IF(AND(H226="DSP",M226="DSP",AA226="DSP",AD226="DSP"),T226,IF(AND(H226="DSP",T226="DSP",AA226="DSP",AD226="DSP"),M226,IF(AND(M226="DSP",T226="DSP",AA226="DSP",AD226="DSP"),H226,IF(AND(T226="DSP",AA226="DSP",AD226="DSP"),(H226+M226)/2,IF(AND(M226="DSP",AA226="DSP",AD226="DSP"),(H226+T226)/2,IF(AND(H226="DSP",AA226="DSP",AD226="DSP"),(M226+T226)/2,IF(AND(M226="DSP",T226="DSP",AD226="DSP"),(H226+AA226)/2,IF(AND(H226="DSP",T226="DSP",AD226="DSP"),(M226+AA226)/2,IF(AND(H226="DSP",M226="DSP",AD226="DSP"),(T226+AA226)/2,IF(AND(M226="DSP",T226="DSP",AA226="DSP"),(H226+AD226)/2,IF(AND(H226="DSP",T226="DSP",AA226="DSP"),(M226+AD226)/2,IF(AND(H226="DSP",M226="DSP",AA226="DSP"),(T226+AD226)/2,IF(AND(H226="DSP",M226="DSP",T226="DSP"),(AA226+AD226)/2,IF(AND(H226="DSP",M226="DSP"),(T226+AA226+AD226)/3,IF(AND(H226="DSP",T226="DSP"),(M226+AA226+AD226)/3,IF(AND(M226="DSP",T226="DSP"),(H226+AA226+AD226)/3,IF(AND(H226="DSP",AA226="DSP"),(M226+T226+AD226)/3,IF(AND(M226="DSP",AA226="DSP"),(H226+T226+AD226)/3,IF(AND(T226="DSP",AA226="DSP"),(H226+M226+AD226)/3,IF(AND(H226="DSP",AD226="DSP"),(M226+T226+AA226)/3,IF(AND(M226="DSP",AD226="DSP"),(H226+T226+AA226)/3,IF(AND(T226="DSP",AD226="DSP"),(H226+M226+AA226)/3,IF(AND(AA226="DSP",AD226="DSP"),(H226+M226+T226)/3,IF(H226="DSP",(M226+T226+AA226+AD226)/4,IF(M226="DSP",(H226+T226+AA226+AD226)/4,IF(T226="DSP",(H226+M226+AA226+AD226)/4,IF(AA226="DSP",(H226+M226+T226+AD226)/4,IF(AD226="DSP",(H226+M226+T226+AA226)/4,SUM(H226+M226+T226+AA226+AD226)/5)))))))))))))))))))))))))))))))</f>
        <v>8.8000000000000007</v>
      </c>
      <c r="AF226" s="88">
        <f t="shared" si="168"/>
        <v>8.8000000000000007</v>
      </c>
      <c r="AG226" s="93">
        <f t="shared" ca="1" si="169"/>
        <v>512</v>
      </c>
      <c r="AH226" s="77">
        <f>IF(ISERROR(VLOOKUP(B226,'Notes Ecrit'!$A$2:$B$650,2,FALSE)),"ABI",(VLOOKUP(B226,'Notes Ecrit'!$A$2:$B$650,2,FALSE)))</f>
        <v>7</v>
      </c>
      <c r="AI226" s="88">
        <f t="shared" si="170"/>
        <v>7</v>
      </c>
      <c r="AJ226" s="94">
        <f t="shared" ca="1" si="171"/>
        <v>183</v>
      </c>
      <c r="AK226" s="307">
        <f t="shared" si="172"/>
        <v>7.9</v>
      </c>
    </row>
    <row r="227" spans="1:42" ht="16.5" customHeight="1" thickBot="1" x14ac:dyDescent="0.3">
      <c r="A227" s="266" t="s">
        <v>74</v>
      </c>
      <c r="B227" s="224">
        <v>21902626</v>
      </c>
      <c r="C227" s="226" t="s">
        <v>592</v>
      </c>
      <c r="D227" s="226" t="s">
        <v>593</v>
      </c>
      <c r="E227" s="196">
        <v>7</v>
      </c>
      <c r="F227" s="184">
        <f>IF(E227="ABI","ABI",IF(E227="DSP","DSP",IF(E227="VAL","VAL",(VLOOKUP(E227,tpstest,2)))))</f>
        <v>13</v>
      </c>
      <c r="G227" s="185">
        <f>IF(F227="ABI",0,IF(F227="DSP","DSP",IF(F227="VAL","VAL",(IF(A227="F",VLOOKUP(F227,endurfille,2),VLOOKUP(F227,endurgarçon,2))))))</f>
        <v>7</v>
      </c>
      <c r="H227" s="85">
        <f>IF(G227="VAL","VALIDÉ",G227)</f>
        <v>7</v>
      </c>
      <c r="I227" s="196">
        <v>4.0599999999999996</v>
      </c>
      <c r="J227" s="185">
        <f>IF(I227="ABI",0,IF(I227="DSP","DSP",IF(I227="VAL","VAL",(IF(A227="F",VLOOKUP(I227,VIT20MF,2),VLOOKUP(I227,Vit20MG,2))))))</f>
        <v>7</v>
      </c>
      <c r="K227" s="196">
        <v>9.2200000000000006</v>
      </c>
      <c r="L227" s="185">
        <f>IF(K227="ABI",0,IF(K227="DSP","DSP",IF(K227="VAL","VAL",(IF(A227="F",VLOOKUP(K227,vit50mf,2),VLOOKUP(K227,vit50mg,2))))))</f>
        <v>1</v>
      </c>
      <c r="M227" s="85">
        <f>IF(OR(J227="DSP",L227="DSP"),"DSP",IF(L227="VAL","VALIDÉ",(J227+L227)/2))</f>
        <v>4</v>
      </c>
      <c r="N227" s="196">
        <v>33</v>
      </c>
      <c r="O227" s="197">
        <v>66</v>
      </c>
      <c r="P227" s="186">
        <f>IF(OR(N227="DSP",N227="ABI",N227="VAL"),0,N227/O227)</f>
        <v>0.5</v>
      </c>
      <c r="Q227" s="185">
        <f>IF(N227="ABI",0,IF(N227="DSP","DSP",IF(N227="VAL","VAL",IF(A227="F",VLOOKUP(P227,forcefille,2),VLOOKUP(P227,forcegarçon,2)))))</f>
        <v>5</v>
      </c>
      <c r="R227" s="196">
        <v>25.3</v>
      </c>
      <c r="S227" s="185">
        <f>IF(R227="ABI",0,IF(R227="DSP","DSP",IF(R227="VAL","VAL",IF(A227="F",VLOOKUP(R227,détfille,2),VLOOKUP(R227,détgarçon,2)))))</f>
        <v>3.5</v>
      </c>
      <c r="T227" s="85">
        <f>IF(OR(Q227="VAL",S227="VAL"),"VALIDÉ",IF(AND(Q227="DSP",S227="DSP"),"DSP",IF(Q227="DSP",S227*2,IF(S227="DSP",Q227*2,(Q227+S227)))))</f>
        <v>8.5</v>
      </c>
      <c r="U227" s="187">
        <v>37.700000000000003</v>
      </c>
      <c r="V227" s="185">
        <f>IF(U227="ABI",0,IF(U227="DSP","DSP",IF(U227="VAL","VAL",IF(A227="F",VLOOKUP(U227,coorfille,2),VLOOKUP(U227,coorgarçon,2)))))</f>
        <v>0.25</v>
      </c>
      <c r="W227" s="196">
        <v>-10</v>
      </c>
      <c r="X227" s="185">
        <f>IF(W227="ABI",0,IF(W227="DSP","DSP",IF(W227="VAL","VAL",IF(A227="F",VLOOKUP(W227,SouplesseFille,2),VLOOKUP(W227,SouplesseGarçon,2)))))</f>
        <v>0.75</v>
      </c>
      <c r="Y227" s="196">
        <v>6</v>
      </c>
      <c r="Z227" s="185">
        <f>IF(Y227="ABI",0,IF(Y227="DSP","DSP",IF(Y227="VAL","VAL",IF(A227="F",VLOOKUP(Y227,eqfille,2),VLOOKUP(Y227,eqgarçon,2)))))</f>
        <v>2</v>
      </c>
      <c r="AA227" s="85">
        <f>IF(AND(V227="DSP",X227="DSP",Z227="DSP"),"DSP",IF(AND(V227="DSP",X227="DSP"),Z227*4,IF(AND(V227="DSP",Z227="DSP"),X227*4,IF(AND(X227="DSP",Z227="DSP"),V227*2,IF(V227="DSP",(X227+Z227)*2,IF(X227="DSP",V227+Z227*2,IF(Z227="DSP",V227+X227*2,IF(Z227="VAL","VALIDÉ",V227+X227+Z227))))))))</f>
        <v>3</v>
      </c>
      <c r="AB227" s="266">
        <v>38.15</v>
      </c>
      <c r="AC227" s="185">
        <f>IF(AB227="ABI",0,IF(AB227="DNF",0,IF(AB227="DSP","DSP",IF(AB227="VAL","VAL",(IF(A227="F",VLOOKUP(AB227,nagefille,2),VLOOKUP(AB227,nagegarçon,2)))))))</f>
        <v>15</v>
      </c>
      <c r="AD227" s="86">
        <f>IF(AC227="VAL","VALIDÉ",AC227)</f>
        <v>15</v>
      </c>
      <c r="AE227" s="87">
        <f>IF(AND(H227="DSP",M227="DSP",T227="DSP",AA227="DSP",AD227="DSP"),"DSP",IF(AND(H227="DSP",M227="DSP",T227="DSP",AA227="DSP"),AD227,IF(AND(H227="DSP",M227="DSP",T227="DSP",AD227="DSP"),AA227,IF(AND(H227="DSP",M227="DSP",AA227="DSP",AD227="DSP"),T227,IF(AND(H227="DSP",T227="DSP",AA227="DSP",AD227="DSP"),M227,IF(AND(M227="DSP",T227="DSP",AA227="DSP",AD227="DSP"),H227,IF(AND(T227="DSP",AA227="DSP",AD227="DSP"),(H227+M227)/2,IF(AND(M227="DSP",AA227="DSP",AD227="DSP"),(H227+T227)/2,IF(AND(H227="DSP",AA227="DSP",AD227="DSP"),(M227+T227)/2,IF(AND(M227="DSP",T227="DSP",AD227="DSP"),(H227+AA227)/2,IF(AND(H227="DSP",T227="DSP",AD227="DSP"),(M227+AA227)/2,IF(AND(H227="DSP",M227="DSP",AD227="DSP"),(T227+AA227)/2,IF(AND(M227="DSP",T227="DSP",AA227="DSP"),(H227+AD227)/2,IF(AND(H227="DSP",T227="DSP",AA227="DSP"),(M227+AD227)/2,IF(AND(H227="DSP",M227="DSP",AA227="DSP"),(T227+AD227)/2,IF(AND(H227="DSP",M227="DSP",T227="DSP"),(AA227+AD227)/2,IF(AND(H227="DSP",M227="DSP"),(T227+AA227+AD227)/3,IF(AND(H227="DSP",T227="DSP"),(M227+AA227+AD227)/3,IF(AND(M227="DSP",T227="DSP"),(H227+AA227+AD227)/3,IF(AND(H227="DSP",AA227="DSP"),(M227+T227+AD227)/3,IF(AND(M227="DSP",AA227="DSP"),(H227+T227+AD227)/3,IF(AND(T227="DSP",AA227="DSP"),(H227+M227+AD227)/3,IF(AND(H227="DSP",AD227="DSP"),(M227+T227+AA227)/3,IF(AND(M227="DSP",AD227="DSP"),(H227+T227+AA227)/3,IF(AND(T227="DSP",AD227="DSP"),(H227+M227+AA227)/3,IF(AND(AA227="DSP",AD227="DSP"),(H227+M227+T227)/3,IF(H227="DSP",(M227+T227+AA227+AD227)/4,IF(M227="DSP",(H227+T227+AA227+AD227)/4,IF(T227="DSP",(H227+M227+AA227+AD227)/4,IF(AA227="DSP",(H227+M227+T227+AD227)/4,IF(AD227="DSP",(H227+M227+T227+AA227)/4,SUM(H227+M227+T227+AA227+AD227)/5)))))))))))))))))))))))))))))))</f>
        <v>7.5</v>
      </c>
      <c r="AF227" s="88">
        <f t="shared" si="168"/>
        <v>7.5</v>
      </c>
      <c r="AG227" s="93">
        <f t="shared" ca="1" si="169"/>
        <v>555</v>
      </c>
      <c r="AH227" s="77">
        <f>IF(ISERROR(VLOOKUP(B227,'Notes Ecrit'!$A$2:$B$650,2,FALSE)),"ABI",(VLOOKUP(B227,'Notes Ecrit'!$A$2:$B$650,2,FALSE)))</f>
        <v>3.5</v>
      </c>
      <c r="AI227" s="88">
        <f t="shared" si="170"/>
        <v>3.5</v>
      </c>
      <c r="AJ227" s="94">
        <f t="shared" ca="1" si="171"/>
        <v>529</v>
      </c>
      <c r="AK227" s="307">
        <f t="shared" si="172"/>
        <v>5.5</v>
      </c>
      <c r="AL227" s="198"/>
      <c r="AM227" s="198"/>
      <c r="AN227" s="198"/>
      <c r="AO227" s="198"/>
      <c r="AP227" s="198"/>
    </row>
    <row r="228" spans="1:42" ht="16.5" customHeight="1" thickBot="1" x14ac:dyDescent="0.3">
      <c r="A228" s="266" t="s">
        <v>1026</v>
      </c>
      <c r="B228" s="224">
        <v>21906288</v>
      </c>
      <c r="C228" s="225" t="s">
        <v>594</v>
      </c>
      <c r="D228" s="226" t="s">
        <v>595</v>
      </c>
      <c r="E228" s="196">
        <v>16</v>
      </c>
      <c r="F228" s="184">
        <f>IF(E228="ABI","ABI",IF(E228="DSP","DSP",IF(E228="VAL","VAL",(VLOOKUP(E228,tpstest,2)))))</f>
        <v>17.5</v>
      </c>
      <c r="G228" s="185">
        <f>IF(F228="ABI",0,IF(F228="DSP","DSP",IF(F228="VAL","VAL",(IF(A228="F",VLOOKUP(F228,endurfille,2),VLOOKUP(F228,endurgarçon,2))))))</f>
        <v>13</v>
      </c>
      <c r="H228" s="85">
        <f>IF(G228="VAL","VALIDÉ",G228)</f>
        <v>13</v>
      </c>
      <c r="I228" s="196">
        <v>3.13</v>
      </c>
      <c r="J228" s="185">
        <f>IF(I228="ABI",0,IF(I228="DSP","DSP",IF(I228="VAL","VAL",(IF(A228="F",VLOOKUP(I228,VIT20MF,2),VLOOKUP(I228,Vit20MG,2))))))</f>
        <v>18</v>
      </c>
      <c r="K228" s="196">
        <v>6.59</v>
      </c>
      <c r="L228" s="185">
        <f>IF(K228="ABI",0,IF(K228="DSP","DSP",IF(K228="VAL","VAL",(IF(A228="F",VLOOKUP(K228,vit50mf,2),VLOOKUP(K228,vit50mg,2))))))</f>
        <v>13</v>
      </c>
      <c r="M228" s="85">
        <f>IF(OR(J228="DSP",L228="DSP"),"DSP",IF(L228="VAL","VALIDÉ",(J228+L228)/2))</f>
        <v>15.5</v>
      </c>
      <c r="N228" s="196">
        <v>58</v>
      </c>
      <c r="O228" s="197">
        <v>61</v>
      </c>
      <c r="P228" s="186">
        <f>IF(OR(N228="DSP",N228="ABI",N228="VAL"),0,N228/O228)</f>
        <v>0.95081967213114749</v>
      </c>
      <c r="Q228" s="185">
        <f>IF(N228="ABI",0,IF(N228="DSP","DSP",IF(N228="VAL","VAL",IF(A228="F",VLOOKUP(P228,forcefille,2),VLOOKUP(P228,forcegarçon,2)))))</f>
        <v>5</v>
      </c>
      <c r="R228" s="196">
        <v>43.3</v>
      </c>
      <c r="S228" s="185">
        <f>IF(R228="ABI",0,IF(R228="DSP","DSP",IF(R228="VAL","VAL",IF(A228="F",VLOOKUP(R228,détfille,2),VLOOKUP(R228,détgarçon,2)))))</f>
        <v>4</v>
      </c>
      <c r="T228" s="85">
        <f>IF(OR(Q228="VAL",S228="VAL"),"VALIDÉ",IF(AND(Q228="DSP",S228="DSP"),"DSP",IF(Q228="DSP",S228*2,IF(S228="DSP",Q228*2,(Q228+S228)))))</f>
        <v>9</v>
      </c>
      <c r="U228" s="187">
        <v>23.48</v>
      </c>
      <c r="V228" s="185">
        <f>IF(U228="ABI",0,IF(U228="DSP","DSP",IF(U228="VAL","VAL",IF(A228="F",VLOOKUP(U228,coorfille,2),VLOOKUP(U228,coorgarçon,2)))))</f>
        <v>6.25</v>
      </c>
      <c r="W228" s="196">
        <v>2</v>
      </c>
      <c r="X228" s="185">
        <f>IF(W228="ABI",0,IF(W228="DSP","DSP",IF(W228="VAL","VAL",IF(A228="F",VLOOKUP(W228,SouplesseFille,2),VLOOKUP(W228,SouplesseGarçon,2)))))</f>
        <v>3</v>
      </c>
      <c r="Y228" s="196">
        <v>7</v>
      </c>
      <c r="Z228" s="185">
        <f>IF(Y228="ABI",0,IF(Y228="DSP","DSP",IF(Y228="VAL","VAL",IF(A228="F",VLOOKUP(Y228,eqfille,2),VLOOKUP(Y228,eqgarçon,2)))))</f>
        <v>1.5</v>
      </c>
      <c r="AA228" s="85">
        <f>IF(AND(V228="DSP",X228="DSP",Z228="DSP"),"DSP",IF(AND(V228="DSP",X228="DSP"),Z228*4,IF(AND(V228="DSP",Z228="DSP"),X228*4,IF(AND(X228="DSP",Z228="DSP"),V228*2,IF(V228="DSP",(X228+Z228)*2,IF(X228="DSP",V228+Z228*2,IF(Z228="DSP",V228+X228*2,IF(Z228="VAL","VALIDÉ",V228+X228+Z228))))))))</f>
        <v>10.75</v>
      </c>
      <c r="AB228" s="266">
        <v>42.62</v>
      </c>
      <c r="AC228" s="185">
        <f>IF(AB228="ABI",0,IF(AB228="DNF",0,IF(AB228="DSP","DSP",IF(AB228="VAL","VAL",(IF(A228="F",VLOOKUP(AB228,nagefille,2),VLOOKUP(AB228,nagegarçon,2)))))))</f>
        <v>9</v>
      </c>
      <c r="AD228" s="86">
        <f>IF(AC228="VAL","VALIDÉ",AC228)</f>
        <v>9</v>
      </c>
      <c r="AE228" s="87">
        <f>IF(AND(H228="DSP",M228="DSP",T228="DSP",AA228="DSP",AD228="DSP"),"DSP",IF(AND(H228="DSP",M228="DSP",T228="DSP",AA228="DSP"),AD228,IF(AND(H228="DSP",M228="DSP",T228="DSP",AD228="DSP"),AA228,IF(AND(H228="DSP",M228="DSP",AA228="DSP",AD228="DSP"),T228,IF(AND(H228="DSP",T228="DSP",AA228="DSP",AD228="DSP"),M228,IF(AND(M228="DSP",T228="DSP",AA228="DSP",AD228="DSP"),H228,IF(AND(T228="DSP",AA228="DSP",AD228="DSP"),(H228+M228)/2,IF(AND(M228="DSP",AA228="DSP",AD228="DSP"),(H228+T228)/2,IF(AND(H228="DSP",AA228="DSP",AD228="DSP"),(M228+T228)/2,IF(AND(M228="DSP",T228="DSP",AD228="DSP"),(H228+AA228)/2,IF(AND(H228="DSP",T228="DSP",AD228="DSP"),(M228+AA228)/2,IF(AND(H228="DSP",M228="DSP",AD228="DSP"),(T228+AA228)/2,IF(AND(M228="DSP",T228="DSP",AA228="DSP"),(H228+AD228)/2,IF(AND(H228="DSP",T228="DSP",AA228="DSP"),(M228+AD228)/2,IF(AND(H228="DSP",M228="DSP",AA228="DSP"),(T228+AD228)/2,IF(AND(H228="DSP",M228="DSP",T228="DSP"),(AA228+AD228)/2,IF(AND(H228="DSP",M228="DSP"),(T228+AA228+AD228)/3,IF(AND(H228="DSP",T228="DSP"),(M228+AA228+AD228)/3,IF(AND(M228="DSP",T228="DSP"),(H228+AA228+AD228)/3,IF(AND(H228="DSP",AA228="DSP"),(M228+T228+AD228)/3,IF(AND(M228="DSP",AA228="DSP"),(H228+T228+AD228)/3,IF(AND(T228="DSP",AA228="DSP"),(H228+M228+AD228)/3,IF(AND(H228="DSP",AD228="DSP"),(M228+T228+AA228)/3,IF(AND(M228="DSP",AD228="DSP"),(H228+T228+AA228)/3,IF(AND(T228="DSP",AD228="DSP"),(H228+M228+AA228)/3,IF(AND(AA228="DSP",AD228="DSP"),(H228+M228+T228)/3,IF(H228="DSP",(M228+T228+AA228+AD228)/4,IF(M228="DSP",(H228+T228+AA228+AD228)/4,IF(T228="DSP",(H228+M228+AA228+AD228)/4,IF(AA228="DSP",(H228+M228+T228+AD228)/4,IF(AD228="DSP",(H228+M228+T228+AA228)/4,SUM(H228+M228+T228+AA228+AD228)/5)))))))))))))))))))))))))))))))</f>
        <v>11.45</v>
      </c>
      <c r="AF228" s="88">
        <f t="shared" si="168"/>
        <v>11.45</v>
      </c>
      <c r="AG228" s="93">
        <f t="shared" ca="1" si="169"/>
        <v>259</v>
      </c>
      <c r="AH228" s="77">
        <f>IF(ISERROR(VLOOKUP(B228,'Notes Ecrit'!$A$2:$B$650,2,FALSE)),"ABI",(VLOOKUP(B228,'Notes Ecrit'!$A$2:$B$650,2,FALSE)))</f>
        <v>3.5</v>
      </c>
      <c r="AI228" s="88">
        <f t="shared" si="170"/>
        <v>3.5</v>
      </c>
      <c r="AJ228" s="94">
        <f t="shared" ca="1" si="171"/>
        <v>529</v>
      </c>
      <c r="AK228" s="307">
        <f t="shared" si="172"/>
        <v>7.4749999999999996</v>
      </c>
    </row>
    <row r="229" spans="1:42" ht="16.5" hidden="1" customHeight="1" thickBot="1" x14ac:dyDescent="0.3">
      <c r="A229" s="266" t="s">
        <v>1026</v>
      </c>
      <c r="B229" s="346">
        <v>21814380</v>
      </c>
      <c r="C229" s="350" t="s">
        <v>1387</v>
      </c>
      <c r="D229" s="351" t="s">
        <v>207</v>
      </c>
      <c r="E229" s="196"/>
      <c r="F229" s="184"/>
      <c r="G229" s="185"/>
      <c r="H229" s="85"/>
      <c r="I229" s="196"/>
      <c r="J229" s="185"/>
      <c r="K229" s="196"/>
      <c r="L229" s="185"/>
      <c r="M229" s="85"/>
      <c r="N229" s="196"/>
      <c r="O229" s="197"/>
      <c r="P229" s="186"/>
      <c r="Q229" s="185"/>
      <c r="R229" s="196"/>
      <c r="S229" s="185"/>
      <c r="T229" s="85"/>
      <c r="U229" s="187"/>
      <c r="V229" s="185"/>
      <c r="W229" s="196"/>
      <c r="X229" s="185"/>
      <c r="Y229" s="196"/>
      <c r="Z229" s="185"/>
      <c r="AA229" s="85"/>
      <c r="AB229" s="266"/>
      <c r="AC229" s="185"/>
      <c r="AD229" s="86"/>
      <c r="AE229" s="329">
        <v>11</v>
      </c>
      <c r="AF229" s="88">
        <f t="shared" si="168"/>
        <v>11</v>
      </c>
      <c r="AG229" s="93">
        <f t="shared" ca="1" si="169"/>
        <v>318</v>
      </c>
      <c r="AH229" s="77">
        <f>IF(ISERROR(VLOOKUP(B229,'Notes Ecrit'!$A$2:$B$650,2,FALSE)),"ABI",(VLOOKUP(B229,'Notes Ecrit'!$A$2:$B$650,2,FALSE)))</f>
        <v>7</v>
      </c>
      <c r="AI229" s="88">
        <f t="shared" si="170"/>
        <v>7</v>
      </c>
      <c r="AJ229" s="94">
        <f t="shared" ca="1" si="171"/>
        <v>183</v>
      </c>
      <c r="AK229" s="307">
        <f t="shared" si="172"/>
        <v>9</v>
      </c>
    </row>
    <row r="230" spans="1:42" ht="16.5" customHeight="1" thickBot="1" x14ac:dyDescent="0.3">
      <c r="A230" s="266" t="s">
        <v>1026</v>
      </c>
      <c r="B230" s="224">
        <v>21904134</v>
      </c>
      <c r="C230" s="225" t="s">
        <v>596</v>
      </c>
      <c r="D230" s="226" t="s">
        <v>597</v>
      </c>
      <c r="E230" s="196">
        <v>20</v>
      </c>
      <c r="F230" s="184">
        <f t="shared" ref="F230:F254" si="173">IF(E230="ABI","ABI",IF(E230="DSP","DSP",IF(E230="VAL","VAL",(VLOOKUP(E230,tpstest,2)))))</f>
        <v>19.5</v>
      </c>
      <c r="G230" s="185">
        <f t="shared" ref="G230:G254" si="174">IF(F230="ABI",0,IF(F230="DSP","DSP",IF(F230="VAL","VAL",(IF(A230="F",VLOOKUP(F230,endurfille,2),VLOOKUP(F230,endurgarçon,2))))))</f>
        <v>17</v>
      </c>
      <c r="H230" s="85">
        <f t="shared" ref="H230:H254" si="175">IF(G230="VAL","VALIDÉ",G230)</f>
        <v>17</v>
      </c>
      <c r="I230" s="196">
        <v>3.09</v>
      </c>
      <c r="J230" s="185">
        <f t="shared" ref="J230:J254" si="176">IF(I230="ABI",0,IF(I230="DSP","DSP",IF(I230="VAL","VAL",(IF(A230="F",VLOOKUP(I230,VIT20MF,2),VLOOKUP(I230,Vit20MG,2))))))</f>
        <v>19</v>
      </c>
      <c r="K230" s="196">
        <v>6.63</v>
      </c>
      <c r="L230" s="185">
        <f t="shared" ref="L230:L254" si="177">IF(K230="ABI",0,IF(K230="DSP","DSP",IF(K230="VAL","VAL",(IF(A230="F",VLOOKUP(K230,vit50mf,2),VLOOKUP(K230,vit50mg,2))))))</f>
        <v>12</v>
      </c>
      <c r="M230" s="85">
        <f t="shared" ref="M230:M254" si="178">IF(OR(J230="DSP",L230="DSP"),"DSP",IF(L230="VAL","VALIDÉ",(J230+L230)/2))</f>
        <v>15.5</v>
      </c>
      <c r="N230" s="196">
        <v>62</v>
      </c>
      <c r="O230" s="197">
        <v>63</v>
      </c>
      <c r="P230" s="186">
        <f t="shared" ref="P230:P254" si="179">IF(OR(N230="DSP",N230="ABI",N230="VAL"),0,N230/O230)</f>
        <v>0.98412698412698407</v>
      </c>
      <c r="Q230" s="185">
        <f t="shared" ref="Q230:Q254" si="180">IF(N230="ABI",0,IF(N230="DSP","DSP",IF(N230="VAL","VAL",IF(A230="F",VLOOKUP(P230,forcefille,2),VLOOKUP(P230,forcegarçon,2)))))</f>
        <v>5</v>
      </c>
      <c r="R230" s="196">
        <v>41.7</v>
      </c>
      <c r="S230" s="185">
        <f t="shared" ref="S230:S254" si="181">IF(R230="ABI",0,IF(R230="DSP","DSP",IF(R230="VAL","VAL",IF(A230="F",VLOOKUP(R230,détfille,2),VLOOKUP(R230,détgarçon,2)))))</f>
        <v>3.5</v>
      </c>
      <c r="T230" s="85">
        <f t="shared" ref="T230:T254" si="182">IF(OR(Q230="VAL",S230="VAL"),"VALIDÉ",IF(AND(Q230="DSP",S230="DSP"),"DSP",IF(Q230="DSP",S230*2,IF(S230="DSP",Q230*2,(Q230+S230)))))</f>
        <v>8.5</v>
      </c>
      <c r="U230" s="187">
        <v>25.89</v>
      </c>
      <c r="V230" s="185">
        <f t="shared" ref="V230:V254" si="183">IF(U230="ABI",0,IF(U230="DSP","DSP",IF(U230="VAL","VAL",IF(A230="F",VLOOKUP(U230,coorfille,2),VLOOKUP(U230,coorgarçon,2)))))</f>
        <v>5</v>
      </c>
      <c r="W230" s="196">
        <v>0</v>
      </c>
      <c r="X230" s="185">
        <f t="shared" ref="X230:X254" si="184">IF(W230="ABI",0,IF(W230="DSP","DSP",IF(W230="VAL","VAL",IF(A230="F",VLOOKUP(W230,SouplesseFille,2),VLOOKUP(W230,SouplesseGarçon,2)))))</f>
        <v>2.5</v>
      </c>
      <c r="Y230" s="196">
        <v>8</v>
      </c>
      <c r="Z230" s="185">
        <f t="shared" ref="Z230:Z254" si="185">IF(Y230="ABI",0,IF(Y230="DSP","DSP",IF(Y230="VAL","VAL",IF(A230="F",VLOOKUP(Y230,eqfille,2),VLOOKUP(Y230,eqgarçon,2)))))</f>
        <v>1</v>
      </c>
      <c r="AA230" s="85">
        <f t="shared" ref="AA230:AA254" si="186">IF(AND(V230="DSP",X230="DSP",Z230="DSP"),"DSP",IF(AND(V230="DSP",X230="DSP"),Z230*4,IF(AND(V230="DSP",Z230="DSP"),X230*4,IF(AND(X230="DSP",Z230="DSP"),V230*2,IF(V230="DSP",(X230+Z230)*2,IF(X230="DSP",V230+Z230*2,IF(Z230="DSP",V230+X230*2,IF(Z230="VAL","VALIDÉ",V230+X230+Z230))))))))</f>
        <v>8.5</v>
      </c>
      <c r="AB230" s="266">
        <v>38.64</v>
      </c>
      <c r="AC230" s="185">
        <f t="shared" ref="AC230:AC254" si="187">IF(AB230="ABI",0,IF(AB230="DNF",0,IF(AB230="DSP","DSP",IF(AB230="VAL","VAL",(IF(A230="F",VLOOKUP(AB230,nagefille,2),VLOOKUP(AB230,nagegarçon,2)))))))</f>
        <v>11</v>
      </c>
      <c r="AD230" s="86">
        <f t="shared" ref="AD230:AD254" si="188">IF(AC230="VAL","VALIDÉ",AC230)</f>
        <v>11</v>
      </c>
      <c r="AE230" s="87">
        <f t="shared" ref="AE230:AE254" si="189">IF(AND(H230="DSP",M230="DSP",T230="DSP",AA230="DSP",AD230="DSP"),"DSP",IF(AND(H230="DSP",M230="DSP",T230="DSP",AA230="DSP"),AD230,IF(AND(H230="DSP",M230="DSP",T230="DSP",AD230="DSP"),AA230,IF(AND(H230="DSP",M230="DSP",AA230="DSP",AD230="DSP"),T230,IF(AND(H230="DSP",T230="DSP",AA230="DSP",AD230="DSP"),M230,IF(AND(M230="DSP",T230="DSP",AA230="DSP",AD230="DSP"),H230,IF(AND(T230="DSP",AA230="DSP",AD230="DSP"),(H230+M230)/2,IF(AND(M230="DSP",AA230="DSP",AD230="DSP"),(H230+T230)/2,IF(AND(H230="DSP",AA230="DSP",AD230="DSP"),(M230+T230)/2,IF(AND(M230="DSP",T230="DSP",AD230="DSP"),(H230+AA230)/2,IF(AND(H230="DSP",T230="DSP",AD230="DSP"),(M230+AA230)/2,IF(AND(H230="DSP",M230="DSP",AD230="DSP"),(T230+AA230)/2,IF(AND(M230="DSP",T230="DSP",AA230="DSP"),(H230+AD230)/2,IF(AND(H230="DSP",T230="DSP",AA230="DSP"),(M230+AD230)/2,IF(AND(H230="DSP",M230="DSP",AA230="DSP"),(T230+AD230)/2,IF(AND(H230="DSP",M230="DSP",T230="DSP"),(AA230+AD230)/2,IF(AND(H230="DSP",M230="DSP"),(T230+AA230+AD230)/3,IF(AND(H230="DSP",T230="DSP"),(M230+AA230+AD230)/3,IF(AND(M230="DSP",T230="DSP"),(H230+AA230+AD230)/3,IF(AND(H230="DSP",AA230="DSP"),(M230+T230+AD230)/3,IF(AND(M230="DSP",AA230="DSP"),(H230+T230+AD230)/3,IF(AND(T230="DSP",AA230="DSP"),(H230+M230+AD230)/3,IF(AND(H230="DSP",AD230="DSP"),(M230+T230+AA230)/3,IF(AND(M230="DSP",AD230="DSP"),(H230+T230+AA230)/3,IF(AND(T230="DSP",AD230="DSP"),(H230+M230+AA230)/3,IF(AND(AA230="DSP",AD230="DSP"),(H230+M230+T230)/3,IF(H230="DSP",(M230+T230+AA230+AD230)/4,IF(M230="DSP",(H230+T230+AA230+AD230)/4,IF(T230="DSP",(H230+M230+AA230+AD230)/4,IF(AA230="DSP",(H230+M230+T230+AD230)/4,IF(AD230="DSP",(H230+M230+T230+AA230)/4,SUM(H230+M230+T230+AA230+AD230)/5)))))))))))))))))))))))))))))))</f>
        <v>12.1</v>
      </c>
      <c r="AF230" s="88">
        <f t="shared" si="168"/>
        <v>12.1</v>
      </c>
      <c r="AG230" s="93">
        <f t="shared" ca="1" si="169"/>
        <v>176</v>
      </c>
      <c r="AH230" s="77">
        <f>IF(ISERROR(VLOOKUP(B230,'Notes Ecrit'!$A$2:$B$650,2,FALSE)),"ABI",(VLOOKUP(B230,'Notes Ecrit'!$A$2:$B$650,2,FALSE)))</f>
        <v>6</v>
      </c>
      <c r="AI230" s="88">
        <f t="shared" si="170"/>
        <v>6</v>
      </c>
      <c r="AJ230" s="94">
        <f t="shared" ca="1" si="171"/>
        <v>288</v>
      </c>
      <c r="AK230" s="307">
        <f t="shared" si="172"/>
        <v>9.0500000000000007</v>
      </c>
    </row>
    <row r="231" spans="1:42" ht="16.5" customHeight="1" thickBot="1" x14ac:dyDescent="0.3">
      <c r="A231" s="266" t="s">
        <v>74</v>
      </c>
      <c r="B231" s="224">
        <v>21904986</v>
      </c>
      <c r="C231" s="225" t="s">
        <v>204</v>
      </c>
      <c r="D231" s="226" t="s">
        <v>197</v>
      </c>
      <c r="E231" s="196">
        <v>14</v>
      </c>
      <c r="F231" s="184">
        <f t="shared" si="173"/>
        <v>16.5</v>
      </c>
      <c r="G231" s="185">
        <f t="shared" si="174"/>
        <v>14</v>
      </c>
      <c r="H231" s="85">
        <f t="shared" si="175"/>
        <v>14</v>
      </c>
      <c r="I231" s="196">
        <v>3.34</v>
      </c>
      <c r="J231" s="185">
        <f t="shared" si="176"/>
        <v>19</v>
      </c>
      <c r="K231" s="196">
        <v>7.12</v>
      </c>
      <c r="L231" s="185">
        <f t="shared" si="177"/>
        <v>15</v>
      </c>
      <c r="M231" s="85">
        <f t="shared" si="178"/>
        <v>17</v>
      </c>
      <c r="N231" s="196">
        <v>33</v>
      </c>
      <c r="O231" s="197">
        <v>55</v>
      </c>
      <c r="P231" s="186">
        <f t="shared" si="179"/>
        <v>0.6</v>
      </c>
      <c r="Q231" s="185">
        <f t="shared" si="180"/>
        <v>6</v>
      </c>
      <c r="R231" s="196">
        <v>31</v>
      </c>
      <c r="S231" s="185">
        <f t="shared" si="181"/>
        <v>5</v>
      </c>
      <c r="T231" s="85">
        <f t="shared" si="182"/>
        <v>11</v>
      </c>
      <c r="U231" s="187">
        <v>26.5</v>
      </c>
      <c r="V231" s="185">
        <f t="shared" si="183"/>
        <v>5.5</v>
      </c>
      <c r="W231" s="196">
        <v>0</v>
      </c>
      <c r="X231" s="185">
        <f t="shared" si="184"/>
        <v>2.5</v>
      </c>
      <c r="Y231" s="196">
        <v>2</v>
      </c>
      <c r="Z231" s="185">
        <f t="shared" si="185"/>
        <v>4</v>
      </c>
      <c r="AA231" s="85">
        <f t="shared" si="186"/>
        <v>12</v>
      </c>
      <c r="AB231" s="266">
        <v>61.22</v>
      </c>
      <c r="AC231" s="185">
        <f t="shared" si="187"/>
        <v>4</v>
      </c>
      <c r="AD231" s="86">
        <f t="shared" si="188"/>
        <v>4</v>
      </c>
      <c r="AE231" s="87">
        <f t="shared" si="189"/>
        <v>11.6</v>
      </c>
      <c r="AF231" s="88">
        <f t="shared" si="168"/>
        <v>11.6</v>
      </c>
      <c r="AG231" s="93">
        <f t="shared" ca="1" si="169"/>
        <v>243</v>
      </c>
      <c r="AH231" s="77">
        <f>IF(ISERROR(VLOOKUP(B231,'Notes Ecrit'!$A$2:$B$650,2,FALSE)),"ABI",(VLOOKUP(B231,'Notes Ecrit'!$A$2:$B$650,2,FALSE)))</f>
        <v>3</v>
      </c>
      <c r="AI231" s="88">
        <f t="shared" si="170"/>
        <v>3</v>
      </c>
      <c r="AJ231" s="94">
        <f t="shared" ca="1" si="171"/>
        <v>555</v>
      </c>
      <c r="AK231" s="307">
        <f t="shared" si="172"/>
        <v>7.3</v>
      </c>
      <c r="AL231" s="207"/>
      <c r="AM231" s="207"/>
      <c r="AN231" s="207"/>
      <c r="AO231" s="207"/>
      <c r="AP231" s="207"/>
    </row>
    <row r="232" spans="1:42" ht="16.5" hidden="1" customHeight="1" thickBot="1" x14ac:dyDescent="0.3">
      <c r="A232" s="266" t="s">
        <v>1026</v>
      </c>
      <c r="B232" s="224">
        <v>21909131</v>
      </c>
      <c r="C232" s="225" t="s">
        <v>601</v>
      </c>
      <c r="D232" s="226" t="s">
        <v>603</v>
      </c>
      <c r="E232" s="196" t="s">
        <v>329</v>
      </c>
      <c r="F232" s="184" t="str">
        <f t="shared" si="173"/>
        <v>ABI</v>
      </c>
      <c r="G232" s="185">
        <f t="shared" si="174"/>
        <v>0</v>
      </c>
      <c r="H232" s="85">
        <f t="shared" si="175"/>
        <v>0</v>
      </c>
      <c r="I232" s="196" t="s">
        <v>329</v>
      </c>
      <c r="J232" s="185">
        <f t="shared" si="176"/>
        <v>0</v>
      </c>
      <c r="K232" s="196" t="s">
        <v>329</v>
      </c>
      <c r="L232" s="185">
        <f t="shared" si="177"/>
        <v>0</v>
      </c>
      <c r="M232" s="85">
        <f t="shared" si="178"/>
        <v>0</v>
      </c>
      <c r="N232" s="196" t="s">
        <v>329</v>
      </c>
      <c r="O232" s="197"/>
      <c r="P232" s="186">
        <f t="shared" si="179"/>
        <v>0</v>
      </c>
      <c r="Q232" s="185">
        <f t="shared" si="180"/>
        <v>0</v>
      </c>
      <c r="R232" s="196" t="s">
        <v>329</v>
      </c>
      <c r="S232" s="185">
        <f t="shared" si="181"/>
        <v>0</v>
      </c>
      <c r="T232" s="85">
        <f t="shared" si="182"/>
        <v>0</v>
      </c>
      <c r="U232" s="381" t="s">
        <v>329</v>
      </c>
      <c r="V232" s="185">
        <f t="shared" si="183"/>
        <v>0</v>
      </c>
      <c r="W232" s="196" t="s">
        <v>329</v>
      </c>
      <c r="X232" s="185">
        <f t="shared" si="184"/>
        <v>0</v>
      </c>
      <c r="Y232" s="196" t="s">
        <v>329</v>
      </c>
      <c r="Z232" s="185">
        <f t="shared" si="185"/>
        <v>0</v>
      </c>
      <c r="AA232" s="85">
        <f t="shared" si="186"/>
        <v>0</v>
      </c>
      <c r="AB232" s="266" t="s">
        <v>329</v>
      </c>
      <c r="AC232" s="185">
        <f t="shared" si="187"/>
        <v>0</v>
      </c>
      <c r="AD232" s="86">
        <f t="shared" si="188"/>
        <v>0</v>
      </c>
      <c r="AE232" s="87">
        <f t="shared" si="189"/>
        <v>0</v>
      </c>
      <c r="AF232" s="88">
        <f t="shared" si="168"/>
        <v>0</v>
      </c>
      <c r="AG232" s="93">
        <f t="shared" ca="1" si="169"/>
        <v>584</v>
      </c>
      <c r="AH232" s="77" t="str">
        <f>IF(ISERROR(VLOOKUP(B232,'Notes Ecrit'!$A$2:$B$650,2,FALSE)),"ABI",(VLOOKUP(B232,'Notes Ecrit'!$A$2:$B$650,2,FALSE)))</f>
        <v>ABI</v>
      </c>
      <c r="AI232" s="88">
        <f t="shared" si="170"/>
        <v>0</v>
      </c>
      <c r="AJ232" s="94">
        <f t="shared" ca="1" si="171"/>
        <v>591</v>
      </c>
      <c r="AK232" s="307" t="str">
        <f t="shared" si="172"/>
        <v>DEF</v>
      </c>
      <c r="AL232" s="198"/>
      <c r="AM232" s="198"/>
      <c r="AN232" s="198"/>
      <c r="AO232" s="198"/>
      <c r="AP232" s="198"/>
    </row>
    <row r="233" spans="1:42" ht="16.5" customHeight="1" thickBot="1" x14ac:dyDescent="0.3">
      <c r="A233" s="266" t="s">
        <v>74</v>
      </c>
      <c r="B233" s="224">
        <v>21907471</v>
      </c>
      <c r="C233" s="225" t="s">
        <v>598</v>
      </c>
      <c r="D233" s="226" t="s">
        <v>243</v>
      </c>
      <c r="E233" s="196">
        <v>8</v>
      </c>
      <c r="F233" s="184">
        <f t="shared" si="173"/>
        <v>13.5</v>
      </c>
      <c r="G233" s="185">
        <f t="shared" si="174"/>
        <v>8</v>
      </c>
      <c r="H233" s="85">
        <f t="shared" si="175"/>
        <v>8</v>
      </c>
      <c r="I233" s="196">
        <v>3.69</v>
      </c>
      <c r="J233" s="185">
        <f t="shared" si="176"/>
        <v>13</v>
      </c>
      <c r="K233" s="196">
        <v>8.02</v>
      </c>
      <c r="L233" s="185">
        <f t="shared" si="177"/>
        <v>9</v>
      </c>
      <c r="M233" s="85">
        <f t="shared" si="178"/>
        <v>11</v>
      </c>
      <c r="N233" s="196">
        <v>46</v>
      </c>
      <c r="O233" s="197">
        <v>75</v>
      </c>
      <c r="P233" s="186">
        <f t="shared" si="179"/>
        <v>0.61333333333333329</v>
      </c>
      <c r="Q233" s="185">
        <f t="shared" si="180"/>
        <v>6</v>
      </c>
      <c r="R233" s="196">
        <v>35.299999999999997</v>
      </c>
      <c r="S233" s="185">
        <f t="shared" si="181"/>
        <v>6</v>
      </c>
      <c r="T233" s="85">
        <f t="shared" si="182"/>
        <v>12</v>
      </c>
      <c r="U233" s="187">
        <v>26.03</v>
      </c>
      <c r="V233" s="185">
        <f t="shared" si="183"/>
        <v>5.75</v>
      </c>
      <c r="W233" s="196">
        <v>4</v>
      </c>
      <c r="X233" s="185">
        <f t="shared" si="184"/>
        <v>3.25</v>
      </c>
      <c r="Y233" s="196">
        <v>1</v>
      </c>
      <c r="Z233" s="185">
        <f t="shared" si="185"/>
        <v>4.5</v>
      </c>
      <c r="AA233" s="85">
        <f t="shared" si="186"/>
        <v>13.5</v>
      </c>
      <c r="AB233" s="266">
        <v>46.32</v>
      </c>
      <c r="AC233" s="185">
        <f t="shared" si="187"/>
        <v>10</v>
      </c>
      <c r="AD233" s="86">
        <f t="shared" si="188"/>
        <v>10</v>
      </c>
      <c r="AE233" s="87">
        <f t="shared" si="189"/>
        <v>10.9</v>
      </c>
      <c r="AF233" s="88">
        <f t="shared" si="168"/>
        <v>10.9</v>
      </c>
      <c r="AG233" s="93">
        <f t="shared" ca="1" si="169"/>
        <v>335</v>
      </c>
      <c r="AH233" s="77">
        <f>IF(ISERROR(VLOOKUP(B233,'Notes Ecrit'!$A$2:$B$650,2,FALSE)),"ABI",(VLOOKUP(B233,'Notes Ecrit'!$A$2:$B$650,2,FALSE)))</f>
        <v>5</v>
      </c>
      <c r="AI233" s="88">
        <f t="shared" si="170"/>
        <v>5</v>
      </c>
      <c r="AJ233" s="94">
        <f t="shared" ca="1" si="171"/>
        <v>416</v>
      </c>
      <c r="AK233" s="307">
        <f t="shared" si="172"/>
        <v>7.95</v>
      </c>
    </row>
    <row r="234" spans="1:42" s="207" customFormat="1" ht="16.5" customHeight="1" thickBot="1" x14ac:dyDescent="0.3">
      <c r="A234" s="266" t="s">
        <v>1026</v>
      </c>
      <c r="B234" s="193">
        <v>21904696</v>
      </c>
      <c r="C234" s="208" t="s">
        <v>599</v>
      </c>
      <c r="D234" s="203" t="s">
        <v>229</v>
      </c>
      <c r="E234" s="196">
        <v>21</v>
      </c>
      <c r="F234" s="184">
        <f t="shared" si="173"/>
        <v>20</v>
      </c>
      <c r="G234" s="185">
        <f t="shared" si="174"/>
        <v>18</v>
      </c>
      <c r="H234" s="85">
        <f t="shared" si="175"/>
        <v>18</v>
      </c>
      <c r="I234" s="196">
        <v>3.24</v>
      </c>
      <c r="J234" s="185">
        <f t="shared" si="176"/>
        <v>16</v>
      </c>
      <c r="K234" s="196">
        <v>6.77</v>
      </c>
      <c r="L234" s="185">
        <f t="shared" si="177"/>
        <v>11</v>
      </c>
      <c r="M234" s="85">
        <f t="shared" si="178"/>
        <v>13.5</v>
      </c>
      <c r="N234" s="196">
        <v>55</v>
      </c>
      <c r="O234" s="197">
        <v>61</v>
      </c>
      <c r="P234" s="186">
        <f t="shared" si="179"/>
        <v>0.90163934426229508</v>
      </c>
      <c r="Q234" s="185">
        <f t="shared" si="180"/>
        <v>5</v>
      </c>
      <c r="R234" s="196">
        <v>45.5</v>
      </c>
      <c r="S234" s="185">
        <f t="shared" si="181"/>
        <v>4.5</v>
      </c>
      <c r="T234" s="85">
        <f t="shared" si="182"/>
        <v>9.5</v>
      </c>
      <c r="U234" s="187">
        <v>24.7</v>
      </c>
      <c r="V234" s="185">
        <f t="shared" si="183"/>
        <v>5.5</v>
      </c>
      <c r="W234" s="380">
        <v>-4</v>
      </c>
      <c r="X234" s="185">
        <f t="shared" si="184"/>
        <v>1.5</v>
      </c>
      <c r="Y234" s="196">
        <v>3</v>
      </c>
      <c r="Z234" s="185">
        <f t="shared" si="185"/>
        <v>3.5</v>
      </c>
      <c r="AA234" s="85">
        <f t="shared" si="186"/>
        <v>10.5</v>
      </c>
      <c r="AB234" s="266">
        <v>31.16</v>
      </c>
      <c r="AC234" s="185">
        <f t="shared" si="187"/>
        <v>16</v>
      </c>
      <c r="AD234" s="86">
        <f t="shared" si="188"/>
        <v>16</v>
      </c>
      <c r="AE234" s="87">
        <f t="shared" si="189"/>
        <v>13.5</v>
      </c>
      <c r="AF234" s="88">
        <f t="shared" si="168"/>
        <v>13.5</v>
      </c>
      <c r="AG234" s="93">
        <f t="shared" ca="1" si="169"/>
        <v>46</v>
      </c>
      <c r="AH234" s="77">
        <f>IF(ISERROR(VLOOKUP(B234,'Notes Ecrit'!$A$2:$B$650,2,FALSE)),"ABI",(VLOOKUP(B234,'Notes Ecrit'!$A$2:$B$650,2,FALSE)))</f>
        <v>6.5</v>
      </c>
      <c r="AI234" s="88">
        <f t="shared" si="170"/>
        <v>6.5</v>
      </c>
      <c r="AJ234" s="94">
        <f t="shared" ca="1" si="171"/>
        <v>238</v>
      </c>
      <c r="AK234" s="307">
        <f t="shared" si="172"/>
        <v>10</v>
      </c>
      <c r="AL234" s="26"/>
      <c r="AM234" s="26"/>
      <c r="AN234" s="26"/>
      <c r="AO234" s="26"/>
      <c r="AP234" s="26"/>
    </row>
    <row r="235" spans="1:42" ht="16.5" customHeight="1" thickBot="1" x14ac:dyDescent="0.3">
      <c r="A235" s="266" t="s">
        <v>1026</v>
      </c>
      <c r="B235" s="224">
        <v>21911479</v>
      </c>
      <c r="C235" s="225" t="s">
        <v>600</v>
      </c>
      <c r="D235" s="226" t="s">
        <v>185</v>
      </c>
      <c r="E235" s="196">
        <v>18</v>
      </c>
      <c r="F235" s="184">
        <f t="shared" si="173"/>
        <v>18.5</v>
      </c>
      <c r="G235" s="185">
        <f t="shared" si="174"/>
        <v>15</v>
      </c>
      <c r="H235" s="85">
        <f t="shared" si="175"/>
        <v>15</v>
      </c>
      <c r="I235" s="196">
        <v>3.23</v>
      </c>
      <c r="J235" s="185">
        <f t="shared" si="176"/>
        <v>16</v>
      </c>
      <c r="K235" s="196">
        <v>6.85</v>
      </c>
      <c r="L235" s="185">
        <f t="shared" si="177"/>
        <v>11</v>
      </c>
      <c r="M235" s="85">
        <f t="shared" si="178"/>
        <v>13.5</v>
      </c>
      <c r="N235" s="196">
        <v>44</v>
      </c>
      <c r="O235" s="197">
        <v>69</v>
      </c>
      <c r="P235" s="186">
        <f t="shared" si="179"/>
        <v>0.6376811594202898</v>
      </c>
      <c r="Q235" s="185">
        <f t="shared" si="180"/>
        <v>3.5</v>
      </c>
      <c r="R235" s="196">
        <v>42.1</v>
      </c>
      <c r="S235" s="185">
        <f t="shared" si="181"/>
        <v>3.5</v>
      </c>
      <c r="T235" s="85">
        <f t="shared" si="182"/>
        <v>7</v>
      </c>
      <c r="U235" s="187">
        <v>25.53</v>
      </c>
      <c r="V235" s="185">
        <f t="shared" si="183"/>
        <v>5</v>
      </c>
      <c r="W235" s="196">
        <v>3</v>
      </c>
      <c r="X235" s="185">
        <f t="shared" si="184"/>
        <v>3.25</v>
      </c>
      <c r="Y235" s="196">
        <v>4</v>
      </c>
      <c r="Z235" s="185">
        <f t="shared" si="185"/>
        <v>3</v>
      </c>
      <c r="AA235" s="85">
        <f t="shared" si="186"/>
        <v>11.25</v>
      </c>
      <c r="AB235" s="266">
        <v>42.51</v>
      </c>
      <c r="AC235" s="185">
        <f t="shared" si="187"/>
        <v>9</v>
      </c>
      <c r="AD235" s="86">
        <f t="shared" si="188"/>
        <v>9</v>
      </c>
      <c r="AE235" s="87">
        <f t="shared" si="189"/>
        <v>11.15</v>
      </c>
      <c r="AF235" s="88">
        <f t="shared" si="168"/>
        <v>11.15</v>
      </c>
      <c r="AG235" s="93">
        <f t="shared" ca="1" si="169"/>
        <v>306</v>
      </c>
      <c r="AH235" s="77">
        <f>IF(ISERROR(VLOOKUP(B235,'Notes Ecrit'!$A$2:$B$650,2,FALSE)),"ABI",(VLOOKUP(B235,'Notes Ecrit'!$A$2:$B$650,2,FALSE)))</f>
        <v>6</v>
      </c>
      <c r="AI235" s="88">
        <f t="shared" si="170"/>
        <v>6</v>
      </c>
      <c r="AJ235" s="94">
        <f t="shared" ca="1" si="171"/>
        <v>288</v>
      </c>
      <c r="AK235" s="307">
        <f t="shared" si="172"/>
        <v>8.5749999999999993</v>
      </c>
      <c r="AL235" s="207"/>
      <c r="AM235" s="207"/>
      <c r="AN235" s="207"/>
      <c r="AO235" s="207"/>
      <c r="AP235" s="207"/>
    </row>
    <row r="236" spans="1:42" ht="16.5" hidden="1" customHeight="1" thickBot="1" x14ac:dyDescent="0.3">
      <c r="A236" s="266" t="s">
        <v>1026</v>
      </c>
      <c r="B236" s="224">
        <v>21906481</v>
      </c>
      <c r="C236" s="225" t="s">
        <v>607</v>
      </c>
      <c r="D236" s="226" t="s">
        <v>608</v>
      </c>
      <c r="E236" s="196" t="s">
        <v>329</v>
      </c>
      <c r="F236" s="184" t="str">
        <f t="shared" si="173"/>
        <v>ABI</v>
      </c>
      <c r="G236" s="185">
        <f t="shared" si="174"/>
        <v>0</v>
      </c>
      <c r="H236" s="85">
        <f t="shared" si="175"/>
        <v>0</v>
      </c>
      <c r="I236" s="196" t="s">
        <v>329</v>
      </c>
      <c r="J236" s="185">
        <f t="shared" si="176"/>
        <v>0</v>
      </c>
      <c r="K236" s="196" t="s">
        <v>329</v>
      </c>
      <c r="L236" s="185">
        <f t="shared" si="177"/>
        <v>0</v>
      </c>
      <c r="M236" s="85">
        <f t="shared" si="178"/>
        <v>0</v>
      </c>
      <c r="N236" s="196" t="s">
        <v>329</v>
      </c>
      <c r="O236" s="197"/>
      <c r="P236" s="186">
        <f t="shared" si="179"/>
        <v>0</v>
      </c>
      <c r="Q236" s="185">
        <f t="shared" si="180"/>
        <v>0</v>
      </c>
      <c r="R236" s="196" t="s">
        <v>329</v>
      </c>
      <c r="S236" s="185">
        <f t="shared" si="181"/>
        <v>0</v>
      </c>
      <c r="T236" s="85">
        <f t="shared" si="182"/>
        <v>0</v>
      </c>
      <c r="U236" s="187" t="s">
        <v>329</v>
      </c>
      <c r="V236" s="185">
        <f t="shared" si="183"/>
        <v>0</v>
      </c>
      <c r="W236" s="196" t="s">
        <v>329</v>
      </c>
      <c r="X236" s="185">
        <f t="shared" si="184"/>
        <v>0</v>
      </c>
      <c r="Y236" s="196" t="s">
        <v>329</v>
      </c>
      <c r="Z236" s="185">
        <f t="shared" si="185"/>
        <v>0</v>
      </c>
      <c r="AA236" s="85">
        <f t="shared" si="186"/>
        <v>0</v>
      </c>
      <c r="AB236" s="266" t="s">
        <v>329</v>
      </c>
      <c r="AC236" s="185">
        <f t="shared" si="187"/>
        <v>0</v>
      </c>
      <c r="AD236" s="86">
        <f t="shared" si="188"/>
        <v>0</v>
      </c>
      <c r="AE236" s="87">
        <f t="shared" si="189"/>
        <v>0</v>
      </c>
      <c r="AF236" s="88">
        <f t="shared" si="168"/>
        <v>0</v>
      </c>
      <c r="AG236" s="93">
        <f t="shared" ca="1" si="169"/>
        <v>584</v>
      </c>
      <c r="AH236" s="77" t="str">
        <f>IF(ISERROR(VLOOKUP(B236,'Notes Ecrit'!$A$2:$B$650,2,FALSE)),"ABI",(VLOOKUP(B236,'Notes Ecrit'!$A$2:$B$650,2,FALSE)))</f>
        <v>ABI</v>
      </c>
      <c r="AI236" s="88">
        <f t="shared" si="170"/>
        <v>0</v>
      </c>
      <c r="AJ236" s="94">
        <f t="shared" ca="1" si="171"/>
        <v>591</v>
      </c>
      <c r="AK236" s="307" t="str">
        <f t="shared" si="172"/>
        <v>DEF</v>
      </c>
    </row>
    <row r="237" spans="1:42" ht="16.5" customHeight="1" thickBot="1" x14ac:dyDescent="0.3">
      <c r="A237" s="266" t="s">
        <v>1026</v>
      </c>
      <c r="B237" s="224">
        <v>21905612</v>
      </c>
      <c r="C237" s="225" t="s">
        <v>601</v>
      </c>
      <c r="D237" s="226" t="s">
        <v>602</v>
      </c>
      <c r="E237" s="196">
        <v>17</v>
      </c>
      <c r="F237" s="184">
        <f t="shared" si="173"/>
        <v>18</v>
      </c>
      <c r="G237" s="185">
        <f t="shared" si="174"/>
        <v>14</v>
      </c>
      <c r="H237" s="85">
        <f t="shared" si="175"/>
        <v>14</v>
      </c>
      <c r="I237" s="196">
        <v>3.24</v>
      </c>
      <c r="J237" s="185">
        <f t="shared" si="176"/>
        <v>16</v>
      </c>
      <c r="K237" s="196">
        <v>7</v>
      </c>
      <c r="L237" s="185">
        <f t="shared" si="177"/>
        <v>10</v>
      </c>
      <c r="M237" s="85">
        <f t="shared" si="178"/>
        <v>13</v>
      </c>
      <c r="N237" s="380">
        <v>55</v>
      </c>
      <c r="O237" s="197">
        <v>68</v>
      </c>
      <c r="P237" s="186">
        <f t="shared" si="179"/>
        <v>0.80882352941176472</v>
      </c>
      <c r="Q237" s="185">
        <f t="shared" si="180"/>
        <v>4.5</v>
      </c>
      <c r="R237" s="196">
        <v>43.5</v>
      </c>
      <c r="S237" s="185">
        <f t="shared" si="181"/>
        <v>4</v>
      </c>
      <c r="T237" s="85">
        <f t="shared" si="182"/>
        <v>8.5</v>
      </c>
      <c r="U237" s="381">
        <v>27.81</v>
      </c>
      <c r="V237" s="185">
        <f t="shared" si="183"/>
        <v>4</v>
      </c>
      <c r="W237" s="196">
        <v>-3</v>
      </c>
      <c r="X237" s="185">
        <f t="shared" si="184"/>
        <v>1.75</v>
      </c>
      <c r="Y237" s="196">
        <v>8</v>
      </c>
      <c r="Z237" s="185">
        <f t="shared" si="185"/>
        <v>1</v>
      </c>
      <c r="AA237" s="85">
        <f t="shared" si="186"/>
        <v>6.75</v>
      </c>
      <c r="AB237" s="266">
        <v>50.28</v>
      </c>
      <c r="AC237" s="185">
        <f t="shared" si="187"/>
        <v>5</v>
      </c>
      <c r="AD237" s="86">
        <f t="shared" si="188"/>
        <v>5</v>
      </c>
      <c r="AE237" s="87">
        <f t="shared" si="189"/>
        <v>9.4499999999999993</v>
      </c>
      <c r="AF237" s="88">
        <f t="shared" si="168"/>
        <v>9.4499999999999993</v>
      </c>
      <c r="AG237" s="93">
        <f t="shared" ca="1" si="169"/>
        <v>465</v>
      </c>
      <c r="AH237" s="77">
        <f>IF(ISERROR(VLOOKUP(B237,'Notes Ecrit'!$A$2:$B$650,2,FALSE)),"ABI",(VLOOKUP(B237,'Notes Ecrit'!$A$2:$B$650,2,FALSE)))</f>
        <v>7.5</v>
      </c>
      <c r="AI237" s="88">
        <f t="shared" si="170"/>
        <v>7.5</v>
      </c>
      <c r="AJ237" s="94">
        <f t="shared" ca="1" si="171"/>
        <v>137</v>
      </c>
      <c r="AK237" s="307">
        <f t="shared" si="172"/>
        <v>8.4749999999999996</v>
      </c>
    </row>
    <row r="238" spans="1:42" ht="16.5" customHeight="1" thickBot="1" x14ac:dyDescent="0.3">
      <c r="A238" s="266" t="s">
        <v>1026</v>
      </c>
      <c r="B238" s="224">
        <v>21902543</v>
      </c>
      <c r="C238" s="225" t="s">
        <v>604</v>
      </c>
      <c r="D238" s="226" t="s">
        <v>605</v>
      </c>
      <c r="E238" s="196">
        <v>19</v>
      </c>
      <c r="F238" s="184">
        <f t="shared" si="173"/>
        <v>19</v>
      </c>
      <c r="G238" s="185">
        <f t="shared" si="174"/>
        <v>16</v>
      </c>
      <c r="H238" s="85">
        <f t="shared" si="175"/>
        <v>16</v>
      </c>
      <c r="I238" s="196">
        <v>2.86</v>
      </c>
      <c r="J238" s="185">
        <f t="shared" si="176"/>
        <v>20</v>
      </c>
      <c r="K238" s="196">
        <v>6.14</v>
      </c>
      <c r="L238" s="185">
        <f t="shared" si="177"/>
        <v>16</v>
      </c>
      <c r="M238" s="85">
        <f t="shared" si="178"/>
        <v>18</v>
      </c>
      <c r="N238" s="196">
        <v>65</v>
      </c>
      <c r="O238" s="197">
        <v>70</v>
      </c>
      <c r="P238" s="186">
        <f t="shared" si="179"/>
        <v>0.9285714285714286</v>
      </c>
      <c r="Q238" s="185">
        <f t="shared" si="180"/>
        <v>5</v>
      </c>
      <c r="R238" s="196">
        <v>49.7</v>
      </c>
      <c r="S238" s="185">
        <f t="shared" si="181"/>
        <v>5.5</v>
      </c>
      <c r="T238" s="85">
        <f t="shared" si="182"/>
        <v>10.5</v>
      </c>
      <c r="U238" s="187">
        <v>23.43</v>
      </c>
      <c r="V238" s="185">
        <f t="shared" si="183"/>
        <v>6.25</v>
      </c>
      <c r="W238" s="196">
        <v>5</v>
      </c>
      <c r="X238" s="185">
        <f t="shared" si="184"/>
        <v>3.5</v>
      </c>
      <c r="Y238" s="196">
        <v>5</v>
      </c>
      <c r="Z238" s="185">
        <f t="shared" si="185"/>
        <v>2.5</v>
      </c>
      <c r="AA238" s="85">
        <f t="shared" si="186"/>
        <v>12.25</v>
      </c>
      <c r="AB238" s="266">
        <v>36</v>
      </c>
      <c r="AC238" s="185">
        <f t="shared" si="187"/>
        <v>13</v>
      </c>
      <c r="AD238" s="86">
        <f t="shared" si="188"/>
        <v>13</v>
      </c>
      <c r="AE238" s="87">
        <f t="shared" si="189"/>
        <v>13.95</v>
      </c>
      <c r="AF238" s="88">
        <f t="shared" si="168"/>
        <v>13.95</v>
      </c>
      <c r="AG238" s="93">
        <f t="shared" ca="1" si="169"/>
        <v>20</v>
      </c>
      <c r="AH238" s="77">
        <f>IF(ISERROR(VLOOKUP(B238,'Notes Ecrit'!$A$2:$B$650,2,FALSE)),"ABI",(VLOOKUP(B238,'Notes Ecrit'!$A$2:$B$650,2,FALSE)))</f>
        <v>3.5</v>
      </c>
      <c r="AI238" s="88">
        <f t="shared" si="170"/>
        <v>3.5</v>
      </c>
      <c r="AJ238" s="94">
        <f t="shared" ca="1" si="171"/>
        <v>529</v>
      </c>
      <c r="AK238" s="307">
        <f t="shared" si="172"/>
        <v>8.7249999999999996</v>
      </c>
    </row>
    <row r="239" spans="1:42" s="207" customFormat="1" ht="16.5" customHeight="1" thickBot="1" x14ac:dyDescent="0.3">
      <c r="A239" s="266" t="s">
        <v>1026</v>
      </c>
      <c r="B239" s="224">
        <v>21901527</v>
      </c>
      <c r="C239" s="225" t="s">
        <v>606</v>
      </c>
      <c r="D239" s="226" t="s">
        <v>100</v>
      </c>
      <c r="E239" s="196">
        <v>19</v>
      </c>
      <c r="F239" s="184">
        <f t="shared" si="173"/>
        <v>19</v>
      </c>
      <c r="G239" s="185">
        <f t="shared" si="174"/>
        <v>16</v>
      </c>
      <c r="H239" s="85">
        <f t="shared" si="175"/>
        <v>16</v>
      </c>
      <c r="I239" s="196">
        <v>3.04</v>
      </c>
      <c r="J239" s="185">
        <f t="shared" si="176"/>
        <v>20</v>
      </c>
      <c r="K239" s="196">
        <v>6.61</v>
      </c>
      <c r="L239" s="185">
        <f t="shared" si="177"/>
        <v>13</v>
      </c>
      <c r="M239" s="85">
        <f t="shared" si="178"/>
        <v>16.5</v>
      </c>
      <c r="N239" s="196">
        <v>46</v>
      </c>
      <c r="O239" s="197">
        <v>65</v>
      </c>
      <c r="P239" s="186">
        <f t="shared" si="179"/>
        <v>0.70769230769230773</v>
      </c>
      <c r="Q239" s="185">
        <f t="shared" si="180"/>
        <v>4</v>
      </c>
      <c r="R239" s="196">
        <v>47.7</v>
      </c>
      <c r="S239" s="185">
        <f t="shared" si="181"/>
        <v>5</v>
      </c>
      <c r="T239" s="85">
        <f t="shared" si="182"/>
        <v>9</v>
      </c>
      <c r="U239" s="187">
        <v>26</v>
      </c>
      <c r="V239" s="185">
        <f t="shared" si="183"/>
        <v>4.75</v>
      </c>
      <c r="W239" s="196">
        <v>0</v>
      </c>
      <c r="X239" s="185">
        <f t="shared" si="184"/>
        <v>2.5</v>
      </c>
      <c r="Y239" s="196">
        <v>6</v>
      </c>
      <c r="Z239" s="185">
        <f t="shared" si="185"/>
        <v>2</v>
      </c>
      <c r="AA239" s="85">
        <f t="shared" si="186"/>
        <v>9.25</v>
      </c>
      <c r="AB239" s="266">
        <v>49.48</v>
      </c>
      <c r="AC239" s="185">
        <f t="shared" si="187"/>
        <v>6</v>
      </c>
      <c r="AD239" s="86">
        <f t="shared" si="188"/>
        <v>6</v>
      </c>
      <c r="AE239" s="87">
        <f t="shared" si="189"/>
        <v>11.35</v>
      </c>
      <c r="AF239" s="88">
        <f t="shared" si="168"/>
        <v>11.35</v>
      </c>
      <c r="AG239" s="93">
        <f t="shared" ca="1" si="169"/>
        <v>278</v>
      </c>
      <c r="AH239" s="77" t="str">
        <f>IF(ISERROR(VLOOKUP(B239,'Notes Ecrit'!$A$2:$B$650,2,FALSE)),"ABI",(VLOOKUP(B239,'Notes Ecrit'!$A$2:$B$650,2,FALSE)))</f>
        <v>ABI</v>
      </c>
      <c r="AI239" s="88">
        <f t="shared" si="170"/>
        <v>0</v>
      </c>
      <c r="AJ239" s="94">
        <f t="shared" ca="1" si="171"/>
        <v>591</v>
      </c>
      <c r="AK239" s="307" t="str">
        <f t="shared" si="172"/>
        <v>DEF</v>
      </c>
      <c r="AL239" s="198"/>
      <c r="AM239" s="198"/>
      <c r="AN239" s="198"/>
      <c r="AO239" s="198"/>
      <c r="AP239" s="198"/>
    </row>
    <row r="240" spans="1:42" ht="16.5" customHeight="1" thickBot="1" x14ac:dyDescent="0.3">
      <c r="A240" s="266" t="s">
        <v>74</v>
      </c>
      <c r="B240" s="227">
        <v>21916446</v>
      </c>
      <c r="C240" s="228" t="s">
        <v>609</v>
      </c>
      <c r="D240" s="229" t="s">
        <v>251</v>
      </c>
      <c r="E240" s="196">
        <v>12</v>
      </c>
      <c r="F240" s="184">
        <f t="shared" si="173"/>
        <v>15.5</v>
      </c>
      <c r="G240" s="185">
        <f t="shared" si="174"/>
        <v>12</v>
      </c>
      <c r="H240" s="85">
        <f t="shared" si="175"/>
        <v>12</v>
      </c>
      <c r="I240" s="196" t="s">
        <v>1025</v>
      </c>
      <c r="J240" s="185" t="str">
        <f t="shared" si="176"/>
        <v>DSP</v>
      </c>
      <c r="K240" s="196" t="s">
        <v>1025</v>
      </c>
      <c r="L240" s="185" t="str">
        <f t="shared" si="177"/>
        <v>DSP</v>
      </c>
      <c r="M240" s="85" t="str">
        <f t="shared" si="178"/>
        <v>DSP</v>
      </c>
      <c r="N240" s="196">
        <v>31</v>
      </c>
      <c r="O240" s="197">
        <v>57</v>
      </c>
      <c r="P240" s="186">
        <f t="shared" si="179"/>
        <v>0.54385964912280704</v>
      </c>
      <c r="Q240" s="185">
        <f t="shared" si="180"/>
        <v>5</v>
      </c>
      <c r="R240" s="196">
        <v>30.9</v>
      </c>
      <c r="S240" s="185">
        <f t="shared" si="181"/>
        <v>5</v>
      </c>
      <c r="T240" s="85">
        <f t="shared" si="182"/>
        <v>10</v>
      </c>
      <c r="U240" s="187" t="s">
        <v>1025</v>
      </c>
      <c r="V240" s="185" t="str">
        <f t="shared" si="183"/>
        <v>DSP</v>
      </c>
      <c r="W240" s="196" t="s">
        <v>1025</v>
      </c>
      <c r="X240" s="185" t="str">
        <f t="shared" si="184"/>
        <v>DSP</v>
      </c>
      <c r="Y240" s="196" t="s">
        <v>1025</v>
      </c>
      <c r="Z240" s="185" t="str">
        <f t="shared" si="185"/>
        <v>DSP</v>
      </c>
      <c r="AA240" s="85" t="str">
        <f t="shared" si="186"/>
        <v>DSP</v>
      </c>
      <c r="AB240" s="266" t="s">
        <v>1025</v>
      </c>
      <c r="AC240" s="185" t="str">
        <f t="shared" si="187"/>
        <v>DSP</v>
      </c>
      <c r="AD240" s="86" t="str">
        <f t="shared" si="188"/>
        <v>DSP</v>
      </c>
      <c r="AE240" s="87">
        <f t="shared" si="189"/>
        <v>11</v>
      </c>
      <c r="AF240" s="88">
        <f t="shared" si="168"/>
        <v>11</v>
      </c>
      <c r="AG240" s="93">
        <f t="shared" ca="1" si="169"/>
        <v>318</v>
      </c>
      <c r="AH240" s="77">
        <f>IF(ISERROR(VLOOKUP(B240,'Notes Ecrit'!$A$2:$B$650,2,FALSE)),"ABI",(VLOOKUP(B240,'Notes Ecrit'!$A$2:$B$650,2,FALSE)))</f>
        <v>4.5</v>
      </c>
      <c r="AI240" s="88">
        <f t="shared" si="170"/>
        <v>4.5</v>
      </c>
      <c r="AJ240" s="94">
        <f t="shared" ca="1" si="171"/>
        <v>463</v>
      </c>
      <c r="AK240" s="307">
        <f t="shared" si="172"/>
        <v>7.75</v>
      </c>
    </row>
    <row r="241" spans="1:42" ht="16.5" customHeight="1" thickBot="1" x14ac:dyDescent="0.3">
      <c r="A241" s="266" t="s">
        <v>1026</v>
      </c>
      <c r="B241" s="227">
        <v>21816050</v>
      </c>
      <c r="C241" s="228" t="s">
        <v>610</v>
      </c>
      <c r="D241" s="229" t="s">
        <v>611</v>
      </c>
      <c r="E241" s="196">
        <v>21</v>
      </c>
      <c r="F241" s="184">
        <f t="shared" si="173"/>
        <v>20</v>
      </c>
      <c r="G241" s="185">
        <f t="shared" si="174"/>
        <v>18</v>
      </c>
      <c r="H241" s="85">
        <f t="shared" si="175"/>
        <v>18</v>
      </c>
      <c r="I241" s="196">
        <v>3.46</v>
      </c>
      <c r="J241" s="185">
        <f t="shared" si="176"/>
        <v>13</v>
      </c>
      <c r="K241" s="196">
        <v>7.23</v>
      </c>
      <c r="L241" s="185">
        <f t="shared" si="177"/>
        <v>8</v>
      </c>
      <c r="M241" s="85">
        <f t="shared" si="178"/>
        <v>10.5</v>
      </c>
      <c r="N241" s="196">
        <v>38</v>
      </c>
      <c r="O241" s="197">
        <v>47</v>
      </c>
      <c r="P241" s="186">
        <f t="shared" si="179"/>
        <v>0.80851063829787229</v>
      </c>
      <c r="Q241" s="185">
        <f t="shared" si="180"/>
        <v>4.5</v>
      </c>
      <c r="R241" s="196">
        <v>40.4</v>
      </c>
      <c r="S241" s="185">
        <f t="shared" si="181"/>
        <v>3</v>
      </c>
      <c r="T241" s="85">
        <f t="shared" si="182"/>
        <v>7.5</v>
      </c>
      <c r="U241" s="187">
        <v>25.67</v>
      </c>
      <c r="V241" s="185">
        <f t="shared" si="183"/>
        <v>5</v>
      </c>
      <c r="W241" s="196">
        <v>-30</v>
      </c>
      <c r="X241" s="185">
        <f t="shared" si="184"/>
        <v>0</v>
      </c>
      <c r="Y241" s="196">
        <v>2</v>
      </c>
      <c r="Z241" s="185">
        <f t="shared" si="185"/>
        <v>4</v>
      </c>
      <c r="AA241" s="85">
        <f t="shared" si="186"/>
        <v>9</v>
      </c>
      <c r="AB241" s="266">
        <v>40.76</v>
      </c>
      <c r="AC241" s="185">
        <f t="shared" si="187"/>
        <v>10</v>
      </c>
      <c r="AD241" s="86">
        <f t="shared" si="188"/>
        <v>10</v>
      </c>
      <c r="AE241" s="87">
        <f t="shared" si="189"/>
        <v>11</v>
      </c>
      <c r="AF241" s="88">
        <f t="shared" si="168"/>
        <v>11</v>
      </c>
      <c r="AG241" s="93">
        <f t="shared" ca="1" si="169"/>
        <v>318</v>
      </c>
      <c r="AH241" s="77">
        <f>IF(ISERROR(VLOOKUP(B241,'Notes Ecrit'!$A$2:$B$650,2,FALSE)),"ABI",(VLOOKUP(B241,'Notes Ecrit'!$A$2:$B$650,2,FALSE)))</f>
        <v>7</v>
      </c>
      <c r="AI241" s="88">
        <f t="shared" si="170"/>
        <v>7</v>
      </c>
      <c r="AJ241" s="94">
        <f t="shared" ca="1" si="171"/>
        <v>183</v>
      </c>
      <c r="AK241" s="307">
        <f t="shared" si="172"/>
        <v>9</v>
      </c>
    </row>
    <row r="242" spans="1:42" ht="16.5" customHeight="1" thickBot="1" x14ac:dyDescent="0.3">
      <c r="A242" s="266" t="s">
        <v>74</v>
      </c>
      <c r="B242" s="227">
        <v>21906972</v>
      </c>
      <c r="C242" s="228" t="s">
        <v>612</v>
      </c>
      <c r="D242" s="229" t="s">
        <v>613</v>
      </c>
      <c r="E242" s="196">
        <v>12</v>
      </c>
      <c r="F242" s="184">
        <f t="shared" si="173"/>
        <v>15.5</v>
      </c>
      <c r="G242" s="185">
        <f t="shared" si="174"/>
        <v>12</v>
      </c>
      <c r="H242" s="85">
        <f t="shared" si="175"/>
        <v>12</v>
      </c>
      <c r="I242" s="196">
        <v>3.28</v>
      </c>
      <c r="J242" s="185">
        <f t="shared" si="176"/>
        <v>20</v>
      </c>
      <c r="K242" s="196">
        <v>7.21</v>
      </c>
      <c r="L242" s="185">
        <f t="shared" si="177"/>
        <v>14</v>
      </c>
      <c r="M242" s="85">
        <f t="shared" si="178"/>
        <v>17</v>
      </c>
      <c r="N242" s="196">
        <v>33</v>
      </c>
      <c r="O242" s="197">
        <v>57</v>
      </c>
      <c r="P242" s="186">
        <f t="shared" si="179"/>
        <v>0.57894736842105265</v>
      </c>
      <c r="Q242" s="185">
        <f t="shared" si="180"/>
        <v>5.5</v>
      </c>
      <c r="R242" s="196">
        <v>35.700000000000003</v>
      </c>
      <c r="S242" s="185">
        <f t="shared" si="181"/>
        <v>6</v>
      </c>
      <c r="T242" s="85">
        <f t="shared" si="182"/>
        <v>11.5</v>
      </c>
      <c r="U242" s="187">
        <v>24.93</v>
      </c>
      <c r="V242" s="185">
        <f t="shared" si="183"/>
        <v>6.5</v>
      </c>
      <c r="W242" s="196">
        <v>12</v>
      </c>
      <c r="X242" s="185">
        <f t="shared" si="184"/>
        <v>4.25</v>
      </c>
      <c r="Y242" s="196">
        <v>0</v>
      </c>
      <c r="Z242" s="185">
        <f t="shared" si="185"/>
        <v>5</v>
      </c>
      <c r="AA242" s="85">
        <f t="shared" si="186"/>
        <v>15.75</v>
      </c>
      <c r="AB242" s="266">
        <v>41.54</v>
      </c>
      <c r="AC242" s="185">
        <f t="shared" si="187"/>
        <v>13</v>
      </c>
      <c r="AD242" s="86">
        <f t="shared" si="188"/>
        <v>13</v>
      </c>
      <c r="AE242" s="87">
        <f t="shared" si="189"/>
        <v>13.85</v>
      </c>
      <c r="AF242" s="88">
        <f t="shared" si="168"/>
        <v>13.85</v>
      </c>
      <c r="AG242" s="93">
        <f t="shared" ca="1" si="169"/>
        <v>31</v>
      </c>
      <c r="AH242" s="77">
        <f>IF(ISERROR(VLOOKUP(B242,'Notes Ecrit'!$A$2:$B$650,2,FALSE)),"ABI",(VLOOKUP(B242,'Notes Ecrit'!$A$2:$B$650,2,FALSE)))</f>
        <v>10</v>
      </c>
      <c r="AI242" s="88">
        <f t="shared" si="170"/>
        <v>10</v>
      </c>
      <c r="AJ242" s="94">
        <f t="shared" ca="1" si="171"/>
        <v>26</v>
      </c>
      <c r="AK242" s="307">
        <f t="shared" si="172"/>
        <v>11.925000000000001</v>
      </c>
      <c r="AL242" s="207"/>
      <c r="AM242" s="207"/>
      <c r="AN242" s="207"/>
      <c r="AO242" s="207"/>
      <c r="AP242" s="207"/>
    </row>
    <row r="243" spans="1:42" ht="16.5" customHeight="1" thickBot="1" x14ac:dyDescent="0.3">
      <c r="A243" s="266" t="s">
        <v>1026</v>
      </c>
      <c r="B243" s="227">
        <v>21914241</v>
      </c>
      <c r="C243" s="228" t="s">
        <v>614</v>
      </c>
      <c r="D243" s="229" t="s">
        <v>281</v>
      </c>
      <c r="E243" s="196">
        <v>17</v>
      </c>
      <c r="F243" s="184">
        <f t="shared" si="173"/>
        <v>18</v>
      </c>
      <c r="G243" s="185">
        <f t="shared" si="174"/>
        <v>14</v>
      </c>
      <c r="H243" s="85">
        <f t="shared" si="175"/>
        <v>14</v>
      </c>
      <c r="I243" s="196">
        <v>3.15</v>
      </c>
      <c r="J243" s="185">
        <f t="shared" si="176"/>
        <v>18</v>
      </c>
      <c r="K243" s="196">
        <v>6.7</v>
      </c>
      <c r="L243" s="185">
        <f t="shared" si="177"/>
        <v>12</v>
      </c>
      <c r="M243" s="85">
        <f t="shared" si="178"/>
        <v>15</v>
      </c>
      <c r="N243" s="196">
        <v>105</v>
      </c>
      <c r="O243" s="197">
        <v>73</v>
      </c>
      <c r="P243" s="186">
        <f t="shared" si="179"/>
        <v>1.4383561643835616</v>
      </c>
      <c r="Q243" s="185">
        <f t="shared" si="180"/>
        <v>7.5</v>
      </c>
      <c r="R243" s="196">
        <v>43.1</v>
      </c>
      <c r="S243" s="185">
        <f t="shared" si="181"/>
        <v>4</v>
      </c>
      <c r="T243" s="85">
        <f t="shared" si="182"/>
        <v>11.5</v>
      </c>
      <c r="U243" s="187">
        <v>26.75</v>
      </c>
      <c r="V243" s="185">
        <f t="shared" si="183"/>
        <v>4.5</v>
      </c>
      <c r="W243" s="196">
        <v>2</v>
      </c>
      <c r="X243" s="185">
        <f t="shared" si="184"/>
        <v>3</v>
      </c>
      <c r="Y243" s="196">
        <v>2</v>
      </c>
      <c r="Z243" s="185">
        <f t="shared" si="185"/>
        <v>4</v>
      </c>
      <c r="AA243" s="85">
        <f t="shared" si="186"/>
        <v>11.5</v>
      </c>
      <c r="AB243" s="266">
        <v>63.28</v>
      </c>
      <c r="AC243" s="185">
        <f t="shared" si="187"/>
        <v>1</v>
      </c>
      <c r="AD243" s="86">
        <f t="shared" si="188"/>
        <v>1</v>
      </c>
      <c r="AE243" s="87">
        <f t="shared" si="189"/>
        <v>10.6</v>
      </c>
      <c r="AF243" s="88">
        <f t="shared" si="168"/>
        <v>10.6</v>
      </c>
      <c r="AG243" s="93">
        <f t="shared" ca="1" si="169"/>
        <v>368</v>
      </c>
      <c r="AH243" s="77">
        <f>IF(ISERROR(VLOOKUP(B243,'Notes Ecrit'!$A$2:$B$650,2,FALSE)),"ABI",(VLOOKUP(B243,'Notes Ecrit'!$A$2:$B$650,2,FALSE)))</f>
        <v>5.5</v>
      </c>
      <c r="AI243" s="88">
        <f t="shared" si="170"/>
        <v>5.5</v>
      </c>
      <c r="AJ243" s="94">
        <f t="shared" ca="1" si="171"/>
        <v>353</v>
      </c>
      <c r="AK243" s="307">
        <f t="shared" si="172"/>
        <v>8.0500000000000007</v>
      </c>
    </row>
    <row r="244" spans="1:42" ht="16.5" customHeight="1" thickBot="1" x14ac:dyDescent="0.3">
      <c r="A244" s="266" t="s">
        <v>1026</v>
      </c>
      <c r="B244" s="193">
        <v>21906783</v>
      </c>
      <c r="C244" s="208" t="s">
        <v>615</v>
      </c>
      <c r="D244" s="203" t="s">
        <v>616</v>
      </c>
      <c r="E244" s="196">
        <v>20</v>
      </c>
      <c r="F244" s="184">
        <f t="shared" si="173"/>
        <v>19.5</v>
      </c>
      <c r="G244" s="185">
        <f t="shared" si="174"/>
        <v>17</v>
      </c>
      <c r="H244" s="85">
        <f t="shared" si="175"/>
        <v>17</v>
      </c>
      <c r="I244" s="196">
        <v>3</v>
      </c>
      <c r="J244" s="185">
        <f t="shared" si="176"/>
        <v>20</v>
      </c>
      <c r="K244" s="196">
        <v>6.44</v>
      </c>
      <c r="L244" s="185">
        <f t="shared" si="177"/>
        <v>14</v>
      </c>
      <c r="M244" s="85">
        <f t="shared" si="178"/>
        <v>17</v>
      </c>
      <c r="N244" s="196">
        <v>55</v>
      </c>
      <c r="O244" s="197">
        <v>70</v>
      </c>
      <c r="P244" s="186">
        <f t="shared" si="179"/>
        <v>0.7857142857142857</v>
      </c>
      <c r="Q244" s="185">
        <f t="shared" si="180"/>
        <v>4</v>
      </c>
      <c r="R244" s="196">
        <v>51.2</v>
      </c>
      <c r="S244" s="185">
        <f t="shared" si="181"/>
        <v>6</v>
      </c>
      <c r="T244" s="85">
        <f t="shared" si="182"/>
        <v>10</v>
      </c>
      <c r="U244" s="187">
        <v>23.65</v>
      </c>
      <c r="V244" s="185">
        <f t="shared" si="183"/>
        <v>6</v>
      </c>
      <c r="W244" s="196">
        <v>-4</v>
      </c>
      <c r="X244" s="185">
        <f t="shared" si="184"/>
        <v>1.5</v>
      </c>
      <c r="Y244" s="196">
        <v>1</v>
      </c>
      <c r="Z244" s="185">
        <f t="shared" si="185"/>
        <v>4.5</v>
      </c>
      <c r="AA244" s="85">
        <f t="shared" si="186"/>
        <v>12</v>
      </c>
      <c r="AB244" s="266">
        <v>37.409999999999997</v>
      </c>
      <c r="AC244" s="185">
        <f t="shared" si="187"/>
        <v>12</v>
      </c>
      <c r="AD244" s="86">
        <f t="shared" si="188"/>
        <v>12</v>
      </c>
      <c r="AE244" s="87">
        <f t="shared" si="189"/>
        <v>13.6</v>
      </c>
      <c r="AF244" s="88">
        <f t="shared" si="168"/>
        <v>13.6</v>
      </c>
      <c r="AG244" s="93">
        <f t="shared" ca="1" si="169"/>
        <v>39</v>
      </c>
      <c r="AH244" s="77">
        <f>IF(ISERROR(VLOOKUP(B244,'Notes Ecrit'!$A$2:$B$650,2,FALSE)),"ABI",(VLOOKUP(B244,'Notes Ecrit'!$A$2:$B$650,2,FALSE)))</f>
        <v>8.5</v>
      </c>
      <c r="AI244" s="88">
        <f t="shared" si="170"/>
        <v>8.5</v>
      </c>
      <c r="AJ244" s="94">
        <f t="shared" ca="1" si="171"/>
        <v>83</v>
      </c>
      <c r="AK244" s="307">
        <f t="shared" si="172"/>
        <v>11.05</v>
      </c>
      <c r="AL244" s="209"/>
      <c r="AM244" s="209"/>
      <c r="AN244" s="209"/>
      <c r="AO244" s="209"/>
      <c r="AP244" s="209"/>
    </row>
    <row r="245" spans="1:42" ht="16.5" customHeight="1" thickBot="1" x14ac:dyDescent="0.3">
      <c r="A245" s="266" t="s">
        <v>74</v>
      </c>
      <c r="B245" s="193">
        <v>21908656</v>
      </c>
      <c r="C245" s="208" t="s">
        <v>209</v>
      </c>
      <c r="D245" s="203" t="s">
        <v>114</v>
      </c>
      <c r="E245" s="196">
        <v>16</v>
      </c>
      <c r="F245" s="184">
        <f t="shared" si="173"/>
        <v>17.5</v>
      </c>
      <c r="G245" s="185">
        <f t="shared" si="174"/>
        <v>16</v>
      </c>
      <c r="H245" s="85">
        <f t="shared" si="175"/>
        <v>16</v>
      </c>
      <c r="I245" s="196">
        <v>3.41</v>
      </c>
      <c r="J245" s="185">
        <f t="shared" si="176"/>
        <v>18</v>
      </c>
      <c r="K245" s="196">
        <v>7.36</v>
      </c>
      <c r="L245" s="185">
        <f t="shared" si="177"/>
        <v>13</v>
      </c>
      <c r="M245" s="85">
        <f t="shared" si="178"/>
        <v>15.5</v>
      </c>
      <c r="N245" s="196">
        <v>35</v>
      </c>
      <c r="O245" s="197">
        <v>61</v>
      </c>
      <c r="P245" s="186">
        <f t="shared" si="179"/>
        <v>0.57377049180327866</v>
      </c>
      <c r="Q245" s="185">
        <f t="shared" si="180"/>
        <v>5.5</v>
      </c>
      <c r="R245" s="196">
        <v>31.6</v>
      </c>
      <c r="S245" s="185">
        <f t="shared" si="181"/>
        <v>5</v>
      </c>
      <c r="T245" s="85">
        <f t="shared" si="182"/>
        <v>10.5</v>
      </c>
      <c r="U245" s="187">
        <v>28.12</v>
      </c>
      <c r="V245" s="185">
        <f t="shared" si="183"/>
        <v>4.75</v>
      </c>
      <c r="W245" s="196">
        <v>2</v>
      </c>
      <c r="X245" s="185">
        <f t="shared" si="184"/>
        <v>3</v>
      </c>
      <c r="Y245" s="196">
        <v>0</v>
      </c>
      <c r="Z245" s="185">
        <f t="shared" si="185"/>
        <v>5</v>
      </c>
      <c r="AA245" s="85">
        <f t="shared" si="186"/>
        <v>12.75</v>
      </c>
      <c r="AB245" s="266">
        <v>59.2</v>
      </c>
      <c r="AC245" s="185">
        <f t="shared" si="187"/>
        <v>5</v>
      </c>
      <c r="AD245" s="86">
        <f t="shared" si="188"/>
        <v>5</v>
      </c>
      <c r="AE245" s="87">
        <f t="shared" si="189"/>
        <v>11.95</v>
      </c>
      <c r="AF245" s="88">
        <f t="shared" si="168"/>
        <v>11.95</v>
      </c>
      <c r="AG245" s="93">
        <f t="shared" ca="1" si="169"/>
        <v>202</v>
      </c>
      <c r="AH245" s="77">
        <f>IF(ISERROR(VLOOKUP(B245,'Notes Ecrit'!$A$2:$B$650,2,FALSE)),"ABI",(VLOOKUP(B245,'Notes Ecrit'!$A$2:$B$650,2,FALSE)))</f>
        <v>9.5</v>
      </c>
      <c r="AI245" s="88">
        <f t="shared" si="170"/>
        <v>9.5</v>
      </c>
      <c r="AJ245" s="94">
        <f t="shared" ca="1" si="171"/>
        <v>38</v>
      </c>
      <c r="AK245" s="307">
        <f t="shared" si="172"/>
        <v>10.725</v>
      </c>
      <c r="AL245" s="204"/>
      <c r="AM245" s="204"/>
      <c r="AN245" s="204"/>
      <c r="AO245" s="204"/>
      <c r="AP245" s="204"/>
    </row>
    <row r="246" spans="1:42" ht="16.5" customHeight="1" thickBot="1" x14ac:dyDescent="0.3">
      <c r="A246" s="266" t="s">
        <v>74</v>
      </c>
      <c r="B246" s="227">
        <v>21904298</v>
      </c>
      <c r="C246" s="228" t="s">
        <v>617</v>
      </c>
      <c r="D246" s="229" t="s">
        <v>322</v>
      </c>
      <c r="E246" s="196">
        <v>12</v>
      </c>
      <c r="F246" s="184">
        <f t="shared" si="173"/>
        <v>15.5</v>
      </c>
      <c r="G246" s="185">
        <f t="shared" si="174"/>
        <v>12</v>
      </c>
      <c r="H246" s="85">
        <f t="shared" si="175"/>
        <v>12</v>
      </c>
      <c r="I246" s="196">
        <v>3.42</v>
      </c>
      <c r="J246" s="185">
        <f t="shared" si="176"/>
        <v>18</v>
      </c>
      <c r="K246" s="196">
        <v>7.49</v>
      </c>
      <c r="L246" s="185">
        <f t="shared" si="177"/>
        <v>12</v>
      </c>
      <c r="M246" s="85">
        <f t="shared" si="178"/>
        <v>15</v>
      </c>
      <c r="N246" s="196">
        <v>44</v>
      </c>
      <c r="O246" s="197">
        <v>61</v>
      </c>
      <c r="P246" s="186">
        <f t="shared" si="179"/>
        <v>0.72131147540983609</v>
      </c>
      <c r="Q246" s="185">
        <f t="shared" si="180"/>
        <v>6.5</v>
      </c>
      <c r="R246" s="196">
        <v>30.4</v>
      </c>
      <c r="S246" s="185">
        <f t="shared" si="181"/>
        <v>5</v>
      </c>
      <c r="T246" s="85">
        <f t="shared" si="182"/>
        <v>11.5</v>
      </c>
      <c r="U246" s="187">
        <v>25.16</v>
      </c>
      <c r="V246" s="185">
        <f t="shared" si="183"/>
        <v>6.25</v>
      </c>
      <c r="W246" s="196">
        <v>0</v>
      </c>
      <c r="X246" s="185">
        <f t="shared" si="184"/>
        <v>2.5</v>
      </c>
      <c r="Y246" s="196">
        <v>1</v>
      </c>
      <c r="Z246" s="185">
        <f t="shared" si="185"/>
        <v>4.5</v>
      </c>
      <c r="AA246" s="85">
        <f t="shared" si="186"/>
        <v>13.25</v>
      </c>
      <c r="AB246" s="266">
        <v>47.23</v>
      </c>
      <c r="AC246" s="185">
        <f t="shared" si="187"/>
        <v>10</v>
      </c>
      <c r="AD246" s="86">
        <f t="shared" si="188"/>
        <v>10</v>
      </c>
      <c r="AE246" s="87">
        <f t="shared" si="189"/>
        <v>12.35</v>
      </c>
      <c r="AF246" s="88">
        <f t="shared" si="168"/>
        <v>12.35</v>
      </c>
      <c r="AG246" s="93">
        <f t="shared" ca="1" si="169"/>
        <v>146</v>
      </c>
      <c r="AH246" s="77">
        <f>IF(ISERROR(VLOOKUP(B246,'Notes Ecrit'!$A$2:$B$650,2,FALSE)),"ABI",(VLOOKUP(B246,'Notes Ecrit'!$A$2:$B$650,2,FALSE)))</f>
        <v>5</v>
      </c>
      <c r="AI246" s="88">
        <f t="shared" si="170"/>
        <v>5</v>
      </c>
      <c r="AJ246" s="94">
        <f t="shared" ca="1" si="171"/>
        <v>416</v>
      </c>
      <c r="AK246" s="307">
        <f t="shared" si="172"/>
        <v>8.6750000000000007</v>
      </c>
    </row>
    <row r="247" spans="1:42" s="198" customFormat="1" ht="16.5" customHeight="1" thickBot="1" x14ac:dyDescent="0.3">
      <c r="A247" s="266" t="s">
        <v>1026</v>
      </c>
      <c r="B247" s="227">
        <v>21910700</v>
      </c>
      <c r="C247" s="228" t="s">
        <v>618</v>
      </c>
      <c r="D247" s="229" t="s">
        <v>619</v>
      </c>
      <c r="E247" s="196">
        <v>14</v>
      </c>
      <c r="F247" s="184">
        <f t="shared" si="173"/>
        <v>16.5</v>
      </c>
      <c r="G247" s="185">
        <f t="shared" si="174"/>
        <v>11</v>
      </c>
      <c r="H247" s="85">
        <f t="shared" si="175"/>
        <v>11</v>
      </c>
      <c r="I247" s="196">
        <v>3.45</v>
      </c>
      <c r="J247" s="185">
        <f t="shared" si="176"/>
        <v>13</v>
      </c>
      <c r="K247" s="196">
        <v>7.37</v>
      </c>
      <c r="L247" s="185">
        <f t="shared" si="177"/>
        <v>7</v>
      </c>
      <c r="M247" s="85">
        <f t="shared" si="178"/>
        <v>10</v>
      </c>
      <c r="N247" s="196">
        <v>96</v>
      </c>
      <c r="O247" s="197">
        <v>81</v>
      </c>
      <c r="P247" s="186">
        <f t="shared" si="179"/>
        <v>1.1851851851851851</v>
      </c>
      <c r="Q247" s="185">
        <f t="shared" si="180"/>
        <v>6</v>
      </c>
      <c r="R247" s="196">
        <v>42.4</v>
      </c>
      <c r="S247" s="185">
        <f t="shared" si="181"/>
        <v>3.5</v>
      </c>
      <c r="T247" s="85">
        <f t="shared" si="182"/>
        <v>9.5</v>
      </c>
      <c r="U247" s="187">
        <v>26.11</v>
      </c>
      <c r="V247" s="185">
        <f t="shared" si="183"/>
        <v>4.75</v>
      </c>
      <c r="W247" s="196">
        <v>0</v>
      </c>
      <c r="X247" s="185">
        <f t="shared" si="184"/>
        <v>2.5</v>
      </c>
      <c r="Y247" s="196">
        <v>6</v>
      </c>
      <c r="Z247" s="185">
        <f t="shared" si="185"/>
        <v>2</v>
      </c>
      <c r="AA247" s="85">
        <f t="shared" si="186"/>
        <v>9.25</v>
      </c>
      <c r="AB247" s="266">
        <v>39.700000000000003</v>
      </c>
      <c r="AC247" s="185">
        <f t="shared" si="187"/>
        <v>10</v>
      </c>
      <c r="AD247" s="86">
        <f t="shared" si="188"/>
        <v>10</v>
      </c>
      <c r="AE247" s="87">
        <f t="shared" si="189"/>
        <v>9.9499999999999993</v>
      </c>
      <c r="AF247" s="88">
        <f t="shared" si="168"/>
        <v>9.9499999999999993</v>
      </c>
      <c r="AG247" s="93">
        <f t="shared" ca="1" si="169"/>
        <v>431</v>
      </c>
      <c r="AH247" s="77">
        <f>IF(ISERROR(VLOOKUP(B247,'Notes Ecrit'!$A$2:$B$650,2,FALSE)),"ABI",(VLOOKUP(B247,'Notes Ecrit'!$A$2:$B$650,2,FALSE)))</f>
        <v>7.5</v>
      </c>
      <c r="AI247" s="88">
        <f t="shared" si="170"/>
        <v>7.5</v>
      </c>
      <c r="AJ247" s="94">
        <f t="shared" ca="1" si="171"/>
        <v>137</v>
      </c>
      <c r="AK247" s="307">
        <f t="shared" si="172"/>
        <v>8.7249999999999996</v>
      </c>
      <c r="AL247" s="26"/>
      <c r="AM247" s="26"/>
      <c r="AN247" s="26"/>
      <c r="AO247" s="26"/>
      <c r="AP247" s="26"/>
    </row>
    <row r="248" spans="1:42" ht="16.5" customHeight="1" thickBot="1" x14ac:dyDescent="0.3">
      <c r="A248" s="266" t="s">
        <v>1026</v>
      </c>
      <c r="B248" s="227">
        <v>21916586</v>
      </c>
      <c r="C248" s="228" t="s">
        <v>620</v>
      </c>
      <c r="D248" s="229" t="s">
        <v>211</v>
      </c>
      <c r="E248" s="196">
        <v>17</v>
      </c>
      <c r="F248" s="184">
        <f t="shared" si="173"/>
        <v>18</v>
      </c>
      <c r="G248" s="185">
        <f t="shared" si="174"/>
        <v>14</v>
      </c>
      <c r="H248" s="85">
        <f t="shared" si="175"/>
        <v>14</v>
      </c>
      <c r="I248" s="196">
        <v>3.32</v>
      </c>
      <c r="J248" s="185">
        <f t="shared" si="176"/>
        <v>15</v>
      </c>
      <c r="K248" s="196">
        <v>6.95</v>
      </c>
      <c r="L248" s="185">
        <f t="shared" si="177"/>
        <v>10</v>
      </c>
      <c r="M248" s="85">
        <f t="shared" si="178"/>
        <v>12.5</v>
      </c>
      <c r="N248" s="196">
        <v>41</v>
      </c>
      <c r="O248" s="197">
        <v>58</v>
      </c>
      <c r="P248" s="186">
        <f t="shared" si="179"/>
        <v>0.7068965517241379</v>
      </c>
      <c r="Q248" s="185">
        <f t="shared" si="180"/>
        <v>4</v>
      </c>
      <c r="R248" s="196">
        <v>35.5</v>
      </c>
      <c r="S248" s="185">
        <f t="shared" si="181"/>
        <v>2</v>
      </c>
      <c r="T248" s="85">
        <f t="shared" si="182"/>
        <v>6</v>
      </c>
      <c r="U248" s="187">
        <v>29.59</v>
      </c>
      <c r="V248" s="185">
        <f t="shared" si="183"/>
        <v>3</v>
      </c>
      <c r="W248" s="196">
        <v>-9</v>
      </c>
      <c r="X248" s="185">
        <f t="shared" si="184"/>
        <v>1</v>
      </c>
      <c r="Y248" s="196">
        <v>2</v>
      </c>
      <c r="Z248" s="185">
        <f t="shared" si="185"/>
        <v>4</v>
      </c>
      <c r="AA248" s="85">
        <f t="shared" si="186"/>
        <v>8</v>
      </c>
      <c r="AB248" s="266">
        <v>48.32</v>
      </c>
      <c r="AC248" s="185">
        <f t="shared" si="187"/>
        <v>6</v>
      </c>
      <c r="AD248" s="86">
        <f t="shared" si="188"/>
        <v>6</v>
      </c>
      <c r="AE248" s="87">
        <f t="shared" si="189"/>
        <v>9.3000000000000007</v>
      </c>
      <c r="AF248" s="88">
        <f t="shared" si="168"/>
        <v>9.3000000000000007</v>
      </c>
      <c r="AG248" s="93">
        <f t="shared" ca="1" si="169"/>
        <v>476</v>
      </c>
      <c r="AH248" s="77">
        <f>IF(ISERROR(VLOOKUP(B248,'Notes Ecrit'!$A$2:$B$650,2,FALSE)),"ABI",(VLOOKUP(B248,'Notes Ecrit'!$A$2:$B$650,2,FALSE)))</f>
        <v>11.5</v>
      </c>
      <c r="AI248" s="88">
        <f t="shared" si="170"/>
        <v>11.5</v>
      </c>
      <c r="AJ248" s="94">
        <f t="shared" ca="1" si="171"/>
        <v>9</v>
      </c>
      <c r="AK248" s="307">
        <f t="shared" si="172"/>
        <v>10.4</v>
      </c>
      <c r="AL248" s="207"/>
      <c r="AM248" s="207"/>
      <c r="AN248" s="207"/>
      <c r="AO248" s="207"/>
      <c r="AP248" s="207"/>
    </row>
    <row r="249" spans="1:42" ht="16.5" customHeight="1" thickBot="1" x14ac:dyDescent="0.3">
      <c r="A249" s="266" t="s">
        <v>74</v>
      </c>
      <c r="B249" s="227">
        <v>21708891</v>
      </c>
      <c r="C249" s="228" t="s">
        <v>621</v>
      </c>
      <c r="D249" s="229" t="s">
        <v>622</v>
      </c>
      <c r="E249" s="196">
        <v>17</v>
      </c>
      <c r="F249" s="184">
        <f t="shared" si="173"/>
        <v>18</v>
      </c>
      <c r="G249" s="185">
        <f t="shared" si="174"/>
        <v>17</v>
      </c>
      <c r="H249" s="85">
        <f t="shared" si="175"/>
        <v>17</v>
      </c>
      <c r="I249" s="196">
        <v>3.64</v>
      </c>
      <c r="J249" s="185">
        <f t="shared" si="176"/>
        <v>14</v>
      </c>
      <c r="K249" s="196">
        <v>8.14</v>
      </c>
      <c r="L249" s="185">
        <f t="shared" si="177"/>
        <v>8</v>
      </c>
      <c r="M249" s="85">
        <f t="shared" si="178"/>
        <v>11</v>
      </c>
      <c r="N249" s="380">
        <v>32</v>
      </c>
      <c r="O249" s="197">
        <v>55</v>
      </c>
      <c r="P249" s="186">
        <f t="shared" si="179"/>
        <v>0.58181818181818179</v>
      </c>
      <c r="Q249" s="185">
        <f t="shared" si="180"/>
        <v>5.5</v>
      </c>
      <c r="R249" s="196">
        <v>31.3</v>
      </c>
      <c r="S249" s="185">
        <f t="shared" si="181"/>
        <v>5</v>
      </c>
      <c r="T249" s="85">
        <f t="shared" si="182"/>
        <v>10.5</v>
      </c>
      <c r="U249" s="187">
        <v>29.31</v>
      </c>
      <c r="V249" s="185">
        <f t="shared" si="183"/>
        <v>4.25</v>
      </c>
      <c r="W249" s="196">
        <v>6</v>
      </c>
      <c r="X249" s="185">
        <f t="shared" si="184"/>
        <v>3.5</v>
      </c>
      <c r="Y249" s="196">
        <v>1</v>
      </c>
      <c r="Z249" s="185">
        <f t="shared" si="185"/>
        <v>4.5</v>
      </c>
      <c r="AA249" s="85">
        <f t="shared" si="186"/>
        <v>12.25</v>
      </c>
      <c r="AB249" s="266">
        <v>45.01</v>
      </c>
      <c r="AC249" s="185">
        <f t="shared" si="187"/>
        <v>11</v>
      </c>
      <c r="AD249" s="86">
        <f t="shared" si="188"/>
        <v>11</v>
      </c>
      <c r="AE249" s="87">
        <f t="shared" si="189"/>
        <v>12.35</v>
      </c>
      <c r="AF249" s="88">
        <f t="shared" si="168"/>
        <v>12.35</v>
      </c>
      <c r="AG249" s="93">
        <f t="shared" ca="1" si="169"/>
        <v>146</v>
      </c>
      <c r="AH249" s="77">
        <f>IF(ISERROR(VLOOKUP(B249,'Notes Ecrit'!$A$2:$B$650,2,FALSE)),"ABI",(VLOOKUP(B249,'Notes Ecrit'!$A$2:$B$650,2,FALSE)))</f>
        <v>8</v>
      </c>
      <c r="AI249" s="88">
        <f t="shared" si="170"/>
        <v>8</v>
      </c>
      <c r="AJ249" s="94">
        <f t="shared" ca="1" si="171"/>
        <v>109</v>
      </c>
      <c r="AK249" s="307">
        <f t="shared" si="172"/>
        <v>10.175000000000001</v>
      </c>
    </row>
    <row r="250" spans="1:42" ht="16.5" customHeight="1" thickBot="1" x14ac:dyDescent="0.3">
      <c r="A250" s="266" t="s">
        <v>1026</v>
      </c>
      <c r="B250" s="193">
        <v>21909195</v>
      </c>
      <c r="C250" s="208" t="s">
        <v>623</v>
      </c>
      <c r="D250" s="203" t="s">
        <v>148</v>
      </c>
      <c r="E250" s="196">
        <v>20</v>
      </c>
      <c r="F250" s="184">
        <f t="shared" si="173"/>
        <v>19.5</v>
      </c>
      <c r="G250" s="185">
        <f t="shared" si="174"/>
        <v>17</v>
      </c>
      <c r="H250" s="85">
        <f t="shared" si="175"/>
        <v>17</v>
      </c>
      <c r="I250" s="196">
        <v>3.22</v>
      </c>
      <c r="J250" s="185">
        <f t="shared" si="176"/>
        <v>17</v>
      </c>
      <c r="K250" s="196">
        <v>6.89</v>
      </c>
      <c r="L250" s="185">
        <f t="shared" si="177"/>
        <v>11</v>
      </c>
      <c r="M250" s="85">
        <f t="shared" si="178"/>
        <v>14</v>
      </c>
      <c r="N250" s="196">
        <v>77</v>
      </c>
      <c r="O250" s="197">
        <v>78</v>
      </c>
      <c r="P250" s="186">
        <f t="shared" si="179"/>
        <v>0.98717948717948723</v>
      </c>
      <c r="Q250" s="185">
        <f t="shared" si="180"/>
        <v>5</v>
      </c>
      <c r="R250" s="196">
        <v>42</v>
      </c>
      <c r="S250" s="185">
        <f t="shared" si="181"/>
        <v>3.5</v>
      </c>
      <c r="T250" s="85">
        <f t="shared" si="182"/>
        <v>8.5</v>
      </c>
      <c r="U250" s="381">
        <v>25.7</v>
      </c>
      <c r="V250" s="185">
        <f t="shared" si="183"/>
        <v>5</v>
      </c>
      <c r="W250" s="196">
        <v>-5</v>
      </c>
      <c r="X250" s="185">
        <f t="shared" si="184"/>
        <v>1.5</v>
      </c>
      <c r="Y250" s="196">
        <v>2</v>
      </c>
      <c r="Z250" s="185">
        <f t="shared" si="185"/>
        <v>4</v>
      </c>
      <c r="AA250" s="85">
        <f t="shared" si="186"/>
        <v>10.5</v>
      </c>
      <c r="AB250" s="266">
        <v>32.81</v>
      </c>
      <c r="AC250" s="185">
        <f t="shared" si="187"/>
        <v>15</v>
      </c>
      <c r="AD250" s="86">
        <f t="shared" si="188"/>
        <v>15</v>
      </c>
      <c r="AE250" s="87">
        <f t="shared" si="189"/>
        <v>13</v>
      </c>
      <c r="AF250" s="88">
        <f t="shared" si="168"/>
        <v>13</v>
      </c>
      <c r="AG250" s="93">
        <f t="shared" ca="1" si="169"/>
        <v>86</v>
      </c>
      <c r="AH250" s="77">
        <f>IF(ISERROR(VLOOKUP(B250,'Notes Ecrit'!$A$2:$B$650,2,FALSE)),"ABI",(VLOOKUP(B250,'Notes Ecrit'!$A$2:$B$650,2,FALSE)))</f>
        <v>7</v>
      </c>
      <c r="AI250" s="88">
        <f t="shared" si="170"/>
        <v>7</v>
      </c>
      <c r="AJ250" s="94">
        <f t="shared" ca="1" si="171"/>
        <v>183</v>
      </c>
      <c r="AK250" s="307">
        <f t="shared" si="172"/>
        <v>10</v>
      </c>
    </row>
    <row r="251" spans="1:42" ht="16.5" customHeight="1" thickBot="1" x14ac:dyDescent="0.3">
      <c r="A251" s="266" t="s">
        <v>74</v>
      </c>
      <c r="B251" s="227">
        <v>21908588</v>
      </c>
      <c r="C251" s="228" t="s">
        <v>624</v>
      </c>
      <c r="D251" s="229" t="s">
        <v>625</v>
      </c>
      <c r="E251" s="196">
        <v>7</v>
      </c>
      <c r="F251" s="184">
        <f t="shared" si="173"/>
        <v>13</v>
      </c>
      <c r="G251" s="185">
        <f t="shared" si="174"/>
        <v>7</v>
      </c>
      <c r="H251" s="85">
        <f t="shared" si="175"/>
        <v>7</v>
      </c>
      <c r="I251" s="196">
        <v>3.6</v>
      </c>
      <c r="J251" s="185">
        <f t="shared" si="176"/>
        <v>15</v>
      </c>
      <c r="K251" s="196">
        <v>8.1199999999999992</v>
      </c>
      <c r="L251" s="185">
        <f t="shared" si="177"/>
        <v>8</v>
      </c>
      <c r="M251" s="85">
        <f t="shared" si="178"/>
        <v>11.5</v>
      </c>
      <c r="N251" s="196">
        <v>29</v>
      </c>
      <c r="O251" s="197">
        <v>60</v>
      </c>
      <c r="P251" s="186">
        <f t="shared" si="179"/>
        <v>0.48333333333333334</v>
      </c>
      <c r="Q251" s="185">
        <f t="shared" si="180"/>
        <v>4.5</v>
      </c>
      <c r="R251" s="196">
        <v>30.5</v>
      </c>
      <c r="S251" s="185">
        <f t="shared" si="181"/>
        <v>5</v>
      </c>
      <c r="T251" s="85">
        <f t="shared" si="182"/>
        <v>9.5</v>
      </c>
      <c r="U251" s="187">
        <v>28.95</v>
      </c>
      <c r="V251" s="185">
        <f t="shared" si="183"/>
        <v>4.5</v>
      </c>
      <c r="W251" s="196">
        <v>-3</v>
      </c>
      <c r="X251" s="185">
        <f t="shared" si="184"/>
        <v>1.75</v>
      </c>
      <c r="Y251" s="196">
        <v>8</v>
      </c>
      <c r="Z251" s="185">
        <f t="shared" si="185"/>
        <v>1</v>
      </c>
      <c r="AA251" s="85">
        <f t="shared" si="186"/>
        <v>7.25</v>
      </c>
      <c r="AB251" s="266">
        <v>44.1</v>
      </c>
      <c r="AC251" s="185">
        <f t="shared" si="187"/>
        <v>11</v>
      </c>
      <c r="AD251" s="86">
        <f t="shared" si="188"/>
        <v>11</v>
      </c>
      <c r="AE251" s="87">
        <f t="shared" si="189"/>
        <v>9.25</v>
      </c>
      <c r="AF251" s="88">
        <f t="shared" si="168"/>
        <v>9.25</v>
      </c>
      <c r="AG251" s="93">
        <f t="shared" ca="1" si="169"/>
        <v>481</v>
      </c>
      <c r="AH251" s="77">
        <f>IF(ISERROR(VLOOKUP(B251,'Notes Ecrit'!$A$2:$B$650,2,FALSE)),"ABI",(VLOOKUP(B251,'Notes Ecrit'!$A$2:$B$650,2,FALSE)))</f>
        <v>4</v>
      </c>
      <c r="AI251" s="88">
        <f t="shared" si="170"/>
        <v>4</v>
      </c>
      <c r="AJ251" s="94">
        <f t="shared" ca="1" si="171"/>
        <v>489</v>
      </c>
      <c r="AK251" s="307">
        <f t="shared" si="172"/>
        <v>6.625</v>
      </c>
    </row>
    <row r="252" spans="1:42" s="198" customFormat="1" ht="16.5" customHeight="1" thickBot="1" x14ac:dyDescent="0.3">
      <c r="A252" s="266" t="s">
        <v>1026</v>
      </c>
      <c r="B252" s="227">
        <v>21900966</v>
      </c>
      <c r="C252" s="228" t="s">
        <v>626</v>
      </c>
      <c r="D252" s="229" t="s">
        <v>107</v>
      </c>
      <c r="E252" s="196">
        <v>15</v>
      </c>
      <c r="F252" s="184">
        <f t="shared" si="173"/>
        <v>17</v>
      </c>
      <c r="G252" s="185">
        <f t="shared" si="174"/>
        <v>12</v>
      </c>
      <c r="H252" s="85">
        <f t="shared" si="175"/>
        <v>12</v>
      </c>
      <c r="I252" s="196">
        <v>3.2</v>
      </c>
      <c r="J252" s="185">
        <f t="shared" si="176"/>
        <v>17</v>
      </c>
      <c r="K252" s="196">
        <v>7</v>
      </c>
      <c r="L252" s="185">
        <f t="shared" si="177"/>
        <v>10</v>
      </c>
      <c r="M252" s="85">
        <f t="shared" si="178"/>
        <v>13.5</v>
      </c>
      <c r="N252" s="380">
        <v>67</v>
      </c>
      <c r="O252" s="197">
        <v>77</v>
      </c>
      <c r="P252" s="186">
        <f t="shared" si="179"/>
        <v>0.87012987012987009</v>
      </c>
      <c r="Q252" s="185">
        <f t="shared" si="180"/>
        <v>4.5</v>
      </c>
      <c r="R252" s="196">
        <v>45.7</v>
      </c>
      <c r="S252" s="185">
        <f t="shared" si="181"/>
        <v>4.5</v>
      </c>
      <c r="T252" s="85">
        <f t="shared" si="182"/>
        <v>9</v>
      </c>
      <c r="U252" s="187">
        <v>25.53</v>
      </c>
      <c r="V252" s="185">
        <f t="shared" si="183"/>
        <v>5</v>
      </c>
      <c r="W252" s="196">
        <v>-20</v>
      </c>
      <c r="X252" s="185">
        <f t="shared" si="184"/>
        <v>0</v>
      </c>
      <c r="Y252" s="196">
        <v>3</v>
      </c>
      <c r="Z252" s="185">
        <f t="shared" si="185"/>
        <v>3.5</v>
      </c>
      <c r="AA252" s="85">
        <f t="shared" si="186"/>
        <v>8.5</v>
      </c>
      <c r="AB252" s="266">
        <v>38.32</v>
      </c>
      <c r="AC252" s="185">
        <f t="shared" si="187"/>
        <v>11</v>
      </c>
      <c r="AD252" s="86">
        <f t="shared" si="188"/>
        <v>11</v>
      </c>
      <c r="AE252" s="87">
        <f t="shared" si="189"/>
        <v>10.8</v>
      </c>
      <c r="AF252" s="88">
        <f t="shared" si="168"/>
        <v>10.8</v>
      </c>
      <c r="AG252" s="93">
        <f t="shared" ca="1" si="169"/>
        <v>351</v>
      </c>
      <c r="AH252" s="77">
        <f>IF(ISERROR(VLOOKUP(B252,'Notes Ecrit'!$A$2:$B$650,2,FALSE)),"ABI",(VLOOKUP(B252,'Notes Ecrit'!$A$2:$B$650,2,FALSE)))</f>
        <v>6</v>
      </c>
      <c r="AI252" s="88">
        <f t="shared" si="170"/>
        <v>6</v>
      </c>
      <c r="AJ252" s="94">
        <f t="shared" ca="1" si="171"/>
        <v>288</v>
      </c>
      <c r="AK252" s="307">
        <f t="shared" si="172"/>
        <v>8.4</v>
      </c>
      <c r="AL252" s="26"/>
      <c r="AM252" s="26"/>
      <c r="AN252" s="26"/>
      <c r="AO252" s="26"/>
      <c r="AP252" s="26"/>
    </row>
    <row r="253" spans="1:42" ht="16.5" customHeight="1" thickBot="1" x14ac:dyDescent="0.3">
      <c r="A253" s="266" t="s">
        <v>74</v>
      </c>
      <c r="B253" s="227">
        <v>21902256</v>
      </c>
      <c r="C253" s="228" t="s">
        <v>627</v>
      </c>
      <c r="D253" s="229" t="s">
        <v>628</v>
      </c>
      <c r="E253" s="196">
        <v>11</v>
      </c>
      <c r="F253" s="184">
        <f t="shared" si="173"/>
        <v>15</v>
      </c>
      <c r="G253" s="185">
        <f t="shared" si="174"/>
        <v>11</v>
      </c>
      <c r="H253" s="85">
        <f t="shared" si="175"/>
        <v>11</v>
      </c>
      <c r="I253" s="196">
        <v>3.42</v>
      </c>
      <c r="J253" s="185">
        <f t="shared" si="176"/>
        <v>18</v>
      </c>
      <c r="K253" s="196">
        <v>7.5</v>
      </c>
      <c r="L253" s="185">
        <f t="shared" si="177"/>
        <v>12</v>
      </c>
      <c r="M253" s="85">
        <f t="shared" si="178"/>
        <v>15</v>
      </c>
      <c r="N253" s="196">
        <v>29</v>
      </c>
      <c r="O253" s="197">
        <v>68</v>
      </c>
      <c r="P253" s="186">
        <f t="shared" si="179"/>
        <v>0.4264705882352941</v>
      </c>
      <c r="Q253" s="185">
        <f t="shared" si="180"/>
        <v>4</v>
      </c>
      <c r="R253" s="196">
        <v>38.6</v>
      </c>
      <c r="S253" s="185">
        <f t="shared" si="181"/>
        <v>7</v>
      </c>
      <c r="T253" s="85">
        <f t="shared" si="182"/>
        <v>11</v>
      </c>
      <c r="U253" s="187">
        <v>27.74</v>
      </c>
      <c r="V253" s="185">
        <f t="shared" si="183"/>
        <v>5</v>
      </c>
      <c r="W253" s="196">
        <v>10</v>
      </c>
      <c r="X253" s="185">
        <f t="shared" si="184"/>
        <v>4</v>
      </c>
      <c r="Y253" s="196">
        <v>1</v>
      </c>
      <c r="Z253" s="185">
        <f t="shared" si="185"/>
        <v>4.5</v>
      </c>
      <c r="AA253" s="85">
        <f t="shared" si="186"/>
        <v>13.5</v>
      </c>
      <c r="AB253" s="266">
        <v>62.46</v>
      </c>
      <c r="AC253" s="185">
        <f t="shared" si="187"/>
        <v>4</v>
      </c>
      <c r="AD253" s="86">
        <f t="shared" si="188"/>
        <v>4</v>
      </c>
      <c r="AE253" s="87">
        <f t="shared" si="189"/>
        <v>10.9</v>
      </c>
      <c r="AF253" s="88">
        <f t="shared" si="168"/>
        <v>10.9</v>
      </c>
      <c r="AG253" s="93">
        <f t="shared" ca="1" si="169"/>
        <v>335</v>
      </c>
      <c r="AH253" s="77">
        <f>IF(ISERROR(VLOOKUP(B253,'Notes Ecrit'!$A$2:$B$650,2,FALSE)),"ABI",(VLOOKUP(B253,'Notes Ecrit'!$A$2:$B$650,2,FALSE)))</f>
        <v>7</v>
      </c>
      <c r="AI253" s="88">
        <f t="shared" si="170"/>
        <v>7</v>
      </c>
      <c r="AJ253" s="94">
        <f t="shared" ca="1" si="171"/>
        <v>183</v>
      </c>
      <c r="AK253" s="307">
        <f t="shared" si="172"/>
        <v>8.9499999999999993</v>
      </c>
      <c r="AL253" s="207"/>
      <c r="AM253" s="207"/>
      <c r="AN253" s="207"/>
      <c r="AO253" s="207"/>
      <c r="AP253" s="207"/>
    </row>
    <row r="254" spans="1:42" ht="16.5" customHeight="1" thickBot="1" x14ac:dyDescent="0.3">
      <c r="A254" s="266" t="s">
        <v>1026</v>
      </c>
      <c r="B254" s="227">
        <v>21916613</v>
      </c>
      <c r="C254" s="228" t="s">
        <v>629</v>
      </c>
      <c r="D254" s="229" t="s">
        <v>630</v>
      </c>
      <c r="E254" s="196">
        <v>15</v>
      </c>
      <c r="F254" s="184">
        <f t="shared" si="173"/>
        <v>17</v>
      </c>
      <c r="G254" s="185">
        <f t="shared" si="174"/>
        <v>12</v>
      </c>
      <c r="H254" s="85">
        <f t="shared" si="175"/>
        <v>12</v>
      </c>
      <c r="I254" s="196">
        <v>3.38</v>
      </c>
      <c r="J254" s="185">
        <f t="shared" si="176"/>
        <v>14</v>
      </c>
      <c r="K254" s="196">
        <v>7.18</v>
      </c>
      <c r="L254" s="185">
        <f t="shared" si="177"/>
        <v>8</v>
      </c>
      <c r="M254" s="85">
        <f t="shared" si="178"/>
        <v>11</v>
      </c>
      <c r="N254" s="196">
        <v>79</v>
      </c>
      <c r="O254" s="197">
        <v>67</v>
      </c>
      <c r="P254" s="186">
        <f t="shared" si="179"/>
        <v>1.1791044776119404</v>
      </c>
      <c r="Q254" s="185">
        <f t="shared" si="180"/>
        <v>6</v>
      </c>
      <c r="R254" s="196">
        <v>41.7</v>
      </c>
      <c r="S254" s="185">
        <f t="shared" si="181"/>
        <v>3.5</v>
      </c>
      <c r="T254" s="85">
        <f t="shared" si="182"/>
        <v>9.5</v>
      </c>
      <c r="U254" s="187">
        <v>28.31</v>
      </c>
      <c r="V254" s="185">
        <f t="shared" si="183"/>
        <v>3.75</v>
      </c>
      <c r="W254" s="196">
        <v>0</v>
      </c>
      <c r="X254" s="185">
        <f t="shared" si="184"/>
        <v>2.5</v>
      </c>
      <c r="Y254" s="196">
        <v>5</v>
      </c>
      <c r="Z254" s="185">
        <f t="shared" si="185"/>
        <v>2.5</v>
      </c>
      <c r="AA254" s="85">
        <f t="shared" si="186"/>
        <v>8.75</v>
      </c>
      <c r="AB254" s="266">
        <v>0</v>
      </c>
      <c r="AC254" s="185">
        <f t="shared" si="187"/>
        <v>0</v>
      </c>
      <c r="AD254" s="86">
        <f t="shared" si="188"/>
        <v>0</v>
      </c>
      <c r="AE254" s="87">
        <f t="shared" si="189"/>
        <v>8.25</v>
      </c>
      <c r="AF254" s="88">
        <f t="shared" si="168"/>
        <v>8.25</v>
      </c>
      <c r="AG254" s="93">
        <f t="shared" ca="1" si="169"/>
        <v>545</v>
      </c>
      <c r="AH254" s="77">
        <f>IF(ISERROR(VLOOKUP(B254,'Notes Ecrit'!$A$2:$B$650,2,FALSE)),"ABI",(VLOOKUP(B254,'Notes Ecrit'!$A$2:$B$650,2,FALSE)))</f>
        <v>6</v>
      </c>
      <c r="AI254" s="88">
        <f t="shared" si="170"/>
        <v>6</v>
      </c>
      <c r="AJ254" s="94">
        <f t="shared" ca="1" si="171"/>
        <v>288</v>
      </c>
      <c r="AK254" s="307">
        <f t="shared" si="172"/>
        <v>7.125</v>
      </c>
    </row>
    <row r="255" spans="1:42" ht="16.5" hidden="1" customHeight="1" thickBot="1" x14ac:dyDescent="0.3">
      <c r="A255" s="266" t="s">
        <v>1026</v>
      </c>
      <c r="B255" s="346">
        <v>21816569</v>
      </c>
      <c r="C255" s="350" t="s">
        <v>1408</v>
      </c>
      <c r="D255" s="351" t="s">
        <v>168</v>
      </c>
      <c r="E255" s="196"/>
      <c r="F255" s="184"/>
      <c r="G255" s="185"/>
      <c r="H255" s="85"/>
      <c r="I255" s="196"/>
      <c r="J255" s="185"/>
      <c r="K255" s="196"/>
      <c r="L255" s="185"/>
      <c r="M255" s="85"/>
      <c r="N255" s="196"/>
      <c r="O255" s="197"/>
      <c r="P255" s="186"/>
      <c r="Q255" s="185"/>
      <c r="R255" s="196"/>
      <c r="S255" s="185"/>
      <c r="T255" s="85"/>
      <c r="U255" s="187"/>
      <c r="V255" s="185"/>
      <c r="W255" s="196"/>
      <c r="X255" s="185"/>
      <c r="Y255" s="196"/>
      <c r="Z255" s="185"/>
      <c r="AA255" s="85"/>
      <c r="AB255" s="266"/>
      <c r="AC255" s="185"/>
      <c r="AD255" s="86"/>
      <c r="AE255" s="329">
        <v>12.15</v>
      </c>
      <c r="AF255" s="88">
        <f t="shared" si="168"/>
        <v>12.15</v>
      </c>
      <c r="AG255" s="93">
        <f t="shared" ca="1" si="169"/>
        <v>170</v>
      </c>
      <c r="AH255" s="77">
        <f>IF(ISERROR(VLOOKUP(B255,'Notes Ecrit'!$A$2:$B$650,2,FALSE)),"ABI",(VLOOKUP(B255,'Notes Ecrit'!$A$2:$B$650,2,FALSE)))</f>
        <v>6.5</v>
      </c>
      <c r="AI255" s="88">
        <f t="shared" si="170"/>
        <v>6.5</v>
      </c>
      <c r="AJ255" s="94">
        <f t="shared" ca="1" si="171"/>
        <v>238</v>
      </c>
      <c r="AK255" s="307">
        <f t="shared" si="172"/>
        <v>9.3249999999999993</v>
      </c>
    </row>
    <row r="256" spans="1:42" ht="16.5" customHeight="1" thickBot="1" x14ac:dyDescent="0.3">
      <c r="A256" s="266" t="s">
        <v>74</v>
      </c>
      <c r="B256" s="227">
        <v>21906095</v>
      </c>
      <c r="C256" s="228" t="s">
        <v>631</v>
      </c>
      <c r="D256" s="229" t="s">
        <v>242</v>
      </c>
      <c r="E256" s="196">
        <v>10</v>
      </c>
      <c r="F256" s="184">
        <f t="shared" ref="F256:F287" si="190">IF(E256="ABI","ABI",IF(E256="DSP","DSP",IF(E256="VAL","VAL",(VLOOKUP(E256,tpstest,2)))))</f>
        <v>14.5</v>
      </c>
      <c r="G256" s="185">
        <f t="shared" ref="G256:G287" si="191">IF(F256="ABI",0,IF(F256="DSP","DSP",IF(F256="VAL","VAL",(IF(A256="F",VLOOKUP(F256,endurfille,2),VLOOKUP(F256,endurgarçon,2))))))</f>
        <v>10</v>
      </c>
      <c r="H256" s="85">
        <f t="shared" ref="H256:H287" si="192">IF(G256="VAL","VALIDÉ",G256)</f>
        <v>10</v>
      </c>
      <c r="I256" s="196">
        <v>3.78</v>
      </c>
      <c r="J256" s="185">
        <f t="shared" ref="J256:J287" si="193">IF(I256="ABI",0,IF(I256="DSP","DSP",IF(I256="VAL","VAL",(IF(A256="F",VLOOKUP(I256,VIT20MF,2),VLOOKUP(I256,Vit20MG,2))))))</f>
        <v>12</v>
      </c>
      <c r="K256" s="196">
        <v>8.43</v>
      </c>
      <c r="L256" s="185">
        <f t="shared" ref="L256:L287" si="194">IF(K256="ABI",0,IF(K256="DSP","DSP",IF(K256="VAL","VAL",(IF(A256="F",VLOOKUP(K256,vit50mf,2),VLOOKUP(K256,vit50mg,2))))))</f>
        <v>6</v>
      </c>
      <c r="M256" s="85">
        <f t="shared" ref="M256:M287" si="195">IF(OR(J256="DSP",L256="DSP"),"DSP",IF(L256="VAL","VALIDÉ",(J256+L256)/2))</f>
        <v>9</v>
      </c>
      <c r="N256" s="196">
        <v>32</v>
      </c>
      <c r="O256" s="197">
        <v>60</v>
      </c>
      <c r="P256" s="186">
        <f t="shared" ref="P256:P287" si="196">IF(OR(N256="DSP",N256="ABI",N256="VAL"),0,N256/O256)</f>
        <v>0.53333333333333333</v>
      </c>
      <c r="Q256" s="185">
        <f t="shared" ref="Q256:Q287" si="197">IF(N256="ABI",0,IF(N256="DSP","DSP",IF(N256="VAL","VAL",IF(A256="F",VLOOKUP(P256,forcefille,2),VLOOKUP(P256,forcegarçon,2)))))</f>
        <v>5</v>
      </c>
      <c r="R256" s="196">
        <v>25.7</v>
      </c>
      <c r="S256" s="185">
        <f t="shared" ref="S256:S287" si="198">IF(R256="ABI",0,IF(R256="DSP","DSP",IF(R256="VAL","VAL",IF(A256="F",VLOOKUP(R256,détfille,2),VLOOKUP(R256,détgarçon,2)))))</f>
        <v>3.5</v>
      </c>
      <c r="T256" s="85">
        <f t="shared" ref="T256:T287" si="199">IF(OR(Q256="VAL",S256="VAL"),"VALIDÉ",IF(AND(Q256="DSP",S256="DSP"),"DSP",IF(Q256="DSP",S256*2,IF(S256="DSP",Q256*2,(Q256+S256)))))</f>
        <v>8.5</v>
      </c>
      <c r="U256" s="187">
        <v>26.21</v>
      </c>
      <c r="V256" s="185">
        <f t="shared" ref="V256:V287" si="200">IF(U256="ABI",0,IF(U256="DSP","DSP",IF(U256="VAL","VAL",IF(A256="F",VLOOKUP(U256,coorfille,2),VLOOKUP(U256,coorgarçon,2)))))</f>
        <v>5.75</v>
      </c>
      <c r="W256" s="196">
        <v>1</v>
      </c>
      <c r="X256" s="185">
        <f t="shared" ref="X256:X287" si="201">IF(W256="ABI",0,IF(W256="DSP","DSP",IF(W256="VAL","VAL",IF(A256="F",VLOOKUP(W256,SouplesseFille,2),VLOOKUP(W256,SouplesseGarçon,2)))))</f>
        <v>2.75</v>
      </c>
      <c r="Y256" s="196">
        <v>1</v>
      </c>
      <c r="Z256" s="185">
        <f t="shared" ref="Z256:Z287" si="202">IF(Y256="ABI",0,IF(Y256="DSP","DSP",IF(Y256="VAL","VAL",IF(A256="F",VLOOKUP(Y256,eqfille,2),VLOOKUP(Y256,eqgarçon,2)))))</f>
        <v>4.5</v>
      </c>
      <c r="AA256" s="85">
        <f t="shared" ref="AA256:AA287" si="203">IF(AND(V256="DSP",X256="DSP",Z256="DSP"),"DSP",IF(AND(V256="DSP",X256="DSP"),Z256*4,IF(AND(V256="DSP",Z256="DSP"),X256*4,IF(AND(X256="DSP",Z256="DSP"),V256*2,IF(V256="DSP",(X256+Z256)*2,IF(X256="DSP",V256+Z256*2,IF(Z256="DSP",V256+X256*2,IF(Z256="VAL","VALIDÉ",V256+X256+Z256))))))))</f>
        <v>13</v>
      </c>
      <c r="AB256" s="266">
        <v>51.07</v>
      </c>
      <c r="AC256" s="185">
        <f t="shared" ref="AC256:AC287" si="204">IF(AB256="ABI",0,IF(AB256="DNF",0,IF(AB256="DSP","DSP",IF(AB256="VAL","VAL",(IF(A256="F",VLOOKUP(AB256,nagefille,2),VLOOKUP(AB256,nagegarçon,2)))))))</f>
        <v>8</v>
      </c>
      <c r="AD256" s="86">
        <f t="shared" ref="AD256:AD287" si="205">IF(AC256="VAL","VALIDÉ",AC256)</f>
        <v>8</v>
      </c>
      <c r="AE256" s="87">
        <f t="shared" ref="AE256:AE287" si="206">IF(AND(H256="DSP",M256="DSP",T256="DSP",AA256="DSP",AD256="DSP"),"DSP",IF(AND(H256="DSP",M256="DSP",T256="DSP",AA256="DSP"),AD256,IF(AND(H256="DSP",M256="DSP",T256="DSP",AD256="DSP"),AA256,IF(AND(H256="DSP",M256="DSP",AA256="DSP",AD256="DSP"),T256,IF(AND(H256="DSP",T256="DSP",AA256="DSP",AD256="DSP"),M256,IF(AND(M256="DSP",T256="DSP",AA256="DSP",AD256="DSP"),H256,IF(AND(T256="DSP",AA256="DSP",AD256="DSP"),(H256+M256)/2,IF(AND(M256="DSP",AA256="DSP",AD256="DSP"),(H256+T256)/2,IF(AND(H256="DSP",AA256="DSP",AD256="DSP"),(M256+T256)/2,IF(AND(M256="DSP",T256="DSP",AD256="DSP"),(H256+AA256)/2,IF(AND(H256="DSP",T256="DSP",AD256="DSP"),(M256+AA256)/2,IF(AND(H256="DSP",M256="DSP",AD256="DSP"),(T256+AA256)/2,IF(AND(M256="DSP",T256="DSP",AA256="DSP"),(H256+AD256)/2,IF(AND(H256="DSP",T256="DSP",AA256="DSP"),(M256+AD256)/2,IF(AND(H256="DSP",M256="DSP",AA256="DSP"),(T256+AD256)/2,IF(AND(H256="DSP",M256="DSP",T256="DSP"),(AA256+AD256)/2,IF(AND(H256="DSP",M256="DSP"),(T256+AA256+AD256)/3,IF(AND(H256="DSP",T256="DSP"),(M256+AA256+AD256)/3,IF(AND(M256="DSP",T256="DSP"),(H256+AA256+AD256)/3,IF(AND(H256="DSP",AA256="DSP"),(M256+T256+AD256)/3,IF(AND(M256="DSP",AA256="DSP"),(H256+T256+AD256)/3,IF(AND(T256="DSP",AA256="DSP"),(H256+M256+AD256)/3,IF(AND(H256="DSP",AD256="DSP"),(M256+T256+AA256)/3,IF(AND(M256="DSP",AD256="DSP"),(H256+T256+AA256)/3,IF(AND(T256="DSP",AD256="DSP"),(H256+M256+AA256)/3,IF(AND(AA256="DSP",AD256="DSP"),(H256+M256+T256)/3,IF(H256="DSP",(M256+T256+AA256+AD256)/4,IF(M256="DSP",(H256+T256+AA256+AD256)/4,IF(T256="DSP",(H256+M256+AA256+AD256)/4,IF(AA256="DSP",(H256+M256+T256+AD256)/4,IF(AD256="DSP",(H256+M256+T256+AA256)/4,SUM(H256+M256+T256+AA256+AD256)/5)))))))))))))))))))))))))))))))</f>
        <v>9.6999999999999993</v>
      </c>
      <c r="AF256" s="88">
        <f t="shared" si="168"/>
        <v>9.6999999999999993</v>
      </c>
      <c r="AG256" s="93">
        <f t="shared" ca="1" si="169"/>
        <v>453</v>
      </c>
      <c r="AH256" s="77">
        <f>IF(ISERROR(VLOOKUP(B256,'Notes Ecrit'!$A$2:$B$650,2,FALSE)),"ABI",(VLOOKUP(B256,'Notes Ecrit'!$A$2:$B$650,2,FALSE)))</f>
        <v>2.5</v>
      </c>
      <c r="AI256" s="88">
        <f t="shared" si="170"/>
        <v>2.5</v>
      </c>
      <c r="AJ256" s="94">
        <f t="shared" ca="1" si="171"/>
        <v>573</v>
      </c>
      <c r="AK256" s="307">
        <f t="shared" si="172"/>
        <v>6.1</v>
      </c>
    </row>
    <row r="257" spans="1:42" ht="16.5" customHeight="1" thickBot="1" x14ac:dyDescent="0.3">
      <c r="A257" s="266" t="s">
        <v>1026</v>
      </c>
      <c r="B257" s="562">
        <v>21914297</v>
      </c>
      <c r="C257" s="563" t="s">
        <v>632</v>
      </c>
      <c r="D257" s="564" t="s">
        <v>146</v>
      </c>
      <c r="E257" s="196">
        <v>20</v>
      </c>
      <c r="F257" s="184">
        <f t="shared" si="190"/>
        <v>19.5</v>
      </c>
      <c r="G257" s="185">
        <f t="shared" si="191"/>
        <v>17</v>
      </c>
      <c r="H257" s="85">
        <f t="shared" si="192"/>
        <v>17</v>
      </c>
      <c r="I257" s="196">
        <v>3.21</v>
      </c>
      <c r="J257" s="185">
        <f t="shared" si="193"/>
        <v>17</v>
      </c>
      <c r="K257" s="196">
        <v>6.54</v>
      </c>
      <c r="L257" s="185">
        <f t="shared" si="194"/>
        <v>13</v>
      </c>
      <c r="M257" s="85">
        <f t="shared" si="195"/>
        <v>15</v>
      </c>
      <c r="N257" s="217">
        <v>99</v>
      </c>
      <c r="O257" s="197">
        <v>72</v>
      </c>
      <c r="P257" s="186">
        <f t="shared" si="196"/>
        <v>1.375</v>
      </c>
      <c r="Q257" s="185">
        <f t="shared" si="197"/>
        <v>7</v>
      </c>
      <c r="R257" s="196">
        <v>44.7</v>
      </c>
      <c r="S257" s="185">
        <f t="shared" si="198"/>
        <v>4</v>
      </c>
      <c r="T257" s="85">
        <f t="shared" si="199"/>
        <v>11</v>
      </c>
      <c r="U257" s="187">
        <v>27.52</v>
      </c>
      <c r="V257" s="185">
        <f t="shared" si="200"/>
        <v>4</v>
      </c>
      <c r="W257" s="196">
        <v>2</v>
      </c>
      <c r="X257" s="185">
        <f t="shared" si="201"/>
        <v>3</v>
      </c>
      <c r="Y257" s="196">
        <v>1</v>
      </c>
      <c r="Z257" s="185">
        <f t="shared" si="202"/>
        <v>4.5</v>
      </c>
      <c r="AA257" s="85">
        <f t="shared" si="203"/>
        <v>11.5</v>
      </c>
      <c r="AB257" s="266">
        <v>48.18</v>
      </c>
      <c r="AC257" s="185">
        <f t="shared" si="204"/>
        <v>6</v>
      </c>
      <c r="AD257" s="86">
        <f t="shared" si="205"/>
        <v>6</v>
      </c>
      <c r="AE257" s="87">
        <f t="shared" si="206"/>
        <v>12.1</v>
      </c>
      <c r="AF257" s="88">
        <f t="shared" si="168"/>
        <v>12.1</v>
      </c>
      <c r="AG257" s="93">
        <f t="shared" ca="1" si="169"/>
        <v>176</v>
      </c>
      <c r="AH257" s="77">
        <f>IF(ISERROR(VLOOKUP(B257,'Notes Ecrit'!$A$2:$B$650,2,FALSE)),"ABI",(VLOOKUP(B257,'Notes Ecrit'!$A$2:$B$650,2,FALSE)))</f>
        <v>5.5</v>
      </c>
      <c r="AI257" s="88">
        <f t="shared" si="170"/>
        <v>5.5</v>
      </c>
      <c r="AJ257" s="94">
        <f t="shared" ca="1" si="171"/>
        <v>353</v>
      </c>
      <c r="AK257" s="307">
        <f t="shared" si="172"/>
        <v>8.8000000000000007</v>
      </c>
      <c r="AL257" s="207"/>
      <c r="AM257" s="207"/>
      <c r="AN257" s="207"/>
      <c r="AO257" s="207"/>
      <c r="AP257" s="207"/>
    </row>
    <row r="258" spans="1:42" ht="16.5" customHeight="1" thickBot="1" x14ac:dyDescent="0.3">
      <c r="A258" s="266" t="s">
        <v>74</v>
      </c>
      <c r="B258" s="227">
        <v>21901993</v>
      </c>
      <c r="C258" s="228" t="s">
        <v>633</v>
      </c>
      <c r="D258" s="229" t="s">
        <v>155</v>
      </c>
      <c r="E258" s="196">
        <v>15</v>
      </c>
      <c r="F258" s="184">
        <f t="shared" si="190"/>
        <v>17</v>
      </c>
      <c r="G258" s="185">
        <f t="shared" si="191"/>
        <v>15</v>
      </c>
      <c r="H258" s="85">
        <f t="shared" si="192"/>
        <v>15</v>
      </c>
      <c r="I258" s="196">
        <v>3.46</v>
      </c>
      <c r="J258" s="185">
        <f t="shared" si="193"/>
        <v>17</v>
      </c>
      <c r="K258" s="196">
        <v>7.51</v>
      </c>
      <c r="L258" s="185">
        <f t="shared" si="194"/>
        <v>12</v>
      </c>
      <c r="M258" s="85">
        <f t="shared" si="195"/>
        <v>14.5</v>
      </c>
      <c r="N258" s="196">
        <v>29</v>
      </c>
      <c r="O258" s="197">
        <v>52</v>
      </c>
      <c r="P258" s="186">
        <f t="shared" si="196"/>
        <v>0.55769230769230771</v>
      </c>
      <c r="Q258" s="185">
        <f t="shared" si="197"/>
        <v>5.5</v>
      </c>
      <c r="R258" s="196">
        <v>32.1</v>
      </c>
      <c r="S258" s="185">
        <f t="shared" si="198"/>
        <v>5.5</v>
      </c>
      <c r="T258" s="85">
        <f t="shared" si="199"/>
        <v>11</v>
      </c>
      <c r="U258" s="187">
        <v>26.45</v>
      </c>
      <c r="V258" s="185">
        <f t="shared" si="200"/>
        <v>5.75</v>
      </c>
      <c r="W258" s="196">
        <v>0</v>
      </c>
      <c r="X258" s="185">
        <f t="shared" si="201"/>
        <v>2.5</v>
      </c>
      <c r="Y258" s="196">
        <v>10</v>
      </c>
      <c r="Z258" s="185">
        <f t="shared" si="202"/>
        <v>0</v>
      </c>
      <c r="AA258" s="85">
        <f t="shared" si="203"/>
        <v>8.25</v>
      </c>
      <c r="AB258" s="266">
        <v>44.98</v>
      </c>
      <c r="AC258" s="185">
        <f t="shared" si="204"/>
        <v>11</v>
      </c>
      <c r="AD258" s="86">
        <f t="shared" si="205"/>
        <v>11</v>
      </c>
      <c r="AE258" s="87">
        <f t="shared" si="206"/>
        <v>11.95</v>
      </c>
      <c r="AF258" s="88">
        <f t="shared" si="168"/>
        <v>11.95</v>
      </c>
      <c r="AG258" s="93">
        <f t="shared" ca="1" si="169"/>
        <v>202</v>
      </c>
      <c r="AH258" s="77">
        <f>IF(ISERROR(VLOOKUP(B258,'Notes Ecrit'!$A$2:$B$650,2,FALSE)),"ABI",(VLOOKUP(B258,'Notes Ecrit'!$A$2:$B$650,2,FALSE)))</f>
        <v>5</v>
      </c>
      <c r="AI258" s="88">
        <f t="shared" si="170"/>
        <v>5</v>
      </c>
      <c r="AJ258" s="94">
        <f t="shared" ca="1" si="171"/>
        <v>416</v>
      </c>
      <c r="AK258" s="307">
        <f t="shared" si="172"/>
        <v>8.4749999999999996</v>
      </c>
    </row>
    <row r="259" spans="1:42" ht="16.5" customHeight="1" thickBot="1" x14ac:dyDescent="0.3">
      <c r="A259" s="266" t="s">
        <v>1026</v>
      </c>
      <c r="B259" s="227">
        <v>21911185</v>
      </c>
      <c r="C259" s="228" t="s">
        <v>634</v>
      </c>
      <c r="D259" s="229" t="s">
        <v>635</v>
      </c>
      <c r="E259" s="196">
        <v>15</v>
      </c>
      <c r="F259" s="184">
        <f t="shared" si="190"/>
        <v>17</v>
      </c>
      <c r="G259" s="185">
        <f t="shared" si="191"/>
        <v>12</v>
      </c>
      <c r="H259" s="85">
        <f t="shared" si="192"/>
        <v>12</v>
      </c>
      <c r="I259" s="196">
        <v>3.09</v>
      </c>
      <c r="J259" s="185">
        <f t="shared" si="193"/>
        <v>19</v>
      </c>
      <c r="K259" s="196">
        <v>6.7</v>
      </c>
      <c r="L259" s="185">
        <f t="shared" si="194"/>
        <v>12</v>
      </c>
      <c r="M259" s="85">
        <f t="shared" si="195"/>
        <v>15.5</v>
      </c>
      <c r="N259" s="196">
        <v>55</v>
      </c>
      <c r="O259" s="197">
        <v>62</v>
      </c>
      <c r="P259" s="186">
        <f t="shared" si="196"/>
        <v>0.88709677419354838</v>
      </c>
      <c r="Q259" s="185">
        <f t="shared" si="197"/>
        <v>4.5</v>
      </c>
      <c r="R259" s="196">
        <v>40.799999999999997</v>
      </c>
      <c r="S259" s="185">
        <f t="shared" si="198"/>
        <v>3</v>
      </c>
      <c r="T259" s="85">
        <f t="shared" si="199"/>
        <v>7.5</v>
      </c>
      <c r="U259" s="187">
        <v>24.89</v>
      </c>
      <c r="V259" s="185">
        <f t="shared" si="200"/>
        <v>5.5</v>
      </c>
      <c r="W259" s="196">
        <v>1</v>
      </c>
      <c r="X259" s="185">
        <f t="shared" si="201"/>
        <v>2.75</v>
      </c>
      <c r="Y259" s="196">
        <v>10</v>
      </c>
      <c r="Z259" s="185">
        <f t="shared" si="202"/>
        <v>0</v>
      </c>
      <c r="AA259" s="85">
        <f t="shared" si="203"/>
        <v>8.25</v>
      </c>
      <c r="AB259" s="266">
        <v>46.54</v>
      </c>
      <c r="AC259" s="185">
        <f t="shared" si="204"/>
        <v>7</v>
      </c>
      <c r="AD259" s="86">
        <f t="shared" si="205"/>
        <v>7</v>
      </c>
      <c r="AE259" s="87">
        <f t="shared" si="206"/>
        <v>10.050000000000001</v>
      </c>
      <c r="AF259" s="88">
        <f t="shared" ref="AF259:AF322" si="207">IF(AE259="DSP",0,AE259)</f>
        <v>10.050000000000001</v>
      </c>
      <c r="AG259" s="93">
        <f t="shared" ref="AG259:AG322" ca="1" si="208">RANK(AF259,$AF$3:$AF$651,0)</f>
        <v>418</v>
      </c>
      <c r="AH259" s="77">
        <f>IF(ISERROR(VLOOKUP(B259,'Notes Ecrit'!$A$2:$B$650,2,FALSE)),"ABI",(VLOOKUP(B259,'Notes Ecrit'!$A$2:$B$650,2,FALSE)))</f>
        <v>10</v>
      </c>
      <c r="AI259" s="88">
        <f t="shared" ref="AI259:AI322" si="209">IF(OR(AH259="ABI",AH259="VALIDÉ"),0,AH259)</f>
        <v>10</v>
      </c>
      <c r="AJ259" s="94">
        <f t="shared" ref="AJ259:AJ322" ca="1" si="210">RANK(AI259,$AI$3:$AI$651,0)</f>
        <v>26</v>
      </c>
      <c r="AK259" s="307">
        <f t="shared" ref="AK259:AK322" si="211">IF(AH259="ABI","DEF",IF(AE259="DSP",AH259,(AE259*0.5+AH259*0.5)))</f>
        <v>10.025</v>
      </c>
      <c r="AL259" s="207"/>
      <c r="AM259" s="207"/>
      <c r="AN259" s="207"/>
      <c r="AO259" s="207"/>
      <c r="AP259" s="207"/>
    </row>
    <row r="260" spans="1:42" ht="16.5" customHeight="1" thickBot="1" x14ac:dyDescent="0.3">
      <c r="A260" s="266" t="s">
        <v>74</v>
      </c>
      <c r="B260" s="193">
        <v>21909475</v>
      </c>
      <c r="C260" s="208" t="s">
        <v>636</v>
      </c>
      <c r="D260" s="203" t="s">
        <v>637</v>
      </c>
      <c r="E260" s="196">
        <v>16</v>
      </c>
      <c r="F260" s="184">
        <f t="shared" si="190"/>
        <v>17.5</v>
      </c>
      <c r="G260" s="185">
        <f t="shared" si="191"/>
        <v>16</v>
      </c>
      <c r="H260" s="85">
        <f t="shared" si="192"/>
        <v>16</v>
      </c>
      <c r="I260" s="196">
        <v>3.5</v>
      </c>
      <c r="J260" s="185">
        <f t="shared" si="193"/>
        <v>16</v>
      </c>
      <c r="K260" s="196">
        <v>7.62</v>
      </c>
      <c r="L260" s="185">
        <f t="shared" si="194"/>
        <v>12</v>
      </c>
      <c r="M260" s="85">
        <f t="shared" si="195"/>
        <v>14</v>
      </c>
      <c r="N260" s="196">
        <v>41</v>
      </c>
      <c r="O260" s="197">
        <v>56</v>
      </c>
      <c r="P260" s="186">
        <f t="shared" si="196"/>
        <v>0.7321428571428571</v>
      </c>
      <c r="Q260" s="185">
        <f t="shared" si="197"/>
        <v>6.5</v>
      </c>
      <c r="R260" s="196">
        <v>32.6</v>
      </c>
      <c r="S260" s="185">
        <f t="shared" si="198"/>
        <v>5.5</v>
      </c>
      <c r="T260" s="85">
        <f t="shared" si="199"/>
        <v>12</v>
      </c>
      <c r="U260" s="187">
        <v>30.79</v>
      </c>
      <c r="V260" s="185">
        <f t="shared" si="200"/>
        <v>3.5</v>
      </c>
      <c r="W260" s="196">
        <v>2</v>
      </c>
      <c r="X260" s="185">
        <f t="shared" si="201"/>
        <v>3</v>
      </c>
      <c r="Y260" s="196">
        <v>0</v>
      </c>
      <c r="Z260" s="185">
        <f t="shared" si="202"/>
        <v>5</v>
      </c>
      <c r="AA260" s="85">
        <f t="shared" si="203"/>
        <v>11.5</v>
      </c>
      <c r="AB260" s="266">
        <v>67.25</v>
      </c>
      <c r="AC260" s="185">
        <f t="shared" si="204"/>
        <v>2</v>
      </c>
      <c r="AD260" s="86">
        <f t="shared" si="205"/>
        <v>2</v>
      </c>
      <c r="AE260" s="87">
        <f t="shared" si="206"/>
        <v>11.1</v>
      </c>
      <c r="AF260" s="88">
        <f t="shared" si="207"/>
        <v>11.1</v>
      </c>
      <c r="AG260" s="93">
        <f t="shared" ca="1" si="208"/>
        <v>313</v>
      </c>
      <c r="AH260" s="77">
        <f>IF(ISERROR(VLOOKUP(B260,'Notes Ecrit'!$A$2:$B$650,2,FALSE)),"ABI",(VLOOKUP(B260,'Notes Ecrit'!$A$2:$B$650,2,FALSE)))</f>
        <v>7.5</v>
      </c>
      <c r="AI260" s="88">
        <f t="shared" si="209"/>
        <v>7.5</v>
      </c>
      <c r="AJ260" s="94">
        <f t="shared" ca="1" si="210"/>
        <v>137</v>
      </c>
      <c r="AK260" s="307">
        <f t="shared" si="211"/>
        <v>9.3000000000000007</v>
      </c>
    </row>
    <row r="261" spans="1:42" ht="16.5" customHeight="1" thickBot="1" x14ac:dyDescent="0.3">
      <c r="A261" s="266" t="s">
        <v>74</v>
      </c>
      <c r="B261" s="227">
        <v>21908935</v>
      </c>
      <c r="C261" s="228" t="s">
        <v>638</v>
      </c>
      <c r="D261" s="229" t="s">
        <v>639</v>
      </c>
      <c r="E261" s="380">
        <v>15</v>
      </c>
      <c r="F261" s="184">
        <f t="shared" si="190"/>
        <v>17</v>
      </c>
      <c r="G261" s="185">
        <f t="shared" si="191"/>
        <v>15</v>
      </c>
      <c r="H261" s="85">
        <f t="shared" si="192"/>
        <v>15</v>
      </c>
      <c r="I261" s="196">
        <v>3.82</v>
      </c>
      <c r="J261" s="185">
        <f t="shared" si="193"/>
        <v>11</v>
      </c>
      <c r="K261" s="196">
        <v>8.27</v>
      </c>
      <c r="L261" s="185">
        <f t="shared" si="194"/>
        <v>7</v>
      </c>
      <c r="M261" s="85">
        <f t="shared" si="195"/>
        <v>9</v>
      </c>
      <c r="N261" s="196">
        <v>20</v>
      </c>
      <c r="O261" s="197">
        <v>50</v>
      </c>
      <c r="P261" s="186">
        <f t="shared" si="196"/>
        <v>0.4</v>
      </c>
      <c r="Q261" s="185">
        <f t="shared" si="197"/>
        <v>4</v>
      </c>
      <c r="R261" s="196">
        <v>30.2</v>
      </c>
      <c r="S261" s="185">
        <f t="shared" si="198"/>
        <v>5</v>
      </c>
      <c r="T261" s="85">
        <f t="shared" si="199"/>
        <v>9</v>
      </c>
      <c r="U261" s="187">
        <v>28.61</v>
      </c>
      <c r="V261" s="185">
        <f t="shared" si="200"/>
        <v>4.5</v>
      </c>
      <c r="W261" s="196">
        <v>0</v>
      </c>
      <c r="X261" s="185">
        <f t="shared" si="201"/>
        <v>2.5</v>
      </c>
      <c r="Y261" s="196">
        <v>6</v>
      </c>
      <c r="Z261" s="185">
        <f t="shared" si="202"/>
        <v>2</v>
      </c>
      <c r="AA261" s="85">
        <f t="shared" si="203"/>
        <v>9</v>
      </c>
      <c r="AB261" s="266">
        <v>46.54</v>
      </c>
      <c r="AC261" s="185">
        <f t="shared" si="204"/>
        <v>10</v>
      </c>
      <c r="AD261" s="86">
        <f t="shared" si="205"/>
        <v>10</v>
      </c>
      <c r="AE261" s="87">
        <f t="shared" si="206"/>
        <v>10.4</v>
      </c>
      <c r="AF261" s="88">
        <f t="shared" si="207"/>
        <v>10.4</v>
      </c>
      <c r="AG261" s="93">
        <f t="shared" ca="1" si="208"/>
        <v>394</v>
      </c>
      <c r="AH261" s="77">
        <f>IF(ISERROR(VLOOKUP(B261,'Notes Ecrit'!$A$2:$B$650,2,FALSE)),"ABI",(VLOOKUP(B261,'Notes Ecrit'!$A$2:$B$650,2,FALSE)))</f>
        <v>9</v>
      </c>
      <c r="AI261" s="88">
        <f t="shared" si="209"/>
        <v>9</v>
      </c>
      <c r="AJ261" s="94">
        <f t="shared" ca="1" si="210"/>
        <v>58</v>
      </c>
      <c r="AK261" s="307">
        <f t="shared" si="211"/>
        <v>9.6999999999999993</v>
      </c>
    </row>
    <row r="262" spans="1:42" ht="16.5" customHeight="1" thickBot="1" x14ac:dyDescent="0.3">
      <c r="A262" s="266" t="s">
        <v>1026</v>
      </c>
      <c r="B262" s="227">
        <v>21909722</v>
      </c>
      <c r="C262" s="228" t="s">
        <v>640</v>
      </c>
      <c r="D262" s="229" t="s">
        <v>641</v>
      </c>
      <c r="E262" s="380">
        <v>20</v>
      </c>
      <c r="F262" s="184">
        <f t="shared" si="190"/>
        <v>19.5</v>
      </c>
      <c r="G262" s="185">
        <f t="shared" si="191"/>
        <v>17</v>
      </c>
      <c r="H262" s="85">
        <f t="shared" si="192"/>
        <v>17</v>
      </c>
      <c r="I262" s="196">
        <v>3.24</v>
      </c>
      <c r="J262" s="185">
        <f t="shared" si="193"/>
        <v>16</v>
      </c>
      <c r="K262" s="196">
        <v>6.79</v>
      </c>
      <c r="L262" s="185">
        <f t="shared" si="194"/>
        <v>11</v>
      </c>
      <c r="M262" s="85">
        <f t="shared" si="195"/>
        <v>13.5</v>
      </c>
      <c r="N262" s="196">
        <v>58</v>
      </c>
      <c r="O262" s="197">
        <v>69</v>
      </c>
      <c r="P262" s="186">
        <f t="shared" si="196"/>
        <v>0.84057971014492749</v>
      </c>
      <c r="Q262" s="185">
        <f t="shared" si="197"/>
        <v>4.5</v>
      </c>
      <c r="R262" s="196">
        <v>39.5</v>
      </c>
      <c r="S262" s="185">
        <f t="shared" si="198"/>
        <v>3</v>
      </c>
      <c r="T262" s="85">
        <f t="shared" si="199"/>
        <v>7.5</v>
      </c>
      <c r="U262" s="187">
        <v>23.85</v>
      </c>
      <c r="V262" s="185">
        <f t="shared" si="200"/>
        <v>6</v>
      </c>
      <c r="W262" s="196">
        <v>-7</v>
      </c>
      <c r="X262" s="185">
        <f t="shared" si="201"/>
        <v>1.25</v>
      </c>
      <c r="Y262" s="196">
        <v>6</v>
      </c>
      <c r="Z262" s="185">
        <f t="shared" si="202"/>
        <v>2</v>
      </c>
      <c r="AA262" s="85">
        <f t="shared" si="203"/>
        <v>9.25</v>
      </c>
      <c r="AB262" s="266">
        <v>33.44</v>
      </c>
      <c r="AC262" s="185">
        <f t="shared" si="204"/>
        <v>14</v>
      </c>
      <c r="AD262" s="86">
        <f t="shared" si="205"/>
        <v>14</v>
      </c>
      <c r="AE262" s="87">
        <f t="shared" si="206"/>
        <v>12.25</v>
      </c>
      <c r="AF262" s="88">
        <f t="shared" si="207"/>
        <v>12.25</v>
      </c>
      <c r="AG262" s="93">
        <f t="shared" ca="1" si="208"/>
        <v>157</v>
      </c>
      <c r="AH262" s="77">
        <f>IF(ISERROR(VLOOKUP(B262,'Notes Ecrit'!$A$2:$B$650,2,FALSE)),"ABI",(VLOOKUP(B262,'Notes Ecrit'!$A$2:$B$650,2,FALSE)))</f>
        <v>6.5</v>
      </c>
      <c r="AI262" s="88">
        <f t="shared" si="209"/>
        <v>6.5</v>
      </c>
      <c r="AJ262" s="94">
        <f t="shared" ca="1" si="210"/>
        <v>238</v>
      </c>
      <c r="AK262" s="307">
        <f t="shared" si="211"/>
        <v>9.375</v>
      </c>
      <c r="AL262" s="207"/>
      <c r="AM262" s="207"/>
      <c r="AN262" s="207"/>
      <c r="AO262" s="207"/>
      <c r="AP262" s="207"/>
    </row>
    <row r="263" spans="1:42" ht="16.5" customHeight="1" thickBot="1" x14ac:dyDescent="0.3">
      <c r="A263" s="266" t="s">
        <v>1026</v>
      </c>
      <c r="B263" s="227">
        <v>21008223</v>
      </c>
      <c r="C263" s="228" t="s">
        <v>642</v>
      </c>
      <c r="D263" s="229" t="s">
        <v>643</v>
      </c>
      <c r="E263" s="196">
        <v>14</v>
      </c>
      <c r="F263" s="184">
        <f t="shared" si="190"/>
        <v>16.5</v>
      </c>
      <c r="G263" s="185">
        <f t="shared" si="191"/>
        <v>11</v>
      </c>
      <c r="H263" s="85">
        <f t="shared" si="192"/>
        <v>11</v>
      </c>
      <c r="I263" s="196">
        <v>3.71</v>
      </c>
      <c r="J263" s="185">
        <f t="shared" si="193"/>
        <v>8</v>
      </c>
      <c r="K263" s="196">
        <v>7.74</v>
      </c>
      <c r="L263" s="185">
        <f t="shared" si="194"/>
        <v>4</v>
      </c>
      <c r="M263" s="85">
        <f t="shared" si="195"/>
        <v>6</v>
      </c>
      <c r="N263" s="196">
        <v>56</v>
      </c>
      <c r="O263" s="197">
        <v>56</v>
      </c>
      <c r="P263" s="186">
        <f t="shared" si="196"/>
        <v>1</v>
      </c>
      <c r="Q263" s="185">
        <f t="shared" si="197"/>
        <v>5.5</v>
      </c>
      <c r="R263" s="196">
        <v>39.1</v>
      </c>
      <c r="S263" s="185">
        <f t="shared" si="198"/>
        <v>3</v>
      </c>
      <c r="T263" s="85">
        <f t="shared" si="199"/>
        <v>8.5</v>
      </c>
      <c r="U263" s="187">
        <v>31.67</v>
      </c>
      <c r="V263" s="185">
        <f t="shared" si="200"/>
        <v>2</v>
      </c>
      <c r="W263" s="196">
        <v>2</v>
      </c>
      <c r="X263" s="185">
        <f t="shared" si="201"/>
        <v>3</v>
      </c>
      <c r="Y263" s="196">
        <v>9</v>
      </c>
      <c r="Z263" s="185">
        <f t="shared" si="202"/>
        <v>0.5</v>
      </c>
      <c r="AA263" s="85">
        <f t="shared" si="203"/>
        <v>5.5</v>
      </c>
      <c r="AB263" s="266">
        <v>58.51</v>
      </c>
      <c r="AC263" s="185">
        <f t="shared" si="204"/>
        <v>2</v>
      </c>
      <c r="AD263" s="86">
        <f t="shared" si="205"/>
        <v>2</v>
      </c>
      <c r="AE263" s="87">
        <f t="shared" si="206"/>
        <v>6.6</v>
      </c>
      <c r="AF263" s="88">
        <f t="shared" si="207"/>
        <v>6.6</v>
      </c>
      <c r="AG263" s="93">
        <f t="shared" ca="1" si="208"/>
        <v>566</v>
      </c>
      <c r="AH263" s="77">
        <f>IF(ISERROR(VLOOKUP(B263,'Notes Ecrit'!$A$2:$B$650,2,FALSE)),"ABI",(VLOOKUP(B263,'Notes Ecrit'!$A$2:$B$650,2,FALSE)))</f>
        <v>4</v>
      </c>
      <c r="AI263" s="88">
        <f t="shared" si="209"/>
        <v>4</v>
      </c>
      <c r="AJ263" s="94">
        <f t="shared" ca="1" si="210"/>
        <v>489</v>
      </c>
      <c r="AK263" s="307">
        <f t="shared" si="211"/>
        <v>5.3</v>
      </c>
      <c r="AL263" s="207"/>
      <c r="AM263" s="207"/>
      <c r="AN263" s="207"/>
      <c r="AO263" s="207"/>
      <c r="AP263" s="207"/>
    </row>
    <row r="264" spans="1:42" ht="16.5" customHeight="1" thickBot="1" x14ac:dyDescent="0.3">
      <c r="A264" s="266" t="s">
        <v>1026</v>
      </c>
      <c r="B264" s="193">
        <v>21909422</v>
      </c>
      <c r="C264" s="208" t="s">
        <v>644</v>
      </c>
      <c r="D264" s="203" t="s">
        <v>168</v>
      </c>
      <c r="E264" s="196">
        <v>22</v>
      </c>
      <c r="F264" s="184">
        <f t="shared" si="190"/>
        <v>20.5</v>
      </c>
      <c r="G264" s="185">
        <f t="shared" si="191"/>
        <v>19</v>
      </c>
      <c r="H264" s="85">
        <f t="shared" si="192"/>
        <v>19</v>
      </c>
      <c r="I264" s="196">
        <v>3.02</v>
      </c>
      <c r="J264" s="185">
        <f t="shared" si="193"/>
        <v>20</v>
      </c>
      <c r="K264" s="196">
        <v>6.53</v>
      </c>
      <c r="L264" s="185">
        <f t="shared" si="194"/>
        <v>13</v>
      </c>
      <c r="M264" s="85">
        <f t="shared" si="195"/>
        <v>16.5</v>
      </c>
      <c r="N264" s="196">
        <v>55</v>
      </c>
      <c r="O264" s="197">
        <v>63</v>
      </c>
      <c r="P264" s="186">
        <f t="shared" si="196"/>
        <v>0.87301587301587302</v>
      </c>
      <c r="Q264" s="185">
        <f t="shared" si="197"/>
        <v>4.5</v>
      </c>
      <c r="R264" s="196">
        <v>49.9</v>
      </c>
      <c r="S264" s="185">
        <f t="shared" si="198"/>
        <v>5.5</v>
      </c>
      <c r="T264" s="85">
        <f t="shared" si="199"/>
        <v>10</v>
      </c>
      <c r="U264" s="187">
        <v>24</v>
      </c>
      <c r="V264" s="185">
        <f t="shared" si="200"/>
        <v>5.75</v>
      </c>
      <c r="W264" s="196">
        <v>0</v>
      </c>
      <c r="X264" s="185">
        <f t="shared" si="201"/>
        <v>2.5</v>
      </c>
      <c r="Y264" s="196">
        <v>1</v>
      </c>
      <c r="Z264" s="185">
        <f t="shared" si="202"/>
        <v>4.5</v>
      </c>
      <c r="AA264" s="85">
        <f t="shared" si="203"/>
        <v>12.75</v>
      </c>
      <c r="AB264" s="266">
        <v>36.409999999999997</v>
      </c>
      <c r="AC264" s="185">
        <f t="shared" si="204"/>
        <v>12</v>
      </c>
      <c r="AD264" s="86">
        <f t="shared" si="205"/>
        <v>12</v>
      </c>
      <c r="AE264" s="87">
        <f t="shared" si="206"/>
        <v>14.05</v>
      </c>
      <c r="AF264" s="88">
        <f t="shared" si="207"/>
        <v>14.05</v>
      </c>
      <c r="AG264" s="93">
        <f t="shared" ca="1" si="208"/>
        <v>18</v>
      </c>
      <c r="AH264" s="77">
        <f>IF(ISERROR(VLOOKUP(B264,'Notes Ecrit'!$A$2:$B$650,2,FALSE)),"ABI",(VLOOKUP(B264,'Notes Ecrit'!$A$2:$B$650,2,FALSE)))</f>
        <v>2.5</v>
      </c>
      <c r="AI264" s="88">
        <f t="shared" si="209"/>
        <v>2.5</v>
      </c>
      <c r="AJ264" s="94">
        <f t="shared" ca="1" si="210"/>
        <v>573</v>
      </c>
      <c r="AK264" s="307">
        <f t="shared" si="211"/>
        <v>8.2750000000000004</v>
      </c>
    </row>
    <row r="265" spans="1:42" s="207" customFormat="1" ht="16.5" customHeight="1" thickBot="1" x14ac:dyDescent="0.3">
      <c r="A265" s="266" t="s">
        <v>1026</v>
      </c>
      <c r="B265" s="193">
        <v>21900572</v>
      </c>
      <c r="C265" s="208" t="s">
        <v>645</v>
      </c>
      <c r="D265" s="203" t="s">
        <v>32</v>
      </c>
      <c r="E265" s="196">
        <v>16</v>
      </c>
      <c r="F265" s="184">
        <f t="shared" si="190"/>
        <v>17.5</v>
      </c>
      <c r="G265" s="185">
        <f t="shared" si="191"/>
        <v>13</v>
      </c>
      <c r="H265" s="85">
        <f t="shared" si="192"/>
        <v>13</v>
      </c>
      <c r="I265" s="196">
        <v>3.02</v>
      </c>
      <c r="J265" s="185">
        <f t="shared" si="193"/>
        <v>20</v>
      </c>
      <c r="K265" s="196">
        <v>6.45</v>
      </c>
      <c r="L265" s="185">
        <f t="shared" si="194"/>
        <v>14</v>
      </c>
      <c r="M265" s="85">
        <f t="shared" si="195"/>
        <v>17</v>
      </c>
      <c r="N265" s="196">
        <v>57</v>
      </c>
      <c r="O265" s="197">
        <v>58</v>
      </c>
      <c r="P265" s="186">
        <f t="shared" si="196"/>
        <v>0.98275862068965514</v>
      </c>
      <c r="Q265" s="185">
        <f t="shared" si="197"/>
        <v>5</v>
      </c>
      <c r="R265" s="196">
        <v>51.3</v>
      </c>
      <c r="S265" s="185">
        <f t="shared" si="198"/>
        <v>6</v>
      </c>
      <c r="T265" s="85">
        <f t="shared" si="199"/>
        <v>11</v>
      </c>
      <c r="U265" s="187">
        <v>22.22</v>
      </c>
      <c r="V265" s="185">
        <f t="shared" si="200"/>
        <v>6.75</v>
      </c>
      <c r="W265" s="196">
        <v>0</v>
      </c>
      <c r="X265" s="185">
        <f t="shared" si="201"/>
        <v>2.5</v>
      </c>
      <c r="Y265" s="196">
        <v>0</v>
      </c>
      <c r="Z265" s="185">
        <f t="shared" si="202"/>
        <v>5</v>
      </c>
      <c r="AA265" s="85">
        <f t="shared" si="203"/>
        <v>14.25</v>
      </c>
      <c r="AB265" s="266">
        <v>31.42</v>
      </c>
      <c r="AC265" s="185">
        <f t="shared" si="204"/>
        <v>16</v>
      </c>
      <c r="AD265" s="86">
        <f t="shared" si="205"/>
        <v>16</v>
      </c>
      <c r="AE265" s="87">
        <f t="shared" si="206"/>
        <v>14.25</v>
      </c>
      <c r="AF265" s="88">
        <f t="shared" si="207"/>
        <v>14.25</v>
      </c>
      <c r="AG265" s="93">
        <f t="shared" ca="1" si="208"/>
        <v>12</v>
      </c>
      <c r="AH265" s="77">
        <f>IF(ISERROR(VLOOKUP(B265,'Notes Ecrit'!$A$2:$B$650,2,FALSE)),"ABI",(VLOOKUP(B265,'Notes Ecrit'!$A$2:$B$650,2,FALSE)))</f>
        <v>7</v>
      </c>
      <c r="AI265" s="88">
        <f t="shared" si="209"/>
        <v>7</v>
      </c>
      <c r="AJ265" s="94">
        <f t="shared" ca="1" si="210"/>
        <v>183</v>
      </c>
      <c r="AK265" s="307">
        <f t="shared" si="211"/>
        <v>10.625</v>
      </c>
      <c r="AL265" s="26"/>
      <c r="AM265" s="26"/>
      <c r="AN265" s="26"/>
      <c r="AO265" s="26"/>
      <c r="AP265" s="26"/>
    </row>
    <row r="266" spans="1:42" ht="16.5" customHeight="1" thickBot="1" x14ac:dyDescent="0.3">
      <c r="A266" s="266" t="s">
        <v>1026</v>
      </c>
      <c r="B266" s="193">
        <v>21910562</v>
      </c>
      <c r="C266" s="208" t="s">
        <v>646</v>
      </c>
      <c r="D266" s="203" t="s">
        <v>100</v>
      </c>
      <c r="E266" s="196">
        <v>14</v>
      </c>
      <c r="F266" s="184">
        <f t="shared" si="190"/>
        <v>16.5</v>
      </c>
      <c r="G266" s="185">
        <f t="shared" si="191"/>
        <v>11</v>
      </c>
      <c r="H266" s="85">
        <f t="shared" si="192"/>
        <v>11</v>
      </c>
      <c r="I266" s="196">
        <v>3.06</v>
      </c>
      <c r="J266" s="185">
        <f t="shared" si="193"/>
        <v>19</v>
      </c>
      <c r="K266" s="196">
        <v>6.56</v>
      </c>
      <c r="L266" s="185">
        <f t="shared" si="194"/>
        <v>13</v>
      </c>
      <c r="M266" s="85">
        <f t="shared" si="195"/>
        <v>16</v>
      </c>
      <c r="N266" s="196">
        <v>55</v>
      </c>
      <c r="O266" s="197">
        <v>61</v>
      </c>
      <c r="P266" s="186">
        <f t="shared" si="196"/>
        <v>0.90163934426229508</v>
      </c>
      <c r="Q266" s="185">
        <f t="shared" si="197"/>
        <v>5</v>
      </c>
      <c r="R266" s="196">
        <v>43.5</v>
      </c>
      <c r="S266" s="185">
        <f t="shared" si="198"/>
        <v>4</v>
      </c>
      <c r="T266" s="85">
        <f t="shared" si="199"/>
        <v>9</v>
      </c>
      <c r="U266" s="381">
        <v>25.66</v>
      </c>
      <c r="V266" s="185">
        <f t="shared" si="200"/>
        <v>5</v>
      </c>
      <c r="W266" s="196">
        <v>4</v>
      </c>
      <c r="X266" s="185">
        <f t="shared" si="201"/>
        <v>3.25</v>
      </c>
      <c r="Y266" s="196">
        <v>4</v>
      </c>
      <c r="Z266" s="185">
        <f t="shared" si="202"/>
        <v>3</v>
      </c>
      <c r="AA266" s="85">
        <f t="shared" si="203"/>
        <v>11.25</v>
      </c>
      <c r="AB266" s="266">
        <v>39.950000000000003</v>
      </c>
      <c r="AC266" s="185">
        <f t="shared" si="204"/>
        <v>10</v>
      </c>
      <c r="AD266" s="86">
        <f t="shared" si="205"/>
        <v>10</v>
      </c>
      <c r="AE266" s="87">
        <f t="shared" si="206"/>
        <v>11.45</v>
      </c>
      <c r="AF266" s="88">
        <f t="shared" si="207"/>
        <v>11.45</v>
      </c>
      <c r="AG266" s="93">
        <f t="shared" ca="1" si="208"/>
        <v>259</v>
      </c>
      <c r="AH266" s="77" t="str">
        <f>IF(ISERROR(VLOOKUP(B266,'Notes Ecrit'!$A$2:$B$650,2,FALSE)),"ABI",(VLOOKUP(B266,'Notes Ecrit'!$A$2:$B$650,2,FALSE)))</f>
        <v>ABI</v>
      </c>
      <c r="AI266" s="88">
        <f t="shared" si="209"/>
        <v>0</v>
      </c>
      <c r="AJ266" s="94">
        <f t="shared" ca="1" si="210"/>
        <v>591</v>
      </c>
      <c r="AK266" s="307" t="str">
        <f t="shared" si="211"/>
        <v>DEF</v>
      </c>
    </row>
    <row r="267" spans="1:42" ht="16.5" customHeight="1" thickBot="1" x14ac:dyDescent="0.3">
      <c r="A267" s="266" t="s">
        <v>1026</v>
      </c>
      <c r="B267" s="227">
        <v>21906820</v>
      </c>
      <c r="C267" s="228" t="s">
        <v>646</v>
      </c>
      <c r="D267" s="229" t="s">
        <v>198</v>
      </c>
      <c r="E267" s="196">
        <v>18</v>
      </c>
      <c r="F267" s="184">
        <f t="shared" si="190"/>
        <v>18.5</v>
      </c>
      <c r="G267" s="185">
        <f t="shared" si="191"/>
        <v>15</v>
      </c>
      <c r="H267" s="85">
        <f t="shared" si="192"/>
        <v>15</v>
      </c>
      <c r="I267" s="196">
        <v>3.22</v>
      </c>
      <c r="J267" s="185">
        <f t="shared" si="193"/>
        <v>17</v>
      </c>
      <c r="K267" s="196">
        <v>6.89</v>
      </c>
      <c r="L267" s="185">
        <f t="shared" si="194"/>
        <v>11</v>
      </c>
      <c r="M267" s="85">
        <f t="shared" si="195"/>
        <v>14</v>
      </c>
      <c r="N267" s="196">
        <v>69</v>
      </c>
      <c r="O267" s="197">
        <v>73</v>
      </c>
      <c r="P267" s="186">
        <f t="shared" si="196"/>
        <v>0.9452054794520548</v>
      </c>
      <c r="Q267" s="185">
        <f t="shared" si="197"/>
        <v>5</v>
      </c>
      <c r="R267" s="196">
        <v>44.3</v>
      </c>
      <c r="S267" s="185">
        <f t="shared" si="198"/>
        <v>4</v>
      </c>
      <c r="T267" s="85">
        <f t="shared" si="199"/>
        <v>9</v>
      </c>
      <c r="U267" s="381">
        <v>25.98</v>
      </c>
      <c r="V267" s="185">
        <f t="shared" si="200"/>
        <v>5</v>
      </c>
      <c r="W267" s="196">
        <v>-12</v>
      </c>
      <c r="X267" s="185">
        <f t="shared" si="201"/>
        <v>0.5</v>
      </c>
      <c r="Y267" s="196">
        <v>4</v>
      </c>
      <c r="Z267" s="185">
        <f t="shared" si="202"/>
        <v>3</v>
      </c>
      <c r="AA267" s="85">
        <f t="shared" si="203"/>
        <v>8.5</v>
      </c>
      <c r="AB267" s="266">
        <v>39.72</v>
      </c>
      <c r="AC267" s="185">
        <f t="shared" si="204"/>
        <v>10</v>
      </c>
      <c r="AD267" s="86">
        <f t="shared" si="205"/>
        <v>10</v>
      </c>
      <c r="AE267" s="87">
        <f t="shared" si="206"/>
        <v>11.3</v>
      </c>
      <c r="AF267" s="88">
        <f t="shared" si="207"/>
        <v>11.3</v>
      </c>
      <c r="AG267" s="93">
        <f t="shared" ca="1" si="208"/>
        <v>289</v>
      </c>
      <c r="AH267" s="77">
        <f>IF(ISERROR(VLOOKUP(B267,'Notes Ecrit'!$A$2:$B$650,2,FALSE)),"ABI",(VLOOKUP(B267,'Notes Ecrit'!$A$2:$B$650,2,FALSE)))</f>
        <v>7.5</v>
      </c>
      <c r="AI267" s="88">
        <f t="shared" si="209"/>
        <v>7.5</v>
      </c>
      <c r="AJ267" s="94">
        <f t="shared" ca="1" si="210"/>
        <v>137</v>
      </c>
      <c r="AK267" s="307">
        <f t="shared" si="211"/>
        <v>9.4</v>
      </c>
      <c r="AL267" s="207"/>
      <c r="AM267" s="207"/>
      <c r="AN267" s="207"/>
      <c r="AO267" s="207"/>
      <c r="AP267" s="207"/>
    </row>
    <row r="268" spans="1:42" ht="16.5" customHeight="1" thickBot="1" x14ac:dyDescent="0.3">
      <c r="A268" s="266" t="s">
        <v>1026</v>
      </c>
      <c r="B268" s="227">
        <v>21902411</v>
      </c>
      <c r="C268" s="228" t="s">
        <v>646</v>
      </c>
      <c r="D268" s="229" t="s">
        <v>31</v>
      </c>
      <c r="E268" s="196">
        <v>13</v>
      </c>
      <c r="F268" s="184">
        <f t="shared" si="190"/>
        <v>16</v>
      </c>
      <c r="G268" s="185">
        <f t="shared" si="191"/>
        <v>10</v>
      </c>
      <c r="H268" s="85">
        <f t="shared" si="192"/>
        <v>10</v>
      </c>
      <c r="I268" s="196">
        <v>3.39</v>
      </c>
      <c r="J268" s="185">
        <f t="shared" si="193"/>
        <v>14</v>
      </c>
      <c r="K268" s="196">
        <v>7.28</v>
      </c>
      <c r="L268" s="185">
        <f t="shared" si="194"/>
        <v>8</v>
      </c>
      <c r="M268" s="85">
        <f t="shared" si="195"/>
        <v>11</v>
      </c>
      <c r="N268" s="196">
        <v>51</v>
      </c>
      <c r="O268" s="197">
        <v>93</v>
      </c>
      <c r="P268" s="186">
        <f t="shared" si="196"/>
        <v>0.54838709677419351</v>
      </c>
      <c r="Q268" s="185">
        <f t="shared" si="197"/>
        <v>3</v>
      </c>
      <c r="R268" s="196">
        <v>40.5</v>
      </c>
      <c r="S268" s="185">
        <f t="shared" si="198"/>
        <v>3</v>
      </c>
      <c r="T268" s="85">
        <f t="shared" si="199"/>
        <v>6</v>
      </c>
      <c r="U268" s="381">
        <v>29.32</v>
      </c>
      <c r="V268" s="185">
        <f t="shared" si="200"/>
        <v>3.25</v>
      </c>
      <c r="W268" s="196">
        <v>1</v>
      </c>
      <c r="X268" s="185">
        <f t="shared" si="201"/>
        <v>2.75</v>
      </c>
      <c r="Y268" s="196">
        <v>7</v>
      </c>
      <c r="Z268" s="185">
        <f t="shared" si="202"/>
        <v>1.5</v>
      </c>
      <c r="AA268" s="85">
        <f t="shared" si="203"/>
        <v>7.5</v>
      </c>
      <c r="AB268" s="266">
        <v>36.9</v>
      </c>
      <c r="AC268" s="185">
        <f t="shared" si="204"/>
        <v>12</v>
      </c>
      <c r="AD268" s="86">
        <f t="shared" si="205"/>
        <v>12</v>
      </c>
      <c r="AE268" s="87">
        <f t="shared" si="206"/>
        <v>9.3000000000000007</v>
      </c>
      <c r="AF268" s="88">
        <f t="shared" si="207"/>
        <v>9.3000000000000007</v>
      </c>
      <c r="AG268" s="93">
        <f t="shared" ca="1" si="208"/>
        <v>476</v>
      </c>
      <c r="AH268" s="77">
        <f>IF(ISERROR(VLOOKUP(B268,'Notes Ecrit'!$A$2:$B$650,2,FALSE)),"ABI",(VLOOKUP(B268,'Notes Ecrit'!$A$2:$B$650,2,FALSE)))</f>
        <v>7.5</v>
      </c>
      <c r="AI268" s="88">
        <f t="shared" si="209"/>
        <v>7.5</v>
      </c>
      <c r="AJ268" s="94">
        <f t="shared" ca="1" si="210"/>
        <v>137</v>
      </c>
      <c r="AK268" s="307">
        <f t="shared" si="211"/>
        <v>8.4</v>
      </c>
    </row>
    <row r="269" spans="1:42" ht="16.5" customHeight="1" thickBot="1" x14ac:dyDescent="0.3">
      <c r="A269" s="266" t="s">
        <v>1026</v>
      </c>
      <c r="B269" s="193">
        <v>21901912</v>
      </c>
      <c r="C269" s="208" t="s">
        <v>647</v>
      </c>
      <c r="D269" s="203" t="s">
        <v>213</v>
      </c>
      <c r="E269" s="196">
        <v>22</v>
      </c>
      <c r="F269" s="184">
        <f t="shared" si="190"/>
        <v>20.5</v>
      </c>
      <c r="G269" s="185">
        <f t="shared" si="191"/>
        <v>19</v>
      </c>
      <c r="H269" s="85">
        <f t="shared" si="192"/>
        <v>19</v>
      </c>
      <c r="I269" s="196">
        <v>3.13</v>
      </c>
      <c r="J269" s="185">
        <f t="shared" si="193"/>
        <v>18</v>
      </c>
      <c r="K269" s="196">
        <v>6.54</v>
      </c>
      <c r="L269" s="185">
        <f t="shared" si="194"/>
        <v>13</v>
      </c>
      <c r="M269" s="85">
        <f t="shared" si="195"/>
        <v>15.5</v>
      </c>
      <c r="N269" s="196">
        <v>62</v>
      </c>
      <c r="O269" s="197">
        <v>62</v>
      </c>
      <c r="P269" s="186">
        <f t="shared" si="196"/>
        <v>1</v>
      </c>
      <c r="Q269" s="185">
        <f t="shared" si="197"/>
        <v>5.5</v>
      </c>
      <c r="R269" s="196">
        <v>42.5</v>
      </c>
      <c r="S269" s="185">
        <f t="shared" si="198"/>
        <v>3.5</v>
      </c>
      <c r="T269" s="85">
        <f t="shared" si="199"/>
        <v>9</v>
      </c>
      <c r="U269" s="187">
        <v>24.64</v>
      </c>
      <c r="V269" s="185">
        <f t="shared" si="200"/>
        <v>5.5</v>
      </c>
      <c r="W269" s="196">
        <v>0</v>
      </c>
      <c r="X269" s="185">
        <f t="shared" si="201"/>
        <v>2.5</v>
      </c>
      <c r="Y269" s="196">
        <v>4</v>
      </c>
      <c r="Z269" s="185">
        <f t="shared" si="202"/>
        <v>3</v>
      </c>
      <c r="AA269" s="85">
        <f t="shared" si="203"/>
        <v>11</v>
      </c>
      <c r="AB269" s="266">
        <v>34.979999999999997</v>
      </c>
      <c r="AC269" s="185">
        <f t="shared" si="204"/>
        <v>13</v>
      </c>
      <c r="AD269" s="86">
        <f t="shared" si="205"/>
        <v>13</v>
      </c>
      <c r="AE269" s="87">
        <f t="shared" si="206"/>
        <v>13.5</v>
      </c>
      <c r="AF269" s="88">
        <f t="shared" si="207"/>
        <v>13.5</v>
      </c>
      <c r="AG269" s="93">
        <f t="shared" ca="1" si="208"/>
        <v>46</v>
      </c>
      <c r="AH269" s="77">
        <f>IF(ISERROR(VLOOKUP(B269,'Notes Ecrit'!$A$2:$B$650,2,FALSE)),"ABI",(VLOOKUP(B269,'Notes Ecrit'!$A$2:$B$650,2,FALSE)))</f>
        <v>9.5</v>
      </c>
      <c r="AI269" s="88">
        <f t="shared" si="209"/>
        <v>9.5</v>
      </c>
      <c r="AJ269" s="94">
        <f t="shared" ca="1" si="210"/>
        <v>38</v>
      </c>
      <c r="AK269" s="307">
        <f t="shared" si="211"/>
        <v>11.5</v>
      </c>
    </row>
    <row r="270" spans="1:42" ht="16.5" customHeight="1" thickBot="1" x14ac:dyDescent="0.3">
      <c r="A270" s="266" t="s">
        <v>1026</v>
      </c>
      <c r="B270" s="227">
        <v>21909493</v>
      </c>
      <c r="C270" s="228" t="s">
        <v>647</v>
      </c>
      <c r="D270" s="229" t="s">
        <v>648</v>
      </c>
      <c r="E270" s="196">
        <v>14</v>
      </c>
      <c r="F270" s="184">
        <f t="shared" si="190"/>
        <v>16.5</v>
      </c>
      <c r="G270" s="185">
        <f t="shared" si="191"/>
        <v>11</v>
      </c>
      <c r="H270" s="85">
        <f t="shared" si="192"/>
        <v>11</v>
      </c>
      <c r="I270" s="196">
        <v>3.26</v>
      </c>
      <c r="J270" s="185">
        <f t="shared" si="193"/>
        <v>16</v>
      </c>
      <c r="K270" s="196">
        <v>7.2</v>
      </c>
      <c r="L270" s="185">
        <f t="shared" si="194"/>
        <v>8</v>
      </c>
      <c r="M270" s="85">
        <f t="shared" si="195"/>
        <v>12</v>
      </c>
      <c r="N270" s="197" t="s">
        <v>1025</v>
      </c>
      <c r="O270" s="197">
        <v>50</v>
      </c>
      <c r="P270" s="186">
        <f t="shared" si="196"/>
        <v>0</v>
      </c>
      <c r="Q270" s="185" t="str">
        <f t="shared" si="197"/>
        <v>DSP</v>
      </c>
      <c r="R270" s="196">
        <v>37.200000000000003</v>
      </c>
      <c r="S270" s="185">
        <f t="shared" si="198"/>
        <v>2.5</v>
      </c>
      <c r="T270" s="85">
        <f t="shared" si="199"/>
        <v>5</v>
      </c>
      <c r="U270" s="187" t="s">
        <v>1025</v>
      </c>
      <c r="V270" s="185" t="str">
        <f t="shared" si="200"/>
        <v>DSP</v>
      </c>
      <c r="W270" s="196">
        <v>-30</v>
      </c>
      <c r="X270" s="185">
        <f t="shared" si="201"/>
        <v>0</v>
      </c>
      <c r="Y270" s="196">
        <v>0</v>
      </c>
      <c r="Z270" s="185">
        <f t="shared" si="202"/>
        <v>5</v>
      </c>
      <c r="AA270" s="85">
        <f t="shared" si="203"/>
        <v>10</v>
      </c>
      <c r="AB270" s="266" t="s">
        <v>1025</v>
      </c>
      <c r="AC270" s="185" t="str">
        <f t="shared" si="204"/>
        <v>DSP</v>
      </c>
      <c r="AD270" s="86" t="str">
        <f t="shared" si="205"/>
        <v>DSP</v>
      </c>
      <c r="AE270" s="87">
        <f t="shared" si="206"/>
        <v>9.5</v>
      </c>
      <c r="AF270" s="88">
        <f t="shared" si="207"/>
        <v>9.5</v>
      </c>
      <c r="AG270" s="93">
        <f t="shared" ca="1" si="208"/>
        <v>462</v>
      </c>
      <c r="AH270" s="77">
        <f>IF(ISERROR(VLOOKUP(B270,'Notes Ecrit'!$A$2:$B$650,2,FALSE)),"ABI",(VLOOKUP(B270,'Notes Ecrit'!$A$2:$B$650,2,FALSE)))</f>
        <v>4</v>
      </c>
      <c r="AI270" s="88">
        <f t="shared" si="209"/>
        <v>4</v>
      </c>
      <c r="AJ270" s="94">
        <f t="shared" ca="1" si="210"/>
        <v>489</v>
      </c>
      <c r="AK270" s="307">
        <f t="shared" si="211"/>
        <v>6.75</v>
      </c>
      <c r="AL270" s="204"/>
      <c r="AM270" s="204"/>
      <c r="AN270" s="204"/>
      <c r="AO270" s="204"/>
      <c r="AP270" s="204"/>
    </row>
    <row r="271" spans="1:42" s="198" customFormat="1" ht="16.5" customHeight="1" thickBot="1" x14ac:dyDescent="0.3">
      <c r="A271" s="266" t="s">
        <v>1026</v>
      </c>
      <c r="B271" s="227">
        <v>21909068</v>
      </c>
      <c r="C271" s="228" t="s">
        <v>649</v>
      </c>
      <c r="D271" s="229" t="s">
        <v>160</v>
      </c>
      <c r="E271" s="196">
        <v>16</v>
      </c>
      <c r="F271" s="184">
        <f t="shared" si="190"/>
        <v>17.5</v>
      </c>
      <c r="G271" s="185">
        <f t="shared" si="191"/>
        <v>13</v>
      </c>
      <c r="H271" s="85">
        <f t="shared" si="192"/>
        <v>13</v>
      </c>
      <c r="I271" s="196">
        <v>3.16</v>
      </c>
      <c r="J271" s="185">
        <f t="shared" si="193"/>
        <v>18</v>
      </c>
      <c r="K271" s="196">
        <v>6.82</v>
      </c>
      <c r="L271" s="185">
        <f t="shared" si="194"/>
        <v>11</v>
      </c>
      <c r="M271" s="85">
        <f t="shared" si="195"/>
        <v>14.5</v>
      </c>
      <c r="N271" s="196">
        <v>70</v>
      </c>
      <c r="O271" s="197">
        <v>58</v>
      </c>
      <c r="P271" s="186">
        <f t="shared" si="196"/>
        <v>1.2068965517241379</v>
      </c>
      <c r="Q271" s="185">
        <f t="shared" si="197"/>
        <v>6.5</v>
      </c>
      <c r="R271" s="196">
        <v>48</v>
      </c>
      <c r="S271" s="185">
        <f t="shared" si="198"/>
        <v>5</v>
      </c>
      <c r="T271" s="85">
        <f t="shared" si="199"/>
        <v>11.5</v>
      </c>
      <c r="U271" s="187">
        <v>25.5</v>
      </c>
      <c r="V271" s="185">
        <f t="shared" si="200"/>
        <v>5</v>
      </c>
      <c r="W271" s="196">
        <v>3</v>
      </c>
      <c r="X271" s="185">
        <f t="shared" si="201"/>
        <v>3.25</v>
      </c>
      <c r="Y271" s="196">
        <v>8</v>
      </c>
      <c r="Z271" s="185">
        <f t="shared" si="202"/>
        <v>1</v>
      </c>
      <c r="AA271" s="85">
        <f t="shared" si="203"/>
        <v>9.25</v>
      </c>
      <c r="AB271" s="266">
        <v>40.200000000000003</v>
      </c>
      <c r="AC271" s="185">
        <f t="shared" si="204"/>
        <v>10</v>
      </c>
      <c r="AD271" s="86">
        <f t="shared" si="205"/>
        <v>10</v>
      </c>
      <c r="AE271" s="87">
        <f t="shared" si="206"/>
        <v>11.65</v>
      </c>
      <c r="AF271" s="88">
        <f t="shared" si="207"/>
        <v>11.65</v>
      </c>
      <c r="AG271" s="93">
        <f t="shared" ca="1" si="208"/>
        <v>235</v>
      </c>
      <c r="AH271" s="77">
        <f>IF(ISERROR(VLOOKUP(B271,'Notes Ecrit'!$A$2:$B$650,2,FALSE)),"ABI",(VLOOKUP(B271,'Notes Ecrit'!$A$2:$B$650,2,FALSE)))</f>
        <v>3</v>
      </c>
      <c r="AI271" s="88">
        <f t="shared" si="209"/>
        <v>3</v>
      </c>
      <c r="AJ271" s="94">
        <f t="shared" ca="1" si="210"/>
        <v>555</v>
      </c>
      <c r="AK271" s="307">
        <f t="shared" si="211"/>
        <v>7.3250000000000002</v>
      </c>
      <c r="AL271" s="26"/>
      <c r="AM271" s="26"/>
      <c r="AN271" s="26"/>
      <c r="AO271" s="26"/>
      <c r="AP271" s="26"/>
    </row>
    <row r="272" spans="1:42" ht="16.5" customHeight="1" thickBot="1" x14ac:dyDescent="0.3">
      <c r="A272" s="266" t="s">
        <v>74</v>
      </c>
      <c r="B272" s="227">
        <v>21914899</v>
      </c>
      <c r="C272" s="228" t="s">
        <v>215</v>
      </c>
      <c r="D272" s="229" t="s">
        <v>381</v>
      </c>
      <c r="E272" s="196">
        <v>10</v>
      </c>
      <c r="F272" s="184">
        <f t="shared" si="190"/>
        <v>14.5</v>
      </c>
      <c r="G272" s="185">
        <f t="shared" si="191"/>
        <v>10</v>
      </c>
      <c r="H272" s="85">
        <f t="shared" si="192"/>
        <v>10</v>
      </c>
      <c r="I272" s="196" t="s">
        <v>329</v>
      </c>
      <c r="J272" s="185">
        <f t="shared" si="193"/>
        <v>0</v>
      </c>
      <c r="K272" s="196" t="s">
        <v>329</v>
      </c>
      <c r="L272" s="185">
        <f t="shared" si="194"/>
        <v>0</v>
      </c>
      <c r="M272" s="85">
        <f t="shared" si="195"/>
        <v>0</v>
      </c>
      <c r="N272" s="196" t="s">
        <v>329</v>
      </c>
      <c r="O272" s="197"/>
      <c r="P272" s="186">
        <f t="shared" si="196"/>
        <v>0</v>
      </c>
      <c r="Q272" s="185">
        <f t="shared" si="197"/>
        <v>0</v>
      </c>
      <c r="R272" s="196" t="s">
        <v>329</v>
      </c>
      <c r="S272" s="185">
        <f t="shared" si="198"/>
        <v>0</v>
      </c>
      <c r="T272" s="85">
        <f t="shared" si="199"/>
        <v>0</v>
      </c>
      <c r="U272" s="187" t="s">
        <v>329</v>
      </c>
      <c r="V272" s="185">
        <f t="shared" si="200"/>
        <v>0</v>
      </c>
      <c r="W272" s="196" t="s">
        <v>329</v>
      </c>
      <c r="X272" s="185">
        <f t="shared" si="201"/>
        <v>0</v>
      </c>
      <c r="Y272" s="196" t="s">
        <v>329</v>
      </c>
      <c r="Z272" s="185">
        <f t="shared" si="202"/>
        <v>0</v>
      </c>
      <c r="AA272" s="85">
        <f t="shared" si="203"/>
        <v>0</v>
      </c>
      <c r="AB272" s="266" t="s">
        <v>329</v>
      </c>
      <c r="AC272" s="185">
        <f t="shared" si="204"/>
        <v>0</v>
      </c>
      <c r="AD272" s="86">
        <f t="shared" si="205"/>
        <v>0</v>
      </c>
      <c r="AE272" s="87">
        <f t="shared" si="206"/>
        <v>2</v>
      </c>
      <c r="AF272" s="88">
        <f t="shared" si="207"/>
        <v>2</v>
      </c>
      <c r="AG272" s="93">
        <f t="shared" ca="1" si="208"/>
        <v>582</v>
      </c>
      <c r="AH272" s="77" t="str">
        <f>IF(ISERROR(VLOOKUP(B272,'Notes Ecrit'!$A$2:$B$650,2,FALSE)),"ABI",(VLOOKUP(B272,'Notes Ecrit'!$A$2:$B$650,2,FALSE)))</f>
        <v>ABI</v>
      </c>
      <c r="AI272" s="88">
        <f t="shared" si="209"/>
        <v>0</v>
      </c>
      <c r="AJ272" s="94">
        <f t="shared" ca="1" si="210"/>
        <v>591</v>
      </c>
      <c r="AK272" s="307" t="str">
        <f t="shared" si="211"/>
        <v>DEF</v>
      </c>
    </row>
    <row r="273" spans="1:42" ht="16.5" hidden="1" customHeight="1" thickBot="1" x14ac:dyDescent="0.3">
      <c r="A273" s="266" t="s">
        <v>1026</v>
      </c>
      <c r="B273" s="193">
        <v>21907124</v>
      </c>
      <c r="C273" s="208" t="s">
        <v>652</v>
      </c>
      <c r="D273" s="203" t="s">
        <v>281</v>
      </c>
      <c r="E273" s="196" t="s">
        <v>329</v>
      </c>
      <c r="F273" s="184" t="str">
        <f t="shared" si="190"/>
        <v>ABI</v>
      </c>
      <c r="G273" s="185">
        <f t="shared" si="191"/>
        <v>0</v>
      </c>
      <c r="H273" s="85">
        <f t="shared" si="192"/>
        <v>0</v>
      </c>
      <c r="I273" s="196" t="s">
        <v>329</v>
      </c>
      <c r="J273" s="185">
        <f t="shared" si="193"/>
        <v>0</v>
      </c>
      <c r="K273" s="196" t="s">
        <v>329</v>
      </c>
      <c r="L273" s="185">
        <f t="shared" si="194"/>
        <v>0</v>
      </c>
      <c r="M273" s="85">
        <f t="shared" si="195"/>
        <v>0</v>
      </c>
      <c r="N273" s="196" t="s">
        <v>329</v>
      </c>
      <c r="O273" s="197"/>
      <c r="P273" s="186">
        <f t="shared" si="196"/>
        <v>0</v>
      </c>
      <c r="Q273" s="185">
        <f t="shared" si="197"/>
        <v>0</v>
      </c>
      <c r="R273" s="196" t="s">
        <v>329</v>
      </c>
      <c r="S273" s="185">
        <f t="shared" si="198"/>
        <v>0</v>
      </c>
      <c r="T273" s="85">
        <f t="shared" si="199"/>
        <v>0</v>
      </c>
      <c r="U273" s="187" t="s">
        <v>329</v>
      </c>
      <c r="V273" s="185">
        <f t="shared" si="200"/>
        <v>0</v>
      </c>
      <c r="W273" s="196" t="s">
        <v>329</v>
      </c>
      <c r="X273" s="185">
        <f t="shared" si="201"/>
        <v>0</v>
      </c>
      <c r="Y273" s="196" t="s">
        <v>329</v>
      </c>
      <c r="Z273" s="185">
        <f t="shared" si="202"/>
        <v>0</v>
      </c>
      <c r="AA273" s="85">
        <f t="shared" si="203"/>
        <v>0</v>
      </c>
      <c r="AB273" s="266" t="s">
        <v>329</v>
      </c>
      <c r="AC273" s="185">
        <f t="shared" si="204"/>
        <v>0</v>
      </c>
      <c r="AD273" s="86">
        <f t="shared" si="205"/>
        <v>0</v>
      </c>
      <c r="AE273" s="87">
        <f t="shared" si="206"/>
        <v>0</v>
      </c>
      <c r="AF273" s="88">
        <f t="shared" si="207"/>
        <v>0</v>
      </c>
      <c r="AG273" s="93">
        <f t="shared" ca="1" si="208"/>
        <v>584</v>
      </c>
      <c r="AH273" s="77" t="str">
        <f>IF(ISERROR(VLOOKUP(B273,'Notes Ecrit'!$A$2:$B$650,2,FALSE)),"ABI",(VLOOKUP(B273,'Notes Ecrit'!$A$2:$B$650,2,FALSE)))</f>
        <v>ABI</v>
      </c>
      <c r="AI273" s="88">
        <f t="shared" si="209"/>
        <v>0</v>
      </c>
      <c r="AJ273" s="94">
        <f t="shared" ca="1" si="210"/>
        <v>591</v>
      </c>
      <c r="AK273" s="307" t="str">
        <f t="shared" si="211"/>
        <v>DEF</v>
      </c>
    </row>
    <row r="274" spans="1:42" ht="16.5" customHeight="1" thickBot="1" x14ac:dyDescent="0.3">
      <c r="A274" s="266" t="s">
        <v>74</v>
      </c>
      <c r="B274" s="193">
        <v>21902689</v>
      </c>
      <c r="C274" s="208" t="s">
        <v>650</v>
      </c>
      <c r="D274" s="203" t="s">
        <v>122</v>
      </c>
      <c r="E274" s="196">
        <v>10</v>
      </c>
      <c r="F274" s="184">
        <f t="shared" si="190"/>
        <v>14.5</v>
      </c>
      <c r="G274" s="185">
        <f t="shared" si="191"/>
        <v>10</v>
      </c>
      <c r="H274" s="85">
        <f t="shared" si="192"/>
        <v>10</v>
      </c>
      <c r="I274" s="196">
        <v>3.72</v>
      </c>
      <c r="J274" s="185">
        <f t="shared" si="193"/>
        <v>13</v>
      </c>
      <c r="K274" s="196">
        <v>8.31</v>
      </c>
      <c r="L274" s="185">
        <f t="shared" si="194"/>
        <v>7</v>
      </c>
      <c r="M274" s="85">
        <f t="shared" si="195"/>
        <v>10</v>
      </c>
      <c r="N274" s="196">
        <v>37.5</v>
      </c>
      <c r="O274" s="197">
        <v>63</v>
      </c>
      <c r="P274" s="186">
        <f t="shared" si="196"/>
        <v>0.59523809523809523</v>
      </c>
      <c r="Q274" s="185">
        <f t="shared" si="197"/>
        <v>5.5</v>
      </c>
      <c r="R274" s="196">
        <v>30.6</v>
      </c>
      <c r="S274" s="185">
        <f t="shared" si="198"/>
        <v>5</v>
      </c>
      <c r="T274" s="85">
        <f t="shared" si="199"/>
        <v>10.5</v>
      </c>
      <c r="U274" s="187">
        <v>27.22</v>
      </c>
      <c r="V274" s="185">
        <f t="shared" si="200"/>
        <v>5.25</v>
      </c>
      <c r="W274" s="196">
        <v>8</v>
      </c>
      <c r="X274" s="185">
        <f t="shared" si="201"/>
        <v>3.75</v>
      </c>
      <c r="Y274" s="196">
        <v>1</v>
      </c>
      <c r="Z274" s="185">
        <f t="shared" si="202"/>
        <v>4.5</v>
      </c>
      <c r="AA274" s="85">
        <f t="shared" si="203"/>
        <v>13.5</v>
      </c>
      <c r="AB274" s="266">
        <v>44.85</v>
      </c>
      <c r="AC274" s="185">
        <f t="shared" si="204"/>
        <v>11</v>
      </c>
      <c r="AD274" s="86">
        <f t="shared" si="205"/>
        <v>11</v>
      </c>
      <c r="AE274" s="87">
        <f t="shared" si="206"/>
        <v>11</v>
      </c>
      <c r="AF274" s="88">
        <f t="shared" si="207"/>
        <v>11</v>
      </c>
      <c r="AG274" s="93">
        <f t="shared" ca="1" si="208"/>
        <v>318</v>
      </c>
      <c r="AH274" s="77">
        <f>IF(ISERROR(VLOOKUP(B274,'Notes Ecrit'!$A$2:$B$650,2,FALSE)),"ABI",(VLOOKUP(B274,'Notes Ecrit'!$A$2:$B$650,2,FALSE)))</f>
        <v>8.5</v>
      </c>
      <c r="AI274" s="88">
        <f t="shared" si="209"/>
        <v>8.5</v>
      </c>
      <c r="AJ274" s="94">
        <f t="shared" ca="1" si="210"/>
        <v>83</v>
      </c>
      <c r="AK274" s="307">
        <f t="shared" si="211"/>
        <v>9.75</v>
      </c>
      <c r="AL274" s="207"/>
      <c r="AM274" s="207"/>
      <c r="AN274" s="207"/>
      <c r="AO274" s="207"/>
      <c r="AP274" s="207"/>
    </row>
    <row r="275" spans="1:42" s="209" customFormat="1" ht="16.5" hidden="1" customHeight="1" thickBot="1" x14ac:dyDescent="0.3">
      <c r="A275" s="266" t="s">
        <v>1026</v>
      </c>
      <c r="B275" s="227">
        <v>21712856</v>
      </c>
      <c r="C275" s="228" t="s">
        <v>654</v>
      </c>
      <c r="D275" s="229" t="s">
        <v>291</v>
      </c>
      <c r="E275" s="196" t="s">
        <v>329</v>
      </c>
      <c r="F275" s="184" t="str">
        <f t="shared" si="190"/>
        <v>ABI</v>
      </c>
      <c r="G275" s="185">
        <f t="shared" si="191"/>
        <v>0</v>
      </c>
      <c r="H275" s="85">
        <f t="shared" si="192"/>
        <v>0</v>
      </c>
      <c r="I275" s="196" t="s">
        <v>329</v>
      </c>
      <c r="J275" s="185">
        <f t="shared" si="193"/>
        <v>0</v>
      </c>
      <c r="K275" s="196" t="s">
        <v>329</v>
      </c>
      <c r="L275" s="185">
        <f t="shared" si="194"/>
        <v>0</v>
      </c>
      <c r="M275" s="85">
        <f t="shared" si="195"/>
        <v>0</v>
      </c>
      <c r="N275" s="196" t="s">
        <v>329</v>
      </c>
      <c r="O275" s="197"/>
      <c r="P275" s="186">
        <f t="shared" si="196"/>
        <v>0</v>
      </c>
      <c r="Q275" s="185">
        <f t="shared" si="197"/>
        <v>0</v>
      </c>
      <c r="R275" s="196" t="s">
        <v>329</v>
      </c>
      <c r="S275" s="185">
        <f t="shared" si="198"/>
        <v>0</v>
      </c>
      <c r="T275" s="85">
        <f t="shared" si="199"/>
        <v>0</v>
      </c>
      <c r="U275" s="187" t="s">
        <v>329</v>
      </c>
      <c r="V275" s="185">
        <f t="shared" si="200"/>
        <v>0</v>
      </c>
      <c r="W275" s="196" t="s">
        <v>329</v>
      </c>
      <c r="X275" s="185">
        <f t="shared" si="201"/>
        <v>0</v>
      </c>
      <c r="Y275" s="196" t="s">
        <v>329</v>
      </c>
      <c r="Z275" s="185">
        <f t="shared" si="202"/>
        <v>0</v>
      </c>
      <c r="AA275" s="85">
        <f t="shared" si="203"/>
        <v>0</v>
      </c>
      <c r="AB275" s="266" t="s">
        <v>329</v>
      </c>
      <c r="AC275" s="185">
        <f t="shared" si="204"/>
        <v>0</v>
      </c>
      <c r="AD275" s="86">
        <f t="shared" si="205"/>
        <v>0</v>
      </c>
      <c r="AE275" s="87">
        <f t="shared" si="206"/>
        <v>0</v>
      </c>
      <c r="AF275" s="88">
        <f t="shared" si="207"/>
        <v>0</v>
      </c>
      <c r="AG275" s="93">
        <f t="shared" ca="1" si="208"/>
        <v>584</v>
      </c>
      <c r="AH275" s="77">
        <f>IF(ISERROR(VLOOKUP(B275,'Notes Ecrit'!$A$2:$B$650,2,FALSE)),"ABI",(VLOOKUP(B275,'Notes Ecrit'!$A$2:$B$650,2,FALSE)))</f>
        <v>5.5</v>
      </c>
      <c r="AI275" s="88">
        <f t="shared" si="209"/>
        <v>5.5</v>
      </c>
      <c r="AJ275" s="94">
        <f t="shared" ca="1" si="210"/>
        <v>353</v>
      </c>
      <c r="AK275" s="307">
        <f t="shared" si="211"/>
        <v>2.75</v>
      </c>
      <c r="AL275" s="26"/>
      <c r="AM275" s="26"/>
      <c r="AN275" s="26"/>
      <c r="AO275" s="26"/>
      <c r="AP275" s="26"/>
    </row>
    <row r="276" spans="1:42" s="209" customFormat="1" ht="16.5" customHeight="1" thickBot="1" x14ac:dyDescent="0.3">
      <c r="A276" s="266" t="s">
        <v>1026</v>
      </c>
      <c r="B276" s="227">
        <v>21810378</v>
      </c>
      <c r="C276" s="228" t="s">
        <v>651</v>
      </c>
      <c r="D276" s="229" t="s">
        <v>43</v>
      </c>
      <c r="E276" s="196">
        <v>21</v>
      </c>
      <c r="F276" s="184">
        <f t="shared" si="190"/>
        <v>20</v>
      </c>
      <c r="G276" s="185">
        <f t="shared" si="191"/>
        <v>18</v>
      </c>
      <c r="H276" s="85">
        <f t="shared" si="192"/>
        <v>18</v>
      </c>
      <c r="I276" s="196">
        <v>3.2</v>
      </c>
      <c r="J276" s="185">
        <f t="shared" si="193"/>
        <v>17</v>
      </c>
      <c r="K276" s="196">
        <v>6.74</v>
      </c>
      <c r="L276" s="185">
        <f t="shared" si="194"/>
        <v>12</v>
      </c>
      <c r="M276" s="85">
        <f t="shared" si="195"/>
        <v>14.5</v>
      </c>
      <c r="N276" s="196">
        <v>82</v>
      </c>
      <c r="O276" s="197">
        <v>70</v>
      </c>
      <c r="P276" s="186">
        <f t="shared" si="196"/>
        <v>1.1714285714285715</v>
      </c>
      <c r="Q276" s="185">
        <f t="shared" si="197"/>
        <v>6</v>
      </c>
      <c r="R276" s="196">
        <v>47.1</v>
      </c>
      <c r="S276" s="185">
        <f t="shared" si="198"/>
        <v>5</v>
      </c>
      <c r="T276" s="85">
        <f t="shared" si="199"/>
        <v>11</v>
      </c>
      <c r="U276" s="187">
        <v>25</v>
      </c>
      <c r="V276" s="185">
        <f t="shared" si="200"/>
        <v>5.25</v>
      </c>
      <c r="W276" s="196">
        <v>3</v>
      </c>
      <c r="X276" s="185">
        <f t="shared" si="201"/>
        <v>3.25</v>
      </c>
      <c r="Y276" s="196">
        <v>4</v>
      </c>
      <c r="Z276" s="185">
        <f t="shared" si="202"/>
        <v>3</v>
      </c>
      <c r="AA276" s="85">
        <f t="shared" si="203"/>
        <v>11.5</v>
      </c>
      <c r="AB276" s="266">
        <v>40.119999999999997</v>
      </c>
      <c r="AC276" s="185">
        <f t="shared" si="204"/>
        <v>10</v>
      </c>
      <c r="AD276" s="86">
        <f t="shared" si="205"/>
        <v>10</v>
      </c>
      <c r="AE276" s="87">
        <f t="shared" si="206"/>
        <v>13</v>
      </c>
      <c r="AF276" s="88">
        <f t="shared" si="207"/>
        <v>13</v>
      </c>
      <c r="AG276" s="93">
        <f t="shared" ca="1" si="208"/>
        <v>86</v>
      </c>
      <c r="AH276" s="77">
        <f>IF(ISERROR(VLOOKUP(B276,'Notes Ecrit'!$A$2:$B$650,2,FALSE)),"ABI",(VLOOKUP(B276,'Notes Ecrit'!$A$2:$B$650,2,FALSE)))</f>
        <v>8.5</v>
      </c>
      <c r="AI276" s="88">
        <f t="shared" si="209"/>
        <v>8.5</v>
      </c>
      <c r="AJ276" s="94">
        <f t="shared" ca="1" si="210"/>
        <v>83</v>
      </c>
      <c r="AK276" s="307">
        <f t="shared" si="211"/>
        <v>10.75</v>
      </c>
      <c r="AL276" s="26"/>
      <c r="AM276" s="26"/>
      <c r="AN276" s="26"/>
      <c r="AO276" s="26"/>
      <c r="AP276" s="26"/>
    </row>
    <row r="277" spans="1:42" ht="16.5" customHeight="1" thickBot="1" x14ac:dyDescent="0.3">
      <c r="A277" s="266" t="s">
        <v>1026</v>
      </c>
      <c r="B277" s="227">
        <v>21814960</v>
      </c>
      <c r="C277" s="229" t="s">
        <v>217</v>
      </c>
      <c r="D277" s="229" t="s">
        <v>212</v>
      </c>
      <c r="E277" s="196">
        <v>14</v>
      </c>
      <c r="F277" s="184">
        <f t="shared" si="190"/>
        <v>16.5</v>
      </c>
      <c r="G277" s="185">
        <f t="shared" si="191"/>
        <v>11</v>
      </c>
      <c r="H277" s="85">
        <f t="shared" si="192"/>
        <v>11</v>
      </c>
      <c r="I277" s="196">
        <v>3.09</v>
      </c>
      <c r="J277" s="185">
        <f t="shared" si="193"/>
        <v>19</v>
      </c>
      <c r="K277" s="196">
        <v>6.76</v>
      </c>
      <c r="L277" s="185">
        <f t="shared" si="194"/>
        <v>11</v>
      </c>
      <c r="M277" s="85">
        <f t="shared" si="195"/>
        <v>15</v>
      </c>
      <c r="N277" s="196">
        <v>46</v>
      </c>
      <c r="O277" s="197">
        <v>69</v>
      </c>
      <c r="P277" s="186">
        <f t="shared" si="196"/>
        <v>0.66666666666666663</v>
      </c>
      <c r="Q277" s="185">
        <f t="shared" si="197"/>
        <v>3.5</v>
      </c>
      <c r="R277" s="196">
        <v>42.4</v>
      </c>
      <c r="S277" s="185">
        <f t="shared" si="198"/>
        <v>3.5</v>
      </c>
      <c r="T277" s="85">
        <f t="shared" si="199"/>
        <v>7</v>
      </c>
      <c r="U277" s="187">
        <v>25.88</v>
      </c>
      <c r="V277" s="185">
        <f t="shared" si="200"/>
        <v>5</v>
      </c>
      <c r="W277" s="196">
        <v>-3</v>
      </c>
      <c r="X277" s="185">
        <f t="shared" si="201"/>
        <v>1.75</v>
      </c>
      <c r="Y277" s="196">
        <v>0</v>
      </c>
      <c r="Z277" s="185">
        <f t="shared" si="202"/>
        <v>5</v>
      </c>
      <c r="AA277" s="85">
        <f t="shared" si="203"/>
        <v>11.75</v>
      </c>
      <c r="AB277" s="266">
        <v>49.79</v>
      </c>
      <c r="AC277" s="185">
        <f t="shared" si="204"/>
        <v>5</v>
      </c>
      <c r="AD277" s="86">
        <f t="shared" si="205"/>
        <v>5</v>
      </c>
      <c r="AE277" s="87">
        <f t="shared" si="206"/>
        <v>9.9499999999999993</v>
      </c>
      <c r="AF277" s="88">
        <f t="shared" si="207"/>
        <v>9.9499999999999993</v>
      </c>
      <c r="AG277" s="93">
        <f t="shared" ca="1" si="208"/>
        <v>431</v>
      </c>
      <c r="AH277" s="77">
        <f>IF(ISERROR(VLOOKUP(B277,'Notes Ecrit'!$A$2:$B$650,2,FALSE)),"ABI",(VLOOKUP(B277,'Notes Ecrit'!$A$2:$B$650,2,FALSE)))</f>
        <v>3</v>
      </c>
      <c r="AI277" s="88">
        <f t="shared" si="209"/>
        <v>3</v>
      </c>
      <c r="AJ277" s="94">
        <f t="shared" ca="1" si="210"/>
        <v>555</v>
      </c>
      <c r="AK277" s="307">
        <f t="shared" si="211"/>
        <v>6.4749999999999996</v>
      </c>
    </row>
    <row r="278" spans="1:42" s="209" customFormat="1" ht="16.5" customHeight="1" thickBot="1" x14ac:dyDescent="0.3">
      <c r="A278" s="266" t="s">
        <v>74</v>
      </c>
      <c r="B278" s="227">
        <v>21809255</v>
      </c>
      <c r="C278" s="228" t="s">
        <v>653</v>
      </c>
      <c r="D278" s="229" t="s">
        <v>507</v>
      </c>
      <c r="E278" s="196">
        <v>10</v>
      </c>
      <c r="F278" s="184">
        <f t="shared" si="190"/>
        <v>14.5</v>
      </c>
      <c r="G278" s="185">
        <f t="shared" si="191"/>
        <v>10</v>
      </c>
      <c r="H278" s="85">
        <f t="shared" si="192"/>
        <v>10</v>
      </c>
      <c r="I278" s="196">
        <v>3.68</v>
      </c>
      <c r="J278" s="185">
        <f t="shared" si="193"/>
        <v>13</v>
      </c>
      <c r="K278" s="196">
        <v>8.26</v>
      </c>
      <c r="L278" s="185">
        <f t="shared" si="194"/>
        <v>7</v>
      </c>
      <c r="M278" s="85">
        <f t="shared" si="195"/>
        <v>10</v>
      </c>
      <c r="N278" s="196">
        <v>34</v>
      </c>
      <c r="O278" s="197">
        <v>61</v>
      </c>
      <c r="P278" s="186">
        <f t="shared" si="196"/>
        <v>0.55737704918032782</v>
      </c>
      <c r="Q278" s="185">
        <f t="shared" si="197"/>
        <v>5.5</v>
      </c>
      <c r="R278" s="196">
        <v>25.4</v>
      </c>
      <c r="S278" s="185">
        <f t="shared" si="198"/>
        <v>3.5</v>
      </c>
      <c r="T278" s="85">
        <f t="shared" si="199"/>
        <v>9</v>
      </c>
      <c r="U278" s="187">
        <v>28.2</v>
      </c>
      <c r="V278" s="185">
        <f t="shared" si="200"/>
        <v>4.75</v>
      </c>
      <c r="W278" s="196">
        <v>4</v>
      </c>
      <c r="X278" s="185">
        <f t="shared" si="201"/>
        <v>3.25</v>
      </c>
      <c r="Y278" s="196">
        <v>1</v>
      </c>
      <c r="Z278" s="185">
        <f t="shared" si="202"/>
        <v>4.5</v>
      </c>
      <c r="AA278" s="85">
        <f t="shared" si="203"/>
        <v>12.5</v>
      </c>
      <c r="AB278" s="266" t="s">
        <v>329</v>
      </c>
      <c r="AC278" s="185">
        <f t="shared" si="204"/>
        <v>0</v>
      </c>
      <c r="AD278" s="86">
        <f t="shared" si="205"/>
        <v>0</v>
      </c>
      <c r="AE278" s="87">
        <f t="shared" si="206"/>
        <v>8.3000000000000007</v>
      </c>
      <c r="AF278" s="88">
        <f t="shared" si="207"/>
        <v>8.3000000000000007</v>
      </c>
      <c r="AG278" s="93">
        <f t="shared" ca="1" si="208"/>
        <v>542</v>
      </c>
      <c r="AH278" s="77">
        <f>IF(ISERROR(VLOOKUP(B278,'Notes Ecrit'!$A$2:$B$650,2,FALSE)),"ABI",(VLOOKUP(B278,'Notes Ecrit'!$A$2:$B$650,2,FALSE)))</f>
        <v>4</v>
      </c>
      <c r="AI278" s="88">
        <f t="shared" si="209"/>
        <v>4</v>
      </c>
      <c r="AJ278" s="94">
        <f t="shared" ca="1" si="210"/>
        <v>489</v>
      </c>
      <c r="AK278" s="307">
        <f t="shared" si="211"/>
        <v>6.15</v>
      </c>
      <c r="AL278" s="26"/>
      <c r="AM278" s="26"/>
      <c r="AN278" s="26"/>
      <c r="AO278" s="26"/>
      <c r="AP278" s="26"/>
    </row>
    <row r="279" spans="1:42" s="207" customFormat="1" ht="16.5" customHeight="1" thickBot="1" x14ac:dyDescent="0.3">
      <c r="A279" s="266" t="s">
        <v>1026</v>
      </c>
      <c r="B279" s="193">
        <v>21909868</v>
      </c>
      <c r="C279" s="208" t="s">
        <v>218</v>
      </c>
      <c r="D279" s="203" t="s">
        <v>129</v>
      </c>
      <c r="E279" s="196">
        <v>18</v>
      </c>
      <c r="F279" s="184">
        <f t="shared" si="190"/>
        <v>18.5</v>
      </c>
      <c r="G279" s="185">
        <f t="shared" si="191"/>
        <v>15</v>
      </c>
      <c r="H279" s="85">
        <f t="shared" si="192"/>
        <v>15</v>
      </c>
      <c r="I279" s="196">
        <v>2.99</v>
      </c>
      <c r="J279" s="185">
        <f t="shared" si="193"/>
        <v>20</v>
      </c>
      <c r="K279" s="196">
        <v>6.52</v>
      </c>
      <c r="L279" s="185">
        <f t="shared" si="194"/>
        <v>13</v>
      </c>
      <c r="M279" s="85">
        <f t="shared" si="195"/>
        <v>16.5</v>
      </c>
      <c r="N279" s="196">
        <v>46</v>
      </c>
      <c r="O279" s="197">
        <v>59</v>
      </c>
      <c r="P279" s="186">
        <f t="shared" si="196"/>
        <v>0.77966101694915257</v>
      </c>
      <c r="Q279" s="185">
        <f t="shared" si="197"/>
        <v>4</v>
      </c>
      <c r="R279" s="196">
        <v>48</v>
      </c>
      <c r="S279" s="185">
        <f t="shared" si="198"/>
        <v>5</v>
      </c>
      <c r="T279" s="85">
        <f t="shared" si="199"/>
        <v>9</v>
      </c>
      <c r="U279" s="381">
        <v>22.51</v>
      </c>
      <c r="V279" s="185">
        <f t="shared" si="200"/>
        <v>6.5</v>
      </c>
      <c r="W279" s="196">
        <v>1</v>
      </c>
      <c r="X279" s="185">
        <f t="shared" si="201"/>
        <v>2.75</v>
      </c>
      <c r="Y279" s="196">
        <v>4</v>
      </c>
      <c r="Z279" s="185">
        <f t="shared" si="202"/>
        <v>3</v>
      </c>
      <c r="AA279" s="85">
        <f t="shared" si="203"/>
        <v>12.25</v>
      </c>
      <c r="AB279" s="266">
        <v>49.68</v>
      </c>
      <c r="AC279" s="185">
        <f t="shared" si="204"/>
        <v>5</v>
      </c>
      <c r="AD279" s="86">
        <f t="shared" si="205"/>
        <v>5</v>
      </c>
      <c r="AE279" s="87">
        <f t="shared" si="206"/>
        <v>11.55</v>
      </c>
      <c r="AF279" s="88">
        <f t="shared" si="207"/>
        <v>11.55</v>
      </c>
      <c r="AG279" s="93">
        <f t="shared" ca="1" si="208"/>
        <v>249</v>
      </c>
      <c r="AH279" s="77">
        <f>IF(ISERROR(VLOOKUP(B279,'Notes Ecrit'!$A$2:$B$650,2,FALSE)),"ABI",(VLOOKUP(B279,'Notes Ecrit'!$A$2:$B$650,2,FALSE)))</f>
        <v>6.5</v>
      </c>
      <c r="AI279" s="88">
        <f t="shared" si="209"/>
        <v>6.5</v>
      </c>
      <c r="AJ279" s="94">
        <f t="shared" ca="1" si="210"/>
        <v>238</v>
      </c>
      <c r="AK279" s="307">
        <f t="shared" si="211"/>
        <v>9.0250000000000004</v>
      </c>
      <c r="AL279" s="26"/>
      <c r="AM279" s="26"/>
      <c r="AN279" s="26"/>
      <c r="AO279" s="26"/>
      <c r="AP279" s="26"/>
    </row>
    <row r="280" spans="1:42" ht="16.5" customHeight="1" thickBot="1" x14ac:dyDescent="0.3">
      <c r="A280" s="266" t="s">
        <v>74</v>
      </c>
      <c r="B280" s="193">
        <v>21816459</v>
      </c>
      <c r="C280" s="208" t="s">
        <v>218</v>
      </c>
      <c r="D280" s="203" t="s">
        <v>219</v>
      </c>
      <c r="E280" s="196">
        <v>10</v>
      </c>
      <c r="F280" s="184">
        <f t="shared" si="190"/>
        <v>14.5</v>
      </c>
      <c r="G280" s="185">
        <f t="shared" si="191"/>
        <v>10</v>
      </c>
      <c r="H280" s="85">
        <f t="shared" si="192"/>
        <v>10</v>
      </c>
      <c r="I280" s="196">
        <v>3.77</v>
      </c>
      <c r="J280" s="185">
        <f t="shared" si="193"/>
        <v>12</v>
      </c>
      <c r="K280" s="196">
        <v>8.56</v>
      </c>
      <c r="L280" s="185">
        <f t="shared" si="194"/>
        <v>5</v>
      </c>
      <c r="M280" s="85">
        <f t="shared" si="195"/>
        <v>8.5</v>
      </c>
      <c r="N280" s="196">
        <v>33</v>
      </c>
      <c r="O280" s="197">
        <v>64</v>
      </c>
      <c r="P280" s="186">
        <f t="shared" si="196"/>
        <v>0.515625</v>
      </c>
      <c r="Q280" s="185">
        <f t="shared" si="197"/>
        <v>5</v>
      </c>
      <c r="R280" s="196">
        <v>26.3</v>
      </c>
      <c r="S280" s="185">
        <f t="shared" si="198"/>
        <v>4</v>
      </c>
      <c r="T280" s="85">
        <f t="shared" si="199"/>
        <v>9</v>
      </c>
      <c r="U280" s="381">
        <v>30.85</v>
      </c>
      <c r="V280" s="185">
        <f t="shared" si="200"/>
        <v>3.5</v>
      </c>
      <c r="W280" s="196">
        <v>6</v>
      </c>
      <c r="X280" s="185">
        <f t="shared" si="201"/>
        <v>3.5</v>
      </c>
      <c r="Y280" s="196">
        <v>2</v>
      </c>
      <c r="Z280" s="185">
        <f t="shared" si="202"/>
        <v>4</v>
      </c>
      <c r="AA280" s="85">
        <f t="shared" si="203"/>
        <v>11</v>
      </c>
      <c r="AB280" s="266">
        <v>54.88</v>
      </c>
      <c r="AC280" s="185">
        <f t="shared" si="204"/>
        <v>7</v>
      </c>
      <c r="AD280" s="86">
        <f t="shared" si="205"/>
        <v>7</v>
      </c>
      <c r="AE280" s="87">
        <f t="shared" si="206"/>
        <v>9.1</v>
      </c>
      <c r="AF280" s="88">
        <f t="shared" si="207"/>
        <v>9.1</v>
      </c>
      <c r="AG280" s="93">
        <f t="shared" ca="1" si="208"/>
        <v>493</v>
      </c>
      <c r="AH280" s="77">
        <f>IF(ISERROR(VLOOKUP(B280,'Notes Ecrit'!$A$2:$B$650,2,FALSE)),"ABI",(VLOOKUP(B280,'Notes Ecrit'!$A$2:$B$650,2,FALSE)))</f>
        <v>2.5</v>
      </c>
      <c r="AI280" s="88">
        <f t="shared" si="209"/>
        <v>2.5</v>
      </c>
      <c r="AJ280" s="94">
        <f t="shared" ca="1" si="210"/>
        <v>573</v>
      </c>
      <c r="AK280" s="307">
        <f t="shared" si="211"/>
        <v>5.8</v>
      </c>
    </row>
    <row r="281" spans="1:42" s="198" customFormat="1" ht="16.5" customHeight="1" thickBot="1" x14ac:dyDescent="0.3">
      <c r="A281" s="266" t="s">
        <v>74</v>
      </c>
      <c r="B281" s="227">
        <v>21814677</v>
      </c>
      <c r="C281" s="228" t="s">
        <v>220</v>
      </c>
      <c r="D281" s="229" t="s">
        <v>221</v>
      </c>
      <c r="E281" s="196">
        <v>10</v>
      </c>
      <c r="F281" s="184">
        <f t="shared" si="190"/>
        <v>14.5</v>
      </c>
      <c r="G281" s="185">
        <f t="shared" si="191"/>
        <v>10</v>
      </c>
      <c r="H281" s="85">
        <f t="shared" si="192"/>
        <v>10</v>
      </c>
      <c r="I281" s="196">
        <v>3.59</v>
      </c>
      <c r="J281" s="185">
        <f t="shared" si="193"/>
        <v>15</v>
      </c>
      <c r="K281" s="196">
        <v>8.11</v>
      </c>
      <c r="L281" s="185">
        <f t="shared" si="194"/>
        <v>8</v>
      </c>
      <c r="M281" s="85">
        <f t="shared" si="195"/>
        <v>11.5</v>
      </c>
      <c r="N281" s="196">
        <v>41</v>
      </c>
      <c r="O281" s="197">
        <v>83</v>
      </c>
      <c r="P281" s="186">
        <f t="shared" si="196"/>
        <v>0.49397590361445781</v>
      </c>
      <c r="Q281" s="185">
        <f t="shared" si="197"/>
        <v>4.5</v>
      </c>
      <c r="R281" s="196">
        <v>34.6</v>
      </c>
      <c r="S281" s="185">
        <f t="shared" si="198"/>
        <v>6</v>
      </c>
      <c r="T281" s="85">
        <f t="shared" si="199"/>
        <v>10.5</v>
      </c>
      <c r="U281" s="187">
        <v>29.78</v>
      </c>
      <c r="V281" s="185">
        <f t="shared" si="200"/>
        <v>4</v>
      </c>
      <c r="W281" s="196">
        <v>0</v>
      </c>
      <c r="X281" s="185">
        <f t="shared" si="201"/>
        <v>2.5</v>
      </c>
      <c r="Y281" s="196">
        <v>4</v>
      </c>
      <c r="Z281" s="185">
        <f t="shared" si="202"/>
        <v>3</v>
      </c>
      <c r="AA281" s="85">
        <f t="shared" si="203"/>
        <v>9.5</v>
      </c>
      <c r="AB281" s="266" t="s">
        <v>1025</v>
      </c>
      <c r="AC281" s="185" t="str">
        <f t="shared" si="204"/>
        <v>DSP</v>
      </c>
      <c r="AD281" s="86" t="str">
        <f t="shared" si="205"/>
        <v>DSP</v>
      </c>
      <c r="AE281" s="87">
        <f t="shared" si="206"/>
        <v>10.375</v>
      </c>
      <c r="AF281" s="88">
        <f t="shared" si="207"/>
        <v>10.375</v>
      </c>
      <c r="AG281" s="93">
        <f t="shared" ca="1" si="208"/>
        <v>396</v>
      </c>
      <c r="AH281" s="77">
        <f>IF(ISERROR(VLOOKUP(B281,'Notes Ecrit'!$A$2:$B$650,2,FALSE)),"ABI",(VLOOKUP(B281,'Notes Ecrit'!$A$2:$B$650,2,FALSE)))</f>
        <v>3.5</v>
      </c>
      <c r="AI281" s="88">
        <f t="shared" si="209"/>
        <v>3.5</v>
      </c>
      <c r="AJ281" s="94">
        <f t="shared" ca="1" si="210"/>
        <v>529</v>
      </c>
      <c r="AK281" s="307">
        <f t="shared" si="211"/>
        <v>6.9375</v>
      </c>
      <c r="AL281" s="26"/>
      <c r="AM281" s="26"/>
      <c r="AN281" s="26"/>
      <c r="AO281" s="26"/>
      <c r="AP281" s="26"/>
    </row>
    <row r="282" spans="1:42" ht="16.5" customHeight="1" thickBot="1" x14ac:dyDescent="0.3">
      <c r="A282" s="266" t="s">
        <v>74</v>
      </c>
      <c r="B282" s="227">
        <v>21903271</v>
      </c>
      <c r="C282" s="228" t="s">
        <v>655</v>
      </c>
      <c r="D282" s="229" t="s">
        <v>144</v>
      </c>
      <c r="E282" s="196">
        <v>10</v>
      </c>
      <c r="F282" s="184">
        <f t="shared" si="190"/>
        <v>14.5</v>
      </c>
      <c r="G282" s="185">
        <f t="shared" si="191"/>
        <v>10</v>
      </c>
      <c r="H282" s="85">
        <f t="shared" si="192"/>
        <v>10</v>
      </c>
      <c r="I282" s="196">
        <v>3.86</v>
      </c>
      <c r="J282" s="185">
        <f t="shared" si="193"/>
        <v>10</v>
      </c>
      <c r="K282" s="196">
        <v>8.43</v>
      </c>
      <c r="L282" s="185">
        <f t="shared" si="194"/>
        <v>6</v>
      </c>
      <c r="M282" s="85">
        <f t="shared" si="195"/>
        <v>8</v>
      </c>
      <c r="N282" s="196">
        <v>38</v>
      </c>
      <c r="O282" s="197">
        <v>62</v>
      </c>
      <c r="P282" s="186">
        <f t="shared" si="196"/>
        <v>0.61290322580645162</v>
      </c>
      <c r="Q282" s="185">
        <f t="shared" si="197"/>
        <v>6</v>
      </c>
      <c r="R282" s="196">
        <v>28.5</v>
      </c>
      <c r="S282" s="185">
        <f t="shared" si="198"/>
        <v>4.5</v>
      </c>
      <c r="T282" s="85">
        <f t="shared" si="199"/>
        <v>10.5</v>
      </c>
      <c r="U282" s="187">
        <v>28.33</v>
      </c>
      <c r="V282" s="185">
        <f t="shared" si="200"/>
        <v>4.75</v>
      </c>
      <c r="W282" s="196">
        <v>5</v>
      </c>
      <c r="X282" s="185">
        <f t="shared" si="201"/>
        <v>3.5</v>
      </c>
      <c r="Y282" s="196">
        <v>10</v>
      </c>
      <c r="Z282" s="185">
        <f t="shared" si="202"/>
        <v>0</v>
      </c>
      <c r="AA282" s="85">
        <f t="shared" si="203"/>
        <v>8.25</v>
      </c>
      <c r="AB282" s="266">
        <v>29.7</v>
      </c>
      <c r="AC282" s="185">
        <f t="shared" si="204"/>
        <v>20</v>
      </c>
      <c r="AD282" s="86">
        <f t="shared" si="205"/>
        <v>20</v>
      </c>
      <c r="AE282" s="87">
        <f t="shared" si="206"/>
        <v>11.35</v>
      </c>
      <c r="AF282" s="88">
        <f t="shared" si="207"/>
        <v>11.35</v>
      </c>
      <c r="AG282" s="93">
        <f t="shared" ca="1" si="208"/>
        <v>278</v>
      </c>
      <c r="AH282" s="77">
        <f>IF(ISERROR(VLOOKUP(B282,'Notes Ecrit'!$A$2:$B$650,2,FALSE)),"ABI",(VLOOKUP(B282,'Notes Ecrit'!$A$2:$B$650,2,FALSE)))</f>
        <v>5.5</v>
      </c>
      <c r="AI282" s="88">
        <f t="shared" si="209"/>
        <v>5.5</v>
      </c>
      <c r="AJ282" s="94">
        <f t="shared" ca="1" si="210"/>
        <v>353</v>
      </c>
      <c r="AK282" s="307">
        <f t="shared" si="211"/>
        <v>8.4250000000000007</v>
      </c>
      <c r="AL282" s="198"/>
      <c r="AM282" s="198"/>
      <c r="AN282" s="198"/>
      <c r="AO282" s="198"/>
      <c r="AP282" s="198"/>
    </row>
    <row r="283" spans="1:42" ht="16.5" hidden="1" customHeight="1" thickBot="1" x14ac:dyDescent="0.3">
      <c r="A283" s="266" t="s">
        <v>1026</v>
      </c>
      <c r="B283" s="227">
        <v>21910038</v>
      </c>
      <c r="C283" s="228" t="s">
        <v>658</v>
      </c>
      <c r="D283" s="229" t="s">
        <v>659</v>
      </c>
      <c r="E283" s="196" t="s">
        <v>329</v>
      </c>
      <c r="F283" s="184" t="str">
        <f t="shared" si="190"/>
        <v>ABI</v>
      </c>
      <c r="G283" s="185">
        <f t="shared" si="191"/>
        <v>0</v>
      </c>
      <c r="H283" s="85">
        <f t="shared" si="192"/>
        <v>0</v>
      </c>
      <c r="I283" s="196">
        <v>3.02</v>
      </c>
      <c r="J283" s="185">
        <f t="shared" si="193"/>
        <v>20</v>
      </c>
      <c r="K283" s="196">
        <v>6.43</v>
      </c>
      <c r="L283" s="185">
        <f t="shared" si="194"/>
        <v>14</v>
      </c>
      <c r="M283" s="85">
        <f t="shared" si="195"/>
        <v>17</v>
      </c>
      <c r="N283" s="196" t="s">
        <v>329</v>
      </c>
      <c r="O283" s="197"/>
      <c r="P283" s="186">
        <f t="shared" si="196"/>
        <v>0</v>
      </c>
      <c r="Q283" s="185">
        <f t="shared" si="197"/>
        <v>0</v>
      </c>
      <c r="R283" s="196" t="s">
        <v>329</v>
      </c>
      <c r="S283" s="185">
        <f t="shared" si="198"/>
        <v>0</v>
      </c>
      <c r="T283" s="85">
        <f t="shared" si="199"/>
        <v>0</v>
      </c>
      <c r="U283" s="187">
        <v>24.44</v>
      </c>
      <c r="V283" s="185">
        <f t="shared" si="200"/>
        <v>5.75</v>
      </c>
      <c r="W283" s="196">
        <v>-12</v>
      </c>
      <c r="X283" s="185">
        <f t="shared" si="201"/>
        <v>0.5</v>
      </c>
      <c r="Y283" s="196">
        <v>6</v>
      </c>
      <c r="Z283" s="185">
        <f t="shared" si="202"/>
        <v>2</v>
      </c>
      <c r="AA283" s="85">
        <f t="shared" si="203"/>
        <v>8.25</v>
      </c>
      <c r="AB283" s="266">
        <v>46.86</v>
      </c>
      <c r="AC283" s="185">
        <f t="shared" si="204"/>
        <v>7</v>
      </c>
      <c r="AD283" s="86">
        <f t="shared" si="205"/>
        <v>7</v>
      </c>
      <c r="AE283" s="87">
        <f t="shared" si="206"/>
        <v>6.45</v>
      </c>
      <c r="AF283" s="88">
        <f t="shared" si="207"/>
        <v>6.45</v>
      </c>
      <c r="AG283" s="93">
        <f t="shared" ca="1" si="208"/>
        <v>570</v>
      </c>
      <c r="AH283" s="77">
        <f>IF(ISERROR(VLOOKUP(B283,'Notes Ecrit'!$A$2:$B$650,2,FALSE)),"ABI",(VLOOKUP(B283,'Notes Ecrit'!$A$2:$B$650,2,FALSE)))</f>
        <v>3.5</v>
      </c>
      <c r="AI283" s="88">
        <f t="shared" si="209"/>
        <v>3.5</v>
      </c>
      <c r="AJ283" s="94">
        <f t="shared" ca="1" si="210"/>
        <v>529</v>
      </c>
      <c r="AK283" s="307">
        <f t="shared" si="211"/>
        <v>4.9749999999999996</v>
      </c>
      <c r="AL283" s="207"/>
      <c r="AM283" s="207"/>
      <c r="AN283" s="207"/>
      <c r="AO283" s="207"/>
      <c r="AP283" s="207"/>
    </row>
    <row r="284" spans="1:42" ht="16.5" customHeight="1" thickBot="1" x14ac:dyDescent="0.3">
      <c r="A284" s="266" t="s">
        <v>1026</v>
      </c>
      <c r="B284" s="227">
        <v>21802089</v>
      </c>
      <c r="C284" s="228" t="s">
        <v>222</v>
      </c>
      <c r="D284" s="229" t="s">
        <v>223</v>
      </c>
      <c r="E284" s="196">
        <v>11</v>
      </c>
      <c r="F284" s="184">
        <f t="shared" si="190"/>
        <v>15</v>
      </c>
      <c r="G284" s="185">
        <f t="shared" si="191"/>
        <v>8</v>
      </c>
      <c r="H284" s="85">
        <f t="shared" si="192"/>
        <v>8</v>
      </c>
      <c r="I284" s="196">
        <v>3.45</v>
      </c>
      <c r="J284" s="185">
        <f t="shared" si="193"/>
        <v>13</v>
      </c>
      <c r="K284" s="196">
        <v>7.4</v>
      </c>
      <c r="L284" s="185">
        <f t="shared" si="194"/>
        <v>7</v>
      </c>
      <c r="M284" s="85">
        <f t="shared" si="195"/>
        <v>10</v>
      </c>
      <c r="N284" s="196">
        <v>60</v>
      </c>
      <c r="O284" s="197">
        <v>96</v>
      </c>
      <c r="P284" s="186">
        <f t="shared" si="196"/>
        <v>0.625</v>
      </c>
      <c r="Q284" s="185">
        <f t="shared" si="197"/>
        <v>3.5</v>
      </c>
      <c r="R284" s="196">
        <v>35.1</v>
      </c>
      <c r="S284" s="185">
        <f t="shared" si="198"/>
        <v>2</v>
      </c>
      <c r="T284" s="85">
        <f t="shared" si="199"/>
        <v>5.5</v>
      </c>
      <c r="U284" s="187">
        <v>34.93</v>
      </c>
      <c r="V284" s="185">
        <f t="shared" si="200"/>
        <v>0.5</v>
      </c>
      <c r="W284" s="196">
        <v>-20</v>
      </c>
      <c r="X284" s="185">
        <f t="shared" si="201"/>
        <v>0</v>
      </c>
      <c r="Y284" s="196">
        <v>5</v>
      </c>
      <c r="Z284" s="185">
        <f t="shared" si="202"/>
        <v>2.5</v>
      </c>
      <c r="AA284" s="85">
        <f t="shared" si="203"/>
        <v>3</v>
      </c>
      <c r="AB284" s="266">
        <v>43.01</v>
      </c>
      <c r="AC284" s="185">
        <f t="shared" si="204"/>
        <v>9</v>
      </c>
      <c r="AD284" s="86">
        <f t="shared" si="205"/>
        <v>9</v>
      </c>
      <c r="AE284" s="87">
        <f t="shared" si="206"/>
        <v>7.1</v>
      </c>
      <c r="AF284" s="88">
        <f t="shared" si="207"/>
        <v>7.1</v>
      </c>
      <c r="AG284" s="93">
        <f t="shared" ca="1" si="208"/>
        <v>560</v>
      </c>
      <c r="AH284" s="77">
        <f>IF(ISERROR(VLOOKUP(B284,'Notes Ecrit'!$A$2:$B$650,2,FALSE)),"ABI",(VLOOKUP(B284,'Notes Ecrit'!$A$2:$B$650,2,FALSE)))</f>
        <v>6</v>
      </c>
      <c r="AI284" s="88">
        <f t="shared" si="209"/>
        <v>6</v>
      </c>
      <c r="AJ284" s="94">
        <f t="shared" ca="1" si="210"/>
        <v>288</v>
      </c>
      <c r="AK284" s="307">
        <f t="shared" si="211"/>
        <v>6.55</v>
      </c>
    </row>
    <row r="285" spans="1:42" ht="16.5" customHeight="1" thickBot="1" x14ac:dyDescent="0.3">
      <c r="A285" s="266" t="s">
        <v>1026</v>
      </c>
      <c r="B285" s="227">
        <v>21901684</v>
      </c>
      <c r="C285" s="229" t="s">
        <v>656</v>
      </c>
      <c r="D285" s="229" t="s">
        <v>264</v>
      </c>
      <c r="E285" s="196">
        <v>22</v>
      </c>
      <c r="F285" s="184">
        <f t="shared" si="190"/>
        <v>20.5</v>
      </c>
      <c r="G285" s="185">
        <f t="shared" si="191"/>
        <v>19</v>
      </c>
      <c r="H285" s="85">
        <f t="shared" si="192"/>
        <v>19</v>
      </c>
      <c r="I285" s="196">
        <v>3.17</v>
      </c>
      <c r="J285" s="185">
        <f t="shared" si="193"/>
        <v>17</v>
      </c>
      <c r="K285" s="196">
        <v>6.63</v>
      </c>
      <c r="L285" s="185">
        <f t="shared" si="194"/>
        <v>12</v>
      </c>
      <c r="M285" s="85">
        <f t="shared" si="195"/>
        <v>14.5</v>
      </c>
      <c r="N285" s="196">
        <v>51</v>
      </c>
      <c r="O285" s="197">
        <v>68</v>
      </c>
      <c r="P285" s="186">
        <f t="shared" si="196"/>
        <v>0.75</v>
      </c>
      <c r="Q285" s="185">
        <f t="shared" si="197"/>
        <v>4</v>
      </c>
      <c r="R285" s="196">
        <v>48.5</v>
      </c>
      <c r="S285" s="185">
        <f t="shared" si="198"/>
        <v>5</v>
      </c>
      <c r="T285" s="85">
        <f t="shared" si="199"/>
        <v>9</v>
      </c>
      <c r="U285" s="187">
        <v>24.47</v>
      </c>
      <c r="V285" s="185">
        <f t="shared" si="200"/>
        <v>5.75</v>
      </c>
      <c r="W285" s="196">
        <v>-20</v>
      </c>
      <c r="X285" s="185">
        <f t="shared" si="201"/>
        <v>0</v>
      </c>
      <c r="Y285" s="196">
        <v>4</v>
      </c>
      <c r="Z285" s="185">
        <f t="shared" si="202"/>
        <v>3</v>
      </c>
      <c r="AA285" s="85">
        <f t="shared" si="203"/>
        <v>8.75</v>
      </c>
      <c r="AB285" s="266">
        <v>42.64</v>
      </c>
      <c r="AC285" s="185">
        <f t="shared" si="204"/>
        <v>9</v>
      </c>
      <c r="AD285" s="86">
        <f t="shared" si="205"/>
        <v>9</v>
      </c>
      <c r="AE285" s="87">
        <f t="shared" si="206"/>
        <v>12.05</v>
      </c>
      <c r="AF285" s="88">
        <f t="shared" si="207"/>
        <v>12.05</v>
      </c>
      <c r="AG285" s="93">
        <f t="shared" ca="1" si="208"/>
        <v>185</v>
      </c>
      <c r="AH285" s="77">
        <f>IF(ISERROR(VLOOKUP(B285,'Notes Ecrit'!$A$2:$B$650,2,FALSE)),"ABI",(VLOOKUP(B285,'Notes Ecrit'!$A$2:$B$650,2,FALSE)))</f>
        <v>5.5</v>
      </c>
      <c r="AI285" s="88">
        <f t="shared" si="209"/>
        <v>5.5</v>
      </c>
      <c r="AJ285" s="94">
        <f t="shared" ca="1" si="210"/>
        <v>353</v>
      </c>
      <c r="AK285" s="307">
        <f t="shared" si="211"/>
        <v>8.7750000000000004</v>
      </c>
      <c r="AL285" s="207"/>
      <c r="AM285" s="207"/>
      <c r="AN285" s="207"/>
      <c r="AO285" s="207"/>
      <c r="AP285" s="207"/>
    </row>
    <row r="286" spans="1:42" s="198" customFormat="1" ht="16.5" customHeight="1" thickBot="1" x14ac:dyDescent="0.3">
      <c r="A286" s="266" t="s">
        <v>1026</v>
      </c>
      <c r="B286" s="227">
        <v>21908196</v>
      </c>
      <c r="C286" s="228" t="s">
        <v>657</v>
      </c>
      <c r="D286" s="229" t="s">
        <v>231</v>
      </c>
      <c r="E286" s="196">
        <v>16</v>
      </c>
      <c r="F286" s="184">
        <f t="shared" si="190"/>
        <v>17.5</v>
      </c>
      <c r="G286" s="185">
        <f t="shared" si="191"/>
        <v>13</v>
      </c>
      <c r="H286" s="85">
        <f t="shared" si="192"/>
        <v>13</v>
      </c>
      <c r="I286" s="196">
        <v>3.09</v>
      </c>
      <c r="J286" s="185">
        <f t="shared" si="193"/>
        <v>19</v>
      </c>
      <c r="K286" s="196">
        <v>6.5</v>
      </c>
      <c r="L286" s="185">
        <f t="shared" si="194"/>
        <v>13</v>
      </c>
      <c r="M286" s="85">
        <f t="shared" si="195"/>
        <v>16</v>
      </c>
      <c r="N286" s="196">
        <v>64</v>
      </c>
      <c r="O286" s="197">
        <v>68</v>
      </c>
      <c r="P286" s="186">
        <f t="shared" si="196"/>
        <v>0.94117647058823528</v>
      </c>
      <c r="Q286" s="185">
        <f t="shared" si="197"/>
        <v>5</v>
      </c>
      <c r="R286" s="196">
        <v>38.9</v>
      </c>
      <c r="S286" s="185">
        <f t="shared" si="198"/>
        <v>2.5</v>
      </c>
      <c r="T286" s="85">
        <f t="shared" si="199"/>
        <v>7.5</v>
      </c>
      <c r="U286" s="187">
        <v>23.74</v>
      </c>
      <c r="V286" s="185">
        <f t="shared" si="200"/>
        <v>6</v>
      </c>
      <c r="W286" s="196">
        <v>-7</v>
      </c>
      <c r="X286" s="185">
        <f t="shared" si="201"/>
        <v>1.25</v>
      </c>
      <c r="Y286" s="196">
        <v>2</v>
      </c>
      <c r="Z286" s="185">
        <f t="shared" si="202"/>
        <v>4</v>
      </c>
      <c r="AA286" s="85">
        <f t="shared" si="203"/>
        <v>11.25</v>
      </c>
      <c r="AB286" s="266">
        <v>44.36</v>
      </c>
      <c r="AC286" s="185">
        <f t="shared" si="204"/>
        <v>8</v>
      </c>
      <c r="AD286" s="86">
        <f t="shared" si="205"/>
        <v>8</v>
      </c>
      <c r="AE286" s="87">
        <f t="shared" si="206"/>
        <v>11.15</v>
      </c>
      <c r="AF286" s="88">
        <f t="shared" si="207"/>
        <v>11.15</v>
      </c>
      <c r="AG286" s="93">
        <f t="shared" ca="1" si="208"/>
        <v>306</v>
      </c>
      <c r="AH286" s="77">
        <f>IF(ISERROR(VLOOKUP(B286,'Notes Ecrit'!$A$2:$B$650,2,FALSE)),"ABI",(VLOOKUP(B286,'Notes Ecrit'!$A$2:$B$650,2,FALSE)))</f>
        <v>5</v>
      </c>
      <c r="AI286" s="88">
        <f t="shared" si="209"/>
        <v>5</v>
      </c>
      <c r="AJ286" s="94">
        <f t="shared" ca="1" si="210"/>
        <v>416</v>
      </c>
      <c r="AK286" s="307">
        <f t="shared" si="211"/>
        <v>8.0749999999999993</v>
      </c>
      <c r="AL286" s="26"/>
      <c r="AM286" s="26"/>
      <c r="AN286" s="26"/>
      <c r="AO286" s="26"/>
      <c r="AP286" s="26"/>
    </row>
    <row r="287" spans="1:42" ht="16.5" customHeight="1" thickBot="1" x14ac:dyDescent="0.3">
      <c r="A287" s="266" t="s">
        <v>1026</v>
      </c>
      <c r="B287" s="193">
        <v>21907871</v>
      </c>
      <c r="C287" s="208" t="s">
        <v>660</v>
      </c>
      <c r="D287" s="203" t="s">
        <v>120</v>
      </c>
      <c r="E287" s="196">
        <v>16</v>
      </c>
      <c r="F287" s="184">
        <f t="shared" si="190"/>
        <v>17.5</v>
      </c>
      <c r="G287" s="185">
        <f t="shared" si="191"/>
        <v>13</v>
      </c>
      <c r="H287" s="85">
        <f t="shared" si="192"/>
        <v>13</v>
      </c>
      <c r="I287" s="196">
        <v>3.23</v>
      </c>
      <c r="J287" s="185">
        <f t="shared" si="193"/>
        <v>16</v>
      </c>
      <c r="K287" s="196">
        <v>6.98</v>
      </c>
      <c r="L287" s="185">
        <f t="shared" si="194"/>
        <v>10</v>
      </c>
      <c r="M287" s="85">
        <f t="shared" si="195"/>
        <v>13</v>
      </c>
      <c r="N287" s="196">
        <v>44</v>
      </c>
      <c r="O287" s="197">
        <v>62</v>
      </c>
      <c r="P287" s="186">
        <f t="shared" si="196"/>
        <v>0.70967741935483875</v>
      </c>
      <c r="Q287" s="185">
        <f t="shared" si="197"/>
        <v>4</v>
      </c>
      <c r="R287" s="196">
        <v>35.700000000000003</v>
      </c>
      <c r="S287" s="185">
        <f t="shared" si="198"/>
        <v>2</v>
      </c>
      <c r="T287" s="85">
        <f t="shared" si="199"/>
        <v>6</v>
      </c>
      <c r="U287" s="187">
        <v>24.75</v>
      </c>
      <c r="V287" s="185">
        <f t="shared" si="200"/>
        <v>5.5</v>
      </c>
      <c r="W287" s="196">
        <v>0</v>
      </c>
      <c r="X287" s="185">
        <f t="shared" si="201"/>
        <v>2.5</v>
      </c>
      <c r="Y287" s="196">
        <v>7</v>
      </c>
      <c r="Z287" s="185">
        <f t="shared" si="202"/>
        <v>1.5</v>
      </c>
      <c r="AA287" s="85">
        <f t="shared" si="203"/>
        <v>9.5</v>
      </c>
      <c r="AB287" s="266">
        <v>44.5</v>
      </c>
      <c r="AC287" s="185">
        <f t="shared" si="204"/>
        <v>8</v>
      </c>
      <c r="AD287" s="86">
        <f t="shared" si="205"/>
        <v>8</v>
      </c>
      <c r="AE287" s="87">
        <f t="shared" si="206"/>
        <v>9.9</v>
      </c>
      <c r="AF287" s="88">
        <f t="shared" si="207"/>
        <v>9.9</v>
      </c>
      <c r="AG287" s="93">
        <f t="shared" ca="1" si="208"/>
        <v>435</v>
      </c>
      <c r="AH287" s="77">
        <f>IF(ISERROR(VLOOKUP(B287,'Notes Ecrit'!$A$2:$B$650,2,FALSE)),"ABI",(VLOOKUP(B287,'Notes Ecrit'!$A$2:$B$650,2,FALSE)))</f>
        <v>7</v>
      </c>
      <c r="AI287" s="88">
        <f t="shared" si="209"/>
        <v>7</v>
      </c>
      <c r="AJ287" s="94">
        <f t="shared" ca="1" si="210"/>
        <v>183</v>
      </c>
      <c r="AK287" s="307">
        <f t="shared" si="211"/>
        <v>8.4499999999999993</v>
      </c>
    </row>
    <row r="288" spans="1:42" ht="16.5" customHeight="1" thickBot="1" x14ac:dyDescent="0.3">
      <c r="A288" s="266" t="s">
        <v>1026</v>
      </c>
      <c r="B288" s="193">
        <v>21901472</v>
      </c>
      <c r="C288" s="208" t="s">
        <v>661</v>
      </c>
      <c r="D288" s="203" t="s">
        <v>311</v>
      </c>
      <c r="E288" s="196">
        <v>18</v>
      </c>
      <c r="F288" s="184">
        <f t="shared" ref="F288:F319" si="212">IF(E288="ABI","ABI",IF(E288="DSP","DSP",IF(E288="VAL","VAL",(VLOOKUP(E288,tpstest,2)))))</f>
        <v>18.5</v>
      </c>
      <c r="G288" s="185">
        <f t="shared" ref="G288:G319" si="213">IF(F288="ABI",0,IF(F288="DSP","DSP",IF(F288="VAL","VAL",(IF(A288="F",VLOOKUP(F288,endurfille,2),VLOOKUP(F288,endurgarçon,2))))))</f>
        <v>15</v>
      </c>
      <c r="H288" s="85">
        <f t="shared" ref="H288:H319" si="214">IF(G288="VAL","VALIDÉ",G288)</f>
        <v>15</v>
      </c>
      <c r="I288" s="196">
        <v>3.18</v>
      </c>
      <c r="J288" s="185">
        <f t="shared" ref="J288:J319" si="215">IF(I288="ABI",0,IF(I288="DSP","DSP",IF(I288="VAL","VAL",(IF(A288="F",VLOOKUP(I288,VIT20MF,2),VLOOKUP(I288,Vit20MG,2))))))</f>
        <v>17</v>
      </c>
      <c r="K288" s="196">
        <v>6.94</v>
      </c>
      <c r="L288" s="185">
        <f t="shared" ref="L288:L319" si="216">IF(K288="ABI",0,IF(K288="DSP","DSP",IF(K288="VAL","VAL",(IF(A288="F",VLOOKUP(K288,vit50mf,2),VLOOKUP(K288,vit50mg,2))))))</f>
        <v>10</v>
      </c>
      <c r="M288" s="85">
        <f t="shared" ref="M288:M319" si="217">IF(OR(J288="DSP",L288="DSP"),"DSP",IF(L288="VAL","VALIDÉ",(J288+L288)/2))</f>
        <v>13.5</v>
      </c>
      <c r="N288" s="196">
        <v>53</v>
      </c>
      <c r="O288" s="197">
        <v>67</v>
      </c>
      <c r="P288" s="186">
        <f t="shared" ref="P288:P310" si="218">IF(OR(N288="DSP",N288="ABI",N288="VAL"),0,N288/O288)</f>
        <v>0.79104477611940294</v>
      </c>
      <c r="Q288" s="185">
        <f t="shared" ref="Q288:Q319" si="219">IF(N288="ABI",0,IF(N288="DSP","DSP",IF(N288="VAL","VAL",IF(A288="F",VLOOKUP(P288,forcefille,2),VLOOKUP(P288,forcegarçon,2)))))</f>
        <v>4</v>
      </c>
      <c r="R288" s="196">
        <v>43.1</v>
      </c>
      <c r="S288" s="185">
        <f t="shared" ref="S288:S319" si="220">IF(R288="ABI",0,IF(R288="DSP","DSP",IF(R288="VAL","VAL",IF(A288="F",VLOOKUP(R288,détfille,2),VLOOKUP(R288,détgarçon,2)))))</f>
        <v>4</v>
      </c>
      <c r="T288" s="85">
        <f t="shared" ref="T288:T319" si="221">IF(OR(Q288="VAL",S288="VAL"),"VALIDÉ",IF(AND(Q288="DSP",S288="DSP"),"DSP",IF(Q288="DSP",S288*2,IF(S288="DSP",Q288*2,(Q288+S288)))))</f>
        <v>8</v>
      </c>
      <c r="U288" s="187">
        <v>23.93</v>
      </c>
      <c r="V288" s="185">
        <f t="shared" ref="V288:V319" si="222">IF(U288="ABI",0,IF(U288="DSP","DSP",IF(U288="VAL","VAL",IF(A288="F",VLOOKUP(U288,coorfille,2),VLOOKUP(U288,coorgarçon,2)))))</f>
        <v>6</v>
      </c>
      <c r="W288" s="196">
        <v>5</v>
      </c>
      <c r="X288" s="185">
        <f t="shared" ref="X288:X319" si="223">IF(W288="ABI",0,IF(W288="DSP","DSP",IF(W288="VAL","VAL",IF(A288="F",VLOOKUP(W288,SouplesseFille,2),VLOOKUP(W288,SouplesseGarçon,2)))))</f>
        <v>3.5</v>
      </c>
      <c r="Y288" s="196">
        <v>3</v>
      </c>
      <c r="Z288" s="185">
        <f t="shared" ref="Z288:Z319" si="224">IF(Y288="ABI",0,IF(Y288="DSP","DSP",IF(Y288="VAL","VAL",IF(A288="F",VLOOKUP(Y288,eqfille,2),VLOOKUP(Y288,eqgarçon,2)))))</f>
        <v>3.5</v>
      </c>
      <c r="AA288" s="85">
        <f t="shared" ref="AA288:AA319" si="225">IF(AND(V288="DSP",X288="DSP",Z288="DSP"),"DSP",IF(AND(V288="DSP",X288="DSP"),Z288*4,IF(AND(V288="DSP",Z288="DSP"),X288*4,IF(AND(X288="DSP",Z288="DSP"),V288*2,IF(V288="DSP",(X288+Z288)*2,IF(X288="DSP",V288+Z288*2,IF(Z288="DSP",V288+X288*2,IF(Z288="VAL","VALIDÉ",V288+X288+Z288))))))))</f>
        <v>13</v>
      </c>
      <c r="AB288" s="266">
        <v>40.07</v>
      </c>
      <c r="AC288" s="185">
        <f t="shared" ref="AC288:AC319" si="226">IF(AB288="ABI",0,IF(AB288="DNF",0,IF(AB288="DSP","DSP",IF(AB288="VAL","VAL",(IF(A288="F",VLOOKUP(AB288,nagefille,2),VLOOKUP(AB288,nagegarçon,2)))))))</f>
        <v>10</v>
      </c>
      <c r="AD288" s="86">
        <f t="shared" ref="AD288:AD319" si="227">IF(AC288="VAL","VALIDÉ",AC288)</f>
        <v>10</v>
      </c>
      <c r="AE288" s="87">
        <f t="shared" ref="AE288:AE319" si="228">IF(AND(H288="DSP",M288="DSP",T288="DSP",AA288="DSP",AD288="DSP"),"DSP",IF(AND(H288="DSP",M288="DSP",T288="DSP",AA288="DSP"),AD288,IF(AND(H288="DSP",M288="DSP",T288="DSP",AD288="DSP"),AA288,IF(AND(H288="DSP",M288="DSP",AA288="DSP",AD288="DSP"),T288,IF(AND(H288="DSP",T288="DSP",AA288="DSP",AD288="DSP"),M288,IF(AND(M288="DSP",T288="DSP",AA288="DSP",AD288="DSP"),H288,IF(AND(T288="DSP",AA288="DSP",AD288="DSP"),(H288+M288)/2,IF(AND(M288="DSP",AA288="DSP",AD288="DSP"),(H288+T288)/2,IF(AND(H288="DSP",AA288="DSP",AD288="DSP"),(M288+T288)/2,IF(AND(M288="DSP",T288="DSP",AD288="DSP"),(H288+AA288)/2,IF(AND(H288="DSP",T288="DSP",AD288="DSP"),(M288+AA288)/2,IF(AND(H288="DSP",M288="DSP",AD288="DSP"),(T288+AA288)/2,IF(AND(M288="DSP",T288="DSP",AA288="DSP"),(H288+AD288)/2,IF(AND(H288="DSP",T288="DSP",AA288="DSP"),(M288+AD288)/2,IF(AND(H288="DSP",M288="DSP",AA288="DSP"),(T288+AD288)/2,IF(AND(H288="DSP",M288="DSP",T288="DSP"),(AA288+AD288)/2,IF(AND(H288="DSP",M288="DSP"),(T288+AA288+AD288)/3,IF(AND(H288="DSP",T288="DSP"),(M288+AA288+AD288)/3,IF(AND(M288="DSP",T288="DSP"),(H288+AA288+AD288)/3,IF(AND(H288="DSP",AA288="DSP"),(M288+T288+AD288)/3,IF(AND(M288="DSP",AA288="DSP"),(H288+T288+AD288)/3,IF(AND(T288="DSP",AA288="DSP"),(H288+M288+AD288)/3,IF(AND(H288="DSP",AD288="DSP"),(M288+T288+AA288)/3,IF(AND(M288="DSP",AD288="DSP"),(H288+T288+AA288)/3,IF(AND(T288="DSP",AD288="DSP"),(H288+M288+AA288)/3,IF(AND(AA288="DSP",AD288="DSP"),(H288+M288+T288)/3,IF(H288="DSP",(M288+T288+AA288+AD288)/4,IF(M288="DSP",(H288+T288+AA288+AD288)/4,IF(T288="DSP",(H288+M288+AA288+AD288)/4,IF(AA288="DSP",(H288+M288+T288+AD288)/4,IF(AD288="DSP",(H288+M288+T288+AA288)/4,SUM(H288+M288+T288+AA288+AD288)/5)))))))))))))))))))))))))))))))</f>
        <v>11.9</v>
      </c>
      <c r="AF288" s="88">
        <f t="shared" si="207"/>
        <v>11.9</v>
      </c>
      <c r="AG288" s="93">
        <f t="shared" ca="1" si="208"/>
        <v>207</v>
      </c>
      <c r="AH288" s="77">
        <f>IF(ISERROR(VLOOKUP(B288,'Notes Ecrit'!$A$2:$B$650,2,FALSE)),"ABI",(VLOOKUP(B288,'Notes Ecrit'!$A$2:$B$650,2,FALSE)))</f>
        <v>12</v>
      </c>
      <c r="AI288" s="88">
        <f t="shared" si="209"/>
        <v>12</v>
      </c>
      <c r="AJ288" s="94">
        <f t="shared" ca="1" si="210"/>
        <v>6</v>
      </c>
      <c r="AK288" s="307">
        <f t="shared" si="211"/>
        <v>11.95</v>
      </c>
    </row>
    <row r="289" spans="1:42" s="207" customFormat="1" ht="16.5" customHeight="1" thickBot="1" x14ac:dyDescent="0.3">
      <c r="A289" s="266" t="s">
        <v>1026</v>
      </c>
      <c r="B289" s="227">
        <v>21906324</v>
      </c>
      <c r="C289" s="229" t="s">
        <v>662</v>
      </c>
      <c r="D289" s="229" t="s">
        <v>210</v>
      </c>
      <c r="E289" s="196">
        <v>14</v>
      </c>
      <c r="F289" s="184">
        <f t="shared" si="212"/>
        <v>16.5</v>
      </c>
      <c r="G289" s="185">
        <f t="shared" si="213"/>
        <v>11</v>
      </c>
      <c r="H289" s="85">
        <f t="shared" si="214"/>
        <v>11</v>
      </c>
      <c r="I289" s="196">
        <v>3.14</v>
      </c>
      <c r="J289" s="185">
        <f t="shared" si="215"/>
        <v>18</v>
      </c>
      <c r="K289" s="196">
        <v>6.73</v>
      </c>
      <c r="L289" s="185">
        <f t="shared" si="216"/>
        <v>12</v>
      </c>
      <c r="M289" s="85">
        <f t="shared" si="217"/>
        <v>15</v>
      </c>
      <c r="N289" s="196">
        <v>35</v>
      </c>
      <c r="O289" s="197">
        <v>63</v>
      </c>
      <c r="P289" s="186">
        <f t="shared" si="218"/>
        <v>0.55555555555555558</v>
      </c>
      <c r="Q289" s="185">
        <f t="shared" si="219"/>
        <v>3</v>
      </c>
      <c r="R289" s="196">
        <v>35.9</v>
      </c>
      <c r="S289" s="185">
        <f t="shared" si="220"/>
        <v>2</v>
      </c>
      <c r="T289" s="85">
        <f t="shared" si="221"/>
        <v>5</v>
      </c>
      <c r="U289" s="187">
        <v>27.65</v>
      </c>
      <c r="V289" s="185">
        <f t="shared" si="222"/>
        <v>4</v>
      </c>
      <c r="W289" s="196">
        <v>0</v>
      </c>
      <c r="X289" s="185">
        <f t="shared" si="223"/>
        <v>2.5</v>
      </c>
      <c r="Y289" s="196">
        <v>5</v>
      </c>
      <c r="Z289" s="185">
        <f t="shared" si="224"/>
        <v>2.5</v>
      </c>
      <c r="AA289" s="85">
        <f t="shared" si="225"/>
        <v>9</v>
      </c>
      <c r="AB289" s="266">
        <v>54.83</v>
      </c>
      <c r="AC289" s="185">
        <f t="shared" si="226"/>
        <v>3</v>
      </c>
      <c r="AD289" s="86">
        <f t="shared" si="227"/>
        <v>3</v>
      </c>
      <c r="AE289" s="87">
        <f t="shared" si="228"/>
        <v>8.6</v>
      </c>
      <c r="AF289" s="88">
        <f t="shared" si="207"/>
        <v>8.6</v>
      </c>
      <c r="AG289" s="93">
        <f t="shared" ca="1" si="208"/>
        <v>527</v>
      </c>
      <c r="AH289" s="77">
        <f>IF(ISERROR(VLOOKUP(B289,'Notes Ecrit'!$A$2:$B$650,2,FALSE)),"ABI",(VLOOKUP(B289,'Notes Ecrit'!$A$2:$B$650,2,FALSE)))</f>
        <v>6</v>
      </c>
      <c r="AI289" s="88">
        <f t="shared" si="209"/>
        <v>6</v>
      </c>
      <c r="AJ289" s="94">
        <f t="shared" ca="1" si="210"/>
        <v>288</v>
      </c>
      <c r="AK289" s="307">
        <f t="shared" si="211"/>
        <v>7.3</v>
      </c>
      <c r="AL289" s="26"/>
      <c r="AM289" s="26"/>
      <c r="AN289" s="26"/>
      <c r="AO289" s="26"/>
      <c r="AP289" s="26"/>
    </row>
    <row r="290" spans="1:42" ht="16.5" customHeight="1" thickBot="1" x14ac:dyDescent="0.3">
      <c r="A290" s="266" t="s">
        <v>74</v>
      </c>
      <c r="B290" s="227">
        <v>21908125</v>
      </c>
      <c r="C290" s="228" t="s">
        <v>663</v>
      </c>
      <c r="D290" s="229" t="s">
        <v>664</v>
      </c>
      <c r="E290" s="196">
        <v>11</v>
      </c>
      <c r="F290" s="184">
        <f t="shared" si="212"/>
        <v>15</v>
      </c>
      <c r="G290" s="185">
        <f t="shared" si="213"/>
        <v>11</v>
      </c>
      <c r="H290" s="85">
        <f t="shared" si="214"/>
        <v>11</v>
      </c>
      <c r="I290" s="196">
        <v>3.42</v>
      </c>
      <c r="J290" s="185">
        <f t="shared" si="215"/>
        <v>18</v>
      </c>
      <c r="K290" s="196">
        <v>7.5</v>
      </c>
      <c r="L290" s="185">
        <f t="shared" si="216"/>
        <v>12</v>
      </c>
      <c r="M290" s="85">
        <f t="shared" si="217"/>
        <v>15</v>
      </c>
      <c r="N290" s="196">
        <v>29</v>
      </c>
      <c r="O290" s="197">
        <v>62</v>
      </c>
      <c r="P290" s="186">
        <f t="shared" si="218"/>
        <v>0.46774193548387094</v>
      </c>
      <c r="Q290" s="185">
        <f t="shared" si="219"/>
        <v>4.5</v>
      </c>
      <c r="R290" s="196">
        <v>28.7</v>
      </c>
      <c r="S290" s="185">
        <f t="shared" si="220"/>
        <v>4.5</v>
      </c>
      <c r="T290" s="85">
        <f t="shared" si="221"/>
        <v>9</v>
      </c>
      <c r="U290" s="187">
        <v>25.97</v>
      </c>
      <c r="V290" s="185">
        <f t="shared" si="222"/>
        <v>6</v>
      </c>
      <c r="W290" s="196">
        <v>5</v>
      </c>
      <c r="X290" s="185">
        <f t="shared" si="223"/>
        <v>3.5</v>
      </c>
      <c r="Y290" s="196">
        <v>5</v>
      </c>
      <c r="Z290" s="185">
        <f t="shared" si="224"/>
        <v>2.5</v>
      </c>
      <c r="AA290" s="85">
        <f t="shared" si="225"/>
        <v>12</v>
      </c>
      <c r="AB290" s="266">
        <v>48.17</v>
      </c>
      <c r="AC290" s="185">
        <f t="shared" si="226"/>
        <v>9</v>
      </c>
      <c r="AD290" s="86">
        <f t="shared" si="227"/>
        <v>9</v>
      </c>
      <c r="AE290" s="87">
        <f t="shared" si="228"/>
        <v>11.2</v>
      </c>
      <c r="AF290" s="88">
        <f t="shared" si="207"/>
        <v>11.2</v>
      </c>
      <c r="AG290" s="93">
        <f t="shared" ca="1" si="208"/>
        <v>301</v>
      </c>
      <c r="AH290" s="77">
        <f>IF(ISERROR(VLOOKUP(B290,'Notes Ecrit'!$A$2:$B$650,2,FALSE)),"ABI",(VLOOKUP(B290,'Notes Ecrit'!$A$2:$B$650,2,FALSE)))</f>
        <v>6.5</v>
      </c>
      <c r="AI290" s="88">
        <f t="shared" si="209"/>
        <v>6.5</v>
      </c>
      <c r="AJ290" s="94">
        <f t="shared" ca="1" si="210"/>
        <v>238</v>
      </c>
      <c r="AK290" s="307">
        <f t="shared" si="211"/>
        <v>8.85</v>
      </c>
    </row>
    <row r="291" spans="1:42" ht="16.5" customHeight="1" thickBot="1" x14ac:dyDescent="0.3">
      <c r="A291" s="266" t="s">
        <v>1026</v>
      </c>
      <c r="B291" s="227">
        <v>21807076</v>
      </c>
      <c r="C291" s="228" t="s">
        <v>227</v>
      </c>
      <c r="D291" s="229" t="s">
        <v>228</v>
      </c>
      <c r="E291" s="196">
        <v>17</v>
      </c>
      <c r="F291" s="184">
        <f t="shared" si="212"/>
        <v>18</v>
      </c>
      <c r="G291" s="185">
        <f t="shared" si="213"/>
        <v>14</v>
      </c>
      <c r="H291" s="85">
        <f t="shared" si="214"/>
        <v>14</v>
      </c>
      <c r="I291" s="196">
        <v>2.98</v>
      </c>
      <c r="J291" s="185">
        <f t="shared" si="215"/>
        <v>20</v>
      </c>
      <c r="K291" s="196">
        <v>6.55</v>
      </c>
      <c r="L291" s="185">
        <f t="shared" si="216"/>
        <v>13</v>
      </c>
      <c r="M291" s="85">
        <f t="shared" si="217"/>
        <v>16.5</v>
      </c>
      <c r="N291" s="196">
        <v>64</v>
      </c>
      <c r="O291" s="197">
        <v>70</v>
      </c>
      <c r="P291" s="186">
        <f t="shared" si="218"/>
        <v>0.91428571428571426</v>
      </c>
      <c r="Q291" s="185">
        <f t="shared" si="219"/>
        <v>5</v>
      </c>
      <c r="R291" s="196">
        <v>48.5</v>
      </c>
      <c r="S291" s="185">
        <f t="shared" si="220"/>
        <v>5</v>
      </c>
      <c r="T291" s="85">
        <f t="shared" si="221"/>
        <v>10</v>
      </c>
      <c r="U291" s="187">
        <v>27.75</v>
      </c>
      <c r="V291" s="185">
        <f t="shared" si="222"/>
        <v>4</v>
      </c>
      <c r="W291" s="196">
        <v>-30</v>
      </c>
      <c r="X291" s="185">
        <f t="shared" si="223"/>
        <v>0</v>
      </c>
      <c r="Y291" s="196">
        <v>2</v>
      </c>
      <c r="Z291" s="185">
        <f t="shared" si="224"/>
        <v>4</v>
      </c>
      <c r="AA291" s="85">
        <f t="shared" si="225"/>
        <v>8</v>
      </c>
      <c r="AB291" s="266">
        <v>52.7</v>
      </c>
      <c r="AC291" s="185">
        <f t="shared" si="226"/>
        <v>4</v>
      </c>
      <c r="AD291" s="86">
        <f t="shared" si="227"/>
        <v>4</v>
      </c>
      <c r="AE291" s="87">
        <f t="shared" si="228"/>
        <v>10.5</v>
      </c>
      <c r="AF291" s="88">
        <f t="shared" si="207"/>
        <v>10.5</v>
      </c>
      <c r="AG291" s="93">
        <f t="shared" ca="1" si="208"/>
        <v>385</v>
      </c>
      <c r="AH291" s="77">
        <f>IF(ISERROR(VLOOKUP(B291,'Notes Ecrit'!$A$2:$B$650,2,FALSE)),"ABI",(VLOOKUP(B291,'Notes Ecrit'!$A$2:$B$650,2,FALSE)))</f>
        <v>4</v>
      </c>
      <c r="AI291" s="88">
        <f t="shared" si="209"/>
        <v>4</v>
      </c>
      <c r="AJ291" s="94">
        <f t="shared" ca="1" si="210"/>
        <v>489</v>
      </c>
      <c r="AK291" s="307">
        <f t="shared" si="211"/>
        <v>7.25</v>
      </c>
    </row>
    <row r="292" spans="1:42" ht="16.5" customHeight="1" thickBot="1" x14ac:dyDescent="0.3">
      <c r="A292" s="266" t="s">
        <v>1026</v>
      </c>
      <c r="B292" s="227">
        <v>21903072</v>
      </c>
      <c r="C292" s="228" t="s">
        <v>665</v>
      </c>
      <c r="D292" s="229" t="s">
        <v>224</v>
      </c>
      <c r="E292" s="196">
        <v>21</v>
      </c>
      <c r="F292" s="184">
        <f t="shared" si="212"/>
        <v>20</v>
      </c>
      <c r="G292" s="185">
        <f t="shared" si="213"/>
        <v>18</v>
      </c>
      <c r="H292" s="85">
        <f t="shared" si="214"/>
        <v>18</v>
      </c>
      <c r="I292" s="196">
        <v>2.93</v>
      </c>
      <c r="J292" s="185">
        <f t="shared" si="215"/>
        <v>20</v>
      </c>
      <c r="K292" s="196">
        <v>6.33</v>
      </c>
      <c r="L292" s="185">
        <f t="shared" si="216"/>
        <v>15</v>
      </c>
      <c r="M292" s="85">
        <f t="shared" si="217"/>
        <v>17.5</v>
      </c>
      <c r="N292" s="196" t="s">
        <v>1025</v>
      </c>
      <c r="O292" s="197">
        <v>70</v>
      </c>
      <c r="P292" s="186">
        <f t="shared" si="218"/>
        <v>0</v>
      </c>
      <c r="Q292" s="185" t="str">
        <f t="shared" si="219"/>
        <v>DSP</v>
      </c>
      <c r="R292" s="196">
        <v>49.1</v>
      </c>
      <c r="S292" s="185">
        <f t="shared" si="220"/>
        <v>5.5</v>
      </c>
      <c r="T292" s="85">
        <f t="shared" si="221"/>
        <v>11</v>
      </c>
      <c r="U292" s="187">
        <v>24.58</v>
      </c>
      <c r="V292" s="185">
        <f t="shared" si="222"/>
        <v>5.5</v>
      </c>
      <c r="W292" s="196">
        <v>-7</v>
      </c>
      <c r="X292" s="185">
        <f t="shared" si="223"/>
        <v>1.25</v>
      </c>
      <c r="Y292" s="196">
        <v>4</v>
      </c>
      <c r="Z292" s="185">
        <f t="shared" si="224"/>
        <v>3</v>
      </c>
      <c r="AA292" s="85">
        <f t="shared" si="225"/>
        <v>9.75</v>
      </c>
      <c r="AB292" s="266" t="s">
        <v>1025</v>
      </c>
      <c r="AC292" s="185" t="str">
        <f t="shared" si="226"/>
        <v>DSP</v>
      </c>
      <c r="AD292" s="86" t="str">
        <f t="shared" si="227"/>
        <v>DSP</v>
      </c>
      <c r="AE292" s="87">
        <f t="shared" si="228"/>
        <v>14.0625</v>
      </c>
      <c r="AF292" s="88">
        <f t="shared" si="207"/>
        <v>14.0625</v>
      </c>
      <c r="AG292" s="93">
        <f t="shared" ca="1" si="208"/>
        <v>17</v>
      </c>
      <c r="AH292" s="77">
        <f>IF(ISERROR(VLOOKUP(B292,'Notes Ecrit'!$A$2:$B$650,2,FALSE)),"ABI",(VLOOKUP(B292,'Notes Ecrit'!$A$2:$B$650,2,FALSE)))</f>
        <v>7.5</v>
      </c>
      <c r="AI292" s="88">
        <f t="shared" si="209"/>
        <v>7.5</v>
      </c>
      <c r="AJ292" s="94">
        <f t="shared" ca="1" si="210"/>
        <v>137</v>
      </c>
      <c r="AK292" s="307">
        <f t="shared" si="211"/>
        <v>10.78125</v>
      </c>
    </row>
    <row r="293" spans="1:42" ht="16.5" customHeight="1" thickBot="1" x14ac:dyDescent="0.3">
      <c r="A293" s="266" t="s">
        <v>74</v>
      </c>
      <c r="B293" s="227">
        <v>21906657</v>
      </c>
      <c r="C293" s="229" t="s">
        <v>666</v>
      </c>
      <c r="D293" s="229" t="s">
        <v>144</v>
      </c>
      <c r="E293" s="196">
        <v>13</v>
      </c>
      <c r="F293" s="184">
        <f t="shared" si="212"/>
        <v>16</v>
      </c>
      <c r="G293" s="185">
        <f t="shared" si="213"/>
        <v>13</v>
      </c>
      <c r="H293" s="85">
        <f t="shared" si="214"/>
        <v>13</v>
      </c>
      <c r="I293" s="196">
        <v>3.5</v>
      </c>
      <c r="J293" s="185">
        <f t="shared" si="215"/>
        <v>16</v>
      </c>
      <c r="K293" s="196">
        <v>7.72</v>
      </c>
      <c r="L293" s="185">
        <f t="shared" si="216"/>
        <v>11</v>
      </c>
      <c r="M293" s="85">
        <f t="shared" si="217"/>
        <v>13.5</v>
      </c>
      <c r="N293" s="196">
        <v>35</v>
      </c>
      <c r="O293" s="197">
        <v>58</v>
      </c>
      <c r="P293" s="186">
        <f t="shared" si="218"/>
        <v>0.60344827586206895</v>
      </c>
      <c r="Q293" s="185">
        <f t="shared" si="219"/>
        <v>6</v>
      </c>
      <c r="R293" s="196">
        <v>35.299999999999997</v>
      </c>
      <c r="S293" s="185">
        <f t="shared" si="220"/>
        <v>6</v>
      </c>
      <c r="T293" s="85">
        <f t="shared" si="221"/>
        <v>12</v>
      </c>
      <c r="U293" s="187">
        <v>29.71</v>
      </c>
      <c r="V293" s="185">
        <f t="shared" si="222"/>
        <v>4</v>
      </c>
      <c r="W293" s="196">
        <v>12</v>
      </c>
      <c r="X293" s="185">
        <f t="shared" si="223"/>
        <v>4.25</v>
      </c>
      <c r="Y293" s="196">
        <v>1</v>
      </c>
      <c r="Z293" s="185">
        <f t="shared" si="224"/>
        <v>4.5</v>
      </c>
      <c r="AA293" s="85">
        <f t="shared" si="225"/>
        <v>12.75</v>
      </c>
      <c r="AB293" s="266">
        <v>34.450000000000003</v>
      </c>
      <c r="AC293" s="185">
        <f t="shared" si="226"/>
        <v>17</v>
      </c>
      <c r="AD293" s="86">
        <f t="shared" si="227"/>
        <v>17</v>
      </c>
      <c r="AE293" s="87">
        <f t="shared" si="228"/>
        <v>13.65</v>
      </c>
      <c r="AF293" s="88">
        <f t="shared" si="207"/>
        <v>13.65</v>
      </c>
      <c r="AG293" s="93">
        <f t="shared" ca="1" si="208"/>
        <v>37</v>
      </c>
      <c r="AH293" s="77">
        <f>IF(ISERROR(VLOOKUP(B293,'Notes Ecrit'!$A$2:$B$650,2,FALSE)),"ABI",(VLOOKUP(B293,'Notes Ecrit'!$A$2:$B$650,2,FALSE)))</f>
        <v>5.5</v>
      </c>
      <c r="AI293" s="88">
        <f t="shared" si="209"/>
        <v>5.5</v>
      </c>
      <c r="AJ293" s="94">
        <f t="shared" ca="1" si="210"/>
        <v>353</v>
      </c>
      <c r="AK293" s="307">
        <f t="shared" si="211"/>
        <v>9.5749999999999993</v>
      </c>
    </row>
    <row r="294" spans="1:42" ht="16.5" customHeight="1" thickBot="1" x14ac:dyDescent="0.3">
      <c r="A294" s="266" t="s">
        <v>1026</v>
      </c>
      <c r="B294" s="227">
        <v>21901792</v>
      </c>
      <c r="C294" s="228" t="s">
        <v>667</v>
      </c>
      <c r="D294" s="229" t="s">
        <v>216</v>
      </c>
      <c r="E294" s="196">
        <v>19</v>
      </c>
      <c r="F294" s="184">
        <f t="shared" si="212"/>
        <v>19</v>
      </c>
      <c r="G294" s="185">
        <f t="shared" si="213"/>
        <v>16</v>
      </c>
      <c r="H294" s="85">
        <f t="shared" si="214"/>
        <v>16</v>
      </c>
      <c r="I294" s="196">
        <v>3.3</v>
      </c>
      <c r="J294" s="185">
        <f t="shared" si="215"/>
        <v>15</v>
      </c>
      <c r="K294" s="196">
        <v>7.06</v>
      </c>
      <c r="L294" s="185">
        <f t="shared" si="216"/>
        <v>9</v>
      </c>
      <c r="M294" s="85">
        <f t="shared" si="217"/>
        <v>12</v>
      </c>
      <c r="N294" s="196">
        <v>38</v>
      </c>
      <c r="O294" s="197">
        <v>66</v>
      </c>
      <c r="P294" s="186">
        <f t="shared" si="218"/>
        <v>0.5757575757575758</v>
      </c>
      <c r="Q294" s="185">
        <f t="shared" si="219"/>
        <v>3</v>
      </c>
      <c r="R294" s="196">
        <v>34.200000000000003</v>
      </c>
      <c r="S294" s="185">
        <f t="shared" si="220"/>
        <v>1.5</v>
      </c>
      <c r="T294" s="85">
        <f t="shared" si="221"/>
        <v>4.5</v>
      </c>
      <c r="U294" s="187">
        <v>31.31</v>
      </c>
      <c r="V294" s="185">
        <f t="shared" si="222"/>
        <v>2.25</v>
      </c>
      <c r="W294" s="196">
        <v>-30</v>
      </c>
      <c r="X294" s="185">
        <f t="shared" si="223"/>
        <v>0</v>
      </c>
      <c r="Y294" s="196">
        <v>5</v>
      </c>
      <c r="Z294" s="185">
        <f t="shared" si="224"/>
        <v>2.5</v>
      </c>
      <c r="AA294" s="85">
        <f t="shared" si="225"/>
        <v>4.75</v>
      </c>
      <c r="AB294" s="266">
        <v>38.380000000000003</v>
      </c>
      <c r="AC294" s="185">
        <f t="shared" si="226"/>
        <v>11</v>
      </c>
      <c r="AD294" s="86">
        <f t="shared" si="227"/>
        <v>11</v>
      </c>
      <c r="AE294" s="87">
        <f t="shared" si="228"/>
        <v>9.65</v>
      </c>
      <c r="AF294" s="88">
        <f t="shared" si="207"/>
        <v>9.65</v>
      </c>
      <c r="AG294" s="93">
        <f t="shared" ca="1" si="208"/>
        <v>454</v>
      </c>
      <c r="AH294" s="77">
        <f>IF(ISERROR(VLOOKUP(B294,'Notes Ecrit'!$A$2:$B$650,2,FALSE)),"ABI",(VLOOKUP(B294,'Notes Ecrit'!$A$2:$B$650,2,FALSE)))</f>
        <v>7.5</v>
      </c>
      <c r="AI294" s="88">
        <f t="shared" si="209"/>
        <v>7.5</v>
      </c>
      <c r="AJ294" s="94">
        <f t="shared" ca="1" si="210"/>
        <v>137</v>
      </c>
      <c r="AK294" s="307">
        <f t="shared" si="211"/>
        <v>8.5749999999999993</v>
      </c>
      <c r="AL294" s="207"/>
      <c r="AM294" s="207"/>
      <c r="AN294" s="207"/>
      <c r="AO294" s="207"/>
      <c r="AP294" s="207"/>
    </row>
    <row r="295" spans="1:42" ht="16.5" customHeight="1" thickBot="1" x14ac:dyDescent="0.3">
      <c r="A295" s="266" t="s">
        <v>74</v>
      </c>
      <c r="B295" s="227">
        <v>21910789</v>
      </c>
      <c r="C295" s="228" t="s">
        <v>668</v>
      </c>
      <c r="D295" s="229" t="s">
        <v>106</v>
      </c>
      <c r="E295" s="196">
        <v>10</v>
      </c>
      <c r="F295" s="184">
        <f t="shared" si="212"/>
        <v>14.5</v>
      </c>
      <c r="G295" s="185">
        <f t="shared" si="213"/>
        <v>10</v>
      </c>
      <c r="H295" s="85">
        <f t="shared" si="214"/>
        <v>10</v>
      </c>
      <c r="I295" s="196">
        <v>3.56</v>
      </c>
      <c r="J295" s="185">
        <f t="shared" si="215"/>
        <v>15</v>
      </c>
      <c r="K295" s="196">
        <v>7.69</v>
      </c>
      <c r="L295" s="185">
        <f t="shared" si="216"/>
        <v>11</v>
      </c>
      <c r="M295" s="85">
        <f t="shared" si="217"/>
        <v>13</v>
      </c>
      <c r="N295" s="196">
        <v>41</v>
      </c>
      <c r="O295" s="197">
        <v>61</v>
      </c>
      <c r="P295" s="186">
        <f t="shared" si="218"/>
        <v>0.67213114754098358</v>
      </c>
      <c r="Q295" s="185">
        <f t="shared" si="219"/>
        <v>6</v>
      </c>
      <c r="R295" s="196">
        <v>34</v>
      </c>
      <c r="S295" s="185">
        <f t="shared" si="220"/>
        <v>6</v>
      </c>
      <c r="T295" s="85">
        <f t="shared" si="221"/>
        <v>12</v>
      </c>
      <c r="U295" s="187">
        <v>27.27</v>
      </c>
      <c r="V295" s="185">
        <f t="shared" si="222"/>
        <v>5.25</v>
      </c>
      <c r="W295" s="196">
        <v>8</v>
      </c>
      <c r="X295" s="185">
        <f t="shared" si="223"/>
        <v>3.75</v>
      </c>
      <c r="Y295" s="196">
        <v>0</v>
      </c>
      <c r="Z295" s="185">
        <f t="shared" si="224"/>
        <v>5</v>
      </c>
      <c r="AA295" s="85">
        <f t="shared" si="225"/>
        <v>14</v>
      </c>
      <c r="AB295" s="266">
        <v>45.26</v>
      </c>
      <c r="AC295" s="185">
        <f t="shared" si="226"/>
        <v>11</v>
      </c>
      <c r="AD295" s="86">
        <f t="shared" si="227"/>
        <v>11</v>
      </c>
      <c r="AE295" s="87">
        <f t="shared" si="228"/>
        <v>12</v>
      </c>
      <c r="AF295" s="88">
        <f t="shared" si="207"/>
        <v>12</v>
      </c>
      <c r="AG295" s="93">
        <f t="shared" ca="1" si="208"/>
        <v>192</v>
      </c>
      <c r="AH295" s="77">
        <f>IF(ISERROR(VLOOKUP(B295,'Notes Ecrit'!$A$2:$B$650,2,FALSE)),"ABI",(VLOOKUP(B295,'Notes Ecrit'!$A$2:$B$650,2,FALSE)))</f>
        <v>3.5</v>
      </c>
      <c r="AI295" s="88">
        <f t="shared" si="209"/>
        <v>3.5</v>
      </c>
      <c r="AJ295" s="94">
        <f t="shared" ca="1" si="210"/>
        <v>529</v>
      </c>
      <c r="AK295" s="307">
        <f t="shared" si="211"/>
        <v>7.75</v>
      </c>
    </row>
    <row r="296" spans="1:42" ht="16.5" customHeight="1" thickBot="1" x14ac:dyDescent="0.3">
      <c r="A296" s="266" t="s">
        <v>74</v>
      </c>
      <c r="B296" s="193">
        <v>21906254</v>
      </c>
      <c r="C296" s="208" t="s">
        <v>669</v>
      </c>
      <c r="D296" s="203" t="s">
        <v>163</v>
      </c>
      <c r="E296" s="196">
        <v>10</v>
      </c>
      <c r="F296" s="184">
        <f t="shared" si="212"/>
        <v>14.5</v>
      </c>
      <c r="G296" s="185">
        <f t="shared" si="213"/>
        <v>10</v>
      </c>
      <c r="H296" s="85">
        <f t="shared" si="214"/>
        <v>10</v>
      </c>
      <c r="I296" s="196">
        <v>3.68</v>
      </c>
      <c r="J296" s="185">
        <f t="shared" si="215"/>
        <v>13</v>
      </c>
      <c r="K296" s="196">
        <v>8.27</v>
      </c>
      <c r="L296" s="185">
        <f t="shared" si="216"/>
        <v>7</v>
      </c>
      <c r="M296" s="85">
        <f t="shared" si="217"/>
        <v>10</v>
      </c>
      <c r="N296" s="196">
        <v>29</v>
      </c>
      <c r="O296" s="197">
        <v>49</v>
      </c>
      <c r="P296" s="186">
        <f t="shared" si="218"/>
        <v>0.59183673469387754</v>
      </c>
      <c r="Q296" s="185">
        <f t="shared" si="219"/>
        <v>5.5</v>
      </c>
      <c r="R296" s="196">
        <v>28.7</v>
      </c>
      <c r="S296" s="185">
        <f t="shared" si="220"/>
        <v>4.5</v>
      </c>
      <c r="T296" s="85">
        <f t="shared" si="221"/>
        <v>10</v>
      </c>
      <c r="U296" s="187">
        <v>33.07</v>
      </c>
      <c r="V296" s="185">
        <f t="shared" si="222"/>
        <v>2.25</v>
      </c>
      <c r="W296" s="196">
        <v>-15</v>
      </c>
      <c r="X296" s="185">
        <f t="shared" si="223"/>
        <v>0.25</v>
      </c>
      <c r="Y296" s="196">
        <v>1</v>
      </c>
      <c r="Z296" s="185">
        <f t="shared" si="224"/>
        <v>4.5</v>
      </c>
      <c r="AA296" s="85">
        <f t="shared" si="225"/>
        <v>7</v>
      </c>
      <c r="AB296" s="266">
        <v>47.32</v>
      </c>
      <c r="AC296" s="185">
        <f t="shared" si="226"/>
        <v>10</v>
      </c>
      <c r="AD296" s="86">
        <f t="shared" si="227"/>
        <v>10</v>
      </c>
      <c r="AE296" s="87">
        <f t="shared" si="228"/>
        <v>9.4</v>
      </c>
      <c r="AF296" s="88">
        <f t="shared" si="207"/>
        <v>9.4</v>
      </c>
      <c r="AG296" s="93">
        <f t="shared" ca="1" si="208"/>
        <v>470</v>
      </c>
      <c r="AH296" s="77">
        <f>IF(ISERROR(VLOOKUP(B296,'Notes Ecrit'!$A$2:$B$650,2,FALSE)),"ABI",(VLOOKUP(B296,'Notes Ecrit'!$A$2:$B$650,2,FALSE)))</f>
        <v>7</v>
      </c>
      <c r="AI296" s="88">
        <f t="shared" si="209"/>
        <v>7</v>
      </c>
      <c r="AJ296" s="94">
        <f t="shared" ca="1" si="210"/>
        <v>183</v>
      </c>
      <c r="AK296" s="307">
        <f t="shared" si="211"/>
        <v>8.1999999999999993</v>
      </c>
    </row>
    <row r="297" spans="1:42" s="209" customFormat="1" ht="16.5" customHeight="1" thickBot="1" x14ac:dyDescent="0.3">
      <c r="A297" s="266" t="s">
        <v>1026</v>
      </c>
      <c r="B297" s="227">
        <v>21907110</v>
      </c>
      <c r="C297" s="228" t="s">
        <v>670</v>
      </c>
      <c r="D297" s="229" t="s">
        <v>43</v>
      </c>
      <c r="E297" s="196">
        <v>20</v>
      </c>
      <c r="F297" s="184">
        <f t="shared" si="212"/>
        <v>19.5</v>
      </c>
      <c r="G297" s="185">
        <f t="shared" si="213"/>
        <v>17</v>
      </c>
      <c r="H297" s="85">
        <f t="shared" si="214"/>
        <v>17</v>
      </c>
      <c r="I297" s="196">
        <v>3.12</v>
      </c>
      <c r="J297" s="185">
        <f t="shared" si="215"/>
        <v>18</v>
      </c>
      <c r="K297" s="196">
        <v>6.57</v>
      </c>
      <c r="L297" s="185">
        <f t="shared" si="216"/>
        <v>13</v>
      </c>
      <c r="M297" s="85">
        <f t="shared" si="217"/>
        <v>15.5</v>
      </c>
      <c r="N297" s="196">
        <v>56</v>
      </c>
      <c r="O297" s="197">
        <v>65</v>
      </c>
      <c r="P297" s="186">
        <f t="shared" si="218"/>
        <v>0.86153846153846159</v>
      </c>
      <c r="Q297" s="185">
        <f t="shared" si="219"/>
        <v>4.5</v>
      </c>
      <c r="R297" s="196">
        <v>45.6</v>
      </c>
      <c r="S297" s="185">
        <f t="shared" si="220"/>
        <v>4.5</v>
      </c>
      <c r="T297" s="85">
        <f t="shared" si="221"/>
        <v>9</v>
      </c>
      <c r="U297" s="187">
        <v>23.03</v>
      </c>
      <c r="V297" s="185">
        <f t="shared" si="222"/>
        <v>6.25</v>
      </c>
      <c r="W297" s="196">
        <v>-19</v>
      </c>
      <c r="X297" s="185">
        <f t="shared" si="223"/>
        <v>0</v>
      </c>
      <c r="Y297" s="196">
        <v>3</v>
      </c>
      <c r="Z297" s="185">
        <f t="shared" si="224"/>
        <v>3.5</v>
      </c>
      <c r="AA297" s="85">
        <f t="shared" si="225"/>
        <v>9.75</v>
      </c>
      <c r="AB297" s="266">
        <v>32.01</v>
      </c>
      <c r="AC297" s="185">
        <f t="shared" si="226"/>
        <v>15</v>
      </c>
      <c r="AD297" s="86">
        <f t="shared" si="227"/>
        <v>15</v>
      </c>
      <c r="AE297" s="87">
        <f t="shared" si="228"/>
        <v>13.25</v>
      </c>
      <c r="AF297" s="88">
        <f t="shared" si="207"/>
        <v>13.25</v>
      </c>
      <c r="AG297" s="93">
        <f t="shared" ca="1" si="208"/>
        <v>60</v>
      </c>
      <c r="AH297" s="77">
        <f>IF(ISERROR(VLOOKUP(B297,'Notes Ecrit'!$A$2:$B$650,2,FALSE)),"ABI",(VLOOKUP(B297,'Notes Ecrit'!$A$2:$B$650,2,FALSE)))</f>
        <v>2</v>
      </c>
      <c r="AI297" s="88">
        <f t="shared" si="209"/>
        <v>2</v>
      </c>
      <c r="AJ297" s="94">
        <f t="shared" ca="1" si="210"/>
        <v>584</v>
      </c>
      <c r="AK297" s="307">
        <f t="shared" si="211"/>
        <v>7.625</v>
      </c>
      <c r="AL297" s="26"/>
      <c r="AM297" s="26"/>
      <c r="AN297" s="26"/>
      <c r="AO297" s="26"/>
      <c r="AP297" s="26"/>
    </row>
    <row r="298" spans="1:42" ht="16.5" customHeight="1" thickBot="1" x14ac:dyDescent="0.3">
      <c r="A298" s="266" t="s">
        <v>74</v>
      </c>
      <c r="B298" s="227">
        <v>21908495</v>
      </c>
      <c r="C298" s="228" t="s">
        <v>673</v>
      </c>
      <c r="D298" s="229" t="s">
        <v>285</v>
      </c>
      <c r="E298" s="196">
        <v>9</v>
      </c>
      <c r="F298" s="184">
        <f t="shared" si="212"/>
        <v>14</v>
      </c>
      <c r="G298" s="185">
        <f t="shared" si="213"/>
        <v>9</v>
      </c>
      <c r="H298" s="85">
        <f t="shared" si="214"/>
        <v>9</v>
      </c>
      <c r="I298" s="196" t="s">
        <v>1025</v>
      </c>
      <c r="J298" s="185" t="str">
        <f t="shared" si="215"/>
        <v>DSP</v>
      </c>
      <c r="K298" s="196" t="s">
        <v>1025</v>
      </c>
      <c r="L298" s="185" t="str">
        <f t="shared" si="216"/>
        <v>DSP</v>
      </c>
      <c r="M298" s="85" t="str">
        <f t="shared" si="217"/>
        <v>DSP</v>
      </c>
      <c r="N298" s="196">
        <v>29</v>
      </c>
      <c r="O298" s="197">
        <v>44</v>
      </c>
      <c r="P298" s="186">
        <f t="shared" si="218"/>
        <v>0.65909090909090906</v>
      </c>
      <c r="Q298" s="185">
        <f t="shared" si="219"/>
        <v>6</v>
      </c>
      <c r="R298" s="196">
        <v>29.1</v>
      </c>
      <c r="S298" s="185">
        <f t="shared" si="220"/>
        <v>4.5</v>
      </c>
      <c r="T298" s="85">
        <f t="shared" si="221"/>
        <v>10.5</v>
      </c>
      <c r="U298" s="187" t="s">
        <v>1025</v>
      </c>
      <c r="V298" s="185" t="str">
        <f t="shared" si="222"/>
        <v>DSP</v>
      </c>
      <c r="W298" s="196">
        <v>10</v>
      </c>
      <c r="X298" s="185">
        <f t="shared" si="223"/>
        <v>4</v>
      </c>
      <c r="Y298" s="196">
        <v>0</v>
      </c>
      <c r="Z298" s="185">
        <f t="shared" si="224"/>
        <v>5</v>
      </c>
      <c r="AA298" s="85">
        <f t="shared" si="225"/>
        <v>18</v>
      </c>
      <c r="AB298" s="266">
        <v>38.35</v>
      </c>
      <c r="AC298" s="185">
        <f t="shared" si="226"/>
        <v>14</v>
      </c>
      <c r="AD298" s="86">
        <f t="shared" si="227"/>
        <v>14</v>
      </c>
      <c r="AE298" s="87">
        <f t="shared" si="228"/>
        <v>12.875</v>
      </c>
      <c r="AF298" s="88">
        <f t="shared" si="207"/>
        <v>12.875</v>
      </c>
      <c r="AG298" s="93">
        <f t="shared" ca="1" si="208"/>
        <v>100</v>
      </c>
      <c r="AH298" s="77">
        <f>IF(ISERROR(VLOOKUP(B298,'Notes Ecrit'!$A$2:$B$650,2,FALSE)),"ABI",(VLOOKUP(B298,'Notes Ecrit'!$A$2:$B$650,2,FALSE)))</f>
        <v>6.5</v>
      </c>
      <c r="AI298" s="88">
        <f t="shared" si="209"/>
        <v>6.5</v>
      </c>
      <c r="AJ298" s="94">
        <f t="shared" ca="1" si="210"/>
        <v>238</v>
      </c>
      <c r="AK298" s="307">
        <f t="shared" si="211"/>
        <v>9.6875</v>
      </c>
      <c r="AL298" s="207"/>
      <c r="AM298" s="207"/>
      <c r="AN298" s="207"/>
      <c r="AO298" s="207"/>
      <c r="AP298" s="207"/>
    </row>
    <row r="299" spans="1:42" ht="16.5" customHeight="1" thickBot="1" x14ac:dyDescent="0.3">
      <c r="A299" s="266" t="s">
        <v>1026</v>
      </c>
      <c r="B299" s="227">
        <v>21910514</v>
      </c>
      <c r="C299" s="228" t="s">
        <v>674</v>
      </c>
      <c r="D299" s="229" t="s">
        <v>130</v>
      </c>
      <c r="E299" s="196">
        <v>18</v>
      </c>
      <c r="F299" s="184">
        <f t="shared" si="212"/>
        <v>18.5</v>
      </c>
      <c r="G299" s="185">
        <f t="shared" si="213"/>
        <v>15</v>
      </c>
      <c r="H299" s="85">
        <f t="shared" si="214"/>
        <v>15</v>
      </c>
      <c r="I299" s="196">
        <v>3.11</v>
      </c>
      <c r="J299" s="185">
        <f t="shared" si="215"/>
        <v>18</v>
      </c>
      <c r="K299" s="196">
        <v>6.63</v>
      </c>
      <c r="L299" s="185">
        <f t="shared" si="216"/>
        <v>12</v>
      </c>
      <c r="M299" s="85">
        <f t="shared" si="217"/>
        <v>15</v>
      </c>
      <c r="N299" s="196">
        <v>42</v>
      </c>
      <c r="O299" s="197">
        <v>54</v>
      </c>
      <c r="P299" s="186">
        <f t="shared" si="218"/>
        <v>0.77777777777777779</v>
      </c>
      <c r="Q299" s="185">
        <f t="shared" si="219"/>
        <v>4</v>
      </c>
      <c r="R299" s="196">
        <v>43.8</v>
      </c>
      <c r="S299" s="185">
        <f t="shared" si="220"/>
        <v>4</v>
      </c>
      <c r="T299" s="85">
        <f t="shared" si="221"/>
        <v>8</v>
      </c>
      <c r="U299" s="187">
        <v>23.03</v>
      </c>
      <c r="V299" s="185">
        <f t="shared" si="222"/>
        <v>6.25</v>
      </c>
      <c r="W299" s="196">
        <v>0</v>
      </c>
      <c r="X299" s="185">
        <f t="shared" si="223"/>
        <v>2.5</v>
      </c>
      <c r="Y299" s="196">
        <v>3</v>
      </c>
      <c r="Z299" s="185">
        <f t="shared" si="224"/>
        <v>3.5</v>
      </c>
      <c r="AA299" s="85">
        <f t="shared" si="225"/>
        <v>12.25</v>
      </c>
      <c r="AB299" s="266">
        <v>30.6</v>
      </c>
      <c r="AC299" s="185">
        <f t="shared" si="226"/>
        <v>16</v>
      </c>
      <c r="AD299" s="86">
        <f t="shared" si="227"/>
        <v>16</v>
      </c>
      <c r="AE299" s="87">
        <f t="shared" si="228"/>
        <v>13.25</v>
      </c>
      <c r="AF299" s="88">
        <f t="shared" si="207"/>
        <v>13.25</v>
      </c>
      <c r="AG299" s="93">
        <f t="shared" ca="1" si="208"/>
        <v>60</v>
      </c>
      <c r="AH299" s="77">
        <f>IF(ISERROR(VLOOKUP(B299,'Notes Ecrit'!$A$2:$B$650,2,FALSE)),"ABI",(VLOOKUP(B299,'Notes Ecrit'!$A$2:$B$650,2,FALSE)))</f>
        <v>3</v>
      </c>
      <c r="AI299" s="88">
        <f t="shared" si="209"/>
        <v>3</v>
      </c>
      <c r="AJ299" s="94">
        <f t="shared" ca="1" si="210"/>
        <v>555</v>
      </c>
      <c r="AK299" s="307">
        <f t="shared" si="211"/>
        <v>8.125</v>
      </c>
    </row>
    <row r="300" spans="1:42" ht="16.5" customHeight="1" thickBot="1" x14ac:dyDescent="0.3">
      <c r="A300" s="266" t="s">
        <v>74</v>
      </c>
      <c r="B300" s="227">
        <v>21902503</v>
      </c>
      <c r="C300" s="228" t="s">
        <v>675</v>
      </c>
      <c r="D300" s="229" t="s">
        <v>114</v>
      </c>
      <c r="E300" s="380">
        <v>14</v>
      </c>
      <c r="F300" s="184">
        <f t="shared" si="212"/>
        <v>16.5</v>
      </c>
      <c r="G300" s="185">
        <f t="shared" si="213"/>
        <v>14</v>
      </c>
      <c r="H300" s="85">
        <f t="shared" si="214"/>
        <v>14</v>
      </c>
      <c r="I300" s="196">
        <v>3.51</v>
      </c>
      <c r="J300" s="185">
        <f t="shared" si="215"/>
        <v>16</v>
      </c>
      <c r="K300" s="196">
        <v>7.52</v>
      </c>
      <c r="L300" s="185">
        <f t="shared" si="216"/>
        <v>12</v>
      </c>
      <c r="M300" s="85">
        <f t="shared" si="217"/>
        <v>14</v>
      </c>
      <c r="N300" s="196">
        <v>58</v>
      </c>
      <c r="O300" s="197">
        <v>70</v>
      </c>
      <c r="P300" s="186">
        <f t="shared" si="218"/>
        <v>0.82857142857142863</v>
      </c>
      <c r="Q300" s="185">
        <f t="shared" si="219"/>
        <v>7</v>
      </c>
      <c r="R300" s="196">
        <v>38.6</v>
      </c>
      <c r="S300" s="185">
        <f t="shared" si="220"/>
        <v>7</v>
      </c>
      <c r="T300" s="85">
        <f t="shared" si="221"/>
        <v>14</v>
      </c>
      <c r="U300" s="187">
        <v>27.8</v>
      </c>
      <c r="V300" s="185">
        <f t="shared" si="222"/>
        <v>5</v>
      </c>
      <c r="W300" s="196">
        <v>3</v>
      </c>
      <c r="X300" s="185">
        <f t="shared" si="223"/>
        <v>3.25</v>
      </c>
      <c r="Y300" s="196">
        <v>5</v>
      </c>
      <c r="Z300" s="185">
        <f t="shared" si="224"/>
        <v>2.5</v>
      </c>
      <c r="AA300" s="85">
        <f t="shared" si="225"/>
        <v>10.75</v>
      </c>
      <c r="AB300" s="266">
        <v>39.74</v>
      </c>
      <c r="AC300" s="185">
        <f t="shared" si="226"/>
        <v>14</v>
      </c>
      <c r="AD300" s="86">
        <f t="shared" si="227"/>
        <v>14</v>
      </c>
      <c r="AE300" s="87">
        <f t="shared" si="228"/>
        <v>13.35</v>
      </c>
      <c r="AF300" s="88">
        <f t="shared" si="207"/>
        <v>13.35</v>
      </c>
      <c r="AG300" s="93">
        <f t="shared" ca="1" si="208"/>
        <v>51</v>
      </c>
      <c r="AH300" s="77">
        <f>IF(ISERROR(VLOOKUP(B300,'Notes Ecrit'!$A$2:$B$650,2,FALSE)),"ABI",(VLOOKUP(B300,'Notes Ecrit'!$A$2:$B$650,2,FALSE)))</f>
        <v>7.5</v>
      </c>
      <c r="AI300" s="88">
        <f t="shared" si="209"/>
        <v>7.5</v>
      </c>
      <c r="AJ300" s="94">
        <f t="shared" ca="1" si="210"/>
        <v>137</v>
      </c>
      <c r="AK300" s="307">
        <f t="shared" si="211"/>
        <v>10.425000000000001</v>
      </c>
    </row>
    <row r="301" spans="1:42" ht="16.5" customHeight="1" thickBot="1" x14ac:dyDescent="0.3">
      <c r="A301" s="266" t="s">
        <v>74</v>
      </c>
      <c r="B301" s="227">
        <v>21905686</v>
      </c>
      <c r="C301" s="228" t="s">
        <v>676</v>
      </c>
      <c r="D301" s="229" t="s">
        <v>677</v>
      </c>
      <c r="E301" s="196">
        <v>12</v>
      </c>
      <c r="F301" s="184">
        <f t="shared" si="212"/>
        <v>15.5</v>
      </c>
      <c r="G301" s="185">
        <f t="shared" si="213"/>
        <v>12</v>
      </c>
      <c r="H301" s="85">
        <f t="shared" si="214"/>
        <v>12</v>
      </c>
      <c r="I301" s="196">
        <v>3.49</v>
      </c>
      <c r="J301" s="185">
        <f t="shared" si="215"/>
        <v>17</v>
      </c>
      <c r="K301" s="196">
        <v>7.48</v>
      </c>
      <c r="L301" s="185">
        <f t="shared" si="216"/>
        <v>13</v>
      </c>
      <c r="M301" s="85">
        <f t="shared" si="217"/>
        <v>15</v>
      </c>
      <c r="N301" s="196">
        <v>44</v>
      </c>
      <c r="O301" s="197">
        <v>58</v>
      </c>
      <c r="P301" s="186">
        <f t="shared" si="218"/>
        <v>0.75862068965517238</v>
      </c>
      <c r="Q301" s="185">
        <f t="shared" si="219"/>
        <v>6.5</v>
      </c>
      <c r="R301" s="196">
        <v>33.299999999999997</v>
      </c>
      <c r="S301" s="185">
        <f t="shared" si="220"/>
        <v>5.5</v>
      </c>
      <c r="T301" s="85">
        <f t="shared" si="221"/>
        <v>12</v>
      </c>
      <c r="U301" s="187">
        <v>26.65</v>
      </c>
      <c r="V301" s="185">
        <f t="shared" si="222"/>
        <v>5.5</v>
      </c>
      <c r="W301" s="196">
        <v>6</v>
      </c>
      <c r="X301" s="185">
        <f t="shared" si="223"/>
        <v>3.5</v>
      </c>
      <c r="Y301" s="196">
        <v>2</v>
      </c>
      <c r="Z301" s="185">
        <f t="shared" si="224"/>
        <v>4</v>
      </c>
      <c r="AA301" s="85">
        <f t="shared" si="225"/>
        <v>13</v>
      </c>
      <c r="AB301" s="266">
        <v>46.64</v>
      </c>
      <c r="AC301" s="185">
        <f t="shared" si="226"/>
        <v>10</v>
      </c>
      <c r="AD301" s="86">
        <f t="shared" si="227"/>
        <v>10</v>
      </c>
      <c r="AE301" s="87">
        <f t="shared" si="228"/>
        <v>12.4</v>
      </c>
      <c r="AF301" s="88">
        <f t="shared" si="207"/>
        <v>12.4</v>
      </c>
      <c r="AG301" s="93">
        <f t="shared" ca="1" si="208"/>
        <v>144</v>
      </c>
      <c r="AH301" s="77">
        <f>IF(ISERROR(VLOOKUP(B301,'Notes Ecrit'!$A$2:$B$650,2,FALSE)),"ABI",(VLOOKUP(B301,'Notes Ecrit'!$A$2:$B$650,2,FALSE)))</f>
        <v>9.5</v>
      </c>
      <c r="AI301" s="88">
        <f t="shared" si="209"/>
        <v>9.5</v>
      </c>
      <c r="AJ301" s="94">
        <f t="shared" ca="1" si="210"/>
        <v>38</v>
      </c>
      <c r="AK301" s="307">
        <f t="shared" si="211"/>
        <v>10.95</v>
      </c>
      <c r="AL301" s="207"/>
      <c r="AM301" s="207"/>
      <c r="AN301" s="207"/>
      <c r="AO301" s="207"/>
      <c r="AP301" s="207"/>
    </row>
    <row r="302" spans="1:42" ht="16.5" customHeight="1" thickBot="1" x14ac:dyDescent="0.3">
      <c r="A302" s="266" t="s">
        <v>1026</v>
      </c>
      <c r="B302" s="227">
        <v>21901845</v>
      </c>
      <c r="C302" s="228" t="s">
        <v>678</v>
      </c>
      <c r="D302" s="229" t="s">
        <v>95</v>
      </c>
      <c r="E302" s="210">
        <v>19</v>
      </c>
      <c r="F302" s="184">
        <f t="shared" si="212"/>
        <v>19</v>
      </c>
      <c r="G302" s="185">
        <f t="shared" si="213"/>
        <v>16</v>
      </c>
      <c r="H302" s="85">
        <f t="shared" si="214"/>
        <v>16</v>
      </c>
      <c r="I302" s="196">
        <v>3.2</v>
      </c>
      <c r="J302" s="185">
        <f t="shared" si="215"/>
        <v>17</v>
      </c>
      <c r="K302" s="196">
        <v>6.68</v>
      </c>
      <c r="L302" s="185">
        <f t="shared" si="216"/>
        <v>12</v>
      </c>
      <c r="M302" s="85">
        <f t="shared" si="217"/>
        <v>14.5</v>
      </c>
      <c r="N302" s="210">
        <v>70</v>
      </c>
      <c r="O302" s="197">
        <v>73</v>
      </c>
      <c r="P302" s="186">
        <f t="shared" si="218"/>
        <v>0.95890410958904104</v>
      </c>
      <c r="Q302" s="185">
        <f t="shared" si="219"/>
        <v>5</v>
      </c>
      <c r="R302" s="210">
        <v>48</v>
      </c>
      <c r="S302" s="185">
        <f t="shared" si="220"/>
        <v>5</v>
      </c>
      <c r="T302" s="85">
        <f t="shared" si="221"/>
        <v>10</v>
      </c>
      <c r="U302" s="187">
        <v>25.34</v>
      </c>
      <c r="V302" s="185">
        <f t="shared" si="222"/>
        <v>5.25</v>
      </c>
      <c r="W302" s="213">
        <v>1</v>
      </c>
      <c r="X302" s="185">
        <f t="shared" si="223"/>
        <v>2.75</v>
      </c>
      <c r="Y302" s="213">
        <v>2</v>
      </c>
      <c r="Z302" s="185">
        <f t="shared" si="224"/>
        <v>4</v>
      </c>
      <c r="AA302" s="85">
        <f t="shared" si="225"/>
        <v>12</v>
      </c>
      <c r="AB302" s="266">
        <v>35.28</v>
      </c>
      <c r="AC302" s="185">
        <f t="shared" si="226"/>
        <v>13</v>
      </c>
      <c r="AD302" s="86">
        <f t="shared" si="227"/>
        <v>13</v>
      </c>
      <c r="AE302" s="87">
        <f t="shared" si="228"/>
        <v>13.1</v>
      </c>
      <c r="AF302" s="88">
        <f t="shared" si="207"/>
        <v>13.1</v>
      </c>
      <c r="AG302" s="93">
        <f t="shared" ca="1" si="208"/>
        <v>78</v>
      </c>
      <c r="AH302" s="77">
        <f>IF(ISERROR(VLOOKUP(B302,'Notes Ecrit'!$A$2:$B$650,2,FALSE)),"ABI",(VLOOKUP(B302,'Notes Ecrit'!$A$2:$B$650,2,FALSE)))</f>
        <v>6</v>
      </c>
      <c r="AI302" s="88">
        <f t="shared" si="209"/>
        <v>6</v>
      </c>
      <c r="AJ302" s="94">
        <f t="shared" ca="1" si="210"/>
        <v>288</v>
      </c>
      <c r="AK302" s="307">
        <f t="shared" si="211"/>
        <v>9.5500000000000007</v>
      </c>
      <c r="AL302" s="207"/>
      <c r="AM302" s="207"/>
      <c r="AN302" s="207"/>
      <c r="AO302" s="207"/>
      <c r="AP302" s="207"/>
    </row>
    <row r="303" spans="1:42" s="209" customFormat="1" ht="16.5" customHeight="1" thickBot="1" x14ac:dyDescent="0.3">
      <c r="A303" s="266" t="s">
        <v>1026</v>
      </c>
      <c r="B303" s="227">
        <v>21801285</v>
      </c>
      <c r="C303" s="228" t="s">
        <v>679</v>
      </c>
      <c r="D303" s="229" t="s">
        <v>473</v>
      </c>
      <c r="E303" s="196">
        <v>14</v>
      </c>
      <c r="F303" s="184">
        <f t="shared" si="212"/>
        <v>16.5</v>
      </c>
      <c r="G303" s="185">
        <f t="shared" si="213"/>
        <v>11</v>
      </c>
      <c r="H303" s="85">
        <f t="shared" si="214"/>
        <v>11</v>
      </c>
      <c r="I303" s="196">
        <v>3.32</v>
      </c>
      <c r="J303" s="185">
        <f t="shared" si="215"/>
        <v>15</v>
      </c>
      <c r="K303" s="196">
        <v>7.11</v>
      </c>
      <c r="L303" s="185">
        <f t="shared" si="216"/>
        <v>9</v>
      </c>
      <c r="M303" s="85">
        <f t="shared" si="217"/>
        <v>12</v>
      </c>
      <c r="N303" s="196">
        <v>46</v>
      </c>
      <c r="O303" s="197">
        <v>72</v>
      </c>
      <c r="P303" s="186">
        <f t="shared" si="218"/>
        <v>0.63888888888888884</v>
      </c>
      <c r="Q303" s="185">
        <f t="shared" si="219"/>
        <v>3.5</v>
      </c>
      <c r="R303" s="196">
        <v>36.5</v>
      </c>
      <c r="S303" s="185">
        <f t="shared" si="220"/>
        <v>2</v>
      </c>
      <c r="T303" s="85">
        <f t="shared" si="221"/>
        <v>5.5</v>
      </c>
      <c r="U303" s="187">
        <v>30.44</v>
      </c>
      <c r="V303" s="185">
        <f t="shared" si="222"/>
        <v>2.75</v>
      </c>
      <c r="W303" s="196">
        <v>0</v>
      </c>
      <c r="X303" s="185">
        <f t="shared" si="223"/>
        <v>2.5</v>
      </c>
      <c r="Y303" s="196">
        <v>5</v>
      </c>
      <c r="Z303" s="185">
        <f t="shared" si="224"/>
        <v>2.5</v>
      </c>
      <c r="AA303" s="85">
        <f t="shared" si="225"/>
        <v>7.75</v>
      </c>
      <c r="AB303" s="266">
        <v>37.76</v>
      </c>
      <c r="AC303" s="185">
        <f t="shared" si="226"/>
        <v>12</v>
      </c>
      <c r="AD303" s="86">
        <f t="shared" si="227"/>
        <v>12</v>
      </c>
      <c r="AE303" s="87">
        <f t="shared" si="228"/>
        <v>9.65</v>
      </c>
      <c r="AF303" s="88">
        <f t="shared" si="207"/>
        <v>9.65</v>
      </c>
      <c r="AG303" s="93">
        <f t="shared" ca="1" si="208"/>
        <v>454</v>
      </c>
      <c r="AH303" s="77">
        <f>IF(ISERROR(VLOOKUP(B303,'Notes Ecrit'!$A$2:$B$650,2,FALSE)),"ABI",(VLOOKUP(B303,'Notes Ecrit'!$A$2:$B$650,2,FALSE)))</f>
        <v>5.5</v>
      </c>
      <c r="AI303" s="88">
        <f t="shared" si="209"/>
        <v>5.5</v>
      </c>
      <c r="AJ303" s="94">
        <f t="shared" ca="1" si="210"/>
        <v>353</v>
      </c>
      <c r="AK303" s="307">
        <f t="shared" si="211"/>
        <v>7.5750000000000002</v>
      </c>
      <c r="AL303" s="26"/>
      <c r="AM303" s="26"/>
      <c r="AN303" s="26"/>
      <c r="AO303" s="26"/>
      <c r="AP303" s="26"/>
    </row>
    <row r="304" spans="1:42" s="198" customFormat="1" ht="16.5" customHeight="1" thickBot="1" x14ac:dyDescent="0.3">
      <c r="A304" s="266" t="s">
        <v>1026</v>
      </c>
      <c r="B304" s="227">
        <v>21906317</v>
      </c>
      <c r="C304" s="228" t="s">
        <v>234</v>
      </c>
      <c r="D304" s="229" t="s">
        <v>95</v>
      </c>
      <c r="E304" s="196">
        <v>16</v>
      </c>
      <c r="F304" s="184">
        <f t="shared" si="212"/>
        <v>17.5</v>
      </c>
      <c r="G304" s="185">
        <f t="shared" si="213"/>
        <v>13</v>
      </c>
      <c r="H304" s="85">
        <f t="shared" si="214"/>
        <v>13</v>
      </c>
      <c r="I304" s="196">
        <v>3.1</v>
      </c>
      <c r="J304" s="185">
        <f t="shared" si="215"/>
        <v>19</v>
      </c>
      <c r="K304" s="196">
        <v>6.68</v>
      </c>
      <c r="L304" s="185">
        <f t="shared" si="216"/>
        <v>12</v>
      </c>
      <c r="M304" s="85">
        <f t="shared" si="217"/>
        <v>15.5</v>
      </c>
      <c r="N304" s="196">
        <v>50</v>
      </c>
      <c r="O304" s="197">
        <v>68</v>
      </c>
      <c r="P304" s="186">
        <f t="shared" si="218"/>
        <v>0.73529411764705888</v>
      </c>
      <c r="Q304" s="185">
        <f t="shared" si="219"/>
        <v>4</v>
      </c>
      <c r="R304" s="196">
        <v>44.1</v>
      </c>
      <c r="S304" s="185">
        <f t="shared" si="220"/>
        <v>4</v>
      </c>
      <c r="T304" s="85">
        <f t="shared" si="221"/>
        <v>8</v>
      </c>
      <c r="U304" s="187">
        <v>25.03</v>
      </c>
      <c r="V304" s="185">
        <f t="shared" si="222"/>
        <v>5.25</v>
      </c>
      <c r="W304" s="196">
        <v>-9</v>
      </c>
      <c r="X304" s="185">
        <f t="shared" si="223"/>
        <v>1</v>
      </c>
      <c r="Y304" s="196">
        <v>4</v>
      </c>
      <c r="Z304" s="185">
        <f t="shared" si="224"/>
        <v>3</v>
      </c>
      <c r="AA304" s="85">
        <f t="shared" si="225"/>
        <v>9.25</v>
      </c>
      <c r="AB304" s="266">
        <v>44.95</v>
      </c>
      <c r="AC304" s="185">
        <f t="shared" si="226"/>
        <v>8</v>
      </c>
      <c r="AD304" s="86">
        <f t="shared" si="227"/>
        <v>8</v>
      </c>
      <c r="AE304" s="87">
        <f t="shared" si="228"/>
        <v>10.75</v>
      </c>
      <c r="AF304" s="88">
        <f t="shared" si="207"/>
        <v>10.75</v>
      </c>
      <c r="AG304" s="93">
        <f t="shared" ca="1" si="208"/>
        <v>354</v>
      </c>
      <c r="AH304" s="77">
        <f>IF(ISERROR(VLOOKUP(B304,'Notes Ecrit'!$A$2:$B$650,2,FALSE)),"ABI",(VLOOKUP(B304,'Notes Ecrit'!$A$2:$B$650,2,FALSE)))</f>
        <v>7</v>
      </c>
      <c r="AI304" s="88">
        <f t="shared" si="209"/>
        <v>7</v>
      </c>
      <c r="AJ304" s="94">
        <f t="shared" ca="1" si="210"/>
        <v>183</v>
      </c>
      <c r="AK304" s="307">
        <f t="shared" si="211"/>
        <v>8.875</v>
      </c>
      <c r="AL304" s="26"/>
      <c r="AM304" s="26"/>
      <c r="AN304" s="26"/>
      <c r="AO304" s="26"/>
      <c r="AP304" s="26"/>
    </row>
    <row r="305" spans="1:42" ht="16.5" customHeight="1" thickBot="1" x14ac:dyDescent="0.3">
      <c r="A305" s="266" t="s">
        <v>1026</v>
      </c>
      <c r="B305" s="227">
        <v>21910923</v>
      </c>
      <c r="C305" s="228" t="s">
        <v>680</v>
      </c>
      <c r="D305" s="229" t="s">
        <v>681</v>
      </c>
      <c r="E305" s="196">
        <v>17</v>
      </c>
      <c r="F305" s="184">
        <f t="shared" si="212"/>
        <v>18</v>
      </c>
      <c r="G305" s="185">
        <f t="shared" si="213"/>
        <v>14</v>
      </c>
      <c r="H305" s="85">
        <f t="shared" si="214"/>
        <v>14</v>
      </c>
      <c r="I305" s="196">
        <v>3.22</v>
      </c>
      <c r="J305" s="185">
        <f t="shared" si="215"/>
        <v>17</v>
      </c>
      <c r="K305" s="196">
        <v>6.9</v>
      </c>
      <c r="L305" s="185">
        <f t="shared" si="216"/>
        <v>10</v>
      </c>
      <c r="M305" s="85">
        <f t="shared" si="217"/>
        <v>13.5</v>
      </c>
      <c r="N305" s="196">
        <v>74</v>
      </c>
      <c r="O305" s="197">
        <v>82</v>
      </c>
      <c r="P305" s="186">
        <f t="shared" si="218"/>
        <v>0.90243902439024393</v>
      </c>
      <c r="Q305" s="185">
        <f t="shared" si="219"/>
        <v>5</v>
      </c>
      <c r="R305" s="196">
        <v>45.6</v>
      </c>
      <c r="S305" s="185">
        <f t="shared" si="220"/>
        <v>4.5</v>
      </c>
      <c r="T305" s="85">
        <f t="shared" si="221"/>
        <v>9.5</v>
      </c>
      <c r="U305" s="187">
        <v>28.85</v>
      </c>
      <c r="V305" s="185">
        <f t="shared" si="222"/>
        <v>3.5</v>
      </c>
      <c r="W305" s="196">
        <v>-2</v>
      </c>
      <c r="X305" s="185">
        <f t="shared" si="223"/>
        <v>2</v>
      </c>
      <c r="Y305" s="196">
        <v>2</v>
      </c>
      <c r="Z305" s="185">
        <f t="shared" si="224"/>
        <v>4</v>
      </c>
      <c r="AA305" s="85">
        <f t="shared" si="225"/>
        <v>9.5</v>
      </c>
      <c r="AB305" s="266">
        <v>46.5</v>
      </c>
      <c r="AC305" s="185">
        <f t="shared" si="226"/>
        <v>7</v>
      </c>
      <c r="AD305" s="86">
        <f t="shared" si="227"/>
        <v>7</v>
      </c>
      <c r="AE305" s="87">
        <f t="shared" si="228"/>
        <v>10.7</v>
      </c>
      <c r="AF305" s="88">
        <f t="shared" si="207"/>
        <v>10.7</v>
      </c>
      <c r="AG305" s="93">
        <f t="shared" ca="1" si="208"/>
        <v>362</v>
      </c>
      <c r="AH305" s="77">
        <f>IF(ISERROR(VLOOKUP(B305,'Notes Ecrit'!$A$2:$B$650,2,FALSE)),"ABI",(VLOOKUP(B305,'Notes Ecrit'!$A$2:$B$650,2,FALSE)))</f>
        <v>5</v>
      </c>
      <c r="AI305" s="88">
        <f t="shared" si="209"/>
        <v>5</v>
      </c>
      <c r="AJ305" s="94">
        <f t="shared" ca="1" si="210"/>
        <v>416</v>
      </c>
      <c r="AK305" s="307">
        <f t="shared" si="211"/>
        <v>7.85</v>
      </c>
    </row>
    <row r="306" spans="1:42" ht="16.5" customHeight="1" thickBot="1" x14ac:dyDescent="0.3">
      <c r="A306" s="266" t="s">
        <v>1026</v>
      </c>
      <c r="B306" s="227">
        <v>21809736</v>
      </c>
      <c r="C306" s="228" t="s">
        <v>235</v>
      </c>
      <c r="D306" s="229" t="s">
        <v>185</v>
      </c>
      <c r="E306" s="196">
        <v>18</v>
      </c>
      <c r="F306" s="184">
        <f t="shared" si="212"/>
        <v>18.5</v>
      </c>
      <c r="G306" s="185">
        <f t="shared" si="213"/>
        <v>15</v>
      </c>
      <c r="H306" s="85">
        <f t="shared" si="214"/>
        <v>15</v>
      </c>
      <c r="I306" s="196">
        <v>3.07</v>
      </c>
      <c r="J306" s="185">
        <f t="shared" si="215"/>
        <v>19</v>
      </c>
      <c r="K306" s="196">
        <v>6.49</v>
      </c>
      <c r="L306" s="185">
        <f t="shared" si="216"/>
        <v>13</v>
      </c>
      <c r="M306" s="85">
        <f t="shared" si="217"/>
        <v>16</v>
      </c>
      <c r="N306" s="196">
        <v>70</v>
      </c>
      <c r="O306" s="197">
        <v>68</v>
      </c>
      <c r="P306" s="186">
        <f t="shared" si="218"/>
        <v>1.0294117647058822</v>
      </c>
      <c r="Q306" s="185">
        <f t="shared" si="219"/>
        <v>5.5</v>
      </c>
      <c r="R306" s="196">
        <v>44.3</v>
      </c>
      <c r="S306" s="185">
        <f t="shared" si="220"/>
        <v>4</v>
      </c>
      <c r="T306" s="85">
        <f t="shared" si="221"/>
        <v>9.5</v>
      </c>
      <c r="U306" s="187">
        <v>26.54</v>
      </c>
      <c r="V306" s="185">
        <f t="shared" si="222"/>
        <v>4.5</v>
      </c>
      <c r="W306" s="196">
        <v>-12</v>
      </c>
      <c r="X306" s="185">
        <f t="shared" si="223"/>
        <v>0.5</v>
      </c>
      <c r="Y306" s="196">
        <v>7</v>
      </c>
      <c r="Z306" s="185">
        <f t="shared" si="224"/>
        <v>1.5</v>
      </c>
      <c r="AA306" s="85">
        <f t="shared" si="225"/>
        <v>6.5</v>
      </c>
      <c r="AB306" s="266">
        <v>39.590000000000003</v>
      </c>
      <c r="AC306" s="185">
        <f t="shared" si="226"/>
        <v>10</v>
      </c>
      <c r="AD306" s="86">
        <f t="shared" si="227"/>
        <v>10</v>
      </c>
      <c r="AE306" s="87">
        <f t="shared" si="228"/>
        <v>11.4</v>
      </c>
      <c r="AF306" s="88">
        <f t="shared" si="207"/>
        <v>11.4</v>
      </c>
      <c r="AG306" s="93">
        <f t="shared" ca="1" si="208"/>
        <v>270</v>
      </c>
      <c r="AH306" s="77">
        <f>IF(ISERROR(VLOOKUP(B306,'Notes Ecrit'!$A$2:$B$650,2,FALSE)),"ABI",(VLOOKUP(B306,'Notes Ecrit'!$A$2:$B$650,2,FALSE)))</f>
        <v>4.5</v>
      </c>
      <c r="AI306" s="88">
        <f t="shared" si="209"/>
        <v>4.5</v>
      </c>
      <c r="AJ306" s="94">
        <f t="shared" ca="1" si="210"/>
        <v>463</v>
      </c>
      <c r="AK306" s="307">
        <f t="shared" si="211"/>
        <v>7.95</v>
      </c>
    </row>
    <row r="307" spans="1:42" ht="16.5" customHeight="1" thickBot="1" x14ac:dyDescent="0.3">
      <c r="A307" s="266" t="s">
        <v>1026</v>
      </c>
      <c r="B307" s="227">
        <v>21902205</v>
      </c>
      <c r="C307" s="228" t="s">
        <v>682</v>
      </c>
      <c r="D307" s="229" t="s">
        <v>138</v>
      </c>
      <c r="E307" s="196">
        <v>19</v>
      </c>
      <c r="F307" s="184">
        <f t="shared" si="212"/>
        <v>19</v>
      </c>
      <c r="G307" s="185">
        <f t="shared" si="213"/>
        <v>16</v>
      </c>
      <c r="H307" s="85">
        <f t="shared" si="214"/>
        <v>16</v>
      </c>
      <c r="I307" s="196">
        <v>3.16</v>
      </c>
      <c r="J307" s="185">
        <f t="shared" si="215"/>
        <v>18</v>
      </c>
      <c r="K307" s="196">
        <v>6.69</v>
      </c>
      <c r="L307" s="185">
        <f t="shared" si="216"/>
        <v>12</v>
      </c>
      <c r="M307" s="85">
        <f t="shared" si="217"/>
        <v>15</v>
      </c>
      <c r="N307" s="196">
        <v>79</v>
      </c>
      <c r="O307" s="197">
        <v>74</v>
      </c>
      <c r="P307" s="186">
        <f t="shared" si="218"/>
        <v>1.0675675675675675</v>
      </c>
      <c r="Q307" s="185">
        <f t="shared" si="219"/>
        <v>5.5</v>
      </c>
      <c r="R307" s="196">
        <v>50.8</v>
      </c>
      <c r="S307" s="185">
        <f t="shared" si="220"/>
        <v>5.5</v>
      </c>
      <c r="T307" s="85">
        <f t="shared" si="221"/>
        <v>11</v>
      </c>
      <c r="U307" s="187">
        <v>27.35</v>
      </c>
      <c r="V307" s="185">
        <f t="shared" si="222"/>
        <v>4.25</v>
      </c>
      <c r="W307" s="196">
        <v>6</v>
      </c>
      <c r="X307" s="185">
        <f t="shared" si="223"/>
        <v>3.5</v>
      </c>
      <c r="Y307" s="196">
        <v>0</v>
      </c>
      <c r="Z307" s="185">
        <f t="shared" si="224"/>
        <v>5</v>
      </c>
      <c r="AA307" s="85">
        <f t="shared" si="225"/>
        <v>12.75</v>
      </c>
      <c r="AB307" s="266">
        <v>38.03</v>
      </c>
      <c r="AC307" s="185">
        <f t="shared" si="226"/>
        <v>11</v>
      </c>
      <c r="AD307" s="86">
        <f t="shared" si="227"/>
        <v>11</v>
      </c>
      <c r="AE307" s="87">
        <f t="shared" si="228"/>
        <v>13.15</v>
      </c>
      <c r="AF307" s="88">
        <f t="shared" si="207"/>
        <v>13.15</v>
      </c>
      <c r="AG307" s="93">
        <f t="shared" ca="1" si="208"/>
        <v>71</v>
      </c>
      <c r="AH307" s="77">
        <f>IF(ISERROR(VLOOKUP(B307,'Notes Ecrit'!$A$2:$B$650,2,FALSE)),"ABI",(VLOOKUP(B307,'Notes Ecrit'!$A$2:$B$650,2,FALSE)))</f>
        <v>6.5</v>
      </c>
      <c r="AI307" s="88">
        <f t="shared" si="209"/>
        <v>6.5</v>
      </c>
      <c r="AJ307" s="94">
        <f t="shared" ca="1" si="210"/>
        <v>238</v>
      </c>
      <c r="AK307" s="307">
        <f t="shared" si="211"/>
        <v>9.8249999999999993</v>
      </c>
    </row>
    <row r="308" spans="1:42" ht="16.5" customHeight="1" thickBot="1" x14ac:dyDescent="0.3">
      <c r="A308" s="266" t="s">
        <v>1026</v>
      </c>
      <c r="B308" s="227">
        <v>21915275</v>
      </c>
      <c r="C308" s="228" t="s">
        <v>683</v>
      </c>
      <c r="D308" s="229" t="s">
        <v>143</v>
      </c>
      <c r="E308" s="196">
        <v>13</v>
      </c>
      <c r="F308" s="184">
        <f t="shared" si="212"/>
        <v>16</v>
      </c>
      <c r="G308" s="185">
        <f t="shared" si="213"/>
        <v>10</v>
      </c>
      <c r="H308" s="85">
        <f t="shared" si="214"/>
        <v>10</v>
      </c>
      <c r="I308" s="196">
        <v>3.09</v>
      </c>
      <c r="J308" s="185">
        <f t="shared" si="215"/>
        <v>19</v>
      </c>
      <c r="K308" s="196">
        <v>6.77</v>
      </c>
      <c r="L308" s="185">
        <f t="shared" si="216"/>
        <v>11</v>
      </c>
      <c r="M308" s="85">
        <f t="shared" si="217"/>
        <v>15</v>
      </c>
      <c r="N308" s="196">
        <v>35</v>
      </c>
      <c r="O308" s="197">
        <v>54</v>
      </c>
      <c r="P308" s="186">
        <f t="shared" si="218"/>
        <v>0.64814814814814814</v>
      </c>
      <c r="Q308" s="185">
        <f t="shared" si="219"/>
        <v>3.5</v>
      </c>
      <c r="R308" s="196">
        <v>42.2</v>
      </c>
      <c r="S308" s="185">
        <f t="shared" si="220"/>
        <v>3.5</v>
      </c>
      <c r="T308" s="85">
        <f t="shared" si="221"/>
        <v>7</v>
      </c>
      <c r="U308" s="187">
        <v>25.44</v>
      </c>
      <c r="V308" s="185">
        <f t="shared" si="222"/>
        <v>5.25</v>
      </c>
      <c r="W308" s="196">
        <v>-12</v>
      </c>
      <c r="X308" s="185">
        <f t="shared" si="223"/>
        <v>0.5</v>
      </c>
      <c r="Y308" s="196">
        <v>4</v>
      </c>
      <c r="Z308" s="185">
        <f t="shared" si="224"/>
        <v>3</v>
      </c>
      <c r="AA308" s="85">
        <f t="shared" si="225"/>
        <v>8.75</v>
      </c>
      <c r="AB308" s="266">
        <v>44.36</v>
      </c>
      <c r="AC308" s="185">
        <f t="shared" si="226"/>
        <v>8</v>
      </c>
      <c r="AD308" s="86">
        <f t="shared" si="227"/>
        <v>8</v>
      </c>
      <c r="AE308" s="87">
        <f t="shared" si="228"/>
        <v>9.75</v>
      </c>
      <c r="AF308" s="88">
        <f t="shared" si="207"/>
        <v>9.75</v>
      </c>
      <c r="AG308" s="93">
        <f t="shared" ca="1" si="208"/>
        <v>448</v>
      </c>
      <c r="AH308" s="77">
        <f>IF(ISERROR(VLOOKUP(B308,'Notes Ecrit'!$A$2:$B$650,2,FALSE)),"ABI",(VLOOKUP(B308,'Notes Ecrit'!$A$2:$B$650,2,FALSE)))</f>
        <v>4</v>
      </c>
      <c r="AI308" s="88">
        <f t="shared" si="209"/>
        <v>4</v>
      </c>
      <c r="AJ308" s="94">
        <f t="shared" ca="1" si="210"/>
        <v>489</v>
      </c>
      <c r="AK308" s="307">
        <f t="shared" si="211"/>
        <v>6.875</v>
      </c>
    </row>
    <row r="309" spans="1:42" s="198" customFormat="1" ht="16.5" customHeight="1" thickBot="1" x14ac:dyDescent="0.3">
      <c r="A309" s="266" t="s">
        <v>1026</v>
      </c>
      <c r="B309" s="227">
        <v>21911757</v>
      </c>
      <c r="C309" s="228" t="s">
        <v>684</v>
      </c>
      <c r="D309" s="229" t="s">
        <v>685</v>
      </c>
      <c r="E309" s="196">
        <v>19</v>
      </c>
      <c r="F309" s="184">
        <f t="shared" si="212"/>
        <v>19</v>
      </c>
      <c r="G309" s="185">
        <f t="shared" si="213"/>
        <v>16</v>
      </c>
      <c r="H309" s="85">
        <f t="shared" si="214"/>
        <v>16</v>
      </c>
      <c r="I309" s="196">
        <v>3.18</v>
      </c>
      <c r="J309" s="185">
        <f t="shared" si="215"/>
        <v>17</v>
      </c>
      <c r="K309" s="196">
        <v>6.48</v>
      </c>
      <c r="L309" s="185">
        <f t="shared" si="216"/>
        <v>13</v>
      </c>
      <c r="M309" s="85">
        <f t="shared" si="217"/>
        <v>15</v>
      </c>
      <c r="N309" s="196">
        <v>70</v>
      </c>
      <c r="O309" s="197">
        <v>74</v>
      </c>
      <c r="P309" s="186">
        <f t="shared" si="218"/>
        <v>0.94594594594594594</v>
      </c>
      <c r="Q309" s="185">
        <f t="shared" si="219"/>
        <v>5</v>
      </c>
      <c r="R309" s="196">
        <v>47</v>
      </c>
      <c r="S309" s="185">
        <f t="shared" si="220"/>
        <v>5</v>
      </c>
      <c r="T309" s="85">
        <f t="shared" si="221"/>
        <v>10</v>
      </c>
      <c r="U309" s="187">
        <v>25.3</v>
      </c>
      <c r="V309" s="185">
        <f t="shared" si="222"/>
        <v>5.25</v>
      </c>
      <c r="W309" s="196">
        <v>2</v>
      </c>
      <c r="X309" s="185">
        <f t="shared" si="223"/>
        <v>3</v>
      </c>
      <c r="Y309" s="196">
        <v>3</v>
      </c>
      <c r="Z309" s="185">
        <f t="shared" si="224"/>
        <v>3.5</v>
      </c>
      <c r="AA309" s="85">
        <f t="shared" si="225"/>
        <v>11.75</v>
      </c>
      <c r="AB309" s="266">
        <v>37.42</v>
      </c>
      <c r="AC309" s="185">
        <f t="shared" si="226"/>
        <v>12</v>
      </c>
      <c r="AD309" s="86">
        <f t="shared" si="227"/>
        <v>12</v>
      </c>
      <c r="AE309" s="87">
        <f t="shared" si="228"/>
        <v>12.95</v>
      </c>
      <c r="AF309" s="88">
        <f t="shared" si="207"/>
        <v>12.95</v>
      </c>
      <c r="AG309" s="93">
        <f t="shared" ca="1" si="208"/>
        <v>92</v>
      </c>
      <c r="AH309" s="77">
        <f>IF(ISERROR(VLOOKUP(B309,'Notes Ecrit'!$A$2:$B$650,2,FALSE)),"ABI",(VLOOKUP(B309,'Notes Ecrit'!$A$2:$B$650,2,FALSE)))</f>
        <v>8.5</v>
      </c>
      <c r="AI309" s="88">
        <f t="shared" si="209"/>
        <v>8.5</v>
      </c>
      <c r="AJ309" s="94">
        <f t="shared" ca="1" si="210"/>
        <v>83</v>
      </c>
      <c r="AK309" s="307">
        <f t="shared" si="211"/>
        <v>10.725</v>
      </c>
      <c r="AL309" s="26"/>
      <c r="AM309" s="26"/>
      <c r="AN309" s="26"/>
      <c r="AO309" s="26"/>
      <c r="AP309" s="26"/>
    </row>
    <row r="310" spans="1:42" ht="16.5" customHeight="1" thickBot="1" x14ac:dyDescent="0.3">
      <c r="A310" s="266" t="s">
        <v>1026</v>
      </c>
      <c r="B310" s="227">
        <v>21910608</v>
      </c>
      <c r="C310" s="228" t="s">
        <v>686</v>
      </c>
      <c r="D310" s="229" t="s">
        <v>687</v>
      </c>
      <c r="E310" s="196">
        <v>17</v>
      </c>
      <c r="F310" s="184">
        <f t="shared" si="212"/>
        <v>18</v>
      </c>
      <c r="G310" s="185">
        <f t="shared" si="213"/>
        <v>14</v>
      </c>
      <c r="H310" s="85">
        <f t="shared" si="214"/>
        <v>14</v>
      </c>
      <c r="I310" s="196">
        <v>3.14</v>
      </c>
      <c r="J310" s="185">
        <f t="shared" si="215"/>
        <v>18</v>
      </c>
      <c r="K310" s="196">
        <v>6.74</v>
      </c>
      <c r="L310" s="185">
        <f t="shared" si="216"/>
        <v>12</v>
      </c>
      <c r="M310" s="85">
        <f t="shared" si="217"/>
        <v>15</v>
      </c>
      <c r="N310" s="196">
        <v>74</v>
      </c>
      <c r="O310" s="197">
        <v>74</v>
      </c>
      <c r="P310" s="186">
        <f t="shared" si="218"/>
        <v>1</v>
      </c>
      <c r="Q310" s="185">
        <f t="shared" si="219"/>
        <v>5.5</v>
      </c>
      <c r="R310" s="196">
        <v>29.6</v>
      </c>
      <c r="S310" s="185">
        <f t="shared" si="220"/>
        <v>0.5</v>
      </c>
      <c r="T310" s="85">
        <f t="shared" si="221"/>
        <v>6</v>
      </c>
      <c r="U310" s="187">
        <v>29.54</v>
      </c>
      <c r="V310" s="185">
        <f t="shared" si="222"/>
        <v>3</v>
      </c>
      <c r="W310" s="196">
        <v>-15</v>
      </c>
      <c r="X310" s="185">
        <f t="shared" si="223"/>
        <v>0.25</v>
      </c>
      <c r="Y310" s="196">
        <v>7</v>
      </c>
      <c r="Z310" s="185">
        <f t="shared" si="224"/>
        <v>1.5</v>
      </c>
      <c r="AA310" s="85">
        <f t="shared" si="225"/>
        <v>4.75</v>
      </c>
      <c r="AB310" s="266">
        <v>49.04</v>
      </c>
      <c r="AC310" s="185">
        <f t="shared" si="226"/>
        <v>6</v>
      </c>
      <c r="AD310" s="86">
        <f t="shared" si="227"/>
        <v>6</v>
      </c>
      <c r="AE310" s="87">
        <f t="shared" si="228"/>
        <v>9.15</v>
      </c>
      <c r="AF310" s="88">
        <f t="shared" si="207"/>
        <v>9.15</v>
      </c>
      <c r="AG310" s="93">
        <f t="shared" ca="1" si="208"/>
        <v>489</v>
      </c>
      <c r="AH310" s="77">
        <f>IF(ISERROR(VLOOKUP(B310,'Notes Ecrit'!$A$2:$B$650,2,FALSE)),"ABI",(VLOOKUP(B310,'Notes Ecrit'!$A$2:$B$650,2,FALSE)))</f>
        <v>2.5</v>
      </c>
      <c r="AI310" s="88">
        <f t="shared" si="209"/>
        <v>2.5</v>
      </c>
      <c r="AJ310" s="94">
        <f t="shared" ca="1" si="210"/>
        <v>573</v>
      </c>
      <c r="AK310" s="307">
        <f t="shared" si="211"/>
        <v>5.8250000000000002</v>
      </c>
      <c r="AL310" s="209"/>
      <c r="AM310" s="209"/>
      <c r="AN310" s="209"/>
      <c r="AO310" s="209"/>
      <c r="AP310" s="209"/>
    </row>
    <row r="311" spans="1:42" ht="16.5" hidden="1" customHeight="1" thickBot="1" x14ac:dyDescent="0.3">
      <c r="A311" s="266" t="s">
        <v>1026</v>
      </c>
      <c r="B311" s="227">
        <v>21803177</v>
      </c>
      <c r="C311" s="228" t="s">
        <v>236</v>
      </c>
      <c r="D311" s="229" t="s">
        <v>237</v>
      </c>
      <c r="E311" s="197" t="s">
        <v>329</v>
      </c>
      <c r="F311" s="184" t="str">
        <f t="shared" si="212"/>
        <v>ABI</v>
      </c>
      <c r="G311" s="185">
        <f t="shared" si="213"/>
        <v>0</v>
      </c>
      <c r="H311" s="85">
        <f t="shared" si="214"/>
        <v>0</v>
      </c>
      <c r="I311" s="196" t="s">
        <v>329</v>
      </c>
      <c r="J311" s="185">
        <f t="shared" si="215"/>
        <v>0</v>
      </c>
      <c r="K311" s="196" t="s">
        <v>329</v>
      </c>
      <c r="L311" s="185">
        <f t="shared" si="216"/>
        <v>0</v>
      </c>
      <c r="M311" s="85">
        <f t="shared" si="217"/>
        <v>0</v>
      </c>
      <c r="N311" s="217">
        <v>64</v>
      </c>
      <c r="O311" s="197" t="s">
        <v>1145</v>
      </c>
      <c r="P311" s="186">
        <v>0</v>
      </c>
      <c r="Q311" s="185">
        <f t="shared" si="219"/>
        <v>0</v>
      </c>
      <c r="R311" s="196">
        <v>29.3</v>
      </c>
      <c r="S311" s="185">
        <f t="shared" si="220"/>
        <v>0.5</v>
      </c>
      <c r="T311" s="85">
        <f t="shared" si="221"/>
        <v>0.5</v>
      </c>
      <c r="U311" s="187" t="s">
        <v>329</v>
      </c>
      <c r="V311" s="185">
        <f t="shared" si="222"/>
        <v>0</v>
      </c>
      <c r="W311" s="196" t="s">
        <v>329</v>
      </c>
      <c r="X311" s="185">
        <f t="shared" si="223"/>
        <v>0</v>
      </c>
      <c r="Y311" s="196" t="s">
        <v>329</v>
      </c>
      <c r="Z311" s="185">
        <f t="shared" si="224"/>
        <v>0</v>
      </c>
      <c r="AA311" s="85">
        <f t="shared" si="225"/>
        <v>0</v>
      </c>
      <c r="AB311" s="266" t="s">
        <v>329</v>
      </c>
      <c r="AC311" s="185">
        <f t="shared" si="226"/>
        <v>0</v>
      </c>
      <c r="AD311" s="86">
        <f t="shared" si="227"/>
        <v>0</v>
      </c>
      <c r="AE311" s="87">
        <f t="shared" si="228"/>
        <v>0.1</v>
      </c>
      <c r="AF311" s="88">
        <f t="shared" si="207"/>
        <v>0.1</v>
      </c>
      <c r="AG311" s="93">
        <f t="shared" ca="1" si="208"/>
        <v>583</v>
      </c>
      <c r="AH311" s="77">
        <f>IF(ISERROR(VLOOKUP(B311,'Notes Ecrit'!$A$2:$B$650,2,FALSE)),"ABI",(VLOOKUP(B311,'Notes Ecrit'!$A$2:$B$650,2,FALSE)))</f>
        <v>1.5</v>
      </c>
      <c r="AI311" s="88">
        <f t="shared" si="209"/>
        <v>1.5</v>
      </c>
      <c r="AJ311" s="94">
        <f t="shared" ca="1" si="210"/>
        <v>588</v>
      </c>
      <c r="AK311" s="307">
        <f t="shared" si="211"/>
        <v>0.8</v>
      </c>
    </row>
    <row r="312" spans="1:42" s="204" customFormat="1" ht="16.5" customHeight="1" thickBot="1" x14ac:dyDescent="0.3">
      <c r="A312" s="266" t="s">
        <v>1026</v>
      </c>
      <c r="B312" s="227">
        <v>21805462</v>
      </c>
      <c r="C312" s="228" t="s">
        <v>238</v>
      </c>
      <c r="D312" s="229" t="s">
        <v>36</v>
      </c>
      <c r="E312" s="196">
        <v>11</v>
      </c>
      <c r="F312" s="184">
        <f t="shared" si="212"/>
        <v>15</v>
      </c>
      <c r="G312" s="185">
        <f t="shared" si="213"/>
        <v>8</v>
      </c>
      <c r="H312" s="85">
        <f t="shared" si="214"/>
        <v>8</v>
      </c>
      <c r="I312" s="196">
        <v>3.31</v>
      </c>
      <c r="J312" s="185">
        <f t="shared" si="215"/>
        <v>15</v>
      </c>
      <c r="K312" s="196">
        <v>6.92</v>
      </c>
      <c r="L312" s="185">
        <f t="shared" si="216"/>
        <v>10</v>
      </c>
      <c r="M312" s="85">
        <f t="shared" si="217"/>
        <v>12.5</v>
      </c>
      <c r="N312" s="196">
        <v>70</v>
      </c>
      <c r="O312" s="197">
        <v>79</v>
      </c>
      <c r="P312" s="186">
        <f t="shared" ref="P312:P336" si="229">IF(OR(N312="DSP",N312="ABI",N312="VAL"),0,N312/O312)</f>
        <v>0.88607594936708856</v>
      </c>
      <c r="Q312" s="185">
        <f t="shared" si="219"/>
        <v>4.5</v>
      </c>
      <c r="R312" s="196">
        <v>38</v>
      </c>
      <c r="S312" s="185">
        <f t="shared" si="220"/>
        <v>2.5</v>
      </c>
      <c r="T312" s="85">
        <f t="shared" si="221"/>
        <v>7</v>
      </c>
      <c r="U312" s="187">
        <v>25.1</v>
      </c>
      <c r="V312" s="185">
        <f t="shared" si="222"/>
        <v>5.25</v>
      </c>
      <c r="W312" s="196">
        <v>-5</v>
      </c>
      <c r="X312" s="185">
        <f t="shared" si="223"/>
        <v>1.5</v>
      </c>
      <c r="Y312" s="196">
        <v>9</v>
      </c>
      <c r="Z312" s="185">
        <f t="shared" si="224"/>
        <v>0.5</v>
      </c>
      <c r="AA312" s="85">
        <f t="shared" si="225"/>
        <v>7.25</v>
      </c>
      <c r="AB312" s="266">
        <v>34.32</v>
      </c>
      <c r="AC312" s="185">
        <f t="shared" si="226"/>
        <v>14</v>
      </c>
      <c r="AD312" s="86">
        <f t="shared" si="227"/>
        <v>14</v>
      </c>
      <c r="AE312" s="87">
        <f t="shared" si="228"/>
        <v>9.75</v>
      </c>
      <c r="AF312" s="88">
        <f t="shared" si="207"/>
        <v>9.75</v>
      </c>
      <c r="AG312" s="93">
        <f t="shared" ca="1" si="208"/>
        <v>448</v>
      </c>
      <c r="AH312" s="77">
        <f>IF(ISERROR(VLOOKUP(B312,'Notes Ecrit'!$A$2:$B$650,2,FALSE)),"ABI",(VLOOKUP(B312,'Notes Ecrit'!$A$2:$B$650,2,FALSE)))</f>
        <v>4</v>
      </c>
      <c r="AI312" s="88">
        <f t="shared" si="209"/>
        <v>4</v>
      </c>
      <c r="AJ312" s="94">
        <f t="shared" ca="1" si="210"/>
        <v>489</v>
      </c>
      <c r="AK312" s="307">
        <f t="shared" si="211"/>
        <v>6.875</v>
      </c>
      <c r="AL312" s="26"/>
      <c r="AM312" s="26"/>
      <c r="AN312" s="26"/>
      <c r="AO312" s="26"/>
      <c r="AP312" s="26"/>
    </row>
    <row r="313" spans="1:42" ht="16.5" customHeight="1" thickBot="1" x14ac:dyDescent="0.3">
      <c r="A313" s="266" t="s">
        <v>1026</v>
      </c>
      <c r="B313" s="227">
        <v>21902283</v>
      </c>
      <c r="C313" s="228" t="s">
        <v>688</v>
      </c>
      <c r="D313" s="229" t="s">
        <v>641</v>
      </c>
      <c r="E313" s="196">
        <v>13</v>
      </c>
      <c r="F313" s="184">
        <f t="shared" si="212"/>
        <v>16</v>
      </c>
      <c r="G313" s="185">
        <f t="shared" si="213"/>
        <v>10</v>
      </c>
      <c r="H313" s="85">
        <f t="shared" si="214"/>
        <v>10</v>
      </c>
      <c r="I313" s="196">
        <v>3.13</v>
      </c>
      <c r="J313" s="185">
        <f t="shared" si="215"/>
        <v>18</v>
      </c>
      <c r="K313" s="196">
        <v>6.68</v>
      </c>
      <c r="L313" s="185">
        <f t="shared" si="216"/>
        <v>12</v>
      </c>
      <c r="M313" s="85">
        <f t="shared" si="217"/>
        <v>15</v>
      </c>
      <c r="N313" s="196">
        <v>73</v>
      </c>
      <c r="O313" s="197">
        <v>83</v>
      </c>
      <c r="P313" s="186">
        <f t="shared" si="229"/>
        <v>0.87951807228915657</v>
      </c>
      <c r="Q313" s="185">
        <f t="shared" si="219"/>
        <v>4.5</v>
      </c>
      <c r="R313" s="196">
        <v>47.1</v>
      </c>
      <c r="S313" s="185">
        <f t="shared" si="220"/>
        <v>5</v>
      </c>
      <c r="T313" s="85">
        <f t="shared" si="221"/>
        <v>9.5</v>
      </c>
      <c r="U313" s="187">
        <v>26.86</v>
      </c>
      <c r="V313" s="185">
        <f t="shared" si="222"/>
        <v>4.5</v>
      </c>
      <c r="W313" s="196">
        <v>0</v>
      </c>
      <c r="X313" s="185">
        <f t="shared" si="223"/>
        <v>2.5</v>
      </c>
      <c r="Y313" s="196">
        <v>5</v>
      </c>
      <c r="Z313" s="185">
        <f t="shared" si="224"/>
        <v>2.5</v>
      </c>
      <c r="AA313" s="85">
        <f t="shared" si="225"/>
        <v>9.5</v>
      </c>
      <c r="AB313" s="266">
        <v>34.369999999999997</v>
      </c>
      <c r="AC313" s="185">
        <f t="shared" si="226"/>
        <v>14</v>
      </c>
      <c r="AD313" s="86">
        <f t="shared" si="227"/>
        <v>14</v>
      </c>
      <c r="AE313" s="87">
        <f t="shared" si="228"/>
        <v>11.6</v>
      </c>
      <c r="AF313" s="88">
        <f t="shared" si="207"/>
        <v>11.6</v>
      </c>
      <c r="AG313" s="93">
        <f t="shared" ca="1" si="208"/>
        <v>243</v>
      </c>
      <c r="AH313" s="77">
        <f>IF(ISERROR(VLOOKUP(B313,'Notes Ecrit'!$A$2:$B$650,2,FALSE)),"ABI",(VLOOKUP(B313,'Notes Ecrit'!$A$2:$B$650,2,FALSE)))</f>
        <v>6.5</v>
      </c>
      <c r="AI313" s="88">
        <f t="shared" si="209"/>
        <v>6.5</v>
      </c>
      <c r="AJ313" s="94">
        <f t="shared" ca="1" si="210"/>
        <v>238</v>
      </c>
      <c r="AK313" s="307">
        <f t="shared" si="211"/>
        <v>9.0500000000000007</v>
      </c>
    </row>
    <row r="314" spans="1:42" ht="16.5" customHeight="1" thickBot="1" x14ac:dyDescent="0.3">
      <c r="A314" s="266" t="s">
        <v>74</v>
      </c>
      <c r="B314" s="227">
        <v>21916611</v>
      </c>
      <c r="C314" s="228" t="s">
        <v>689</v>
      </c>
      <c r="D314" s="229" t="s">
        <v>518</v>
      </c>
      <c r="E314" s="196">
        <v>10</v>
      </c>
      <c r="F314" s="184">
        <f t="shared" si="212"/>
        <v>14.5</v>
      </c>
      <c r="G314" s="185">
        <f t="shared" si="213"/>
        <v>10</v>
      </c>
      <c r="H314" s="85">
        <f t="shared" si="214"/>
        <v>10</v>
      </c>
      <c r="I314" s="196">
        <v>3.72</v>
      </c>
      <c r="J314" s="185">
        <f t="shared" si="215"/>
        <v>13</v>
      </c>
      <c r="K314" s="196">
        <v>8.32</v>
      </c>
      <c r="L314" s="185">
        <f t="shared" si="216"/>
        <v>7</v>
      </c>
      <c r="M314" s="85">
        <f t="shared" si="217"/>
        <v>10</v>
      </c>
      <c r="N314" s="196">
        <v>37</v>
      </c>
      <c r="O314" s="197">
        <v>73</v>
      </c>
      <c r="P314" s="186">
        <f t="shared" si="229"/>
        <v>0.50684931506849318</v>
      </c>
      <c r="Q314" s="185">
        <f t="shared" si="219"/>
        <v>5</v>
      </c>
      <c r="R314" s="196">
        <v>24.3</v>
      </c>
      <c r="S314" s="185">
        <f t="shared" si="220"/>
        <v>3.5</v>
      </c>
      <c r="T314" s="85">
        <f t="shared" si="221"/>
        <v>8.5</v>
      </c>
      <c r="U314" s="187">
        <v>33.32</v>
      </c>
      <c r="V314" s="185">
        <f t="shared" si="222"/>
        <v>2.25</v>
      </c>
      <c r="W314" s="196">
        <v>-10</v>
      </c>
      <c r="X314" s="185">
        <f t="shared" si="223"/>
        <v>0.75</v>
      </c>
      <c r="Y314" s="196">
        <v>6</v>
      </c>
      <c r="Z314" s="185">
        <f t="shared" si="224"/>
        <v>2</v>
      </c>
      <c r="AA314" s="85">
        <f t="shared" si="225"/>
        <v>5</v>
      </c>
      <c r="AB314" s="266">
        <v>46.96</v>
      </c>
      <c r="AC314" s="185">
        <f t="shared" si="226"/>
        <v>10</v>
      </c>
      <c r="AD314" s="86">
        <f t="shared" si="227"/>
        <v>10</v>
      </c>
      <c r="AE314" s="87">
        <f t="shared" si="228"/>
        <v>8.6999999999999993</v>
      </c>
      <c r="AF314" s="88">
        <f t="shared" si="207"/>
        <v>8.6999999999999993</v>
      </c>
      <c r="AG314" s="93">
        <f t="shared" ca="1" si="208"/>
        <v>522</v>
      </c>
      <c r="AH314" s="77">
        <f>IF(ISERROR(VLOOKUP(B314,'Notes Ecrit'!$A$2:$B$650,2,FALSE)),"ABI",(VLOOKUP(B314,'Notes Ecrit'!$A$2:$B$650,2,FALSE)))</f>
        <v>5.5</v>
      </c>
      <c r="AI314" s="88">
        <f t="shared" si="209"/>
        <v>5.5</v>
      </c>
      <c r="AJ314" s="94">
        <f t="shared" ca="1" si="210"/>
        <v>353</v>
      </c>
      <c r="AK314" s="307">
        <f t="shared" si="211"/>
        <v>7.1</v>
      </c>
    </row>
    <row r="315" spans="1:42" ht="16.5" customHeight="1" thickBot="1" x14ac:dyDescent="0.3">
      <c r="A315" s="266" t="s">
        <v>74</v>
      </c>
      <c r="B315" s="227">
        <v>21907941</v>
      </c>
      <c r="C315" s="229" t="s">
        <v>690</v>
      </c>
      <c r="D315" s="229" t="s">
        <v>691</v>
      </c>
      <c r="E315" s="196">
        <v>12</v>
      </c>
      <c r="F315" s="184">
        <f t="shared" si="212"/>
        <v>15.5</v>
      </c>
      <c r="G315" s="185">
        <f t="shared" si="213"/>
        <v>12</v>
      </c>
      <c r="H315" s="85">
        <f t="shared" si="214"/>
        <v>12</v>
      </c>
      <c r="I315" s="196">
        <v>3.54</v>
      </c>
      <c r="J315" s="185">
        <f t="shared" si="215"/>
        <v>16</v>
      </c>
      <c r="K315" s="196">
        <v>7.91</v>
      </c>
      <c r="L315" s="185">
        <f t="shared" si="216"/>
        <v>10</v>
      </c>
      <c r="M315" s="85">
        <f t="shared" si="217"/>
        <v>13</v>
      </c>
      <c r="N315" s="196">
        <v>35</v>
      </c>
      <c r="O315" s="197">
        <v>63</v>
      </c>
      <c r="P315" s="186">
        <f t="shared" si="229"/>
        <v>0.55555555555555558</v>
      </c>
      <c r="Q315" s="185">
        <f t="shared" si="219"/>
        <v>5.5</v>
      </c>
      <c r="R315" s="196">
        <v>27.1</v>
      </c>
      <c r="S315" s="185">
        <f t="shared" si="220"/>
        <v>4</v>
      </c>
      <c r="T315" s="85">
        <f t="shared" si="221"/>
        <v>9.5</v>
      </c>
      <c r="U315" s="187">
        <v>29.45</v>
      </c>
      <c r="V315" s="185">
        <f t="shared" si="222"/>
        <v>4.25</v>
      </c>
      <c r="W315" s="196">
        <v>-1</v>
      </c>
      <c r="X315" s="185">
        <f t="shared" si="223"/>
        <v>2.25</v>
      </c>
      <c r="Y315" s="196">
        <v>4</v>
      </c>
      <c r="Z315" s="185">
        <f t="shared" si="224"/>
        <v>3</v>
      </c>
      <c r="AA315" s="85">
        <f t="shared" si="225"/>
        <v>9.5</v>
      </c>
      <c r="AB315" s="266">
        <v>34.549999999999997</v>
      </c>
      <c r="AC315" s="185">
        <f t="shared" si="226"/>
        <v>17</v>
      </c>
      <c r="AD315" s="86">
        <f t="shared" si="227"/>
        <v>17</v>
      </c>
      <c r="AE315" s="87">
        <f t="shared" si="228"/>
        <v>12.2</v>
      </c>
      <c r="AF315" s="88">
        <f t="shared" si="207"/>
        <v>12.2</v>
      </c>
      <c r="AG315" s="93">
        <f t="shared" ca="1" si="208"/>
        <v>167</v>
      </c>
      <c r="AH315" s="77">
        <f>IF(ISERROR(VLOOKUP(B315,'Notes Ecrit'!$A$2:$B$650,2,FALSE)),"ABI",(VLOOKUP(B315,'Notes Ecrit'!$A$2:$B$650,2,FALSE)))</f>
        <v>7.5</v>
      </c>
      <c r="AI315" s="88">
        <f t="shared" si="209"/>
        <v>7.5</v>
      </c>
      <c r="AJ315" s="94">
        <f t="shared" ca="1" si="210"/>
        <v>137</v>
      </c>
      <c r="AK315" s="307">
        <f t="shared" si="211"/>
        <v>9.85</v>
      </c>
      <c r="AL315" s="198"/>
      <c r="AM315" s="198"/>
      <c r="AN315" s="198"/>
      <c r="AO315" s="198"/>
      <c r="AP315" s="198"/>
    </row>
    <row r="316" spans="1:42" s="207" customFormat="1" ht="16.5" customHeight="1" thickBot="1" x14ac:dyDescent="0.3">
      <c r="A316" s="266" t="s">
        <v>1026</v>
      </c>
      <c r="B316" s="230">
        <v>21816375</v>
      </c>
      <c r="C316" s="231" t="s">
        <v>239</v>
      </c>
      <c r="D316" s="232" t="s">
        <v>240</v>
      </c>
      <c r="E316" s="196">
        <v>18</v>
      </c>
      <c r="F316" s="184">
        <f t="shared" si="212"/>
        <v>18.5</v>
      </c>
      <c r="G316" s="185">
        <f t="shared" si="213"/>
        <v>15</v>
      </c>
      <c r="H316" s="85">
        <f t="shared" si="214"/>
        <v>15</v>
      </c>
      <c r="I316" s="196">
        <v>3.09</v>
      </c>
      <c r="J316" s="185">
        <f t="shared" si="215"/>
        <v>19</v>
      </c>
      <c r="K316" s="196">
        <v>6.63</v>
      </c>
      <c r="L316" s="185">
        <f t="shared" si="216"/>
        <v>12</v>
      </c>
      <c r="M316" s="85">
        <f t="shared" si="217"/>
        <v>15.5</v>
      </c>
      <c r="N316" s="196">
        <v>0</v>
      </c>
      <c r="O316" s="197">
        <v>88</v>
      </c>
      <c r="P316" s="186">
        <f t="shared" si="229"/>
        <v>0</v>
      </c>
      <c r="Q316" s="185">
        <f t="shared" si="219"/>
        <v>0</v>
      </c>
      <c r="R316" s="196">
        <v>41.7</v>
      </c>
      <c r="S316" s="185">
        <f t="shared" si="220"/>
        <v>3.5</v>
      </c>
      <c r="T316" s="85">
        <f t="shared" si="221"/>
        <v>3.5</v>
      </c>
      <c r="U316" s="187">
        <v>24.21</v>
      </c>
      <c r="V316" s="185">
        <f t="shared" si="222"/>
        <v>5.75</v>
      </c>
      <c r="W316" s="196">
        <v>0</v>
      </c>
      <c r="X316" s="185">
        <f t="shared" si="223"/>
        <v>2.5</v>
      </c>
      <c r="Y316" s="196">
        <v>3</v>
      </c>
      <c r="Z316" s="185">
        <f t="shared" si="224"/>
        <v>3.5</v>
      </c>
      <c r="AA316" s="85">
        <f t="shared" si="225"/>
        <v>11.75</v>
      </c>
      <c r="AB316" s="266">
        <v>40.700000000000003</v>
      </c>
      <c r="AC316" s="185">
        <f t="shared" si="226"/>
        <v>10</v>
      </c>
      <c r="AD316" s="86">
        <f t="shared" si="227"/>
        <v>10</v>
      </c>
      <c r="AE316" s="87">
        <f t="shared" si="228"/>
        <v>11.15</v>
      </c>
      <c r="AF316" s="88">
        <f t="shared" si="207"/>
        <v>11.15</v>
      </c>
      <c r="AG316" s="93">
        <f t="shared" ca="1" si="208"/>
        <v>306</v>
      </c>
      <c r="AH316" s="77">
        <f>IF(ISERROR(VLOOKUP(B316,'Notes Ecrit'!$A$2:$B$650,2,FALSE)),"ABI",(VLOOKUP(B316,'Notes Ecrit'!$A$2:$B$650,2,FALSE)))</f>
        <v>8.5</v>
      </c>
      <c r="AI316" s="88">
        <f t="shared" si="209"/>
        <v>8.5</v>
      </c>
      <c r="AJ316" s="94">
        <f t="shared" ca="1" si="210"/>
        <v>83</v>
      </c>
      <c r="AK316" s="307">
        <f t="shared" si="211"/>
        <v>9.8249999999999993</v>
      </c>
      <c r="AL316" s="204"/>
      <c r="AM316" s="204"/>
      <c r="AN316" s="204"/>
      <c r="AO316" s="204"/>
      <c r="AP316" s="204"/>
    </row>
    <row r="317" spans="1:42" ht="16.5" customHeight="1" thickBot="1" x14ac:dyDescent="0.3">
      <c r="A317" s="266" t="s">
        <v>74</v>
      </c>
      <c r="B317" s="230">
        <v>21914897</v>
      </c>
      <c r="C317" s="231" t="s">
        <v>692</v>
      </c>
      <c r="D317" s="232" t="s">
        <v>137</v>
      </c>
      <c r="E317" s="196">
        <v>12</v>
      </c>
      <c r="F317" s="184">
        <f t="shared" si="212"/>
        <v>15.5</v>
      </c>
      <c r="G317" s="185">
        <f t="shared" si="213"/>
        <v>12</v>
      </c>
      <c r="H317" s="85">
        <f t="shared" si="214"/>
        <v>12</v>
      </c>
      <c r="I317" s="196">
        <v>3.59</v>
      </c>
      <c r="J317" s="185">
        <f t="shared" si="215"/>
        <v>15</v>
      </c>
      <c r="K317" s="196">
        <v>8.0299999999999994</v>
      </c>
      <c r="L317" s="185">
        <f t="shared" si="216"/>
        <v>9</v>
      </c>
      <c r="M317" s="85">
        <f t="shared" si="217"/>
        <v>12</v>
      </c>
      <c r="N317" s="196">
        <v>25</v>
      </c>
      <c r="O317" s="197">
        <v>51</v>
      </c>
      <c r="P317" s="186">
        <f t="shared" si="229"/>
        <v>0.49019607843137253</v>
      </c>
      <c r="Q317" s="185">
        <f t="shared" si="219"/>
        <v>4.5</v>
      </c>
      <c r="R317" s="196">
        <v>26.5</v>
      </c>
      <c r="S317" s="185">
        <f t="shared" si="220"/>
        <v>4</v>
      </c>
      <c r="T317" s="85">
        <f t="shared" si="221"/>
        <v>8.5</v>
      </c>
      <c r="U317" s="187">
        <v>26.31</v>
      </c>
      <c r="V317" s="185">
        <f t="shared" si="222"/>
        <v>5.75</v>
      </c>
      <c r="W317" s="196">
        <v>0</v>
      </c>
      <c r="X317" s="185">
        <f t="shared" si="223"/>
        <v>2.5</v>
      </c>
      <c r="Y317" s="196">
        <v>4</v>
      </c>
      <c r="Z317" s="185">
        <f t="shared" si="224"/>
        <v>3</v>
      </c>
      <c r="AA317" s="85">
        <f t="shared" si="225"/>
        <v>11.25</v>
      </c>
      <c r="AB317" s="266">
        <v>48.54</v>
      </c>
      <c r="AC317" s="185">
        <f t="shared" si="226"/>
        <v>9</v>
      </c>
      <c r="AD317" s="86">
        <f t="shared" si="227"/>
        <v>9</v>
      </c>
      <c r="AE317" s="87">
        <f t="shared" si="228"/>
        <v>10.55</v>
      </c>
      <c r="AF317" s="88">
        <f t="shared" si="207"/>
        <v>10.55</v>
      </c>
      <c r="AG317" s="93">
        <f t="shared" ca="1" si="208"/>
        <v>378</v>
      </c>
      <c r="AH317" s="77">
        <f>IF(ISERROR(VLOOKUP(B317,'Notes Ecrit'!$A$2:$B$650,2,FALSE)),"ABI",(VLOOKUP(B317,'Notes Ecrit'!$A$2:$B$650,2,FALSE)))</f>
        <v>3.5</v>
      </c>
      <c r="AI317" s="88">
        <f t="shared" si="209"/>
        <v>3.5</v>
      </c>
      <c r="AJ317" s="94">
        <f t="shared" ca="1" si="210"/>
        <v>529</v>
      </c>
      <c r="AK317" s="307">
        <f t="shared" si="211"/>
        <v>7.0250000000000004</v>
      </c>
      <c r="AL317" s="209"/>
      <c r="AM317" s="209"/>
      <c r="AN317" s="209"/>
      <c r="AO317" s="209"/>
      <c r="AP317" s="209"/>
    </row>
    <row r="318" spans="1:42" s="204" customFormat="1" ht="16.5" customHeight="1" thickBot="1" x14ac:dyDescent="0.3">
      <c r="A318" s="266" t="s">
        <v>1026</v>
      </c>
      <c r="B318" s="230">
        <v>21907848</v>
      </c>
      <c r="C318" s="231" t="s">
        <v>693</v>
      </c>
      <c r="D318" s="232" t="s">
        <v>694</v>
      </c>
      <c r="E318" s="196">
        <v>14</v>
      </c>
      <c r="F318" s="184">
        <f t="shared" si="212"/>
        <v>16.5</v>
      </c>
      <c r="G318" s="185">
        <f t="shared" si="213"/>
        <v>11</v>
      </c>
      <c r="H318" s="85">
        <f t="shared" si="214"/>
        <v>11</v>
      </c>
      <c r="I318" s="196">
        <v>3.22</v>
      </c>
      <c r="J318" s="185">
        <f t="shared" si="215"/>
        <v>17</v>
      </c>
      <c r="K318" s="196">
        <v>6.97</v>
      </c>
      <c r="L318" s="185">
        <f t="shared" si="216"/>
        <v>10</v>
      </c>
      <c r="M318" s="85">
        <f t="shared" si="217"/>
        <v>13.5</v>
      </c>
      <c r="N318" s="196">
        <v>116</v>
      </c>
      <c r="O318" s="197">
        <v>77</v>
      </c>
      <c r="P318" s="186">
        <f t="shared" si="229"/>
        <v>1.5064935064935066</v>
      </c>
      <c r="Q318" s="185">
        <f t="shared" si="219"/>
        <v>8</v>
      </c>
      <c r="R318" s="196">
        <v>52.3</v>
      </c>
      <c r="S318" s="185">
        <f t="shared" si="220"/>
        <v>6</v>
      </c>
      <c r="T318" s="85">
        <f t="shared" si="221"/>
        <v>14</v>
      </c>
      <c r="U318" s="187">
        <v>30.93</v>
      </c>
      <c r="V318" s="185">
        <f t="shared" si="222"/>
        <v>2.5</v>
      </c>
      <c r="W318" s="196">
        <v>-1</v>
      </c>
      <c r="X318" s="185">
        <f t="shared" si="223"/>
        <v>2.25</v>
      </c>
      <c r="Y318" s="196">
        <v>3</v>
      </c>
      <c r="Z318" s="185">
        <f t="shared" si="224"/>
        <v>3.5</v>
      </c>
      <c r="AA318" s="85">
        <f t="shared" si="225"/>
        <v>8.25</v>
      </c>
      <c r="AB318" s="266">
        <v>44.66</v>
      </c>
      <c r="AC318" s="185">
        <f t="shared" si="226"/>
        <v>8</v>
      </c>
      <c r="AD318" s="86">
        <f t="shared" si="227"/>
        <v>8</v>
      </c>
      <c r="AE318" s="87">
        <f t="shared" si="228"/>
        <v>10.95</v>
      </c>
      <c r="AF318" s="88">
        <f t="shared" si="207"/>
        <v>10.95</v>
      </c>
      <c r="AG318" s="93">
        <f t="shared" ca="1" si="208"/>
        <v>329</v>
      </c>
      <c r="AH318" s="77">
        <f>IF(ISERROR(VLOOKUP(B318,'Notes Ecrit'!$A$2:$B$650,2,FALSE)),"ABI",(VLOOKUP(B318,'Notes Ecrit'!$A$2:$B$650,2,FALSE)))</f>
        <v>6</v>
      </c>
      <c r="AI318" s="88">
        <f t="shared" si="209"/>
        <v>6</v>
      </c>
      <c r="AJ318" s="94">
        <f t="shared" ca="1" si="210"/>
        <v>288</v>
      </c>
      <c r="AK318" s="307">
        <f t="shared" si="211"/>
        <v>8.4749999999999996</v>
      </c>
      <c r="AL318" s="26"/>
      <c r="AM318" s="26"/>
      <c r="AN318" s="26"/>
      <c r="AO318" s="26"/>
      <c r="AP318" s="26"/>
    </row>
    <row r="319" spans="1:42" ht="16.5" customHeight="1" thickBot="1" x14ac:dyDescent="0.3">
      <c r="A319" s="266" t="s">
        <v>74</v>
      </c>
      <c r="B319" s="230">
        <v>21900763</v>
      </c>
      <c r="C319" s="231" t="s">
        <v>695</v>
      </c>
      <c r="D319" s="232" t="s">
        <v>696</v>
      </c>
      <c r="E319" s="196">
        <v>10</v>
      </c>
      <c r="F319" s="184">
        <f t="shared" si="212"/>
        <v>14.5</v>
      </c>
      <c r="G319" s="185">
        <f t="shared" si="213"/>
        <v>10</v>
      </c>
      <c r="H319" s="85">
        <f t="shared" si="214"/>
        <v>10</v>
      </c>
      <c r="I319" s="196">
        <v>3.42</v>
      </c>
      <c r="J319" s="185">
        <f t="shared" si="215"/>
        <v>18</v>
      </c>
      <c r="K319" s="196">
        <v>7.63</v>
      </c>
      <c r="L319" s="185">
        <f t="shared" si="216"/>
        <v>11</v>
      </c>
      <c r="M319" s="85">
        <f t="shared" si="217"/>
        <v>14.5</v>
      </c>
      <c r="N319" s="196">
        <v>41</v>
      </c>
      <c r="O319" s="197">
        <v>64</v>
      </c>
      <c r="P319" s="186">
        <f t="shared" si="229"/>
        <v>0.640625</v>
      </c>
      <c r="Q319" s="185">
        <f t="shared" si="219"/>
        <v>6</v>
      </c>
      <c r="R319" s="196">
        <v>35.299999999999997</v>
      </c>
      <c r="S319" s="185">
        <f t="shared" si="220"/>
        <v>6</v>
      </c>
      <c r="T319" s="85">
        <f t="shared" si="221"/>
        <v>12</v>
      </c>
      <c r="U319" s="187">
        <v>30.72</v>
      </c>
      <c r="V319" s="185">
        <f t="shared" si="222"/>
        <v>3.5</v>
      </c>
      <c r="W319" s="196">
        <v>-4</v>
      </c>
      <c r="X319" s="185">
        <f t="shared" si="223"/>
        <v>1.5</v>
      </c>
      <c r="Y319" s="196">
        <v>9</v>
      </c>
      <c r="Z319" s="185">
        <f t="shared" si="224"/>
        <v>0.5</v>
      </c>
      <c r="AA319" s="85">
        <f t="shared" si="225"/>
        <v>5.5</v>
      </c>
      <c r="AB319" s="266">
        <v>66.069999999999993</v>
      </c>
      <c r="AC319" s="185">
        <f t="shared" si="226"/>
        <v>2</v>
      </c>
      <c r="AD319" s="86">
        <f t="shared" si="227"/>
        <v>2</v>
      </c>
      <c r="AE319" s="87">
        <f t="shared" si="228"/>
        <v>8.8000000000000007</v>
      </c>
      <c r="AF319" s="88">
        <f t="shared" si="207"/>
        <v>8.8000000000000007</v>
      </c>
      <c r="AG319" s="93">
        <f t="shared" ca="1" si="208"/>
        <v>512</v>
      </c>
      <c r="AH319" s="77">
        <f>IF(ISERROR(VLOOKUP(B319,'Notes Ecrit'!$A$2:$B$650,2,FALSE)),"ABI",(VLOOKUP(B319,'Notes Ecrit'!$A$2:$B$650,2,FALSE)))</f>
        <v>7</v>
      </c>
      <c r="AI319" s="88">
        <f t="shared" si="209"/>
        <v>7</v>
      </c>
      <c r="AJ319" s="94">
        <f t="shared" ca="1" si="210"/>
        <v>183</v>
      </c>
      <c r="AK319" s="307">
        <f t="shared" si="211"/>
        <v>7.9</v>
      </c>
      <c r="AL319" s="207"/>
      <c r="AM319" s="207"/>
      <c r="AN319" s="207"/>
      <c r="AO319" s="207"/>
      <c r="AP319" s="207"/>
    </row>
    <row r="320" spans="1:42" s="207" customFormat="1" ht="16.5" customHeight="1" thickBot="1" x14ac:dyDescent="0.3">
      <c r="A320" s="266" t="s">
        <v>1026</v>
      </c>
      <c r="B320" s="230">
        <v>21712436</v>
      </c>
      <c r="C320" s="231" t="s">
        <v>241</v>
      </c>
      <c r="D320" s="232" t="s">
        <v>193</v>
      </c>
      <c r="E320" s="196">
        <v>20</v>
      </c>
      <c r="F320" s="184">
        <f t="shared" ref="F320:F336" si="230">IF(E320="ABI","ABI",IF(E320="DSP","DSP",IF(E320="VAL","VAL",(VLOOKUP(E320,tpstest,2)))))</f>
        <v>19.5</v>
      </c>
      <c r="G320" s="185">
        <f t="shared" ref="G320:G336" si="231">IF(F320="ABI",0,IF(F320="DSP","DSP",IF(F320="VAL","VAL",(IF(A320="F",VLOOKUP(F320,endurfille,2),VLOOKUP(F320,endurgarçon,2))))))</f>
        <v>17</v>
      </c>
      <c r="H320" s="85">
        <f t="shared" ref="H320:H336" si="232">IF(G320="VAL","VALIDÉ",G320)</f>
        <v>17</v>
      </c>
      <c r="I320" s="196">
        <v>3</v>
      </c>
      <c r="J320" s="185">
        <f t="shared" ref="J320:J336" si="233">IF(I320="ABI",0,IF(I320="DSP","DSP",IF(I320="VAL","VAL",(IF(A320="F",VLOOKUP(I320,VIT20MF,2),VLOOKUP(I320,Vit20MG,2))))))</f>
        <v>20</v>
      </c>
      <c r="K320" s="196">
        <v>6.61</v>
      </c>
      <c r="L320" s="185">
        <f t="shared" ref="L320:L336" si="234">IF(K320="ABI",0,IF(K320="DSP","DSP",IF(K320="VAL","VAL",(IF(A320="F",VLOOKUP(K320,vit50mf,2),VLOOKUP(K320,vit50mg,2))))))</f>
        <v>13</v>
      </c>
      <c r="M320" s="85">
        <f t="shared" ref="M320:M336" si="235">IF(OR(J320="DSP",L320="DSP"),"DSP",IF(L320="VAL","VALIDÉ",(J320+L320)/2))</f>
        <v>16.5</v>
      </c>
      <c r="N320" s="196">
        <v>41</v>
      </c>
      <c r="O320" s="197">
        <v>53</v>
      </c>
      <c r="P320" s="186">
        <f t="shared" si="229"/>
        <v>0.77358490566037741</v>
      </c>
      <c r="Q320" s="185">
        <f t="shared" ref="Q320:Q336" si="236">IF(N320="ABI",0,IF(N320="DSP","DSP",IF(N320="VAL","VAL",IF(A320="F",VLOOKUP(P320,forcefille,2),VLOOKUP(P320,forcegarçon,2)))))</f>
        <v>4</v>
      </c>
      <c r="R320" s="196">
        <v>58.2</v>
      </c>
      <c r="S320" s="185">
        <f t="shared" ref="S320:S336" si="237">IF(R320="ABI",0,IF(R320="DSP","DSP",IF(R320="VAL","VAL",IF(A320="F",VLOOKUP(R320,détfille,2),VLOOKUP(R320,détgarçon,2)))))</f>
        <v>7.5</v>
      </c>
      <c r="T320" s="85">
        <f t="shared" ref="T320:T336" si="238">IF(OR(Q320="VAL",S320="VAL"),"VALIDÉ",IF(AND(Q320="DSP",S320="DSP"),"DSP",IF(Q320="DSP",S320*2,IF(S320="DSP",Q320*2,(Q320+S320)))))</f>
        <v>11.5</v>
      </c>
      <c r="U320" s="381">
        <v>25.02</v>
      </c>
      <c r="V320" s="185">
        <f t="shared" ref="V320:V336" si="239">IF(U320="ABI",0,IF(U320="DSP","DSP",IF(U320="VAL","VAL",IF(A320="F",VLOOKUP(U320,coorfille,2),VLOOKUP(U320,coorgarçon,2)))))</f>
        <v>5.25</v>
      </c>
      <c r="W320" s="196">
        <v>0</v>
      </c>
      <c r="X320" s="185">
        <f t="shared" ref="X320:X336" si="240">IF(W320="ABI",0,IF(W320="DSP","DSP",IF(W320="VAL","VAL",IF(A320="F",VLOOKUP(W320,SouplesseFille,2),VLOOKUP(W320,SouplesseGarçon,2)))))</f>
        <v>2.5</v>
      </c>
      <c r="Y320" s="196">
        <v>3</v>
      </c>
      <c r="Z320" s="185">
        <f t="shared" ref="Z320:Z336" si="241">IF(Y320="ABI",0,IF(Y320="DSP","DSP",IF(Y320="VAL","VAL",IF(A320="F",VLOOKUP(Y320,eqfille,2),VLOOKUP(Y320,eqgarçon,2)))))</f>
        <v>3.5</v>
      </c>
      <c r="AA320" s="85">
        <f t="shared" ref="AA320:AA336" si="242">IF(AND(V320="DSP",X320="DSP",Z320="DSP"),"DSP",IF(AND(V320="DSP",X320="DSP"),Z320*4,IF(AND(V320="DSP",Z320="DSP"),X320*4,IF(AND(X320="DSP",Z320="DSP"),V320*2,IF(V320="DSP",(X320+Z320)*2,IF(X320="DSP",V320+Z320*2,IF(Z320="DSP",V320+X320*2,IF(Z320="VAL","VALIDÉ",V320+X320+Z320))))))))</f>
        <v>11.25</v>
      </c>
      <c r="AB320" s="266">
        <v>39.549999999999997</v>
      </c>
      <c r="AC320" s="185">
        <f t="shared" ref="AC320:AC336" si="243">IF(AB320="ABI",0,IF(AB320="DNF",0,IF(AB320="DSP","DSP",IF(AB320="VAL","VAL",(IF(A320="F",VLOOKUP(AB320,nagefille,2),VLOOKUP(AB320,nagegarçon,2)))))))</f>
        <v>10</v>
      </c>
      <c r="AD320" s="86">
        <f t="shared" ref="AD320:AD336" si="244">IF(AC320="VAL","VALIDÉ",AC320)</f>
        <v>10</v>
      </c>
      <c r="AE320" s="87">
        <f t="shared" ref="AE320:AE336" si="245">IF(AND(H320="DSP",M320="DSP",T320="DSP",AA320="DSP",AD320="DSP"),"DSP",IF(AND(H320="DSP",M320="DSP",T320="DSP",AA320="DSP"),AD320,IF(AND(H320="DSP",M320="DSP",T320="DSP",AD320="DSP"),AA320,IF(AND(H320="DSP",M320="DSP",AA320="DSP",AD320="DSP"),T320,IF(AND(H320="DSP",T320="DSP",AA320="DSP",AD320="DSP"),M320,IF(AND(M320="DSP",T320="DSP",AA320="DSP",AD320="DSP"),H320,IF(AND(T320="DSP",AA320="DSP",AD320="DSP"),(H320+M320)/2,IF(AND(M320="DSP",AA320="DSP",AD320="DSP"),(H320+T320)/2,IF(AND(H320="DSP",AA320="DSP",AD320="DSP"),(M320+T320)/2,IF(AND(M320="DSP",T320="DSP",AD320="DSP"),(H320+AA320)/2,IF(AND(H320="DSP",T320="DSP",AD320="DSP"),(M320+AA320)/2,IF(AND(H320="DSP",M320="DSP",AD320="DSP"),(T320+AA320)/2,IF(AND(M320="DSP",T320="DSP",AA320="DSP"),(H320+AD320)/2,IF(AND(H320="DSP",T320="DSP",AA320="DSP"),(M320+AD320)/2,IF(AND(H320="DSP",M320="DSP",AA320="DSP"),(T320+AD320)/2,IF(AND(H320="DSP",M320="DSP",T320="DSP"),(AA320+AD320)/2,IF(AND(H320="DSP",M320="DSP"),(T320+AA320+AD320)/3,IF(AND(H320="DSP",T320="DSP"),(M320+AA320+AD320)/3,IF(AND(M320="DSP",T320="DSP"),(H320+AA320+AD320)/3,IF(AND(H320="DSP",AA320="DSP"),(M320+T320+AD320)/3,IF(AND(M320="DSP",AA320="DSP"),(H320+T320+AD320)/3,IF(AND(T320="DSP",AA320="DSP"),(H320+M320+AD320)/3,IF(AND(H320="DSP",AD320="DSP"),(M320+T320+AA320)/3,IF(AND(M320="DSP",AD320="DSP"),(H320+T320+AA320)/3,IF(AND(T320="DSP",AD320="DSP"),(H320+M320+AA320)/3,IF(AND(AA320="DSP",AD320="DSP"),(H320+M320+T320)/3,IF(H320="DSP",(M320+T320+AA320+AD320)/4,IF(M320="DSP",(H320+T320+AA320+AD320)/4,IF(T320="DSP",(H320+M320+AA320+AD320)/4,IF(AA320="DSP",(H320+M320+T320+AD320)/4,IF(AD320="DSP",(H320+M320+T320+AA320)/4,SUM(H320+M320+T320+AA320+AD320)/5)))))))))))))))))))))))))))))))</f>
        <v>13.25</v>
      </c>
      <c r="AF320" s="88">
        <f t="shared" si="207"/>
        <v>13.25</v>
      </c>
      <c r="AG320" s="93">
        <f t="shared" ca="1" si="208"/>
        <v>60</v>
      </c>
      <c r="AH320" s="77">
        <f>IF(ISERROR(VLOOKUP(B320,'Notes Ecrit'!$A$2:$B$650,2,FALSE)),"ABI",(VLOOKUP(B320,'Notes Ecrit'!$A$2:$B$650,2,FALSE)))</f>
        <v>6</v>
      </c>
      <c r="AI320" s="88">
        <f t="shared" si="209"/>
        <v>6</v>
      </c>
      <c r="AJ320" s="94">
        <f t="shared" ca="1" si="210"/>
        <v>288</v>
      </c>
      <c r="AK320" s="307">
        <f t="shared" si="211"/>
        <v>9.625</v>
      </c>
      <c r="AL320" s="26"/>
      <c r="AM320" s="26"/>
      <c r="AN320" s="26"/>
      <c r="AO320" s="26"/>
      <c r="AP320" s="26"/>
    </row>
    <row r="321" spans="1:42" ht="16.5" customHeight="1" thickBot="1" x14ac:dyDescent="0.3">
      <c r="A321" s="266" t="s">
        <v>1026</v>
      </c>
      <c r="B321" s="505">
        <v>21904187</v>
      </c>
      <c r="C321" s="511" t="s">
        <v>241</v>
      </c>
      <c r="D321" s="517" t="s">
        <v>43</v>
      </c>
      <c r="E321" s="196">
        <v>23</v>
      </c>
      <c r="F321" s="184">
        <f t="shared" si="230"/>
        <v>21</v>
      </c>
      <c r="G321" s="185">
        <f t="shared" si="231"/>
        <v>20</v>
      </c>
      <c r="H321" s="85">
        <f t="shared" si="232"/>
        <v>20</v>
      </c>
      <c r="I321" s="196">
        <v>3.16</v>
      </c>
      <c r="J321" s="185">
        <f t="shared" si="233"/>
        <v>18</v>
      </c>
      <c r="K321" s="196">
        <v>6.64</v>
      </c>
      <c r="L321" s="185">
        <f t="shared" si="234"/>
        <v>12</v>
      </c>
      <c r="M321" s="85">
        <f t="shared" si="235"/>
        <v>15</v>
      </c>
      <c r="N321" s="217">
        <v>58</v>
      </c>
      <c r="O321" s="197">
        <v>58</v>
      </c>
      <c r="P321" s="186">
        <f t="shared" si="229"/>
        <v>1</v>
      </c>
      <c r="Q321" s="185">
        <f t="shared" si="236"/>
        <v>5.5</v>
      </c>
      <c r="R321" s="196">
        <v>43.7</v>
      </c>
      <c r="S321" s="185">
        <f t="shared" si="237"/>
        <v>4</v>
      </c>
      <c r="T321" s="85">
        <f t="shared" si="238"/>
        <v>9.5</v>
      </c>
      <c r="U321" s="187">
        <v>24.99</v>
      </c>
      <c r="V321" s="185">
        <f t="shared" si="239"/>
        <v>5.5</v>
      </c>
      <c r="W321" s="196">
        <v>-3</v>
      </c>
      <c r="X321" s="185">
        <f t="shared" si="240"/>
        <v>1.75</v>
      </c>
      <c r="Y321" s="196">
        <v>0</v>
      </c>
      <c r="Z321" s="185">
        <f t="shared" si="241"/>
        <v>5</v>
      </c>
      <c r="AA321" s="85">
        <f t="shared" si="242"/>
        <v>12.25</v>
      </c>
      <c r="AB321" s="266">
        <v>37.07</v>
      </c>
      <c r="AC321" s="185">
        <f t="shared" si="243"/>
        <v>12</v>
      </c>
      <c r="AD321" s="86">
        <f t="shared" si="244"/>
        <v>12</v>
      </c>
      <c r="AE321" s="87">
        <f t="shared" si="245"/>
        <v>13.75</v>
      </c>
      <c r="AF321" s="88">
        <f t="shared" si="207"/>
        <v>13.75</v>
      </c>
      <c r="AG321" s="93">
        <f t="shared" ca="1" si="208"/>
        <v>33</v>
      </c>
      <c r="AH321" s="77">
        <f>IF(ISERROR(VLOOKUP(B321,'Notes Ecrit'!$A$2:$B$650,2,FALSE)),"ABI",(VLOOKUP(B321,'Notes Ecrit'!$A$2:$B$650,2,FALSE)))</f>
        <v>5</v>
      </c>
      <c r="AI321" s="88">
        <f t="shared" si="209"/>
        <v>5</v>
      </c>
      <c r="AJ321" s="94">
        <f t="shared" ca="1" si="210"/>
        <v>416</v>
      </c>
      <c r="AK321" s="307">
        <f t="shared" si="211"/>
        <v>9.375</v>
      </c>
      <c r="AL321" s="207"/>
      <c r="AM321" s="207"/>
      <c r="AN321" s="207"/>
      <c r="AO321" s="207"/>
      <c r="AP321" s="207"/>
    </row>
    <row r="322" spans="1:42" s="204" customFormat="1" ht="16.5" customHeight="1" thickBot="1" x14ac:dyDescent="0.3">
      <c r="A322" s="266" t="s">
        <v>1026</v>
      </c>
      <c r="B322" s="230">
        <v>21912076</v>
      </c>
      <c r="C322" s="231" t="s">
        <v>241</v>
      </c>
      <c r="D322" s="232" t="s">
        <v>697</v>
      </c>
      <c r="E322" s="196">
        <v>19</v>
      </c>
      <c r="F322" s="184">
        <f t="shared" si="230"/>
        <v>19</v>
      </c>
      <c r="G322" s="185">
        <f t="shared" si="231"/>
        <v>16</v>
      </c>
      <c r="H322" s="85">
        <f t="shared" si="232"/>
        <v>16</v>
      </c>
      <c r="I322" s="196">
        <v>3.15</v>
      </c>
      <c r="J322" s="185">
        <f t="shared" si="233"/>
        <v>18</v>
      </c>
      <c r="K322" s="196">
        <v>6.89</v>
      </c>
      <c r="L322" s="185">
        <f t="shared" si="234"/>
        <v>11</v>
      </c>
      <c r="M322" s="85">
        <f t="shared" si="235"/>
        <v>14.5</v>
      </c>
      <c r="N322" s="196">
        <v>36</v>
      </c>
      <c r="O322" s="197">
        <v>58</v>
      </c>
      <c r="P322" s="186">
        <f t="shared" si="229"/>
        <v>0.62068965517241381</v>
      </c>
      <c r="Q322" s="185">
        <f t="shared" si="236"/>
        <v>3.5</v>
      </c>
      <c r="R322" s="196">
        <v>47.1</v>
      </c>
      <c r="S322" s="185">
        <f t="shared" si="237"/>
        <v>5</v>
      </c>
      <c r="T322" s="85">
        <f t="shared" si="238"/>
        <v>8.5</v>
      </c>
      <c r="U322" s="381">
        <v>26.8</v>
      </c>
      <c r="V322" s="185">
        <f t="shared" si="239"/>
        <v>4.5</v>
      </c>
      <c r="W322" s="196">
        <v>-9</v>
      </c>
      <c r="X322" s="185">
        <f t="shared" si="240"/>
        <v>1</v>
      </c>
      <c r="Y322" s="196">
        <v>4</v>
      </c>
      <c r="Z322" s="185">
        <f t="shared" si="241"/>
        <v>3</v>
      </c>
      <c r="AA322" s="85">
        <f t="shared" si="242"/>
        <v>8.5</v>
      </c>
      <c r="AB322" s="266">
        <v>41.06</v>
      </c>
      <c r="AC322" s="185">
        <f t="shared" si="243"/>
        <v>10</v>
      </c>
      <c r="AD322" s="86">
        <f t="shared" si="244"/>
        <v>10</v>
      </c>
      <c r="AE322" s="87">
        <f t="shared" si="245"/>
        <v>11.5</v>
      </c>
      <c r="AF322" s="88">
        <f t="shared" si="207"/>
        <v>11.5</v>
      </c>
      <c r="AG322" s="93">
        <f t="shared" ca="1" si="208"/>
        <v>253</v>
      </c>
      <c r="AH322" s="77">
        <f>IF(ISERROR(VLOOKUP(B322,'Notes Ecrit'!$A$2:$B$650,2,FALSE)),"ABI",(VLOOKUP(B322,'Notes Ecrit'!$A$2:$B$650,2,FALSE)))</f>
        <v>4</v>
      </c>
      <c r="AI322" s="88">
        <f t="shared" si="209"/>
        <v>4</v>
      </c>
      <c r="AJ322" s="94">
        <f t="shared" ca="1" si="210"/>
        <v>489</v>
      </c>
      <c r="AK322" s="307">
        <f t="shared" si="211"/>
        <v>7.75</v>
      </c>
      <c r="AL322" s="26"/>
      <c r="AM322" s="26"/>
      <c r="AN322" s="26"/>
      <c r="AO322" s="26"/>
      <c r="AP322" s="26"/>
    </row>
    <row r="323" spans="1:42" ht="16.5" customHeight="1" thickBot="1" x14ac:dyDescent="0.3">
      <c r="A323" s="266" t="s">
        <v>74</v>
      </c>
      <c r="B323" s="193">
        <v>21905342</v>
      </c>
      <c r="C323" s="208" t="s">
        <v>241</v>
      </c>
      <c r="D323" s="203" t="s">
        <v>698</v>
      </c>
      <c r="E323" s="196">
        <v>14</v>
      </c>
      <c r="F323" s="184">
        <f t="shared" si="230"/>
        <v>16.5</v>
      </c>
      <c r="G323" s="185">
        <f t="shared" si="231"/>
        <v>14</v>
      </c>
      <c r="H323" s="85">
        <f t="shared" si="232"/>
        <v>14</v>
      </c>
      <c r="I323" s="196">
        <v>3.25</v>
      </c>
      <c r="J323" s="185">
        <f t="shared" si="233"/>
        <v>20</v>
      </c>
      <c r="K323" s="196">
        <v>7.27</v>
      </c>
      <c r="L323" s="185">
        <f t="shared" si="234"/>
        <v>14</v>
      </c>
      <c r="M323" s="85">
        <f t="shared" si="235"/>
        <v>17</v>
      </c>
      <c r="N323" s="196">
        <v>39.5</v>
      </c>
      <c r="O323" s="197">
        <v>69</v>
      </c>
      <c r="P323" s="186">
        <f t="shared" si="229"/>
        <v>0.57246376811594202</v>
      </c>
      <c r="Q323" s="185">
        <f t="shared" si="236"/>
        <v>5.5</v>
      </c>
      <c r="R323" s="196">
        <v>30.8</v>
      </c>
      <c r="S323" s="185">
        <f t="shared" si="237"/>
        <v>5</v>
      </c>
      <c r="T323" s="85">
        <f t="shared" si="238"/>
        <v>10.5</v>
      </c>
      <c r="U323" s="187">
        <v>31.29</v>
      </c>
      <c r="V323" s="185">
        <f t="shared" si="239"/>
        <v>3.25</v>
      </c>
      <c r="W323" s="196">
        <v>0</v>
      </c>
      <c r="X323" s="185">
        <f t="shared" si="240"/>
        <v>2.5</v>
      </c>
      <c r="Y323" s="196">
        <v>5</v>
      </c>
      <c r="Z323" s="185">
        <f t="shared" si="241"/>
        <v>2.5</v>
      </c>
      <c r="AA323" s="85">
        <f t="shared" si="242"/>
        <v>8.25</v>
      </c>
      <c r="AB323" s="266">
        <v>62.64</v>
      </c>
      <c r="AC323" s="185">
        <f t="shared" si="243"/>
        <v>4</v>
      </c>
      <c r="AD323" s="86">
        <f t="shared" si="244"/>
        <v>4</v>
      </c>
      <c r="AE323" s="87">
        <f t="shared" si="245"/>
        <v>10.75</v>
      </c>
      <c r="AF323" s="88">
        <f t="shared" ref="AF323:AF386" si="246">IF(AE323="DSP",0,AE323)</f>
        <v>10.75</v>
      </c>
      <c r="AG323" s="93">
        <f t="shared" ref="AG323:AG386" ca="1" si="247">RANK(AF323,$AF$3:$AF$651,0)</f>
        <v>354</v>
      </c>
      <c r="AH323" s="77">
        <f>IF(ISERROR(VLOOKUP(B323,'Notes Ecrit'!$A$2:$B$650,2,FALSE)),"ABI",(VLOOKUP(B323,'Notes Ecrit'!$A$2:$B$650,2,FALSE)))</f>
        <v>6</v>
      </c>
      <c r="AI323" s="88">
        <f t="shared" ref="AI323:AI386" si="248">IF(OR(AH323="ABI",AH323="VALIDÉ"),0,AH323)</f>
        <v>6</v>
      </c>
      <c r="AJ323" s="94">
        <f t="shared" ref="AJ323:AJ386" ca="1" si="249">RANK(AI323,$AI$3:$AI$651,0)</f>
        <v>288</v>
      </c>
      <c r="AK323" s="307">
        <f t="shared" ref="AK323:AK386" si="250">IF(AH323="ABI","DEF",IF(AE323="DSP",AH323,(AE323*0.5+AH323*0.5)))</f>
        <v>8.375</v>
      </c>
    </row>
    <row r="324" spans="1:42" ht="16.5" customHeight="1" thickBot="1" x14ac:dyDescent="0.3">
      <c r="A324" s="266" t="s">
        <v>1026</v>
      </c>
      <c r="B324" s="193">
        <v>21902201</v>
      </c>
      <c r="C324" s="208" t="s">
        <v>699</v>
      </c>
      <c r="D324" s="203" t="s">
        <v>98</v>
      </c>
      <c r="E324" s="196">
        <v>19</v>
      </c>
      <c r="F324" s="184">
        <f t="shared" si="230"/>
        <v>19</v>
      </c>
      <c r="G324" s="185">
        <f t="shared" si="231"/>
        <v>16</v>
      </c>
      <c r="H324" s="85">
        <f t="shared" si="232"/>
        <v>16</v>
      </c>
      <c r="I324" s="196">
        <v>3.08</v>
      </c>
      <c r="J324" s="185">
        <f t="shared" si="233"/>
        <v>19</v>
      </c>
      <c r="K324" s="196">
        <v>6.49</v>
      </c>
      <c r="L324" s="185">
        <f t="shared" si="234"/>
        <v>13</v>
      </c>
      <c r="M324" s="85">
        <f t="shared" si="235"/>
        <v>16</v>
      </c>
      <c r="N324" s="196">
        <v>40</v>
      </c>
      <c r="O324" s="197">
        <v>68</v>
      </c>
      <c r="P324" s="186">
        <f t="shared" si="229"/>
        <v>0.58823529411764708</v>
      </c>
      <c r="Q324" s="185">
        <f t="shared" si="236"/>
        <v>3</v>
      </c>
      <c r="R324" s="196">
        <v>42.8</v>
      </c>
      <c r="S324" s="185">
        <f t="shared" si="237"/>
        <v>3.5</v>
      </c>
      <c r="T324" s="85">
        <f t="shared" si="238"/>
        <v>6.5</v>
      </c>
      <c r="U324" s="187">
        <v>27.62</v>
      </c>
      <c r="V324" s="185">
        <f t="shared" si="239"/>
        <v>4</v>
      </c>
      <c r="W324" s="196">
        <v>-30</v>
      </c>
      <c r="X324" s="185">
        <f t="shared" si="240"/>
        <v>0</v>
      </c>
      <c r="Y324" s="196">
        <v>5</v>
      </c>
      <c r="Z324" s="185">
        <f t="shared" si="241"/>
        <v>2.5</v>
      </c>
      <c r="AA324" s="85">
        <f t="shared" si="242"/>
        <v>6.5</v>
      </c>
      <c r="AB324" s="266">
        <v>36.42</v>
      </c>
      <c r="AC324" s="185">
        <f t="shared" si="243"/>
        <v>12</v>
      </c>
      <c r="AD324" s="86">
        <f t="shared" si="244"/>
        <v>12</v>
      </c>
      <c r="AE324" s="87">
        <f t="shared" si="245"/>
        <v>11.4</v>
      </c>
      <c r="AF324" s="88">
        <f t="shared" si="246"/>
        <v>11.4</v>
      </c>
      <c r="AG324" s="93">
        <f t="shared" ca="1" si="247"/>
        <v>270</v>
      </c>
      <c r="AH324" s="77">
        <f>IF(ISERROR(VLOOKUP(B324,'Notes Ecrit'!$A$2:$B$650,2,FALSE)),"ABI",(VLOOKUP(B324,'Notes Ecrit'!$A$2:$B$650,2,FALSE)))</f>
        <v>7</v>
      </c>
      <c r="AI324" s="88">
        <f t="shared" si="248"/>
        <v>7</v>
      </c>
      <c r="AJ324" s="94">
        <f t="shared" ca="1" si="249"/>
        <v>183</v>
      </c>
      <c r="AK324" s="307">
        <f t="shared" si="250"/>
        <v>9.1999999999999993</v>
      </c>
      <c r="AL324" s="209"/>
      <c r="AM324" s="209"/>
      <c r="AN324" s="209"/>
      <c r="AO324" s="209"/>
      <c r="AP324" s="209"/>
    </row>
    <row r="325" spans="1:42" ht="16.5" customHeight="1" thickBot="1" x14ac:dyDescent="0.3">
      <c r="A325" s="266" t="s">
        <v>1026</v>
      </c>
      <c r="B325" s="230">
        <v>21905341</v>
      </c>
      <c r="C325" s="231" t="s">
        <v>700</v>
      </c>
      <c r="D325" s="232" t="s">
        <v>701</v>
      </c>
      <c r="E325" s="196">
        <v>21</v>
      </c>
      <c r="F325" s="184">
        <f t="shared" si="230"/>
        <v>20</v>
      </c>
      <c r="G325" s="185">
        <f t="shared" si="231"/>
        <v>18</v>
      </c>
      <c r="H325" s="85">
        <f t="shared" si="232"/>
        <v>18</v>
      </c>
      <c r="I325" s="196">
        <v>3.19</v>
      </c>
      <c r="J325" s="185">
        <f t="shared" si="233"/>
        <v>17</v>
      </c>
      <c r="K325" s="196">
        <v>7.02</v>
      </c>
      <c r="L325" s="185">
        <f t="shared" si="234"/>
        <v>10</v>
      </c>
      <c r="M325" s="85">
        <f t="shared" si="235"/>
        <v>13.5</v>
      </c>
      <c r="N325" s="196">
        <v>72</v>
      </c>
      <c r="O325" s="197">
        <v>70</v>
      </c>
      <c r="P325" s="186">
        <f t="shared" si="229"/>
        <v>1.0285714285714285</v>
      </c>
      <c r="Q325" s="185">
        <f t="shared" si="236"/>
        <v>5.5</v>
      </c>
      <c r="R325" s="196">
        <v>36.9</v>
      </c>
      <c r="S325" s="185">
        <f t="shared" si="237"/>
        <v>2</v>
      </c>
      <c r="T325" s="85">
        <f t="shared" si="238"/>
        <v>7.5</v>
      </c>
      <c r="U325" s="187">
        <v>27.61</v>
      </c>
      <c r="V325" s="185">
        <f t="shared" si="239"/>
        <v>4</v>
      </c>
      <c r="W325" s="196">
        <v>0</v>
      </c>
      <c r="X325" s="185">
        <f t="shared" si="240"/>
        <v>2.5</v>
      </c>
      <c r="Y325" s="196">
        <v>5</v>
      </c>
      <c r="Z325" s="185">
        <f t="shared" si="241"/>
        <v>2.5</v>
      </c>
      <c r="AA325" s="85">
        <f t="shared" si="242"/>
        <v>9</v>
      </c>
      <c r="AB325" s="266">
        <v>43.08</v>
      </c>
      <c r="AC325" s="185">
        <f t="shared" si="243"/>
        <v>9</v>
      </c>
      <c r="AD325" s="86">
        <f t="shared" si="244"/>
        <v>9</v>
      </c>
      <c r="AE325" s="87">
        <f t="shared" si="245"/>
        <v>11.4</v>
      </c>
      <c r="AF325" s="88">
        <f t="shared" si="246"/>
        <v>11.4</v>
      </c>
      <c r="AG325" s="93">
        <f t="shared" ca="1" si="247"/>
        <v>270</v>
      </c>
      <c r="AH325" s="77">
        <f>IF(ISERROR(VLOOKUP(B325,'Notes Ecrit'!$A$2:$B$650,2,FALSE)),"ABI",(VLOOKUP(B325,'Notes Ecrit'!$A$2:$B$650,2,FALSE)))</f>
        <v>9</v>
      </c>
      <c r="AI325" s="88">
        <f t="shared" si="248"/>
        <v>9</v>
      </c>
      <c r="AJ325" s="94">
        <f t="shared" ca="1" si="249"/>
        <v>58</v>
      </c>
      <c r="AK325" s="307">
        <f t="shared" si="250"/>
        <v>10.199999999999999</v>
      </c>
    </row>
    <row r="326" spans="1:42" s="204" customFormat="1" ht="16.5" customHeight="1" thickBot="1" x14ac:dyDescent="0.3">
      <c r="A326" s="266" t="s">
        <v>74</v>
      </c>
      <c r="B326" s="230">
        <v>21909516</v>
      </c>
      <c r="C326" s="231" t="s">
        <v>702</v>
      </c>
      <c r="D326" s="232" t="s">
        <v>166</v>
      </c>
      <c r="E326" s="196">
        <v>15</v>
      </c>
      <c r="F326" s="184">
        <f t="shared" si="230"/>
        <v>17</v>
      </c>
      <c r="G326" s="185">
        <f t="shared" si="231"/>
        <v>15</v>
      </c>
      <c r="H326" s="85">
        <f t="shared" si="232"/>
        <v>15</v>
      </c>
      <c r="I326" s="196">
        <v>3.49</v>
      </c>
      <c r="J326" s="185">
        <f t="shared" si="233"/>
        <v>17</v>
      </c>
      <c r="K326" s="196">
        <v>7.76</v>
      </c>
      <c r="L326" s="185">
        <f t="shared" si="234"/>
        <v>11</v>
      </c>
      <c r="M326" s="85">
        <f t="shared" si="235"/>
        <v>14</v>
      </c>
      <c r="N326" s="196">
        <v>41</v>
      </c>
      <c r="O326" s="197">
        <v>56</v>
      </c>
      <c r="P326" s="186">
        <f t="shared" si="229"/>
        <v>0.7321428571428571</v>
      </c>
      <c r="Q326" s="185">
        <f t="shared" si="236"/>
        <v>6.5</v>
      </c>
      <c r="R326" s="196">
        <v>34.6</v>
      </c>
      <c r="S326" s="185">
        <f t="shared" si="237"/>
        <v>6</v>
      </c>
      <c r="T326" s="85">
        <f t="shared" si="238"/>
        <v>12.5</v>
      </c>
      <c r="U326" s="187">
        <v>25.67</v>
      </c>
      <c r="V326" s="185">
        <f t="shared" si="239"/>
        <v>6</v>
      </c>
      <c r="W326" s="196">
        <v>0</v>
      </c>
      <c r="X326" s="185">
        <f t="shared" si="240"/>
        <v>2.5</v>
      </c>
      <c r="Y326" s="196">
        <v>1</v>
      </c>
      <c r="Z326" s="185">
        <f t="shared" si="241"/>
        <v>4.5</v>
      </c>
      <c r="AA326" s="85">
        <f t="shared" si="242"/>
        <v>13</v>
      </c>
      <c r="AB326" s="266">
        <v>37.61</v>
      </c>
      <c r="AC326" s="185">
        <f t="shared" si="243"/>
        <v>15</v>
      </c>
      <c r="AD326" s="86">
        <f t="shared" si="244"/>
        <v>15</v>
      </c>
      <c r="AE326" s="87">
        <f t="shared" si="245"/>
        <v>13.9</v>
      </c>
      <c r="AF326" s="88">
        <f t="shared" si="246"/>
        <v>13.9</v>
      </c>
      <c r="AG326" s="93">
        <f t="shared" ca="1" si="247"/>
        <v>24</v>
      </c>
      <c r="AH326" s="77">
        <f>IF(ISERROR(VLOOKUP(B326,'Notes Ecrit'!$A$2:$B$650,2,FALSE)),"ABI",(VLOOKUP(B326,'Notes Ecrit'!$A$2:$B$650,2,FALSE)))</f>
        <v>13</v>
      </c>
      <c r="AI326" s="88">
        <f t="shared" si="248"/>
        <v>13</v>
      </c>
      <c r="AJ326" s="94">
        <f t="shared" ca="1" si="249"/>
        <v>4</v>
      </c>
      <c r="AK326" s="307">
        <f t="shared" si="250"/>
        <v>13.45</v>
      </c>
      <c r="AL326" s="26"/>
      <c r="AM326" s="26"/>
      <c r="AN326" s="26"/>
      <c r="AO326" s="26"/>
      <c r="AP326" s="26"/>
    </row>
    <row r="327" spans="1:42" s="204" customFormat="1" ht="16.5" customHeight="1" thickBot="1" x14ac:dyDescent="0.3">
      <c r="A327" s="266" t="s">
        <v>1026</v>
      </c>
      <c r="B327" s="230">
        <v>21902846</v>
      </c>
      <c r="C327" s="231" t="s">
        <v>703</v>
      </c>
      <c r="D327" s="232" t="s">
        <v>95</v>
      </c>
      <c r="E327" s="196">
        <v>18</v>
      </c>
      <c r="F327" s="184">
        <f t="shared" si="230"/>
        <v>18.5</v>
      </c>
      <c r="G327" s="185">
        <f t="shared" si="231"/>
        <v>15</v>
      </c>
      <c r="H327" s="85">
        <f t="shared" si="232"/>
        <v>15</v>
      </c>
      <c r="I327" s="196">
        <v>3.1</v>
      </c>
      <c r="J327" s="185">
        <f t="shared" si="233"/>
        <v>19</v>
      </c>
      <c r="K327" s="196">
        <v>6.62</v>
      </c>
      <c r="L327" s="185">
        <f t="shared" si="234"/>
        <v>12</v>
      </c>
      <c r="M327" s="85">
        <f t="shared" si="235"/>
        <v>15.5</v>
      </c>
      <c r="N327" s="380">
        <v>72</v>
      </c>
      <c r="O327" s="197">
        <v>71</v>
      </c>
      <c r="P327" s="186">
        <f t="shared" si="229"/>
        <v>1.0140845070422535</v>
      </c>
      <c r="Q327" s="185">
        <f t="shared" si="236"/>
        <v>5.5</v>
      </c>
      <c r="R327" s="196">
        <v>43.3</v>
      </c>
      <c r="S327" s="185">
        <f t="shared" si="237"/>
        <v>4</v>
      </c>
      <c r="T327" s="85">
        <f t="shared" si="238"/>
        <v>9.5</v>
      </c>
      <c r="U327" s="410">
        <v>25.04</v>
      </c>
      <c r="V327" s="185">
        <f t="shared" si="239"/>
        <v>5.25</v>
      </c>
      <c r="W327" s="196">
        <v>0</v>
      </c>
      <c r="X327" s="185">
        <f t="shared" si="240"/>
        <v>2.5</v>
      </c>
      <c r="Y327" s="196">
        <v>6</v>
      </c>
      <c r="Z327" s="185">
        <f t="shared" si="241"/>
        <v>2</v>
      </c>
      <c r="AA327" s="85">
        <f t="shared" si="242"/>
        <v>9.75</v>
      </c>
      <c r="AB327" s="266">
        <v>35.450000000000003</v>
      </c>
      <c r="AC327" s="185">
        <f t="shared" si="243"/>
        <v>13</v>
      </c>
      <c r="AD327" s="86">
        <f t="shared" si="244"/>
        <v>13</v>
      </c>
      <c r="AE327" s="87">
        <f t="shared" si="245"/>
        <v>12.55</v>
      </c>
      <c r="AF327" s="88">
        <f t="shared" si="246"/>
        <v>12.55</v>
      </c>
      <c r="AG327" s="93">
        <f t="shared" ca="1" si="247"/>
        <v>125</v>
      </c>
      <c r="AH327" s="77">
        <f>IF(ISERROR(VLOOKUP(B327,'Notes Ecrit'!$A$2:$B$650,2,FALSE)),"ABI",(VLOOKUP(B327,'Notes Ecrit'!$A$2:$B$650,2,FALSE)))</f>
        <v>7</v>
      </c>
      <c r="AI327" s="88">
        <f t="shared" si="248"/>
        <v>7</v>
      </c>
      <c r="AJ327" s="94">
        <f t="shared" ca="1" si="249"/>
        <v>183</v>
      </c>
      <c r="AK327" s="307">
        <f t="shared" si="250"/>
        <v>9.7750000000000004</v>
      </c>
      <c r="AL327" s="198"/>
      <c r="AM327" s="198"/>
      <c r="AN327" s="198"/>
      <c r="AO327" s="198"/>
      <c r="AP327" s="198"/>
    </row>
    <row r="328" spans="1:42" ht="16.5" customHeight="1" thickBot="1" x14ac:dyDescent="0.3">
      <c r="A328" s="266" t="s">
        <v>1026</v>
      </c>
      <c r="B328" s="230">
        <v>21916114</v>
      </c>
      <c r="C328" s="231" t="s">
        <v>704</v>
      </c>
      <c r="D328" s="232" t="s">
        <v>705</v>
      </c>
      <c r="E328" s="196">
        <v>14</v>
      </c>
      <c r="F328" s="184">
        <f t="shared" si="230"/>
        <v>16.5</v>
      </c>
      <c r="G328" s="185">
        <f t="shared" si="231"/>
        <v>11</v>
      </c>
      <c r="H328" s="85">
        <f t="shared" si="232"/>
        <v>11</v>
      </c>
      <c r="I328" s="196">
        <v>3.13</v>
      </c>
      <c r="J328" s="185">
        <f t="shared" si="233"/>
        <v>18</v>
      </c>
      <c r="K328" s="196">
        <v>6.75</v>
      </c>
      <c r="L328" s="185">
        <f t="shared" si="234"/>
        <v>12</v>
      </c>
      <c r="M328" s="85">
        <f t="shared" si="235"/>
        <v>15</v>
      </c>
      <c r="N328" s="196">
        <v>53</v>
      </c>
      <c r="O328" s="197">
        <v>83</v>
      </c>
      <c r="P328" s="186">
        <f t="shared" si="229"/>
        <v>0.63855421686746983</v>
      </c>
      <c r="Q328" s="185">
        <f t="shared" si="236"/>
        <v>3.5</v>
      </c>
      <c r="R328" s="196">
        <v>37.6</v>
      </c>
      <c r="S328" s="185">
        <f t="shared" si="237"/>
        <v>2.5</v>
      </c>
      <c r="T328" s="85">
        <f t="shared" si="238"/>
        <v>6</v>
      </c>
      <c r="U328" s="187">
        <v>26.84</v>
      </c>
      <c r="V328" s="185">
        <f t="shared" si="239"/>
        <v>4.5</v>
      </c>
      <c r="W328" s="196">
        <v>-10</v>
      </c>
      <c r="X328" s="185">
        <f t="shared" si="240"/>
        <v>0.75</v>
      </c>
      <c r="Y328" s="196">
        <v>10</v>
      </c>
      <c r="Z328" s="185">
        <f t="shared" si="241"/>
        <v>0</v>
      </c>
      <c r="AA328" s="85">
        <f t="shared" si="242"/>
        <v>5.25</v>
      </c>
      <c r="AB328" s="266">
        <v>50.78</v>
      </c>
      <c r="AC328" s="185">
        <f t="shared" si="243"/>
        <v>5</v>
      </c>
      <c r="AD328" s="86">
        <f t="shared" si="244"/>
        <v>5</v>
      </c>
      <c r="AE328" s="87">
        <f t="shared" si="245"/>
        <v>8.4499999999999993</v>
      </c>
      <c r="AF328" s="88">
        <f t="shared" si="246"/>
        <v>8.4499999999999993</v>
      </c>
      <c r="AG328" s="93">
        <f t="shared" ca="1" si="247"/>
        <v>534</v>
      </c>
      <c r="AH328" s="77">
        <f>IF(ISERROR(VLOOKUP(B328,'Notes Ecrit'!$A$2:$B$650,2,FALSE)),"ABI",(VLOOKUP(B328,'Notes Ecrit'!$A$2:$B$650,2,FALSE)))</f>
        <v>4</v>
      </c>
      <c r="AI328" s="88">
        <f t="shared" si="248"/>
        <v>4</v>
      </c>
      <c r="AJ328" s="94">
        <f t="shared" ca="1" si="249"/>
        <v>489</v>
      </c>
      <c r="AK328" s="307">
        <f t="shared" si="250"/>
        <v>6.2249999999999996</v>
      </c>
    </row>
    <row r="329" spans="1:42" ht="16.5" customHeight="1" thickBot="1" x14ac:dyDescent="0.3">
      <c r="A329" s="266" t="s">
        <v>1026</v>
      </c>
      <c r="B329" s="230">
        <v>21909866</v>
      </c>
      <c r="C329" s="231" t="s">
        <v>706</v>
      </c>
      <c r="D329" s="232" t="s">
        <v>264</v>
      </c>
      <c r="E329" s="196">
        <v>18</v>
      </c>
      <c r="F329" s="184">
        <f t="shared" si="230"/>
        <v>18.5</v>
      </c>
      <c r="G329" s="185">
        <f t="shared" si="231"/>
        <v>15</v>
      </c>
      <c r="H329" s="85">
        <f t="shared" si="232"/>
        <v>15</v>
      </c>
      <c r="I329" s="196">
        <v>3.13</v>
      </c>
      <c r="J329" s="185">
        <f t="shared" si="233"/>
        <v>18</v>
      </c>
      <c r="K329" s="196">
        <v>6.97</v>
      </c>
      <c r="L329" s="185">
        <f t="shared" si="234"/>
        <v>10</v>
      </c>
      <c r="M329" s="85">
        <f t="shared" si="235"/>
        <v>14</v>
      </c>
      <c r="N329" s="196">
        <v>96</v>
      </c>
      <c r="O329" s="197">
        <v>85</v>
      </c>
      <c r="P329" s="186">
        <f t="shared" si="229"/>
        <v>1.1294117647058823</v>
      </c>
      <c r="Q329" s="185">
        <f t="shared" si="236"/>
        <v>6</v>
      </c>
      <c r="R329" s="196">
        <v>35.6</v>
      </c>
      <c r="S329" s="185">
        <f t="shared" si="237"/>
        <v>2</v>
      </c>
      <c r="T329" s="85">
        <f t="shared" si="238"/>
        <v>8</v>
      </c>
      <c r="U329" s="187">
        <v>26.5</v>
      </c>
      <c r="V329" s="185">
        <f t="shared" si="239"/>
        <v>4.5</v>
      </c>
      <c r="W329" s="196">
        <v>-4</v>
      </c>
      <c r="X329" s="185">
        <f t="shared" si="240"/>
        <v>1.5</v>
      </c>
      <c r="Y329" s="196">
        <v>4</v>
      </c>
      <c r="Z329" s="185">
        <f t="shared" si="241"/>
        <v>3</v>
      </c>
      <c r="AA329" s="85">
        <f t="shared" si="242"/>
        <v>9</v>
      </c>
      <c r="AB329" s="266">
        <v>34.729999999999997</v>
      </c>
      <c r="AC329" s="185">
        <f t="shared" si="243"/>
        <v>13</v>
      </c>
      <c r="AD329" s="86">
        <f t="shared" si="244"/>
        <v>13</v>
      </c>
      <c r="AE329" s="87">
        <f t="shared" si="245"/>
        <v>11.8</v>
      </c>
      <c r="AF329" s="88">
        <f t="shared" si="246"/>
        <v>11.8</v>
      </c>
      <c r="AG329" s="93">
        <f t="shared" ca="1" si="247"/>
        <v>213</v>
      </c>
      <c r="AH329" s="77">
        <f>IF(ISERROR(VLOOKUP(B329,'Notes Ecrit'!$A$2:$B$650,2,FALSE)),"ABI",(VLOOKUP(B329,'Notes Ecrit'!$A$2:$B$650,2,FALSE)))</f>
        <v>7.5</v>
      </c>
      <c r="AI329" s="88">
        <f t="shared" si="248"/>
        <v>7.5</v>
      </c>
      <c r="AJ329" s="94">
        <f t="shared" ca="1" si="249"/>
        <v>137</v>
      </c>
      <c r="AK329" s="307">
        <f t="shared" si="250"/>
        <v>9.65</v>
      </c>
      <c r="AL329" s="207"/>
      <c r="AM329" s="207"/>
      <c r="AN329" s="207"/>
      <c r="AO329" s="207"/>
      <c r="AP329" s="207"/>
    </row>
    <row r="330" spans="1:42" ht="16.5" customHeight="1" thickBot="1" x14ac:dyDescent="0.3">
      <c r="A330" s="266" t="s">
        <v>74</v>
      </c>
      <c r="B330" s="230">
        <v>21913506</v>
      </c>
      <c r="C330" s="231" t="s">
        <v>707</v>
      </c>
      <c r="D330" s="232" t="s">
        <v>275</v>
      </c>
      <c r="E330" s="196">
        <v>11</v>
      </c>
      <c r="F330" s="184">
        <f t="shared" si="230"/>
        <v>15</v>
      </c>
      <c r="G330" s="185">
        <f t="shared" si="231"/>
        <v>11</v>
      </c>
      <c r="H330" s="85">
        <f t="shared" si="232"/>
        <v>11</v>
      </c>
      <c r="I330" s="196">
        <v>3.48</v>
      </c>
      <c r="J330" s="185">
        <f t="shared" si="233"/>
        <v>17</v>
      </c>
      <c r="K330" s="196">
        <v>7.78</v>
      </c>
      <c r="L330" s="185">
        <f t="shared" si="234"/>
        <v>10</v>
      </c>
      <c r="M330" s="85">
        <f t="shared" si="235"/>
        <v>13.5</v>
      </c>
      <c r="N330" s="196">
        <v>33</v>
      </c>
      <c r="O330" s="197">
        <v>64</v>
      </c>
      <c r="P330" s="186">
        <f t="shared" si="229"/>
        <v>0.515625</v>
      </c>
      <c r="Q330" s="185">
        <f t="shared" si="236"/>
        <v>5</v>
      </c>
      <c r="R330" s="196">
        <v>25.7</v>
      </c>
      <c r="S330" s="185">
        <f t="shared" si="237"/>
        <v>3.5</v>
      </c>
      <c r="T330" s="85">
        <f t="shared" si="238"/>
        <v>8.5</v>
      </c>
      <c r="U330" s="187">
        <v>27.43</v>
      </c>
      <c r="V330" s="185">
        <f t="shared" si="239"/>
        <v>5.25</v>
      </c>
      <c r="W330" s="196">
        <v>-1</v>
      </c>
      <c r="X330" s="185">
        <f t="shared" si="240"/>
        <v>2.25</v>
      </c>
      <c r="Y330" s="196">
        <v>3</v>
      </c>
      <c r="Z330" s="185">
        <f t="shared" si="241"/>
        <v>3.5</v>
      </c>
      <c r="AA330" s="85">
        <f t="shared" si="242"/>
        <v>11</v>
      </c>
      <c r="AB330" s="266">
        <v>49.36</v>
      </c>
      <c r="AC330" s="185">
        <f t="shared" si="243"/>
        <v>9</v>
      </c>
      <c r="AD330" s="86">
        <f t="shared" si="244"/>
        <v>9</v>
      </c>
      <c r="AE330" s="87">
        <f t="shared" si="245"/>
        <v>10.6</v>
      </c>
      <c r="AF330" s="88">
        <f t="shared" si="246"/>
        <v>10.6</v>
      </c>
      <c r="AG330" s="93">
        <f t="shared" ca="1" si="247"/>
        <v>368</v>
      </c>
      <c r="AH330" s="77">
        <f>IF(ISERROR(VLOOKUP(B330,'Notes Ecrit'!$A$2:$B$650,2,FALSE)),"ABI",(VLOOKUP(B330,'Notes Ecrit'!$A$2:$B$650,2,FALSE)))</f>
        <v>5.5</v>
      </c>
      <c r="AI330" s="88">
        <f t="shared" si="248"/>
        <v>5.5</v>
      </c>
      <c r="AJ330" s="94">
        <f t="shared" ca="1" si="249"/>
        <v>353</v>
      </c>
      <c r="AK330" s="307">
        <f t="shared" si="250"/>
        <v>8.0500000000000007</v>
      </c>
    </row>
    <row r="331" spans="1:42" ht="16.5" customHeight="1" thickBot="1" x14ac:dyDescent="0.3">
      <c r="A331" s="266" t="s">
        <v>74</v>
      </c>
      <c r="B331" s="193">
        <v>21906518</v>
      </c>
      <c r="C331" s="208" t="s">
        <v>708</v>
      </c>
      <c r="D331" s="203" t="s">
        <v>709</v>
      </c>
      <c r="E331" s="196">
        <v>15</v>
      </c>
      <c r="F331" s="184">
        <f t="shared" si="230"/>
        <v>17</v>
      </c>
      <c r="G331" s="185">
        <f t="shared" si="231"/>
        <v>15</v>
      </c>
      <c r="H331" s="85">
        <f t="shared" si="232"/>
        <v>15</v>
      </c>
      <c r="I331" s="196">
        <v>3.29</v>
      </c>
      <c r="J331" s="185">
        <f t="shared" si="233"/>
        <v>20</v>
      </c>
      <c r="K331" s="196">
        <v>7.2</v>
      </c>
      <c r="L331" s="185">
        <f t="shared" si="234"/>
        <v>15</v>
      </c>
      <c r="M331" s="85">
        <f t="shared" si="235"/>
        <v>17.5</v>
      </c>
      <c r="N331" s="196">
        <v>41</v>
      </c>
      <c r="O331" s="197">
        <v>73</v>
      </c>
      <c r="P331" s="186">
        <f t="shared" si="229"/>
        <v>0.56164383561643838</v>
      </c>
      <c r="Q331" s="185">
        <f t="shared" si="236"/>
        <v>5.5</v>
      </c>
      <c r="R331" s="196">
        <v>33.700000000000003</v>
      </c>
      <c r="S331" s="185">
        <f t="shared" si="237"/>
        <v>5.5</v>
      </c>
      <c r="T331" s="85">
        <f t="shared" si="238"/>
        <v>11</v>
      </c>
      <c r="U331" s="187">
        <v>25.92</v>
      </c>
      <c r="V331" s="185">
        <f t="shared" si="239"/>
        <v>6</v>
      </c>
      <c r="W331" s="196">
        <v>-10</v>
      </c>
      <c r="X331" s="185">
        <f t="shared" si="240"/>
        <v>0.75</v>
      </c>
      <c r="Y331" s="196">
        <v>3</v>
      </c>
      <c r="Z331" s="185">
        <f t="shared" si="241"/>
        <v>3.5</v>
      </c>
      <c r="AA331" s="85">
        <f t="shared" si="242"/>
        <v>10.25</v>
      </c>
      <c r="AB331" s="266">
        <v>36.979999999999997</v>
      </c>
      <c r="AC331" s="185">
        <f t="shared" si="243"/>
        <v>15</v>
      </c>
      <c r="AD331" s="86">
        <f t="shared" si="244"/>
        <v>15</v>
      </c>
      <c r="AE331" s="87">
        <f t="shared" si="245"/>
        <v>13.75</v>
      </c>
      <c r="AF331" s="88">
        <f t="shared" si="246"/>
        <v>13.75</v>
      </c>
      <c r="AG331" s="93">
        <f t="shared" ca="1" si="247"/>
        <v>33</v>
      </c>
      <c r="AH331" s="77">
        <f>IF(ISERROR(VLOOKUP(B331,'Notes Ecrit'!$A$2:$B$650,2,FALSE)),"ABI",(VLOOKUP(B331,'Notes Ecrit'!$A$2:$B$650,2,FALSE)))</f>
        <v>7.5</v>
      </c>
      <c r="AI331" s="88">
        <f t="shared" si="248"/>
        <v>7.5</v>
      </c>
      <c r="AJ331" s="94">
        <f t="shared" ca="1" si="249"/>
        <v>137</v>
      </c>
      <c r="AK331" s="307">
        <f t="shared" si="250"/>
        <v>10.625</v>
      </c>
      <c r="AL331" s="204"/>
      <c r="AM331" s="204"/>
      <c r="AN331" s="204"/>
      <c r="AO331" s="204"/>
      <c r="AP331" s="204"/>
    </row>
    <row r="332" spans="1:42" ht="16.5" customHeight="1" thickBot="1" x14ac:dyDescent="0.3">
      <c r="A332" s="266" t="s">
        <v>1026</v>
      </c>
      <c r="B332" s="510">
        <v>21906212</v>
      </c>
      <c r="C332" s="516" t="s">
        <v>37</v>
      </c>
      <c r="D332" s="521" t="s">
        <v>287</v>
      </c>
      <c r="E332" s="196">
        <v>18</v>
      </c>
      <c r="F332" s="184">
        <f t="shared" si="230"/>
        <v>18.5</v>
      </c>
      <c r="G332" s="185">
        <f t="shared" si="231"/>
        <v>15</v>
      </c>
      <c r="H332" s="85">
        <f t="shared" si="232"/>
        <v>15</v>
      </c>
      <c r="I332" s="196">
        <v>3.15</v>
      </c>
      <c r="J332" s="185">
        <f t="shared" si="233"/>
        <v>18</v>
      </c>
      <c r="K332" s="196">
        <v>6.8</v>
      </c>
      <c r="L332" s="185">
        <f t="shared" si="234"/>
        <v>11</v>
      </c>
      <c r="M332" s="85">
        <f t="shared" si="235"/>
        <v>14.5</v>
      </c>
      <c r="N332" s="196">
        <v>55</v>
      </c>
      <c r="O332" s="197">
        <v>68</v>
      </c>
      <c r="P332" s="186">
        <f t="shared" si="229"/>
        <v>0.80882352941176472</v>
      </c>
      <c r="Q332" s="185">
        <f t="shared" si="236"/>
        <v>4.5</v>
      </c>
      <c r="R332" s="196">
        <v>42.2</v>
      </c>
      <c r="S332" s="185">
        <f t="shared" si="237"/>
        <v>3.5</v>
      </c>
      <c r="T332" s="85">
        <f t="shared" si="238"/>
        <v>8</v>
      </c>
      <c r="U332" s="187">
        <v>27.27</v>
      </c>
      <c r="V332" s="185">
        <f t="shared" si="239"/>
        <v>4.25</v>
      </c>
      <c r="W332" s="196">
        <v>-23</v>
      </c>
      <c r="X332" s="185">
        <f t="shared" si="240"/>
        <v>0</v>
      </c>
      <c r="Y332" s="196">
        <v>1</v>
      </c>
      <c r="Z332" s="185">
        <f t="shared" si="241"/>
        <v>4.5</v>
      </c>
      <c r="AA332" s="85">
        <f t="shared" si="242"/>
        <v>8.75</v>
      </c>
      <c r="AB332" s="266">
        <v>39.53</v>
      </c>
      <c r="AC332" s="185">
        <f t="shared" si="243"/>
        <v>10</v>
      </c>
      <c r="AD332" s="86">
        <f t="shared" si="244"/>
        <v>10</v>
      </c>
      <c r="AE332" s="87">
        <f t="shared" si="245"/>
        <v>11.25</v>
      </c>
      <c r="AF332" s="88">
        <f t="shared" si="246"/>
        <v>11.25</v>
      </c>
      <c r="AG332" s="93">
        <f t="shared" ca="1" si="247"/>
        <v>297</v>
      </c>
      <c r="AH332" s="77">
        <f>IF(ISERROR(VLOOKUP(B332,'Notes Ecrit'!$A$2:$B$650,2,FALSE)),"ABI",(VLOOKUP(B332,'Notes Ecrit'!$A$2:$B$650,2,FALSE)))</f>
        <v>8.5</v>
      </c>
      <c r="AI332" s="88">
        <f t="shared" si="248"/>
        <v>8.5</v>
      </c>
      <c r="AJ332" s="94">
        <f t="shared" ca="1" si="249"/>
        <v>83</v>
      </c>
      <c r="AK332" s="307">
        <f t="shared" si="250"/>
        <v>9.875</v>
      </c>
      <c r="AL332" s="198"/>
      <c r="AM332" s="198"/>
      <c r="AN332" s="198"/>
      <c r="AO332" s="198"/>
      <c r="AP332" s="198"/>
    </row>
    <row r="333" spans="1:42" ht="16.5" customHeight="1" thickBot="1" x14ac:dyDescent="0.3">
      <c r="A333" s="266" t="s">
        <v>1026</v>
      </c>
      <c r="B333" s="499">
        <v>21908618</v>
      </c>
      <c r="C333" s="501" t="s">
        <v>710</v>
      </c>
      <c r="D333" s="502" t="s">
        <v>711</v>
      </c>
      <c r="E333" s="196">
        <v>19</v>
      </c>
      <c r="F333" s="184">
        <f t="shared" si="230"/>
        <v>19</v>
      </c>
      <c r="G333" s="185">
        <f t="shared" si="231"/>
        <v>16</v>
      </c>
      <c r="H333" s="85">
        <f t="shared" si="232"/>
        <v>16</v>
      </c>
      <c r="I333" s="196">
        <v>3.07</v>
      </c>
      <c r="J333" s="185">
        <f t="shared" si="233"/>
        <v>19</v>
      </c>
      <c r="K333" s="196">
        <v>6.78</v>
      </c>
      <c r="L333" s="185">
        <f t="shared" si="234"/>
        <v>11</v>
      </c>
      <c r="M333" s="85">
        <f t="shared" si="235"/>
        <v>15</v>
      </c>
      <c r="N333" s="196">
        <v>53</v>
      </c>
      <c r="O333" s="197">
        <v>65</v>
      </c>
      <c r="P333" s="186">
        <f t="shared" si="229"/>
        <v>0.81538461538461537</v>
      </c>
      <c r="Q333" s="185">
        <f t="shared" si="236"/>
        <v>4.5</v>
      </c>
      <c r="R333" s="196">
        <v>52.4</v>
      </c>
      <c r="S333" s="185">
        <f t="shared" si="237"/>
        <v>6</v>
      </c>
      <c r="T333" s="85">
        <f t="shared" si="238"/>
        <v>10.5</v>
      </c>
      <c r="U333" s="187">
        <v>25.94</v>
      </c>
      <c r="V333" s="185">
        <f t="shared" si="239"/>
        <v>5</v>
      </c>
      <c r="W333" s="196">
        <v>-21</v>
      </c>
      <c r="X333" s="185">
        <f t="shared" si="240"/>
        <v>0</v>
      </c>
      <c r="Y333" s="196">
        <v>1</v>
      </c>
      <c r="Z333" s="185">
        <f t="shared" si="241"/>
        <v>4.5</v>
      </c>
      <c r="AA333" s="85">
        <f t="shared" si="242"/>
        <v>9.5</v>
      </c>
      <c r="AB333" s="266" t="s">
        <v>1025</v>
      </c>
      <c r="AC333" s="185" t="str">
        <f t="shared" si="243"/>
        <v>DSP</v>
      </c>
      <c r="AD333" s="86" t="str">
        <f t="shared" si="244"/>
        <v>DSP</v>
      </c>
      <c r="AE333" s="87">
        <f t="shared" si="245"/>
        <v>12.75</v>
      </c>
      <c r="AF333" s="88">
        <f t="shared" si="246"/>
        <v>12.75</v>
      </c>
      <c r="AG333" s="93">
        <f t="shared" ca="1" si="247"/>
        <v>108</v>
      </c>
      <c r="AH333" s="77">
        <f>IF(ISERROR(VLOOKUP(B333,'Notes Ecrit'!$A$2:$B$650,2,FALSE)),"ABI",(VLOOKUP(B333,'Notes Ecrit'!$A$2:$B$650,2,FALSE)))</f>
        <v>6</v>
      </c>
      <c r="AI333" s="88">
        <f t="shared" si="248"/>
        <v>6</v>
      </c>
      <c r="AJ333" s="94">
        <f t="shared" ca="1" si="249"/>
        <v>288</v>
      </c>
      <c r="AK333" s="307">
        <f t="shared" si="250"/>
        <v>9.375</v>
      </c>
      <c r="AL333" s="207"/>
      <c r="AM333" s="207"/>
      <c r="AN333" s="207"/>
      <c r="AO333" s="207"/>
      <c r="AP333" s="207"/>
    </row>
    <row r="334" spans="1:42" ht="16.5" customHeight="1" thickBot="1" x14ac:dyDescent="0.3">
      <c r="A334" s="266" t="s">
        <v>1026</v>
      </c>
      <c r="B334" s="230">
        <v>21918384</v>
      </c>
      <c r="C334" s="231" t="s">
        <v>712</v>
      </c>
      <c r="D334" s="232" t="s">
        <v>713</v>
      </c>
      <c r="E334" s="196">
        <v>13</v>
      </c>
      <c r="F334" s="184">
        <f t="shared" si="230"/>
        <v>16</v>
      </c>
      <c r="G334" s="185">
        <f t="shared" si="231"/>
        <v>10</v>
      </c>
      <c r="H334" s="85">
        <f t="shared" si="232"/>
        <v>10</v>
      </c>
      <c r="I334" s="196">
        <v>3.14</v>
      </c>
      <c r="J334" s="185">
        <f t="shared" si="233"/>
        <v>18</v>
      </c>
      <c r="K334" s="196">
        <v>6.75</v>
      </c>
      <c r="L334" s="185">
        <f t="shared" si="234"/>
        <v>12</v>
      </c>
      <c r="M334" s="85">
        <f t="shared" si="235"/>
        <v>15</v>
      </c>
      <c r="N334" s="196">
        <v>70</v>
      </c>
      <c r="O334" s="197">
        <v>120</v>
      </c>
      <c r="P334" s="186">
        <f t="shared" si="229"/>
        <v>0.58333333333333337</v>
      </c>
      <c r="Q334" s="185">
        <f t="shared" si="236"/>
        <v>3</v>
      </c>
      <c r="R334" s="196">
        <v>48.3</v>
      </c>
      <c r="S334" s="185">
        <f t="shared" si="237"/>
        <v>5</v>
      </c>
      <c r="T334" s="85">
        <f t="shared" si="238"/>
        <v>8</v>
      </c>
      <c r="U334" s="187">
        <v>34.03</v>
      </c>
      <c r="V334" s="185">
        <f t="shared" si="239"/>
        <v>0.75</v>
      </c>
      <c r="W334" s="196">
        <v>-16</v>
      </c>
      <c r="X334" s="185">
        <f t="shared" si="240"/>
        <v>0</v>
      </c>
      <c r="Y334" s="196">
        <v>3</v>
      </c>
      <c r="Z334" s="185">
        <f t="shared" si="241"/>
        <v>3.5</v>
      </c>
      <c r="AA334" s="85">
        <f t="shared" si="242"/>
        <v>4.25</v>
      </c>
      <c r="AB334" s="266">
        <v>52.1</v>
      </c>
      <c r="AC334" s="185">
        <f t="shared" si="243"/>
        <v>4</v>
      </c>
      <c r="AD334" s="86">
        <f t="shared" si="244"/>
        <v>4</v>
      </c>
      <c r="AE334" s="87">
        <f t="shared" si="245"/>
        <v>8.25</v>
      </c>
      <c r="AF334" s="88">
        <f t="shared" si="246"/>
        <v>8.25</v>
      </c>
      <c r="AG334" s="93">
        <f t="shared" ca="1" si="247"/>
        <v>545</v>
      </c>
      <c r="AH334" s="77">
        <f>IF(ISERROR(VLOOKUP(B334,'Notes Ecrit'!$A$2:$B$650,2,FALSE)),"ABI",(VLOOKUP(B334,'Notes Ecrit'!$A$2:$B$650,2,FALSE)))</f>
        <v>6.5</v>
      </c>
      <c r="AI334" s="88">
        <f t="shared" si="248"/>
        <v>6.5</v>
      </c>
      <c r="AJ334" s="94">
        <f t="shared" ca="1" si="249"/>
        <v>238</v>
      </c>
      <c r="AK334" s="307">
        <f t="shared" si="250"/>
        <v>7.375</v>
      </c>
    </row>
    <row r="335" spans="1:42" s="212" customFormat="1" ht="16.5" customHeight="1" thickBot="1" x14ac:dyDescent="0.3">
      <c r="A335" s="266" t="s">
        <v>1026</v>
      </c>
      <c r="B335" s="230">
        <v>21612682</v>
      </c>
      <c r="C335" s="231" t="s">
        <v>246</v>
      </c>
      <c r="D335" s="232" t="s">
        <v>245</v>
      </c>
      <c r="E335" s="196">
        <v>8</v>
      </c>
      <c r="F335" s="184">
        <f t="shared" si="230"/>
        <v>13.5</v>
      </c>
      <c r="G335" s="185">
        <f t="shared" si="231"/>
        <v>5</v>
      </c>
      <c r="H335" s="85">
        <f t="shared" si="232"/>
        <v>5</v>
      </c>
      <c r="I335" s="196">
        <v>3.53</v>
      </c>
      <c r="J335" s="185">
        <f t="shared" si="233"/>
        <v>11</v>
      </c>
      <c r="K335" s="196">
        <v>7.74</v>
      </c>
      <c r="L335" s="185">
        <f t="shared" si="234"/>
        <v>4</v>
      </c>
      <c r="M335" s="85">
        <f t="shared" si="235"/>
        <v>7.5</v>
      </c>
      <c r="N335" s="196">
        <v>105</v>
      </c>
      <c r="O335" s="197">
        <v>105</v>
      </c>
      <c r="P335" s="186">
        <f t="shared" si="229"/>
        <v>1</v>
      </c>
      <c r="Q335" s="185">
        <f t="shared" si="236"/>
        <v>5.5</v>
      </c>
      <c r="R335" s="196">
        <v>38.4</v>
      </c>
      <c r="S335" s="185">
        <f t="shared" si="237"/>
        <v>2.5</v>
      </c>
      <c r="T335" s="85">
        <f t="shared" si="238"/>
        <v>8</v>
      </c>
      <c r="U335" s="187">
        <v>28</v>
      </c>
      <c r="V335" s="185">
        <f t="shared" si="239"/>
        <v>3.75</v>
      </c>
      <c r="W335" s="196">
        <v>0</v>
      </c>
      <c r="X335" s="185">
        <f t="shared" si="240"/>
        <v>2.5</v>
      </c>
      <c r="Y335" s="196">
        <v>3</v>
      </c>
      <c r="Z335" s="185">
        <f t="shared" si="241"/>
        <v>3.5</v>
      </c>
      <c r="AA335" s="85">
        <f t="shared" si="242"/>
        <v>9.75</v>
      </c>
      <c r="AB335" s="266">
        <v>46.2</v>
      </c>
      <c r="AC335" s="185">
        <f t="shared" si="243"/>
        <v>7</v>
      </c>
      <c r="AD335" s="86">
        <f t="shared" si="244"/>
        <v>7</v>
      </c>
      <c r="AE335" s="87">
        <f t="shared" si="245"/>
        <v>7.45</v>
      </c>
      <c r="AF335" s="88">
        <f t="shared" si="246"/>
        <v>7.45</v>
      </c>
      <c r="AG335" s="93">
        <f t="shared" ca="1" si="247"/>
        <v>556</v>
      </c>
      <c r="AH335" s="77">
        <f>IF(ISERROR(VLOOKUP(B335,'Notes Ecrit'!$A$2:$B$650,2,FALSE)),"ABI",(VLOOKUP(B335,'Notes Ecrit'!$A$2:$B$650,2,FALSE)))</f>
        <v>6</v>
      </c>
      <c r="AI335" s="88">
        <f t="shared" si="248"/>
        <v>6</v>
      </c>
      <c r="AJ335" s="94">
        <f t="shared" ca="1" si="249"/>
        <v>288</v>
      </c>
      <c r="AK335" s="307">
        <f t="shared" si="250"/>
        <v>6.7249999999999996</v>
      </c>
      <c r="AL335" s="209"/>
      <c r="AM335" s="209"/>
      <c r="AN335" s="209"/>
      <c r="AO335" s="209"/>
      <c r="AP335" s="209"/>
    </row>
    <row r="336" spans="1:42" ht="16.5" customHeight="1" thickBot="1" x14ac:dyDescent="0.3">
      <c r="A336" s="266" t="s">
        <v>1026</v>
      </c>
      <c r="B336" s="230">
        <v>21910728</v>
      </c>
      <c r="C336" s="231" t="s">
        <v>49</v>
      </c>
      <c r="D336" s="232" t="s">
        <v>714</v>
      </c>
      <c r="E336" s="196">
        <v>17</v>
      </c>
      <c r="F336" s="184">
        <f t="shared" si="230"/>
        <v>18</v>
      </c>
      <c r="G336" s="185">
        <f t="shared" si="231"/>
        <v>14</v>
      </c>
      <c r="H336" s="85">
        <f t="shared" si="232"/>
        <v>14</v>
      </c>
      <c r="I336" s="196">
        <v>3.06</v>
      </c>
      <c r="J336" s="185">
        <f t="shared" si="233"/>
        <v>19</v>
      </c>
      <c r="K336" s="196">
        <v>6.51</v>
      </c>
      <c r="L336" s="185">
        <f t="shared" si="234"/>
        <v>13</v>
      </c>
      <c r="M336" s="85">
        <f t="shared" si="235"/>
        <v>16</v>
      </c>
      <c r="N336" s="196">
        <v>46</v>
      </c>
      <c r="O336" s="197">
        <v>61</v>
      </c>
      <c r="P336" s="186">
        <f t="shared" si="229"/>
        <v>0.75409836065573765</v>
      </c>
      <c r="Q336" s="185">
        <f t="shared" si="236"/>
        <v>4</v>
      </c>
      <c r="R336" s="196">
        <v>51.6</v>
      </c>
      <c r="S336" s="185">
        <f t="shared" si="237"/>
        <v>6</v>
      </c>
      <c r="T336" s="85">
        <f t="shared" si="238"/>
        <v>10</v>
      </c>
      <c r="U336" s="381">
        <v>23.95</v>
      </c>
      <c r="V336" s="185">
        <f t="shared" si="239"/>
        <v>6</v>
      </c>
      <c r="W336" s="196">
        <v>-12</v>
      </c>
      <c r="X336" s="185">
        <f t="shared" si="240"/>
        <v>0.5</v>
      </c>
      <c r="Y336" s="196">
        <v>2</v>
      </c>
      <c r="Z336" s="185">
        <f t="shared" si="241"/>
        <v>4</v>
      </c>
      <c r="AA336" s="85">
        <f t="shared" si="242"/>
        <v>10.5</v>
      </c>
      <c r="AB336" s="266">
        <v>36.32</v>
      </c>
      <c r="AC336" s="185">
        <f t="shared" si="243"/>
        <v>12</v>
      </c>
      <c r="AD336" s="86">
        <f t="shared" si="244"/>
        <v>12</v>
      </c>
      <c r="AE336" s="87">
        <f t="shared" si="245"/>
        <v>12.5</v>
      </c>
      <c r="AF336" s="88">
        <f t="shared" si="246"/>
        <v>12.5</v>
      </c>
      <c r="AG336" s="93">
        <f t="shared" ca="1" si="247"/>
        <v>131</v>
      </c>
      <c r="AH336" s="77">
        <f>IF(ISERROR(VLOOKUP(B336,'Notes Ecrit'!$A$2:$B$650,2,FALSE)),"ABI",(VLOOKUP(B336,'Notes Ecrit'!$A$2:$B$650,2,FALSE)))</f>
        <v>6</v>
      </c>
      <c r="AI336" s="88">
        <f t="shared" si="248"/>
        <v>6</v>
      </c>
      <c r="AJ336" s="94">
        <f t="shared" ca="1" si="249"/>
        <v>288</v>
      </c>
      <c r="AK336" s="307">
        <f t="shared" si="250"/>
        <v>9.25</v>
      </c>
      <c r="AL336" s="207"/>
      <c r="AM336" s="207"/>
      <c r="AN336" s="207"/>
      <c r="AO336" s="207"/>
      <c r="AP336" s="207"/>
    </row>
    <row r="337" spans="1:42" ht="16.5" hidden="1" customHeight="1" thickBot="1" x14ac:dyDescent="0.3">
      <c r="A337" s="266" t="s">
        <v>1026</v>
      </c>
      <c r="B337" s="346">
        <v>21816749</v>
      </c>
      <c r="C337" s="350" t="s">
        <v>1472</v>
      </c>
      <c r="D337" s="351" t="s">
        <v>248</v>
      </c>
      <c r="E337" s="196"/>
      <c r="F337" s="184"/>
      <c r="G337" s="185"/>
      <c r="H337" s="85"/>
      <c r="I337" s="196"/>
      <c r="J337" s="185"/>
      <c r="K337" s="196"/>
      <c r="L337" s="185"/>
      <c r="M337" s="85"/>
      <c r="N337" s="196"/>
      <c r="O337" s="197"/>
      <c r="P337" s="186"/>
      <c r="Q337" s="185"/>
      <c r="R337" s="196"/>
      <c r="S337" s="185"/>
      <c r="T337" s="85"/>
      <c r="U337" s="187"/>
      <c r="V337" s="185"/>
      <c r="W337" s="196"/>
      <c r="X337" s="185"/>
      <c r="Y337" s="196"/>
      <c r="Z337" s="185"/>
      <c r="AA337" s="85"/>
      <c r="AB337" s="266"/>
      <c r="AC337" s="185"/>
      <c r="AD337" s="86"/>
      <c r="AE337" s="329">
        <v>11</v>
      </c>
      <c r="AF337" s="88">
        <f t="shared" si="246"/>
        <v>11</v>
      </c>
      <c r="AG337" s="93">
        <f t="shared" ca="1" si="247"/>
        <v>318</v>
      </c>
      <c r="AH337" s="77">
        <f>IF(ISERROR(VLOOKUP(B337,'Notes Ecrit'!$A$2:$B$650,2,FALSE)),"ABI",(VLOOKUP(B337,'Notes Ecrit'!$A$2:$B$650,2,FALSE)))</f>
        <v>6</v>
      </c>
      <c r="AI337" s="88">
        <f t="shared" si="248"/>
        <v>6</v>
      </c>
      <c r="AJ337" s="94">
        <f t="shared" ca="1" si="249"/>
        <v>288</v>
      </c>
      <c r="AK337" s="307">
        <f t="shared" si="250"/>
        <v>8.5</v>
      </c>
    </row>
    <row r="338" spans="1:42" ht="16.5" customHeight="1" thickBot="1" x14ac:dyDescent="0.3">
      <c r="A338" s="266" t="s">
        <v>1026</v>
      </c>
      <c r="B338" s="230">
        <v>21904713</v>
      </c>
      <c r="C338" s="231" t="s">
        <v>715</v>
      </c>
      <c r="D338" s="232" t="s">
        <v>716</v>
      </c>
      <c r="E338" s="196">
        <v>18</v>
      </c>
      <c r="F338" s="184">
        <f t="shared" ref="F338:F381" si="251">IF(E338="ABI","ABI",IF(E338="DSP","DSP",IF(E338="VAL","VAL",(VLOOKUP(E338,tpstest,2)))))</f>
        <v>18.5</v>
      </c>
      <c r="G338" s="185">
        <f t="shared" ref="G338:G381" si="252">IF(F338="ABI",0,IF(F338="DSP","DSP",IF(F338="VAL","VAL",(IF(A338="F",VLOOKUP(F338,endurfille,2),VLOOKUP(F338,endurgarçon,2))))))</f>
        <v>15</v>
      </c>
      <c r="H338" s="85">
        <f t="shared" ref="H338:H381" si="253">IF(G338="VAL","VALIDÉ",G338)</f>
        <v>15</v>
      </c>
      <c r="I338" s="196">
        <v>3</v>
      </c>
      <c r="J338" s="185">
        <f t="shared" ref="J338:J381" si="254">IF(I338="ABI",0,IF(I338="DSP","DSP",IF(I338="VAL","VAL",(IF(A338="F",VLOOKUP(I338,VIT20MF,2),VLOOKUP(I338,Vit20MG,2))))))</f>
        <v>20</v>
      </c>
      <c r="K338" s="196">
        <v>6.36</v>
      </c>
      <c r="L338" s="185">
        <f t="shared" ref="L338:L381" si="255">IF(K338="ABI",0,IF(K338="DSP","DSP",IF(K338="VAL","VAL",(IF(A338="F",VLOOKUP(K338,vit50mf,2),VLOOKUP(K338,vit50mg,2))))))</f>
        <v>14</v>
      </c>
      <c r="M338" s="85">
        <f t="shared" ref="M338:M381" si="256">IF(OR(J338="DSP",L338="DSP"),"DSP",IF(L338="VAL","VALIDÉ",(J338+L338)/2))</f>
        <v>17</v>
      </c>
      <c r="N338" s="196">
        <v>76</v>
      </c>
      <c r="O338" s="197">
        <v>79</v>
      </c>
      <c r="P338" s="186">
        <f t="shared" ref="P338:P381" si="257">IF(OR(N338="DSP",N338="ABI",N338="VAL"),0,N338/O338)</f>
        <v>0.96202531645569622</v>
      </c>
      <c r="Q338" s="185">
        <f t="shared" ref="Q338:Q381" si="258">IF(N338="ABI",0,IF(N338="DSP","DSP",IF(N338="VAL","VAL",IF(A338="F",VLOOKUP(P338,forcefille,2),VLOOKUP(P338,forcegarçon,2)))))</f>
        <v>5</v>
      </c>
      <c r="R338" s="196">
        <v>59.4</v>
      </c>
      <c r="S338" s="185">
        <f t="shared" ref="S338:S381" si="259">IF(R338="ABI",0,IF(R338="DSP","DSP",IF(R338="VAL","VAL",IF(A338="F",VLOOKUP(R338,détfille,2),VLOOKUP(R338,détgarçon,2)))))</f>
        <v>8</v>
      </c>
      <c r="T338" s="85">
        <f t="shared" ref="T338:T381" si="260">IF(OR(Q338="VAL",S338="VAL"),"VALIDÉ",IF(AND(Q338="DSP",S338="DSP"),"DSP",IF(Q338="DSP",S338*2,IF(S338="DSP",Q338*2,(Q338+S338)))))</f>
        <v>13</v>
      </c>
      <c r="U338" s="187">
        <v>23.44</v>
      </c>
      <c r="V338" s="185">
        <f t="shared" ref="V338:V381" si="261">IF(U338="ABI",0,IF(U338="DSP","DSP",IF(U338="VAL","VAL",IF(A338="F",VLOOKUP(U338,coorfille,2),VLOOKUP(U338,coorgarçon,2)))))</f>
        <v>6.25</v>
      </c>
      <c r="W338" s="196">
        <v>6</v>
      </c>
      <c r="X338" s="185">
        <f t="shared" ref="X338:X381" si="262">IF(W338="ABI",0,IF(W338="DSP","DSP",IF(W338="VAL","VAL",IF(A338="F",VLOOKUP(W338,SouplesseFille,2),VLOOKUP(W338,SouplesseGarçon,2)))))</f>
        <v>3.5</v>
      </c>
      <c r="Y338" s="196">
        <v>6</v>
      </c>
      <c r="Z338" s="185">
        <f t="shared" ref="Z338:Z381" si="263">IF(Y338="ABI",0,IF(Y338="DSP","DSP",IF(Y338="VAL","VAL",IF(A338="F",VLOOKUP(Y338,eqfille,2),VLOOKUP(Y338,eqgarçon,2)))))</f>
        <v>2</v>
      </c>
      <c r="AA338" s="85">
        <f t="shared" ref="AA338:AA381" si="264">IF(AND(V338="DSP",X338="DSP",Z338="DSP"),"DSP",IF(AND(V338="DSP",X338="DSP"),Z338*4,IF(AND(V338="DSP",Z338="DSP"),X338*4,IF(AND(X338="DSP",Z338="DSP"),V338*2,IF(V338="DSP",(X338+Z338)*2,IF(X338="DSP",V338+Z338*2,IF(Z338="DSP",V338+X338*2,IF(Z338="VAL","VALIDÉ",V338+X338+Z338))))))))</f>
        <v>11.75</v>
      </c>
      <c r="AB338" s="266">
        <v>29.7</v>
      </c>
      <c r="AC338" s="185">
        <f t="shared" ref="AC338:AC381" si="265">IF(AB338="ABI",0,IF(AB338="DNF",0,IF(AB338="DSP","DSP",IF(AB338="VAL","VAL",(IF(A338="F",VLOOKUP(AB338,nagefille,2),VLOOKUP(AB338,nagegarçon,2)))))))</f>
        <v>17</v>
      </c>
      <c r="AD338" s="86">
        <f t="shared" ref="AD338:AD381" si="266">IF(AC338="VAL","VALIDÉ",AC338)</f>
        <v>17</v>
      </c>
      <c r="AE338" s="87">
        <f t="shared" ref="AE338:AE381" si="267">IF(AND(H338="DSP",M338="DSP",T338="DSP",AA338="DSP",AD338="DSP"),"DSP",IF(AND(H338="DSP",M338="DSP",T338="DSP",AA338="DSP"),AD338,IF(AND(H338="DSP",M338="DSP",T338="DSP",AD338="DSP"),AA338,IF(AND(H338="DSP",M338="DSP",AA338="DSP",AD338="DSP"),T338,IF(AND(H338="DSP",T338="DSP",AA338="DSP",AD338="DSP"),M338,IF(AND(M338="DSP",T338="DSP",AA338="DSP",AD338="DSP"),H338,IF(AND(T338="DSP",AA338="DSP",AD338="DSP"),(H338+M338)/2,IF(AND(M338="DSP",AA338="DSP",AD338="DSP"),(H338+T338)/2,IF(AND(H338="DSP",AA338="DSP",AD338="DSP"),(M338+T338)/2,IF(AND(M338="DSP",T338="DSP",AD338="DSP"),(H338+AA338)/2,IF(AND(H338="DSP",T338="DSP",AD338="DSP"),(M338+AA338)/2,IF(AND(H338="DSP",M338="DSP",AD338="DSP"),(T338+AA338)/2,IF(AND(M338="DSP",T338="DSP",AA338="DSP"),(H338+AD338)/2,IF(AND(H338="DSP",T338="DSP",AA338="DSP"),(M338+AD338)/2,IF(AND(H338="DSP",M338="DSP",AA338="DSP"),(T338+AD338)/2,IF(AND(H338="DSP",M338="DSP",T338="DSP"),(AA338+AD338)/2,IF(AND(H338="DSP",M338="DSP"),(T338+AA338+AD338)/3,IF(AND(H338="DSP",T338="DSP"),(M338+AA338+AD338)/3,IF(AND(M338="DSP",T338="DSP"),(H338+AA338+AD338)/3,IF(AND(H338="DSP",AA338="DSP"),(M338+T338+AD338)/3,IF(AND(M338="DSP",AA338="DSP"),(H338+T338+AD338)/3,IF(AND(T338="DSP",AA338="DSP"),(H338+M338+AD338)/3,IF(AND(H338="DSP",AD338="DSP"),(M338+T338+AA338)/3,IF(AND(M338="DSP",AD338="DSP"),(H338+T338+AA338)/3,IF(AND(T338="DSP",AD338="DSP"),(H338+M338+AA338)/3,IF(AND(AA338="DSP",AD338="DSP"),(H338+M338+T338)/3,IF(H338="DSP",(M338+T338+AA338+AD338)/4,IF(M338="DSP",(H338+T338+AA338+AD338)/4,IF(T338="DSP",(H338+M338+AA338+AD338)/4,IF(AA338="DSP",(H338+M338+T338+AD338)/4,IF(AD338="DSP",(H338+M338+T338+AA338)/4,SUM(H338+M338+T338+AA338+AD338)/5)))))))))))))))))))))))))))))))</f>
        <v>14.75</v>
      </c>
      <c r="AF338" s="88">
        <f t="shared" si="246"/>
        <v>14.75</v>
      </c>
      <c r="AG338" s="93">
        <f t="shared" ca="1" si="247"/>
        <v>6</v>
      </c>
      <c r="AH338" s="77">
        <f>IF(ISERROR(VLOOKUP(B338,'Notes Ecrit'!$A$2:$B$650,2,FALSE)),"ABI",(VLOOKUP(B338,'Notes Ecrit'!$A$2:$B$650,2,FALSE)))</f>
        <v>6.5</v>
      </c>
      <c r="AI338" s="88">
        <f t="shared" si="248"/>
        <v>6.5</v>
      </c>
      <c r="AJ338" s="94">
        <f t="shared" ca="1" si="249"/>
        <v>238</v>
      </c>
      <c r="AK338" s="307">
        <f t="shared" si="250"/>
        <v>10.625</v>
      </c>
      <c r="AL338" s="207"/>
      <c r="AM338" s="207"/>
      <c r="AN338" s="207"/>
      <c r="AO338" s="207"/>
      <c r="AP338" s="207"/>
    </row>
    <row r="339" spans="1:42" s="198" customFormat="1" ht="15.75" customHeight="1" thickBot="1" x14ac:dyDescent="0.3">
      <c r="A339" s="266" t="s">
        <v>1026</v>
      </c>
      <c r="B339" s="230">
        <v>21907495</v>
      </c>
      <c r="C339" s="231" t="s">
        <v>717</v>
      </c>
      <c r="D339" s="232" t="s">
        <v>244</v>
      </c>
      <c r="E339" s="196">
        <v>13</v>
      </c>
      <c r="F339" s="184">
        <f t="shared" si="251"/>
        <v>16</v>
      </c>
      <c r="G339" s="185">
        <f t="shared" si="252"/>
        <v>10</v>
      </c>
      <c r="H339" s="85">
        <f t="shared" si="253"/>
        <v>10</v>
      </c>
      <c r="I339" s="196">
        <v>3.39</v>
      </c>
      <c r="J339" s="185">
        <f t="shared" si="254"/>
        <v>14</v>
      </c>
      <c r="K339" s="196">
        <v>7.39</v>
      </c>
      <c r="L339" s="185">
        <f t="shared" si="255"/>
        <v>7</v>
      </c>
      <c r="M339" s="85">
        <f t="shared" si="256"/>
        <v>10.5</v>
      </c>
      <c r="N339" s="196">
        <v>79</v>
      </c>
      <c r="O339" s="197">
        <v>105</v>
      </c>
      <c r="P339" s="186">
        <f t="shared" si="257"/>
        <v>0.75238095238095237</v>
      </c>
      <c r="Q339" s="185">
        <f t="shared" si="258"/>
        <v>4</v>
      </c>
      <c r="R339" s="196">
        <v>43</v>
      </c>
      <c r="S339" s="185">
        <f t="shared" si="259"/>
        <v>4</v>
      </c>
      <c r="T339" s="85">
        <f t="shared" si="260"/>
        <v>8</v>
      </c>
      <c r="U339" s="187">
        <v>30.44</v>
      </c>
      <c r="V339" s="185">
        <f t="shared" si="261"/>
        <v>2.75</v>
      </c>
      <c r="W339" s="196">
        <v>-11</v>
      </c>
      <c r="X339" s="185">
        <f t="shared" si="262"/>
        <v>0.75</v>
      </c>
      <c r="Y339" s="196">
        <v>3</v>
      </c>
      <c r="Z339" s="185">
        <f t="shared" si="263"/>
        <v>3.5</v>
      </c>
      <c r="AA339" s="85">
        <f t="shared" si="264"/>
        <v>7</v>
      </c>
      <c r="AB339" s="266">
        <v>40.950000000000003</v>
      </c>
      <c r="AC339" s="185">
        <f t="shared" si="265"/>
        <v>10</v>
      </c>
      <c r="AD339" s="86">
        <f t="shared" si="266"/>
        <v>10</v>
      </c>
      <c r="AE339" s="87">
        <f t="shared" si="267"/>
        <v>9.1</v>
      </c>
      <c r="AF339" s="88">
        <f t="shared" si="246"/>
        <v>9.1</v>
      </c>
      <c r="AG339" s="93">
        <f t="shared" ca="1" si="247"/>
        <v>493</v>
      </c>
      <c r="AH339" s="77">
        <f>IF(ISERROR(VLOOKUP(B339,'Notes Ecrit'!$A$2:$B$650,2,FALSE)),"ABI",(VLOOKUP(B339,'Notes Ecrit'!$A$2:$B$650,2,FALSE)))</f>
        <v>2</v>
      </c>
      <c r="AI339" s="88">
        <f t="shared" si="248"/>
        <v>2</v>
      </c>
      <c r="AJ339" s="94">
        <f t="shared" ca="1" si="249"/>
        <v>584</v>
      </c>
      <c r="AK339" s="307">
        <f t="shared" si="250"/>
        <v>5.55</v>
      </c>
    </row>
    <row r="340" spans="1:42" s="209" customFormat="1" ht="16.5" customHeight="1" thickBot="1" x14ac:dyDescent="0.3">
      <c r="A340" s="266" t="s">
        <v>1026</v>
      </c>
      <c r="B340" s="230">
        <v>21804302</v>
      </c>
      <c r="C340" s="231" t="s">
        <v>249</v>
      </c>
      <c r="D340" s="232" t="s">
        <v>250</v>
      </c>
      <c r="E340" s="196">
        <v>18</v>
      </c>
      <c r="F340" s="184">
        <f t="shared" si="251"/>
        <v>18.5</v>
      </c>
      <c r="G340" s="185">
        <f t="shared" si="252"/>
        <v>15</v>
      </c>
      <c r="H340" s="85">
        <f t="shared" si="253"/>
        <v>15</v>
      </c>
      <c r="I340" s="196">
        <v>3.05</v>
      </c>
      <c r="J340" s="185">
        <f t="shared" si="254"/>
        <v>19</v>
      </c>
      <c r="K340" s="196">
        <v>6.57</v>
      </c>
      <c r="L340" s="185">
        <f t="shared" si="255"/>
        <v>13</v>
      </c>
      <c r="M340" s="85">
        <f t="shared" si="256"/>
        <v>16</v>
      </c>
      <c r="N340" s="196">
        <v>45</v>
      </c>
      <c r="O340" s="197">
        <v>60</v>
      </c>
      <c r="P340" s="186">
        <f t="shared" si="257"/>
        <v>0.75</v>
      </c>
      <c r="Q340" s="185">
        <f t="shared" si="258"/>
        <v>4</v>
      </c>
      <c r="R340" s="196">
        <v>38.700000000000003</v>
      </c>
      <c r="S340" s="185">
        <f t="shared" si="259"/>
        <v>2.5</v>
      </c>
      <c r="T340" s="85">
        <f t="shared" si="260"/>
        <v>6.5</v>
      </c>
      <c r="U340" s="187">
        <v>26.18</v>
      </c>
      <c r="V340" s="185">
        <f t="shared" si="261"/>
        <v>4.75</v>
      </c>
      <c r="W340" s="196">
        <v>-2</v>
      </c>
      <c r="X340" s="185">
        <f t="shared" si="262"/>
        <v>2</v>
      </c>
      <c r="Y340" s="196">
        <v>8</v>
      </c>
      <c r="Z340" s="185">
        <f t="shared" si="263"/>
        <v>1</v>
      </c>
      <c r="AA340" s="85">
        <f t="shared" si="264"/>
        <v>7.75</v>
      </c>
      <c r="AB340" s="266" t="s">
        <v>329</v>
      </c>
      <c r="AC340" s="185">
        <f t="shared" si="265"/>
        <v>0</v>
      </c>
      <c r="AD340" s="86">
        <f t="shared" si="266"/>
        <v>0</v>
      </c>
      <c r="AE340" s="87">
        <f t="shared" si="267"/>
        <v>9.0500000000000007</v>
      </c>
      <c r="AF340" s="88">
        <f t="shared" si="246"/>
        <v>9.0500000000000007</v>
      </c>
      <c r="AG340" s="93">
        <f t="shared" ca="1" si="247"/>
        <v>498</v>
      </c>
      <c r="AH340" s="77">
        <f>IF(ISERROR(VLOOKUP(B340,'Notes Ecrit'!$A$2:$B$650,2,FALSE)),"ABI",(VLOOKUP(B340,'Notes Ecrit'!$A$2:$B$650,2,FALSE)))</f>
        <v>5.5</v>
      </c>
      <c r="AI340" s="88">
        <f t="shared" si="248"/>
        <v>5.5</v>
      </c>
      <c r="AJ340" s="94">
        <f t="shared" ca="1" si="249"/>
        <v>353</v>
      </c>
      <c r="AK340" s="307">
        <f t="shared" si="250"/>
        <v>7.2750000000000004</v>
      </c>
      <c r="AL340" s="26"/>
      <c r="AM340" s="26"/>
      <c r="AN340" s="26"/>
      <c r="AO340" s="26"/>
      <c r="AP340" s="26"/>
    </row>
    <row r="341" spans="1:42" s="198" customFormat="1" ht="16.5" hidden="1" customHeight="1" thickBot="1" x14ac:dyDescent="0.3">
      <c r="A341" s="266" t="s">
        <v>1026</v>
      </c>
      <c r="B341" s="230">
        <v>21909152</v>
      </c>
      <c r="C341" s="231" t="s">
        <v>718</v>
      </c>
      <c r="D341" s="232" t="s">
        <v>153</v>
      </c>
      <c r="E341" s="196" t="s">
        <v>329</v>
      </c>
      <c r="F341" s="184" t="str">
        <f t="shared" si="251"/>
        <v>ABI</v>
      </c>
      <c r="G341" s="185">
        <f t="shared" si="252"/>
        <v>0</v>
      </c>
      <c r="H341" s="85">
        <f t="shared" si="253"/>
        <v>0</v>
      </c>
      <c r="I341" s="196" t="s">
        <v>329</v>
      </c>
      <c r="J341" s="185">
        <f t="shared" si="254"/>
        <v>0</v>
      </c>
      <c r="K341" s="196" t="s">
        <v>329</v>
      </c>
      <c r="L341" s="185">
        <f t="shared" si="255"/>
        <v>0</v>
      </c>
      <c r="M341" s="85">
        <f t="shared" si="256"/>
        <v>0</v>
      </c>
      <c r="N341" s="196" t="s">
        <v>329</v>
      </c>
      <c r="O341" s="197"/>
      <c r="P341" s="186">
        <f t="shared" si="257"/>
        <v>0</v>
      </c>
      <c r="Q341" s="185">
        <f t="shared" si="258"/>
        <v>0</v>
      </c>
      <c r="R341" s="196" t="s">
        <v>329</v>
      </c>
      <c r="S341" s="185">
        <f t="shared" si="259"/>
        <v>0</v>
      </c>
      <c r="T341" s="85">
        <f t="shared" si="260"/>
        <v>0</v>
      </c>
      <c r="U341" s="187" t="s">
        <v>329</v>
      </c>
      <c r="V341" s="185">
        <f t="shared" si="261"/>
        <v>0</v>
      </c>
      <c r="W341" s="196" t="s">
        <v>329</v>
      </c>
      <c r="X341" s="185">
        <f t="shared" si="262"/>
        <v>0</v>
      </c>
      <c r="Y341" s="196" t="s">
        <v>329</v>
      </c>
      <c r="Z341" s="185">
        <f t="shared" si="263"/>
        <v>0</v>
      </c>
      <c r="AA341" s="85">
        <f t="shared" si="264"/>
        <v>0</v>
      </c>
      <c r="AB341" s="266" t="s">
        <v>329</v>
      </c>
      <c r="AC341" s="185">
        <f t="shared" si="265"/>
        <v>0</v>
      </c>
      <c r="AD341" s="86">
        <f t="shared" si="266"/>
        <v>0</v>
      </c>
      <c r="AE341" s="87">
        <f t="shared" si="267"/>
        <v>0</v>
      </c>
      <c r="AF341" s="88">
        <f t="shared" si="246"/>
        <v>0</v>
      </c>
      <c r="AG341" s="93">
        <f t="shared" ca="1" si="247"/>
        <v>584</v>
      </c>
      <c r="AH341" s="77" t="str">
        <f>IF(ISERROR(VLOOKUP(B341,'Notes Ecrit'!$A$2:$B$650,2,FALSE)),"ABI",(VLOOKUP(B341,'Notes Ecrit'!$A$2:$B$650,2,FALSE)))</f>
        <v>ABI</v>
      </c>
      <c r="AI341" s="88">
        <f t="shared" si="248"/>
        <v>0</v>
      </c>
      <c r="AJ341" s="94">
        <f t="shared" ca="1" si="249"/>
        <v>591</v>
      </c>
      <c r="AK341" s="307" t="str">
        <f t="shared" si="250"/>
        <v>DEF</v>
      </c>
      <c r="AL341" s="207"/>
      <c r="AM341" s="207"/>
      <c r="AN341" s="207"/>
      <c r="AO341" s="207"/>
      <c r="AP341" s="207"/>
    </row>
    <row r="342" spans="1:42" ht="16.5" customHeight="1" thickBot="1" x14ac:dyDescent="0.3">
      <c r="A342" s="266" t="s">
        <v>1026</v>
      </c>
      <c r="B342" s="233">
        <v>21907725</v>
      </c>
      <c r="C342" s="234" t="s">
        <v>719</v>
      </c>
      <c r="D342" s="234" t="s">
        <v>156</v>
      </c>
      <c r="E342" s="196">
        <v>24</v>
      </c>
      <c r="F342" s="184">
        <f t="shared" si="251"/>
        <v>21.5</v>
      </c>
      <c r="G342" s="185">
        <f t="shared" si="252"/>
        <v>20</v>
      </c>
      <c r="H342" s="85">
        <f t="shared" si="253"/>
        <v>20</v>
      </c>
      <c r="I342" s="196">
        <v>3.62</v>
      </c>
      <c r="J342" s="185">
        <f t="shared" si="254"/>
        <v>10</v>
      </c>
      <c r="K342" s="196">
        <v>7.36</v>
      </c>
      <c r="L342" s="185">
        <f t="shared" si="255"/>
        <v>7</v>
      </c>
      <c r="M342" s="85">
        <f t="shared" si="256"/>
        <v>8.5</v>
      </c>
      <c r="N342" s="196">
        <v>46</v>
      </c>
      <c r="O342" s="197">
        <v>72</v>
      </c>
      <c r="P342" s="186">
        <f t="shared" si="257"/>
        <v>0.63888888888888884</v>
      </c>
      <c r="Q342" s="185">
        <f t="shared" si="258"/>
        <v>3.5</v>
      </c>
      <c r="R342" s="196">
        <v>40.200000000000003</v>
      </c>
      <c r="S342" s="185">
        <f t="shared" si="259"/>
        <v>3</v>
      </c>
      <c r="T342" s="85">
        <f t="shared" si="260"/>
        <v>6.5</v>
      </c>
      <c r="U342" s="187">
        <v>24.88</v>
      </c>
      <c r="V342" s="185">
        <f t="shared" si="261"/>
        <v>5.5</v>
      </c>
      <c r="W342" s="196">
        <v>0</v>
      </c>
      <c r="X342" s="185">
        <f t="shared" si="262"/>
        <v>2.5</v>
      </c>
      <c r="Y342" s="196">
        <v>9</v>
      </c>
      <c r="Z342" s="185">
        <f t="shared" si="263"/>
        <v>0.5</v>
      </c>
      <c r="AA342" s="85">
        <f t="shared" si="264"/>
        <v>8.5</v>
      </c>
      <c r="AB342" s="266">
        <v>29.9</v>
      </c>
      <c r="AC342" s="185">
        <f t="shared" si="265"/>
        <v>17</v>
      </c>
      <c r="AD342" s="86">
        <f t="shared" si="266"/>
        <v>17</v>
      </c>
      <c r="AE342" s="87">
        <f t="shared" si="267"/>
        <v>12.1</v>
      </c>
      <c r="AF342" s="88">
        <f t="shared" si="246"/>
        <v>12.1</v>
      </c>
      <c r="AG342" s="93">
        <f t="shared" ca="1" si="247"/>
        <v>176</v>
      </c>
      <c r="AH342" s="77">
        <f>IF(ISERROR(VLOOKUP(B342,'Notes Ecrit'!$A$2:$B$650,2,FALSE)),"ABI",(VLOOKUP(B342,'Notes Ecrit'!$A$2:$B$650,2,FALSE)))</f>
        <v>4.5</v>
      </c>
      <c r="AI342" s="88">
        <f t="shared" si="248"/>
        <v>4.5</v>
      </c>
      <c r="AJ342" s="94">
        <f t="shared" ca="1" si="249"/>
        <v>463</v>
      </c>
      <c r="AK342" s="307">
        <f t="shared" si="250"/>
        <v>8.3000000000000007</v>
      </c>
      <c r="AL342" s="207"/>
      <c r="AM342" s="207"/>
      <c r="AN342" s="207"/>
      <c r="AO342" s="207"/>
      <c r="AP342" s="207"/>
    </row>
    <row r="343" spans="1:42" ht="16.5" customHeight="1" thickBot="1" x14ac:dyDescent="0.3">
      <c r="A343" s="266" t="s">
        <v>1026</v>
      </c>
      <c r="B343" s="230">
        <v>21823778</v>
      </c>
      <c r="C343" s="231" t="s">
        <v>720</v>
      </c>
      <c r="D343" s="232" t="s">
        <v>131</v>
      </c>
      <c r="E343" s="196">
        <v>18</v>
      </c>
      <c r="F343" s="184">
        <f t="shared" si="251"/>
        <v>18.5</v>
      </c>
      <c r="G343" s="185">
        <f t="shared" si="252"/>
        <v>15</v>
      </c>
      <c r="H343" s="85">
        <f t="shared" si="253"/>
        <v>15</v>
      </c>
      <c r="I343" s="196">
        <v>3.11</v>
      </c>
      <c r="J343" s="185">
        <f t="shared" si="254"/>
        <v>18</v>
      </c>
      <c r="K343" s="196">
        <v>6.62</v>
      </c>
      <c r="L343" s="185">
        <f t="shared" si="255"/>
        <v>12</v>
      </c>
      <c r="M343" s="85">
        <f t="shared" si="256"/>
        <v>15</v>
      </c>
      <c r="N343" s="196">
        <v>64</v>
      </c>
      <c r="O343" s="197">
        <v>83</v>
      </c>
      <c r="P343" s="186">
        <f t="shared" si="257"/>
        <v>0.77108433734939763</v>
      </c>
      <c r="Q343" s="185">
        <f t="shared" si="258"/>
        <v>4</v>
      </c>
      <c r="R343" s="196">
        <v>44</v>
      </c>
      <c r="S343" s="185">
        <f t="shared" si="259"/>
        <v>4</v>
      </c>
      <c r="T343" s="85">
        <f t="shared" si="260"/>
        <v>8</v>
      </c>
      <c r="U343" s="187">
        <v>25.72</v>
      </c>
      <c r="V343" s="185">
        <f t="shared" si="261"/>
        <v>5</v>
      </c>
      <c r="W343" s="196">
        <v>9</v>
      </c>
      <c r="X343" s="185">
        <f t="shared" si="262"/>
        <v>4</v>
      </c>
      <c r="Y343" s="196">
        <v>5</v>
      </c>
      <c r="Z343" s="185">
        <f t="shared" si="263"/>
        <v>2.5</v>
      </c>
      <c r="AA343" s="85">
        <f t="shared" si="264"/>
        <v>11.5</v>
      </c>
      <c r="AB343" s="266">
        <v>37.270000000000003</v>
      </c>
      <c r="AC343" s="185">
        <f t="shared" si="265"/>
        <v>12</v>
      </c>
      <c r="AD343" s="86">
        <f t="shared" si="266"/>
        <v>12</v>
      </c>
      <c r="AE343" s="87">
        <f t="shared" si="267"/>
        <v>12.3</v>
      </c>
      <c r="AF343" s="88">
        <f t="shared" si="246"/>
        <v>12.3</v>
      </c>
      <c r="AG343" s="93">
        <f t="shared" ca="1" si="247"/>
        <v>150</v>
      </c>
      <c r="AH343" s="77">
        <f>IF(ISERROR(VLOOKUP(B343,'Notes Ecrit'!$A$2:$B$650,2,FALSE)),"ABI",(VLOOKUP(B343,'Notes Ecrit'!$A$2:$B$650,2,FALSE)))</f>
        <v>6.5</v>
      </c>
      <c r="AI343" s="88">
        <f t="shared" si="248"/>
        <v>6.5</v>
      </c>
      <c r="AJ343" s="94">
        <f t="shared" ca="1" si="249"/>
        <v>238</v>
      </c>
      <c r="AK343" s="307">
        <f t="shared" si="250"/>
        <v>9.4</v>
      </c>
      <c r="AL343" s="207"/>
      <c r="AM343" s="207"/>
      <c r="AN343" s="207"/>
      <c r="AO343" s="207"/>
      <c r="AP343" s="207"/>
    </row>
    <row r="344" spans="1:42" ht="16.5" customHeight="1" thickBot="1" x14ac:dyDescent="0.3">
      <c r="A344" s="266" t="s">
        <v>1026</v>
      </c>
      <c r="B344" s="230">
        <v>21906010</v>
      </c>
      <c r="C344" s="231" t="s">
        <v>50</v>
      </c>
      <c r="D344" s="232" t="s">
        <v>92</v>
      </c>
      <c r="E344" s="196">
        <v>20</v>
      </c>
      <c r="F344" s="184">
        <f t="shared" si="251"/>
        <v>19.5</v>
      </c>
      <c r="G344" s="185">
        <f t="shared" si="252"/>
        <v>17</v>
      </c>
      <c r="H344" s="85">
        <f t="shared" si="253"/>
        <v>17</v>
      </c>
      <c r="I344" s="196">
        <v>3.4</v>
      </c>
      <c r="J344" s="185">
        <f t="shared" si="254"/>
        <v>14</v>
      </c>
      <c r="K344" s="196">
        <v>6.93</v>
      </c>
      <c r="L344" s="185">
        <f t="shared" si="255"/>
        <v>10</v>
      </c>
      <c r="M344" s="85">
        <f t="shared" si="256"/>
        <v>12</v>
      </c>
      <c r="N344" s="196">
        <v>58</v>
      </c>
      <c r="O344" s="197">
        <v>71</v>
      </c>
      <c r="P344" s="186">
        <f t="shared" si="257"/>
        <v>0.81690140845070425</v>
      </c>
      <c r="Q344" s="185">
        <f t="shared" si="258"/>
        <v>4.5</v>
      </c>
      <c r="R344" s="196">
        <v>43.1</v>
      </c>
      <c r="S344" s="185">
        <f t="shared" si="259"/>
        <v>4</v>
      </c>
      <c r="T344" s="85">
        <f t="shared" si="260"/>
        <v>8.5</v>
      </c>
      <c r="U344" s="187">
        <v>27.1</v>
      </c>
      <c r="V344" s="185">
        <f t="shared" si="261"/>
        <v>4.25</v>
      </c>
      <c r="W344" s="196">
        <v>-5</v>
      </c>
      <c r="X344" s="185">
        <f t="shared" si="262"/>
        <v>1.5</v>
      </c>
      <c r="Y344" s="196">
        <v>2</v>
      </c>
      <c r="Z344" s="185">
        <f t="shared" si="263"/>
        <v>4</v>
      </c>
      <c r="AA344" s="85">
        <f t="shared" si="264"/>
        <v>9.75</v>
      </c>
      <c r="AB344" s="266">
        <v>38.39</v>
      </c>
      <c r="AC344" s="185">
        <f t="shared" si="265"/>
        <v>11</v>
      </c>
      <c r="AD344" s="86">
        <f t="shared" si="266"/>
        <v>11</v>
      </c>
      <c r="AE344" s="87">
        <f t="shared" si="267"/>
        <v>11.65</v>
      </c>
      <c r="AF344" s="88">
        <f t="shared" si="246"/>
        <v>11.65</v>
      </c>
      <c r="AG344" s="93">
        <f t="shared" ca="1" si="247"/>
        <v>235</v>
      </c>
      <c r="AH344" s="77">
        <f>IF(ISERROR(VLOOKUP(B344,'Notes Ecrit'!$A$2:$B$650,2,FALSE)),"ABI",(VLOOKUP(B344,'Notes Ecrit'!$A$2:$B$650,2,FALSE)))</f>
        <v>8</v>
      </c>
      <c r="AI344" s="88">
        <f t="shared" si="248"/>
        <v>8</v>
      </c>
      <c r="AJ344" s="94">
        <f t="shared" ca="1" si="249"/>
        <v>109</v>
      </c>
      <c r="AK344" s="307">
        <f t="shared" si="250"/>
        <v>9.8249999999999993</v>
      </c>
      <c r="AL344" s="235"/>
      <c r="AM344" s="235"/>
      <c r="AN344" s="235"/>
      <c r="AO344" s="235"/>
      <c r="AP344" s="235"/>
    </row>
    <row r="345" spans="1:42" ht="16.5" customHeight="1" thickBot="1" x14ac:dyDescent="0.3">
      <c r="A345" s="266" t="s">
        <v>1026</v>
      </c>
      <c r="B345" s="230">
        <v>21910412</v>
      </c>
      <c r="C345" s="231" t="s">
        <v>723</v>
      </c>
      <c r="D345" s="232" t="s">
        <v>724</v>
      </c>
      <c r="E345" s="196">
        <v>16</v>
      </c>
      <c r="F345" s="184">
        <f t="shared" si="251"/>
        <v>17.5</v>
      </c>
      <c r="G345" s="185">
        <f t="shared" si="252"/>
        <v>13</v>
      </c>
      <c r="H345" s="85">
        <f t="shared" si="253"/>
        <v>13</v>
      </c>
      <c r="I345" s="196">
        <v>3.49</v>
      </c>
      <c r="J345" s="185">
        <f t="shared" si="254"/>
        <v>12</v>
      </c>
      <c r="K345" s="196">
        <v>7.28</v>
      </c>
      <c r="L345" s="185">
        <f t="shared" si="255"/>
        <v>8</v>
      </c>
      <c r="M345" s="85">
        <f t="shared" si="256"/>
        <v>10</v>
      </c>
      <c r="N345" s="196">
        <v>87</v>
      </c>
      <c r="O345" s="197">
        <v>65</v>
      </c>
      <c r="P345" s="186">
        <f t="shared" si="257"/>
        <v>1.3384615384615384</v>
      </c>
      <c r="Q345" s="185">
        <f t="shared" si="258"/>
        <v>7</v>
      </c>
      <c r="R345" s="196">
        <v>44</v>
      </c>
      <c r="S345" s="185">
        <f t="shared" si="259"/>
        <v>4</v>
      </c>
      <c r="T345" s="85">
        <f t="shared" si="260"/>
        <v>11</v>
      </c>
      <c r="U345" s="187">
        <v>28.31</v>
      </c>
      <c r="V345" s="185">
        <f t="shared" si="261"/>
        <v>3.75</v>
      </c>
      <c r="W345" s="196">
        <v>-2</v>
      </c>
      <c r="X345" s="185">
        <f t="shared" si="262"/>
        <v>2</v>
      </c>
      <c r="Y345" s="196">
        <v>1</v>
      </c>
      <c r="Z345" s="185">
        <f t="shared" si="263"/>
        <v>4.5</v>
      </c>
      <c r="AA345" s="85">
        <f t="shared" si="264"/>
        <v>10.25</v>
      </c>
      <c r="AB345" s="266">
        <v>48.77</v>
      </c>
      <c r="AC345" s="185">
        <f t="shared" si="265"/>
        <v>6</v>
      </c>
      <c r="AD345" s="86">
        <f t="shared" si="266"/>
        <v>6</v>
      </c>
      <c r="AE345" s="87">
        <f t="shared" si="267"/>
        <v>10.050000000000001</v>
      </c>
      <c r="AF345" s="88">
        <f t="shared" si="246"/>
        <v>10.050000000000001</v>
      </c>
      <c r="AG345" s="93">
        <f t="shared" ca="1" si="247"/>
        <v>418</v>
      </c>
      <c r="AH345" s="77">
        <f>IF(ISERROR(VLOOKUP(B345,'Notes Ecrit'!$A$2:$B$650,2,FALSE)),"ABI",(VLOOKUP(B345,'Notes Ecrit'!$A$2:$B$650,2,FALSE)))</f>
        <v>4</v>
      </c>
      <c r="AI345" s="88">
        <f t="shared" si="248"/>
        <v>4</v>
      </c>
      <c r="AJ345" s="94">
        <f t="shared" ca="1" si="249"/>
        <v>489</v>
      </c>
      <c r="AK345" s="307">
        <f t="shared" si="250"/>
        <v>7.0250000000000004</v>
      </c>
    </row>
    <row r="346" spans="1:42" ht="16.5" customHeight="1" thickBot="1" x14ac:dyDescent="0.3">
      <c r="A346" s="266" t="s">
        <v>1026</v>
      </c>
      <c r="B346" s="230">
        <v>21904107</v>
      </c>
      <c r="C346" s="231" t="s">
        <v>38</v>
      </c>
      <c r="D346" s="232" t="s">
        <v>95</v>
      </c>
      <c r="E346" s="196">
        <v>19</v>
      </c>
      <c r="F346" s="184">
        <f t="shared" si="251"/>
        <v>19</v>
      </c>
      <c r="G346" s="185">
        <f t="shared" si="252"/>
        <v>16</v>
      </c>
      <c r="H346" s="85">
        <f t="shared" si="253"/>
        <v>16</v>
      </c>
      <c r="I346" s="196">
        <v>3.25</v>
      </c>
      <c r="J346" s="185">
        <f t="shared" si="254"/>
        <v>16</v>
      </c>
      <c r="K346" s="196">
        <v>6.96</v>
      </c>
      <c r="L346" s="185">
        <f t="shared" si="255"/>
        <v>10</v>
      </c>
      <c r="M346" s="85">
        <f t="shared" si="256"/>
        <v>13</v>
      </c>
      <c r="N346" s="196">
        <v>55</v>
      </c>
      <c r="O346" s="197">
        <v>59</v>
      </c>
      <c r="P346" s="186">
        <f t="shared" si="257"/>
        <v>0.93220338983050843</v>
      </c>
      <c r="Q346" s="185">
        <f t="shared" si="258"/>
        <v>5</v>
      </c>
      <c r="R346" s="196">
        <v>36.9</v>
      </c>
      <c r="S346" s="185">
        <f t="shared" si="259"/>
        <v>2</v>
      </c>
      <c r="T346" s="85">
        <f t="shared" si="260"/>
        <v>7</v>
      </c>
      <c r="U346" s="187">
        <v>27.4</v>
      </c>
      <c r="V346" s="185">
        <f t="shared" si="261"/>
        <v>4.25</v>
      </c>
      <c r="W346" s="196">
        <v>0</v>
      </c>
      <c r="X346" s="185">
        <f t="shared" si="262"/>
        <v>2.5</v>
      </c>
      <c r="Y346" s="196">
        <v>1</v>
      </c>
      <c r="Z346" s="185">
        <f t="shared" si="263"/>
        <v>4.5</v>
      </c>
      <c r="AA346" s="85">
        <f t="shared" si="264"/>
        <v>11.25</v>
      </c>
      <c r="AB346" s="266">
        <v>41.98</v>
      </c>
      <c r="AC346" s="185">
        <f t="shared" si="265"/>
        <v>9</v>
      </c>
      <c r="AD346" s="86">
        <f t="shared" si="266"/>
        <v>9</v>
      </c>
      <c r="AE346" s="87">
        <f t="shared" si="267"/>
        <v>11.25</v>
      </c>
      <c r="AF346" s="88">
        <f t="shared" si="246"/>
        <v>11.25</v>
      </c>
      <c r="AG346" s="93">
        <f t="shared" ca="1" si="247"/>
        <v>297</v>
      </c>
      <c r="AH346" s="77">
        <f>IF(ISERROR(VLOOKUP(B346,'Notes Ecrit'!$A$2:$B$650,2,FALSE)),"ABI",(VLOOKUP(B346,'Notes Ecrit'!$A$2:$B$650,2,FALSE)))</f>
        <v>6.5</v>
      </c>
      <c r="AI346" s="88">
        <f t="shared" si="248"/>
        <v>6.5</v>
      </c>
      <c r="AJ346" s="94">
        <f t="shared" ca="1" si="249"/>
        <v>238</v>
      </c>
      <c r="AK346" s="307">
        <f t="shared" si="250"/>
        <v>8.875</v>
      </c>
    </row>
    <row r="347" spans="1:42" ht="16.5" customHeight="1" thickBot="1" x14ac:dyDescent="0.3">
      <c r="A347" s="266" t="s">
        <v>74</v>
      </c>
      <c r="B347" s="230">
        <v>21902047</v>
      </c>
      <c r="C347" s="231" t="s">
        <v>725</v>
      </c>
      <c r="D347" s="232" t="s">
        <v>726</v>
      </c>
      <c r="E347" s="196">
        <v>8</v>
      </c>
      <c r="F347" s="184">
        <f t="shared" si="251"/>
        <v>13.5</v>
      </c>
      <c r="G347" s="185">
        <f t="shared" si="252"/>
        <v>8</v>
      </c>
      <c r="H347" s="85">
        <f t="shared" si="253"/>
        <v>8</v>
      </c>
      <c r="I347" s="196">
        <v>3.6</v>
      </c>
      <c r="J347" s="185">
        <f t="shared" si="254"/>
        <v>15</v>
      </c>
      <c r="K347" s="196">
        <v>7.95</v>
      </c>
      <c r="L347" s="185">
        <f t="shared" si="255"/>
        <v>9</v>
      </c>
      <c r="M347" s="85">
        <f t="shared" si="256"/>
        <v>12</v>
      </c>
      <c r="N347" s="196">
        <v>41</v>
      </c>
      <c r="O347" s="197">
        <v>81</v>
      </c>
      <c r="P347" s="186">
        <f t="shared" si="257"/>
        <v>0.50617283950617287</v>
      </c>
      <c r="Q347" s="185">
        <f t="shared" si="258"/>
        <v>5</v>
      </c>
      <c r="R347" s="196">
        <v>30.5</v>
      </c>
      <c r="S347" s="185">
        <f t="shared" si="259"/>
        <v>5</v>
      </c>
      <c r="T347" s="85">
        <f t="shared" si="260"/>
        <v>10</v>
      </c>
      <c r="U347" s="187">
        <v>26.81</v>
      </c>
      <c r="V347" s="185">
        <f t="shared" si="261"/>
        <v>5.5</v>
      </c>
      <c r="W347" s="196">
        <v>4</v>
      </c>
      <c r="X347" s="185">
        <f t="shared" si="262"/>
        <v>3.25</v>
      </c>
      <c r="Y347" s="196">
        <v>2</v>
      </c>
      <c r="Z347" s="185">
        <f t="shared" si="263"/>
        <v>4</v>
      </c>
      <c r="AA347" s="85">
        <f t="shared" si="264"/>
        <v>12.75</v>
      </c>
      <c r="AB347" s="266">
        <v>40.04</v>
      </c>
      <c r="AC347" s="185">
        <f t="shared" si="265"/>
        <v>14</v>
      </c>
      <c r="AD347" s="86">
        <f t="shared" si="266"/>
        <v>14</v>
      </c>
      <c r="AE347" s="87">
        <f t="shared" si="267"/>
        <v>11.35</v>
      </c>
      <c r="AF347" s="88">
        <f t="shared" si="246"/>
        <v>11.35</v>
      </c>
      <c r="AG347" s="93">
        <f t="shared" ca="1" si="247"/>
        <v>278</v>
      </c>
      <c r="AH347" s="77">
        <f>IF(ISERROR(VLOOKUP(B347,'Notes Ecrit'!$A$2:$B$650,2,FALSE)),"ABI",(VLOOKUP(B347,'Notes Ecrit'!$A$2:$B$650,2,FALSE)))</f>
        <v>13.5</v>
      </c>
      <c r="AI347" s="88">
        <f t="shared" si="248"/>
        <v>13.5</v>
      </c>
      <c r="AJ347" s="94">
        <f t="shared" ca="1" si="249"/>
        <v>2</v>
      </c>
      <c r="AK347" s="307">
        <f t="shared" si="250"/>
        <v>12.425000000000001</v>
      </c>
      <c r="AL347" s="207"/>
      <c r="AM347" s="207"/>
      <c r="AN347" s="207"/>
      <c r="AO347" s="207"/>
      <c r="AP347" s="207"/>
    </row>
    <row r="348" spans="1:42" ht="16.5" customHeight="1" thickBot="1" x14ac:dyDescent="0.3">
      <c r="A348" s="266" t="s">
        <v>1026</v>
      </c>
      <c r="B348" s="230">
        <v>21913781</v>
      </c>
      <c r="C348" s="231" t="s">
        <v>727</v>
      </c>
      <c r="D348" s="232" t="s">
        <v>728</v>
      </c>
      <c r="E348" s="196">
        <v>20</v>
      </c>
      <c r="F348" s="184">
        <f t="shared" si="251"/>
        <v>19.5</v>
      </c>
      <c r="G348" s="185">
        <f t="shared" si="252"/>
        <v>17</v>
      </c>
      <c r="H348" s="85">
        <f t="shared" si="253"/>
        <v>17</v>
      </c>
      <c r="I348" s="196">
        <v>3.23</v>
      </c>
      <c r="J348" s="185">
        <f t="shared" si="254"/>
        <v>16</v>
      </c>
      <c r="K348" s="196">
        <v>6.71</v>
      </c>
      <c r="L348" s="185">
        <f t="shared" si="255"/>
        <v>12</v>
      </c>
      <c r="M348" s="85">
        <f t="shared" si="256"/>
        <v>14</v>
      </c>
      <c r="N348" s="196">
        <v>35</v>
      </c>
      <c r="O348" s="197">
        <v>50</v>
      </c>
      <c r="P348" s="186">
        <f t="shared" si="257"/>
        <v>0.7</v>
      </c>
      <c r="Q348" s="185">
        <f t="shared" si="258"/>
        <v>4</v>
      </c>
      <c r="R348" s="196">
        <v>39</v>
      </c>
      <c r="S348" s="185">
        <f t="shared" si="259"/>
        <v>3</v>
      </c>
      <c r="T348" s="85">
        <f t="shared" si="260"/>
        <v>7</v>
      </c>
      <c r="U348" s="187">
        <v>28.65</v>
      </c>
      <c r="V348" s="185">
        <f t="shared" si="261"/>
        <v>3.5</v>
      </c>
      <c r="W348" s="196">
        <v>-8</v>
      </c>
      <c r="X348" s="185">
        <f t="shared" si="262"/>
        <v>1</v>
      </c>
      <c r="Y348" s="196">
        <v>8</v>
      </c>
      <c r="Z348" s="185">
        <f t="shared" si="263"/>
        <v>1</v>
      </c>
      <c r="AA348" s="85">
        <f t="shared" si="264"/>
        <v>5.5</v>
      </c>
      <c r="AB348" s="266">
        <v>46.83</v>
      </c>
      <c r="AC348" s="185">
        <f t="shared" si="265"/>
        <v>7</v>
      </c>
      <c r="AD348" s="86">
        <f t="shared" si="266"/>
        <v>7</v>
      </c>
      <c r="AE348" s="87">
        <f t="shared" si="267"/>
        <v>10.1</v>
      </c>
      <c r="AF348" s="88">
        <f t="shared" si="246"/>
        <v>10.1</v>
      </c>
      <c r="AG348" s="93">
        <f t="shared" ca="1" si="247"/>
        <v>414</v>
      </c>
      <c r="AH348" s="77">
        <f>IF(ISERROR(VLOOKUP(B348,'Notes Ecrit'!$A$2:$B$650,2,FALSE)),"ABI",(VLOOKUP(B348,'Notes Ecrit'!$A$2:$B$650,2,FALSE)))</f>
        <v>4</v>
      </c>
      <c r="AI348" s="88">
        <f t="shared" si="248"/>
        <v>4</v>
      </c>
      <c r="AJ348" s="94">
        <f t="shared" ca="1" si="249"/>
        <v>489</v>
      </c>
      <c r="AK348" s="307">
        <f t="shared" si="250"/>
        <v>7.05</v>
      </c>
    </row>
    <row r="349" spans="1:42" ht="16.5" customHeight="1" thickBot="1" x14ac:dyDescent="0.3">
      <c r="A349" s="266" t="s">
        <v>74</v>
      </c>
      <c r="B349" s="230">
        <v>21902407</v>
      </c>
      <c r="C349" s="231" t="s">
        <v>729</v>
      </c>
      <c r="D349" s="232" t="s">
        <v>730</v>
      </c>
      <c r="E349" s="196">
        <v>12</v>
      </c>
      <c r="F349" s="184">
        <f t="shared" si="251"/>
        <v>15.5</v>
      </c>
      <c r="G349" s="185">
        <f t="shared" si="252"/>
        <v>12</v>
      </c>
      <c r="H349" s="85">
        <f t="shared" si="253"/>
        <v>12</v>
      </c>
      <c r="I349" s="196">
        <v>3.9</v>
      </c>
      <c r="J349" s="185">
        <f t="shared" si="254"/>
        <v>10</v>
      </c>
      <c r="K349" s="196">
        <v>8.4499999999999993</v>
      </c>
      <c r="L349" s="185">
        <f t="shared" si="255"/>
        <v>6</v>
      </c>
      <c r="M349" s="85">
        <f t="shared" si="256"/>
        <v>8</v>
      </c>
      <c r="N349" s="196">
        <v>41</v>
      </c>
      <c r="O349" s="197">
        <v>62</v>
      </c>
      <c r="P349" s="186">
        <f t="shared" si="257"/>
        <v>0.66129032258064513</v>
      </c>
      <c r="Q349" s="185">
        <f t="shared" si="258"/>
        <v>6</v>
      </c>
      <c r="R349" s="196">
        <v>32.4</v>
      </c>
      <c r="S349" s="185">
        <f t="shared" si="259"/>
        <v>5.5</v>
      </c>
      <c r="T349" s="85">
        <f t="shared" si="260"/>
        <v>11.5</v>
      </c>
      <c r="U349" s="187">
        <v>27.44</v>
      </c>
      <c r="V349" s="185">
        <f t="shared" si="261"/>
        <v>5.25</v>
      </c>
      <c r="W349" s="196">
        <v>20</v>
      </c>
      <c r="X349" s="185">
        <f t="shared" si="262"/>
        <v>5</v>
      </c>
      <c r="Y349" s="196">
        <v>0</v>
      </c>
      <c r="Z349" s="185">
        <f t="shared" si="263"/>
        <v>5</v>
      </c>
      <c r="AA349" s="85">
        <f t="shared" si="264"/>
        <v>15.25</v>
      </c>
      <c r="AB349" s="266">
        <v>52.84</v>
      </c>
      <c r="AC349" s="185">
        <f t="shared" si="265"/>
        <v>7</v>
      </c>
      <c r="AD349" s="86">
        <f t="shared" si="266"/>
        <v>7</v>
      </c>
      <c r="AE349" s="87">
        <f t="shared" si="267"/>
        <v>10.75</v>
      </c>
      <c r="AF349" s="88">
        <f t="shared" si="246"/>
        <v>10.75</v>
      </c>
      <c r="AG349" s="93">
        <f t="shared" ca="1" si="247"/>
        <v>354</v>
      </c>
      <c r="AH349" s="77">
        <f>IF(ISERROR(VLOOKUP(B349,'Notes Ecrit'!$A$2:$B$650,2,FALSE)),"ABI",(VLOOKUP(B349,'Notes Ecrit'!$A$2:$B$650,2,FALSE)))</f>
        <v>5</v>
      </c>
      <c r="AI349" s="88">
        <f t="shared" si="248"/>
        <v>5</v>
      </c>
      <c r="AJ349" s="94">
        <f t="shared" ca="1" si="249"/>
        <v>416</v>
      </c>
      <c r="AK349" s="307">
        <f t="shared" si="250"/>
        <v>7.875</v>
      </c>
    </row>
    <row r="350" spans="1:42" s="198" customFormat="1" ht="15.75" customHeight="1" thickBot="1" x14ac:dyDescent="0.3">
      <c r="A350" s="266" t="s">
        <v>1026</v>
      </c>
      <c r="B350" s="230">
        <v>21808872</v>
      </c>
      <c r="C350" s="231" t="s">
        <v>731</v>
      </c>
      <c r="D350" s="232" t="s">
        <v>732</v>
      </c>
      <c r="E350" s="196">
        <v>16</v>
      </c>
      <c r="F350" s="184">
        <f t="shared" si="251"/>
        <v>17.5</v>
      </c>
      <c r="G350" s="185">
        <f t="shared" si="252"/>
        <v>13</v>
      </c>
      <c r="H350" s="85">
        <f t="shared" si="253"/>
        <v>13</v>
      </c>
      <c r="I350" s="196">
        <v>3.2</v>
      </c>
      <c r="J350" s="185">
        <f t="shared" si="254"/>
        <v>17</v>
      </c>
      <c r="K350" s="196">
        <v>6.69</v>
      </c>
      <c r="L350" s="185">
        <f t="shared" si="255"/>
        <v>12</v>
      </c>
      <c r="M350" s="85">
        <f t="shared" si="256"/>
        <v>14.5</v>
      </c>
      <c r="N350" s="196">
        <v>90</v>
      </c>
      <c r="O350" s="197">
        <v>61</v>
      </c>
      <c r="P350" s="186">
        <f t="shared" si="257"/>
        <v>1.4754098360655739</v>
      </c>
      <c r="Q350" s="185">
        <f t="shared" si="258"/>
        <v>7.5</v>
      </c>
      <c r="R350" s="196">
        <v>46.8</v>
      </c>
      <c r="S350" s="185">
        <f t="shared" si="259"/>
        <v>4.5</v>
      </c>
      <c r="T350" s="85">
        <f t="shared" si="260"/>
        <v>12</v>
      </c>
      <c r="U350" s="187">
        <v>23.13</v>
      </c>
      <c r="V350" s="185">
        <f t="shared" si="261"/>
        <v>6.25</v>
      </c>
      <c r="W350" s="196">
        <v>7</v>
      </c>
      <c r="X350" s="185">
        <f t="shared" si="262"/>
        <v>3.75</v>
      </c>
      <c r="Y350" s="196">
        <v>0</v>
      </c>
      <c r="Z350" s="185">
        <f t="shared" si="263"/>
        <v>5</v>
      </c>
      <c r="AA350" s="85">
        <f t="shared" si="264"/>
        <v>15</v>
      </c>
      <c r="AB350" s="266">
        <v>43.7</v>
      </c>
      <c r="AC350" s="185">
        <f t="shared" si="265"/>
        <v>8</v>
      </c>
      <c r="AD350" s="86">
        <f t="shared" si="266"/>
        <v>8</v>
      </c>
      <c r="AE350" s="87">
        <f t="shared" si="267"/>
        <v>12.5</v>
      </c>
      <c r="AF350" s="88">
        <f t="shared" si="246"/>
        <v>12.5</v>
      </c>
      <c r="AG350" s="93">
        <f t="shared" ca="1" si="247"/>
        <v>131</v>
      </c>
      <c r="AH350" s="77">
        <f>IF(ISERROR(VLOOKUP(B350,'Notes Ecrit'!$A$2:$B$650,2,FALSE)),"ABI",(VLOOKUP(B350,'Notes Ecrit'!$A$2:$B$650,2,FALSE)))</f>
        <v>4.5</v>
      </c>
      <c r="AI350" s="88">
        <f t="shared" si="248"/>
        <v>4.5</v>
      </c>
      <c r="AJ350" s="94">
        <f t="shared" ca="1" si="249"/>
        <v>463</v>
      </c>
      <c r="AK350" s="307">
        <f t="shared" si="250"/>
        <v>8.5</v>
      </c>
      <c r="AL350" s="212"/>
      <c r="AM350" s="212"/>
      <c r="AN350" s="212"/>
      <c r="AO350" s="212"/>
      <c r="AP350" s="212"/>
    </row>
    <row r="351" spans="1:42" ht="16.5" customHeight="1" thickBot="1" x14ac:dyDescent="0.3">
      <c r="A351" s="266" t="s">
        <v>1026</v>
      </c>
      <c r="B351" s="230">
        <v>21913384</v>
      </c>
      <c r="C351" s="231" t="s">
        <v>733</v>
      </c>
      <c r="D351" s="232" t="s">
        <v>123</v>
      </c>
      <c r="E351" s="196">
        <v>15</v>
      </c>
      <c r="F351" s="184">
        <f t="shared" si="251"/>
        <v>17</v>
      </c>
      <c r="G351" s="185">
        <f t="shared" si="252"/>
        <v>12</v>
      </c>
      <c r="H351" s="85">
        <f t="shared" si="253"/>
        <v>12</v>
      </c>
      <c r="I351" s="196">
        <v>3.19</v>
      </c>
      <c r="J351" s="185">
        <f t="shared" si="254"/>
        <v>17</v>
      </c>
      <c r="K351" s="196">
        <v>6.8</v>
      </c>
      <c r="L351" s="185">
        <f t="shared" si="255"/>
        <v>11</v>
      </c>
      <c r="M351" s="85">
        <f t="shared" si="256"/>
        <v>14</v>
      </c>
      <c r="N351" s="196">
        <v>70</v>
      </c>
      <c r="O351" s="197">
        <v>73</v>
      </c>
      <c r="P351" s="186">
        <f t="shared" si="257"/>
        <v>0.95890410958904104</v>
      </c>
      <c r="Q351" s="185">
        <f t="shared" si="258"/>
        <v>5</v>
      </c>
      <c r="R351" s="196">
        <v>49.6</v>
      </c>
      <c r="S351" s="185">
        <f t="shared" si="259"/>
        <v>5.5</v>
      </c>
      <c r="T351" s="85">
        <f t="shared" si="260"/>
        <v>10.5</v>
      </c>
      <c r="U351" s="187">
        <v>27.09</v>
      </c>
      <c r="V351" s="185">
        <f t="shared" si="261"/>
        <v>4.25</v>
      </c>
      <c r="W351" s="196">
        <v>-25</v>
      </c>
      <c r="X351" s="185">
        <f t="shared" si="262"/>
        <v>0</v>
      </c>
      <c r="Y351" s="196">
        <v>4</v>
      </c>
      <c r="Z351" s="185">
        <f t="shared" si="263"/>
        <v>3</v>
      </c>
      <c r="AA351" s="85">
        <f t="shared" si="264"/>
        <v>7.25</v>
      </c>
      <c r="AB351" s="266">
        <v>37.22</v>
      </c>
      <c r="AC351" s="185">
        <f t="shared" si="265"/>
        <v>12</v>
      </c>
      <c r="AD351" s="86">
        <f t="shared" si="266"/>
        <v>12</v>
      </c>
      <c r="AE351" s="87">
        <f t="shared" si="267"/>
        <v>11.15</v>
      </c>
      <c r="AF351" s="88">
        <f t="shared" si="246"/>
        <v>11.15</v>
      </c>
      <c r="AG351" s="93">
        <f t="shared" ca="1" si="247"/>
        <v>306</v>
      </c>
      <c r="AH351" s="77">
        <f>IF(ISERROR(VLOOKUP(B351,'Notes Ecrit'!$A$2:$B$650,2,FALSE)),"ABI",(VLOOKUP(B351,'Notes Ecrit'!$A$2:$B$650,2,FALSE)))</f>
        <v>6</v>
      </c>
      <c r="AI351" s="88">
        <f t="shared" si="248"/>
        <v>6</v>
      </c>
      <c r="AJ351" s="94">
        <f t="shared" ca="1" si="249"/>
        <v>288</v>
      </c>
      <c r="AK351" s="307">
        <f t="shared" si="250"/>
        <v>8.5749999999999993</v>
      </c>
    </row>
    <row r="352" spans="1:42" ht="16.5" customHeight="1" thickBot="1" x14ac:dyDescent="0.3">
      <c r="A352" s="266" t="s">
        <v>1026</v>
      </c>
      <c r="B352" s="230">
        <v>21907920</v>
      </c>
      <c r="C352" s="231" t="s">
        <v>734</v>
      </c>
      <c r="D352" s="232" t="s">
        <v>180</v>
      </c>
      <c r="E352" s="196">
        <v>12</v>
      </c>
      <c r="F352" s="184">
        <f t="shared" si="251"/>
        <v>15.5</v>
      </c>
      <c r="G352" s="185">
        <f t="shared" si="252"/>
        <v>9</v>
      </c>
      <c r="H352" s="85">
        <f t="shared" si="253"/>
        <v>9</v>
      </c>
      <c r="I352" s="196">
        <v>3.27</v>
      </c>
      <c r="J352" s="185">
        <f t="shared" si="254"/>
        <v>16</v>
      </c>
      <c r="K352" s="196">
        <v>6.8</v>
      </c>
      <c r="L352" s="185">
        <f t="shared" si="255"/>
        <v>11</v>
      </c>
      <c r="M352" s="85">
        <f t="shared" si="256"/>
        <v>13.5</v>
      </c>
      <c r="N352" s="196">
        <v>40</v>
      </c>
      <c r="O352" s="197">
        <v>64</v>
      </c>
      <c r="P352" s="186">
        <f t="shared" si="257"/>
        <v>0.625</v>
      </c>
      <c r="Q352" s="185">
        <f t="shared" si="258"/>
        <v>3.5</v>
      </c>
      <c r="R352" s="196">
        <v>35.9</v>
      </c>
      <c r="S352" s="185">
        <f t="shared" si="259"/>
        <v>2</v>
      </c>
      <c r="T352" s="85">
        <f t="shared" si="260"/>
        <v>5.5</v>
      </c>
      <c r="U352" s="187">
        <v>27.32</v>
      </c>
      <c r="V352" s="185">
        <f t="shared" si="261"/>
        <v>4.25</v>
      </c>
      <c r="W352" s="196">
        <v>-14</v>
      </c>
      <c r="X352" s="185">
        <f t="shared" si="262"/>
        <v>0.25</v>
      </c>
      <c r="Y352" s="196">
        <v>6</v>
      </c>
      <c r="Z352" s="185">
        <f t="shared" si="263"/>
        <v>2</v>
      </c>
      <c r="AA352" s="85">
        <f t="shared" si="264"/>
        <v>6.5</v>
      </c>
      <c r="AB352" s="266">
        <v>47.98</v>
      </c>
      <c r="AC352" s="185">
        <f t="shared" si="265"/>
        <v>6</v>
      </c>
      <c r="AD352" s="86">
        <f t="shared" si="266"/>
        <v>6</v>
      </c>
      <c r="AE352" s="87">
        <f t="shared" si="267"/>
        <v>8.1</v>
      </c>
      <c r="AF352" s="88">
        <f t="shared" si="246"/>
        <v>8.1</v>
      </c>
      <c r="AG352" s="93">
        <f t="shared" ca="1" si="247"/>
        <v>548</v>
      </c>
      <c r="AH352" s="77">
        <f>IF(ISERROR(VLOOKUP(B352,'Notes Ecrit'!$A$2:$B$650,2,FALSE)),"ABI",(VLOOKUP(B352,'Notes Ecrit'!$A$2:$B$650,2,FALSE)))</f>
        <v>5</v>
      </c>
      <c r="AI352" s="88">
        <f t="shared" si="248"/>
        <v>5</v>
      </c>
      <c r="AJ352" s="94">
        <f t="shared" ca="1" si="249"/>
        <v>416</v>
      </c>
      <c r="AK352" s="307">
        <f t="shared" si="250"/>
        <v>6.55</v>
      </c>
      <c r="AL352" s="198"/>
      <c r="AM352" s="198"/>
      <c r="AN352" s="198"/>
      <c r="AO352" s="198"/>
      <c r="AP352" s="198"/>
    </row>
    <row r="353" spans="1:42" s="204" customFormat="1" ht="16.5" customHeight="1" thickBot="1" x14ac:dyDescent="0.3">
      <c r="A353" s="266" t="s">
        <v>1026</v>
      </c>
      <c r="B353" s="230">
        <v>21804600</v>
      </c>
      <c r="C353" s="231" t="s">
        <v>253</v>
      </c>
      <c r="D353" s="232" t="s">
        <v>254</v>
      </c>
      <c r="E353" s="196">
        <v>17</v>
      </c>
      <c r="F353" s="184">
        <f t="shared" si="251"/>
        <v>18</v>
      </c>
      <c r="G353" s="185">
        <f t="shared" si="252"/>
        <v>14</v>
      </c>
      <c r="H353" s="85">
        <f t="shared" si="253"/>
        <v>14</v>
      </c>
      <c r="I353" s="196">
        <v>3.17</v>
      </c>
      <c r="J353" s="185">
        <f t="shared" si="254"/>
        <v>17</v>
      </c>
      <c r="K353" s="196">
        <v>6.96</v>
      </c>
      <c r="L353" s="185">
        <f t="shared" si="255"/>
        <v>10</v>
      </c>
      <c r="M353" s="85">
        <f t="shared" si="256"/>
        <v>13.5</v>
      </c>
      <c r="N353" s="196">
        <v>64</v>
      </c>
      <c r="O353" s="197">
        <v>70</v>
      </c>
      <c r="P353" s="186">
        <f t="shared" si="257"/>
        <v>0.91428571428571426</v>
      </c>
      <c r="Q353" s="185">
        <f t="shared" si="258"/>
        <v>5</v>
      </c>
      <c r="R353" s="196">
        <v>43.1</v>
      </c>
      <c r="S353" s="185">
        <f t="shared" si="259"/>
        <v>4</v>
      </c>
      <c r="T353" s="85">
        <f t="shared" si="260"/>
        <v>9</v>
      </c>
      <c r="U353" s="187">
        <v>32.510000000000005</v>
      </c>
      <c r="V353" s="185">
        <f t="shared" si="261"/>
        <v>1.5</v>
      </c>
      <c r="W353" s="196">
        <v>-5</v>
      </c>
      <c r="X353" s="185">
        <f t="shared" si="262"/>
        <v>1.5</v>
      </c>
      <c r="Y353" s="196">
        <v>2</v>
      </c>
      <c r="Z353" s="185">
        <f t="shared" si="263"/>
        <v>4</v>
      </c>
      <c r="AA353" s="85">
        <f t="shared" si="264"/>
        <v>7</v>
      </c>
      <c r="AB353" s="266">
        <v>38.18</v>
      </c>
      <c r="AC353" s="185">
        <f t="shared" si="265"/>
        <v>11</v>
      </c>
      <c r="AD353" s="86">
        <f t="shared" si="266"/>
        <v>11</v>
      </c>
      <c r="AE353" s="87">
        <f t="shared" si="267"/>
        <v>10.9</v>
      </c>
      <c r="AF353" s="88">
        <f t="shared" si="246"/>
        <v>10.9</v>
      </c>
      <c r="AG353" s="93">
        <f t="shared" ca="1" si="247"/>
        <v>335</v>
      </c>
      <c r="AH353" s="77">
        <f>IF(ISERROR(VLOOKUP(B353,'Notes Ecrit'!$A$2:$B$650,2,FALSE)),"ABI",(VLOOKUP(B353,'Notes Ecrit'!$A$2:$B$650,2,FALSE)))</f>
        <v>7.5</v>
      </c>
      <c r="AI353" s="88">
        <f t="shared" si="248"/>
        <v>7.5</v>
      </c>
      <c r="AJ353" s="94">
        <f t="shared" ca="1" si="249"/>
        <v>137</v>
      </c>
      <c r="AK353" s="307">
        <f t="shared" si="250"/>
        <v>9.1999999999999993</v>
      </c>
      <c r="AL353" s="198"/>
      <c r="AM353" s="198"/>
      <c r="AN353" s="198"/>
      <c r="AO353" s="198"/>
      <c r="AP353" s="198"/>
    </row>
    <row r="354" spans="1:42" ht="16.5" hidden="1" customHeight="1" thickBot="1" x14ac:dyDescent="0.3">
      <c r="A354" s="266" t="s">
        <v>1026</v>
      </c>
      <c r="B354" s="230">
        <v>21910023</v>
      </c>
      <c r="C354" s="232" t="s">
        <v>252</v>
      </c>
      <c r="D354" s="232" t="s">
        <v>735</v>
      </c>
      <c r="E354" s="196" t="s">
        <v>329</v>
      </c>
      <c r="F354" s="184" t="str">
        <f t="shared" si="251"/>
        <v>ABI</v>
      </c>
      <c r="G354" s="185">
        <f t="shared" si="252"/>
        <v>0</v>
      </c>
      <c r="H354" s="85">
        <f t="shared" si="253"/>
        <v>0</v>
      </c>
      <c r="I354" s="196" t="s">
        <v>329</v>
      </c>
      <c r="J354" s="185">
        <f t="shared" si="254"/>
        <v>0</v>
      </c>
      <c r="K354" s="196" t="s">
        <v>329</v>
      </c>
      <c r="L354" s="185">
        <f t="shared" si="255"/>
        <v>0</v>
      </c>
      <c r="M354" s="85">
        <f t="shared" si="256"/>
        <v>0</v>
      </c>
      <c r="N354" s="196" t="s">
        <v>329</v>
      </c>
      <c r="O354" s="197"/>
      <c r="P354" s="186">
        <f t="shared" si="257"/>
        <v>0</v>
      </c>
      <c r="Q354" s="185">
        <f t="shared" si="258"/>
        <v>0</v>
      </c>
      <c r="R354" s="196" t="s">
        <v>329</v>
      </c>
      <c r="S354" s="185">
        <f t="shared" si="259"/>
        <v>0</v>
      </c>
      <c r="T354" s="85">
        <f t="shared" si="260"/>
        <v>0</v>
      </c>
      <c r="U354" s="187" t="s">
        <v>329</v>
      </c>
      <c r="V354" s="185">
        <f t="shared" si="261"/>
        <v>0</v>
      </c>
      <c r="W354" s="196" t="s">
        <v>329</v>
      </c>
      <c r="X354" s="185">
        <f t="shared" si="262"/>
        <v>0</v>
      </c>
      <c r="Y354" s="196" t="s">
        <v>329</v>
      </c>
      <c r="Z354" s="185">
        <f t="shared" si="263"/>
        <v>0</v>
      </c>
      <c r="AA354" s="85">
        <f t="shared" si="264"/>
        <v>0</v>
      </c>
      <c r="AB354" s="266" t="s">
        <v>329</v>
      </c>
      <c r="AC354" s="185">
        <f t="shared" si="265"/>
        <v>0</v>
      </c>
      <c r="AD354" s="86">
        <f t="shared" si="266"/>
        <v>0</v>
      </c>
      <c r="AE354" s="87">
        <f t="shared" si="267"/>
        <v>0</v>
      </c>
      <c r="AF354" s="88">
        <f t="shared" si="246"/>
        <v>0</v>
      </c>
      <c r="AG354" s="93">
        <f t="shared" ca="1" si="247"/>
        <v>584</v>
      </c>
      <c r="AH354" s="77" t="str">
        <f>IF(ISERROR(VLOOKUP(B354,'Notes Ecrit'!$A$2:$B$650,2,FALSE)),"ABI",(VLOOKUP(B354,'Notes Ecrit'!$A$2:$B$650,2,FALSE)))</f>
        <v>ABI</v>
      </c>
      <c r="AI354" s="88">
        <f t="shared" si="248"/>
        <v>0</v>
      </c>
      <c r="AJ354" s="94">
        <f t="shared" ca="1" si="249"/>
        <v>591</v>
      </c>
      <c r="AK354" s="307" t="str">
        <f t="shared" si="250"/>
        <v>DEF</v>
      </c>
    </row>
    <row r="355" spans="1:42" ht="16.5" customHeight="1" thickBot="1" x14ac:dyDescent="0.3">
      <c r="A355" s="266" t="s">
        <v>1026</v>
      </c>
      <c r="B355" s="230">
        <v>21905688</v>
      </c>
      <c r="C355" s="231" t="s">
        <v>736</v>
      </c>
      <c r="D355" s="232" t="s">
        <v>737</v>
      </c>
      <c r="E355" s="196">
        <v>14</v>
      </c>
      <c r="F355" s="184">
        <f t="shared" si="251"/>
        <v>16.5</v>
      </c>
      <c r="G355" s="185">
        <f t="shared" si="252"/>
        <v>11</v>
      </c>
      <c r="H355" s="85">
        <f t="shared" si="253"/>
        <v>11</v>
      </c>
      <c r="I355" s="196">
        <v>3.23</v>
      </c>
      <c r="J355" s="185">
        <f t="shared" si="254"/>
        <v>16</v>
      </c>
      <c r="K355" s="196">
        <v>6.94</v>
      </c>
      <c r="L355" s="185">
        <f t="shared" si="255"/>
        <v>10</v>
      </c>
      <c r="M355" s="85">
        <f t="shared" si="256"/>
        <v>13</v>
      </c>
      <c r="N355" s="196">
        <v>87</v>
      </c>
      <c r="O355" s="197">
        <v>78</v>
      </c>
      <c r="P355" s="186">
        <f t="shared" si="257"/>
        <v>1.1153846153846154</v>
      </c>
      <c r="Q355" s="185">
        <f t="shared" si="258"/>
        <v>6</v>
      </c>
      <c r="R355" s="196">
        <v>39.799999999999997</v>
      </c>
      <c r="S355" s="185">
        <f t="shared" si="259"/>
        <v>3</v>
      </c>
      <c r="T355" s="85">
        <f t="shared" si="260"/>
        <v>9</v>
      </c>
      <c r="U355" s="187">
        <v>28.62</v>
      </c>
      <c r="V355" s="185">
        <f t="shared" si="261"/>
        <v>3.5</v>
      </c>
      <c r="W355" s="196">
        <v>1</v>
      </c>
      <c r="X355" s="185">
        <f t="shared" si="262"/>
        <v>2.75</v>
      </c>
      <c r="Y355" s="196">
        <v>6</v>
      </c>
      <c r="Z355" s="185">
        <f t="shared" si="263"/>
        <v>2</v>
      </c>
      <c r="AA355" s="85">
        <f t="shared" si="264"/>
        <v>8.25</v>
      </c>
      <c r="AB355" s="266">
        <v>35.479999999999997</v>
      </c>
      <c r="AC355" s="185">
        <f t="shared" si="265"/>
        <v>13</v>
      </c>
      <c r="AD355" s="86">
        <f t="shared" si="266"/>
        <v>13</v>
      </c>
      <c r="AE355" s="87">
        <f t="shared" si="267"/>
        <v>10.85</v>
      </c>
      <c r="AF355" s="88">
        <f t="shared" si="246"/>
        <v>10.85</v>
      </c>
      <c r="AG355" s="93">
        <f t="shared" ca="1" si="247"/>
        <v>346</v>
      </c>
      <c r="AH355" s="77">
        <f>IF(ISERROR(VLOOKUP(B355,'Notes Ecrit'!$A$2:$B$650,2,FALSE)),"ABI",(VLOOKUP(B355,'Notes Ecrit'!$A$2:$B$650,2,FALSE)))</f>
        <v>6.5</v>
      </c>
      <c r="AI355" s="88">
        <f t="shared" si="248"/>
        <v>6.5</v>
      </c>
      <c r="AJ355" s="94">
        <f t="shared" ca="1" si="249"/>
        <v>238</v>
      </c>
      <c r="AK355" s="307">
        <f t="shared" si="250"/>
        <v>8.6750000000000007</v>
      </c>
      <c r="AL355" s="198"/>
      <c r="AM355" s="198"/>
      <c r="AN355" s="198"/>
      <c r="AO355" s="198"/>
      <c r="AP355" s="198"/>
    </row>
    <row r="356" spans="1:42" s="204" customFormat="1" ht="16.5" customHeight="1" thickBot="1" x14ac:dyDescent="0.3">
      <c r="A356" s="266" t="s">
        <v>1026</v>
      </c>
      <c r="B356" s="230">
        <v>21904044</v>
      </c>
      <c r="C356" s="231" t="s">
        <v>276</v>
      </c>
      <c r="D356" s="232" t="s">
        <v>208</v>
      </c>
      <c r="E356" s="196">
        <v>16</v>
      </c>
      <c r="F356" s="184">
        <f t="shared" si="251"/>
        <v>17.5</v>
      </c>
      <c r="G356" s="185">
        <f t="shared" si="252"/>
        <v>13</v>
      </c>
      <c r="H356" s="85">
        <f t="shared" si="253"/>
        <v>13</v>
      </c>
      <c r="I356" s="196">
        <v>3.3</v>
      </c>
      <c r="J356" s="185">
        <f t="shared" si="254"/>
        <v>15</v>
      </c>
      <c r="K356" s="196">
        <v>6.76</v>
      </c>
      <c r="L356" s="185">
        <f t="shared" si="255"/>
        <v>11</v>
      </c>
      <c r="M356" s="85">
        <f t="shared" si="256"/>
        <v>13</v>
      </c>
      <c r="N356" s="196">
        <v>71</v>
      </c>
      <c r="O356" s="197">
        <v>83</v>
      </c>
      <c r="P356" s="186">
        <f t="shared" si="257"/>
        <v>0.85542168674698793</v>
      </c>
      <c r="Q356" s="185">
        <f t="shared" si="258"/>
        <v>4.5</v>
      </c>
      <c r="R356" s="196">
        <v>40</v>
      </c>
      <c r="S356" s="185">
        <f t="shared" si="259"/>
        <v>3</v>
      </c>
      <c r="T356" s="85">
        <f t="shared" si="260"/>
        <v>7.5</v>
      </c>
      <c r="U356" s="187">
        <v>26.37</v>
      </c>
      <c r="V356" s="185">
        <f t="shared" si="261"/>
        <v>4.75</v>
      </c>
      <c r="W356" s="196">
        <v>-12</v>
      </c>
      <c r="X356" s="185">
        <f t="shared" si="262"/>
        <v>0.5</v>
      </c>
      <c r="Y356" s="196">
        <v>6</v>
      </c>
      <c r="Z356" s="185">
        <f t="shared" si="263"/>
        <v>2</v>
      </c>
      <c r="AA356" s="85">
        <f t="shared" si="264"/>
        <v>7.25</v>
      </c>
      <c r="AB356" s="266">
        <v>39.450000000000003</v>
      </c>
      <c r="AC356" s="185">
        <f t="shared" si="265"/>
        <v>11</v>
      </c>
      <c r="AD356" s="86">
        <f t="shared" si="266"/>
        <v>11</v>
      </c>
      <c r="AE356" s="87">
        <f t="shared" si="267"/>
        <v>10.35</v>
      </c>
      <c r="AF356" s="88">
        <f t="shared" si="246"/>
        <v>10.35</v>
      </c>
      <c r="AG356" s="93">
        <f t="shared" ca="1" si="247"/>
        <v>397</v>
      </c>
      <c r="AH356" s="77">
        <f>IF(ISERROR(VLOOKUP(B356,'Notes Ecrit'!$A$2:$B$650,2,FALSE)),"ABI",(VLOOKUP(B356,'Notes Ecrit'!$A$2:$B$650,2,FALSE)))</f>
        <v>4</v>
      </c>
      <c r="AI356" s="88">
        <f t="shared" si="248"/>
        <v>4</v>
      </c>
      <c r="AJ356" s="94">
        <f t="shared" ca="1" si="249"/>
        <v>489</v>
      </c>
      <c r="AK356" s="307">
        <f t="shared" si="250"/>
        <v>7.1749999999999998</v>
      </c>
      <c r="AL356" s="26"/>
      <c r="AM356" s="26"/>
      <c r="AN356" s="26"/>
      <c r="AO356" s="26"/>
      <c r="AP356" s="26"/>
    </row>
    <row r="357" spans="1:42" ht="16.5" customHeight="1" thickBot="1" x14ac:dyDescent="0.3">
      <c r="A357" s="266" t="s">
        <v>1026</v>
      </c>
      <c r="B357" s="230">
        <v>21905092</v>
      </c>
      <c r="C357" s="231" t="s">
        <v>738</v>
      </c>
      <c r="D357" s="232" t="s">
        <v>95</v>
      </c>
      <c r="E357" s="196">
        <v>20</v>
      </c>
      <c r="F357" s="184">
        <f t="shared" si="251"/>
        <v>19.5</v>
      </c>
      <c r="G357" s="185">
        <f t="shared" si="252"/>
        <v>17</v>
      </c>
      <c r="H357" s="85">
        <f t="shared" si="253"/>
        <v>17</v>
      </c>
      <c r="I357" s="196">
        <v>3.13</v>
      </c>
      <c r="J357" s="185">
        <f t="shared" si="254"/>
        <v>18</v>
      </c>
      <c r="K357" s="196">
        <v>6.71</v>
      </c>
      <c r="L357" s="185">
        <f t="shared" si="255"/>
        <v>12</v>
      </c>
      <c r="M357" s="85">
        <f t="shared" si="256"/>
        <v>15</v>
      </c>
      <c r="N357" s="196">
        <v>58</v>
      </c>
      <c r="O357" s="197">
        <v>62</v>
      </c>
      <c r="P357" s="186">
        <f t="shared" si="257"/>
        <v>0.93548387096774188</v>
      </c>
      <c r="Q357" s="185">
        <f t="shared" si="258"/>
        <v>5</v>
      </c>
      <c r="R357" s="196">
        <v>43.5</v>
      </c>
      <c r="S357" s="185">
        <f t="shared" si="259"/>
        <v>4</v>
      </c>
      <c r="T357" s="85">
        <f t="shared" si="260"/>
        <v>9</v>
      </c>
      <c r="U357" s="187">
        <v>25.52</v>
      </c>
      <c r="V357" s="185">
        <f t="shared" si="261"/>
        <v>5</v>
      </c>
      <c r="W357" s="196">
        <v>-2</v>
      </c>
      <c r="X357" s="185">
        <f t="shared" si="262"/>
        <v>2</v>
      </c>
      <c r="Y357" s="196">
        <v>0</v>
      </c>
      <c r="Z357" s="185">
        <f t="shared" si="263"/>
        <v>5</v>
      </c>
      <c r="AA357" s="85">
        <f t="shared" si="264"/>
        <v>12</v>
      </c>
      <c r="AB357" s="266">
        <v>25.28</v>
      </c>
      <c r="AC357" s="185">
        <f t="shared" si="265"/>
        <v>20</v>
      </c>
      <c r="AD357" s="86">
        <f t="shared" si="266"/>
        <v>20</v>
      </c>
      <c r="AE357" s="87">
        <f t="shared" si="267"/>
        <v>14.6</v>
      </c>
      <c r="AF357" s="88">
        <f t="shared" si="246"/>
        <v>14.6</v>
      </c>
      <c r="AG357" s="93">
        <f t="shared" ca="1" si="247"/>
        <v>8</v>
      </c>
      <c r="AH357" s="77">
        <f>IF(ISERROR(VLOOKUP(B357,'Notes Ecrit'!$A$2:$B$650,2,FALSE)),"ABI",(VLOOKUP(B357,'Notes Ecrit'!$A$2:$B$650,2,FALSE)))</f>
        <v>6.5</v>
      </c>
      <c r="AI357" s="88">
        <f t="shared" si="248"/>
        <v>6.5</v>
      </c>
      <c r="AJ357" s="94">
        <f t="shared" ca="1" si="249"/>
        <v>238</v>
      </c>
      <c r="AK357" s="307">
        <f t="shared" si="250"/>
        <v>10.55</v>
      </c>
      <c r="AL357" s="207"/>
      <c r="AM357" s="207"/>
      <c r="AN357" s="207"/>
      <c r="AO357" s="207"/>
      <c r="AP357" s="207"/>
    </row>
    <row r="358" spans="1:42" ht="16.5" customHeight="1" thickBot="1" x14ac:dyDescent="0.3">
      <c r="A358" s="266" t="s">
        <v>1026</v>
      </c>
      <c r="B358" s="230">
        <v>21804092</v>
      </c>
      <c r="C358" s="231" t="s">
        <v>739</v>
      </c>
      <c r="D358" s="232" t="s">
        <v>32</v>
      </c>
      <c r="E358" s="196">
        <v>17</v>
      </c>
      <c r="F358" s="184">
        <f t="shared" si="251"/>
        <v>18</v>
      </c>
      <c r="G358" s="185">
        <f t="shared" si="252"/>
        <v>14</v>
      </c>
      <c r="H358" s="85">
        <f t="shared" si="253"/>
        <v>14</v>
      </c>
      <c r="I358" s="196">
        <v>3.2</v>
      </c>
      <c r="J358" s="185">
        <f t="shared" si="254"/>
        <v>17</v>
      </c>
      <c r="K358" s="196">
        <v>6.75</v>
      </c>
      <c r="L358" s="185">
        <f t="shared" si="255"/>
        <v>12</v>
      </c>
      <c r="M358" s="85">
        <f t="shared" si="256"/>
        <v>14.5</v>
      </c>
      <c r="N358" s="196">
        <v>46</v>
      </c>
      <c r="O358" s="197">
        <v>54</v>
      </c>
      <c r="P358" s="186">
        <f t="shared" si="257"/>
        <v>0.85185185185185186</v>
      </c>
      <c r="Q358" s="185">
        <f t="shared" si="258"/>
        <v>4.5</v>
      </c>
      <c r="R358" s="196">
        <v>53.2</v>
      </c>
      <c r="S358" s="185">
        <f t="shared" si="259"/>
        <v>6.5</v>
      </c>
      <c r="T358" s="85">
        <f t="shared" si="260"/>
        <v>11</v>
      </c>
      <c r="U358" s="187">
        <v>23.07</v>
      </c>
      <c r="V358" s="185">
        <f t="shared" si="261"/>
        <v>6.25</v>
      </c>
      <c r="W358" s="196">
        <v>2</v>
      </c>
      <c r="X358" s="185">
        <f t="shared" si="262"/>
        <v>3</v>
      </c>
      <c r="Y358" s="196">
        <v>6</v>
      </c>
      <c r="Z358" s="185">
        <f t="shared" si="263"/>
        <v>2</v>
      </c>
      <c r="AA358" s="85">
        <f t="shared" si="264"/>
        <v>11.25</v>
      </c>
      <c r="AB358" s="266">
        <v>39.72</v>
      </c>
      <c r="AC358" s="185">
        <f t="shared" si="265"/>
        <v>10</v>
      </c>
      <c r="AD358" s="86">
        <f t="shared" si="266"/>
        <v>10</v>
      </c>
      <c r="AE358" s="87">
        <f t="shared" si="267"/>
        <v>12.15</v>
      </c>
      <c r="AF358" s="88">
        <f t="shared" si="246"/>
        <v>12.15</v>
      </c>
      <c r="AG358" s="93">
        <f t="shared" ca="1" si="247"/>
        <v>170</v>
      </c>
      <c r="AH358" s="77">
        <f>IF(ISERROR(VLOOKUP(B358,'Notes Ecrit'!$A$2:$B$650,2,FALSE)),"ABI",(VLOOKUP(B358,'Notes Ecrit'!$A$2:$B$650,2,FALSE)))</f>
        <v>6</v>
      </c>
      <c r="AI358" s="88">
        <f t="shared" si="248"/>
        <v>6</v>
      </c>
      <c r="AJ358" s="94">
        <f t="shared" ca="1" si="249"/>
        <v>288</v>
      </c>
      <c r="AK358" s="307">
        <f t="shared" si="250"/>
        <v>9.0749999999999993</v>
      </c>
    </row>
    <row r="359" spans="1:42" ht="16.5" customHeight="1" thickBot="1" x14ac:dyDescent="0.3">
      <c r="A359" s="266" t="s">
        <v>1026</v>
      </c>
      <c r="B359" s="230">
        <v>21904426</v>
      </c>
      <c r="C359" s="231" t="s">
        <v>740</v>
      </c>
      <c r="D359" s="232" t="s">
        <v>141</v>
      </c>
      <c r="E359" s="196">
        <v>22</v>
      </c>
      <c r="F359" s="184">
        <f t="shared" si="251"/>
        <v>20.5</v>
      </c>
      <c r="G359" s="185">
        <f t="shared" si="252"/>
        <v>19</v>
      </c>
      <c r="H359" s="85">
        <f t="shared" si="253"/>
        <v>19</v>
      </c>
      <c r="I359" s="196">
        <v>3.26</v>
      </c>
      <c r="J359" s="185">
        <f t="shared" si="254"/>
        <v>16</v>
      </c>
      <c r="K359" s="196">
        <v>6.73</v>
      </c>
      <c r="L359" s="185">
        <f t="shared" si="255"/>
        <v>12</v>
      </c>
      <c r="M359" s="85">
        <f t="shared" si="256"/>
        <v>14</v>
      </c>
      <c r="N359" s="196">
        <v>55</v>
      </c>
      <c r="O359" s="197">
        <v>66</v>
      </c>
      <c r="P359" s="186">
        <f t="shared" si="257"/>
        <v>0.83333333333333337</v>
      </c>
      <c r="Q359" s="185">
        <f t="shared" si="258"/>
        <v>4.5</v>
      </c>
      <c r="R359" s="196">
        <v>40.799999999999997</v>
      </c>
      <c r="S359" s="185">
        <f t="shared" si="259"/>
        <v>3</v>
      </c>
      <c r="T359" s="85">
        <f t="shared" si="260"/>
        <v>7.5</v>
      </c>
      <c r="U359" s="187">
        <v>28.04</v>
      </c>
      <c r="V359" s="185">
        <f t="shared" si="261"/>
        <v>3.75</v>
      </c>
      <c r="W359" s="196">
        <v>-11</v>
      </c>
      <c r="X359" s="185">
        <f t="shared" si="262"/>
        <v>0.75</v>
      </c>
      <c r="Y359" s="196">
        <v>6</v>
      </c>
      <c r="Z359" s="185">
        <f t="shared" si="263"/>
        <v>2</v>
      </c>
      <c r="AA359" s="85">
        <f t="shared" si="264"/>
        <v>6.5</v>
      </c>
      <c r="AB359" s="266">
        <v>39.58</v>
      </c>
      <c r="AC359" s="185">
        <f t="shared" si="265"/>
        <v>10</v>
      </c>
      <c r="AD359" s="86">
        <f t="shared" si="266"/>
        <v>10</v>
      </c>
      <c r="AE359" s="87">
        <f t="shared" si="267"/>
        <v>11.4</v>
      </c>
      <c r="AF359" s="88">
        <f t="shared" si="246"/>
        <v>11.4</v>
      </c>
      <c r="AG359" s="93">
        <f t="shared" ca="1" si="247"/>
        <v>270</v>
      </c>
      <c r="AH359" s="77">
        <f>IF(ISERROR(VLOOKUP(B359,'Notes Ecrit'!$A$2:$B$650,2,FALSE)),"ABI",(VLOOKUP(B359,'Notes Ecrit'!$A$2:$B$650,2,FALSE)))</f>
        <v>2.5</v>
      </c>
      <c r="AI359" s="88">
        <f t="shared" si="248"/>
        <v>2.5</v>
      </c>
      <c r="AJ359" s="94">
        <f t="shared" ca="1" si="249"/>
        <v>573</v>
      </c>
      <c r="AK359" s="307">
        <f t="shared" si="250"/>
        <v>6.95</v>
      </c>
      <c r="AL359" s="198"/>
      <c r="AM359" s="198"/>
      <c r="AN359" s="198"/>
      <c r="AO359" s="198"/>
      <c r="AP359" s="198"/>
    </row>
    <row r="360" spans="1:42" ht="16.5" customHeight="1" thickBot="1" x14ac:dyDescent="0.3">
      <c r="A360" s="266" t="s">
        <v>74</v>
      </c>
      <c r="B360" s="230">
        <v>21901326</v>
      </c>
      <c r="C360" s="232" t="s">
        <v>742</v>
      </c>
      <c r="D360" s="232" t="s">
        <v>197</v>
      </c>
      <c r="E360" s="196">
        <v>10</v>
      </c>
      <c r="F360" s="184">
        <f t="shared" si="251"/>
        <v>14.5</v>
      </c>
      <c r="G360" s="185">
        <f t="shared" si="252"/>
        <v>10</v>
      </c>
      <c r="H360" s="85">
        <f t="shared" si="253"/>
        <v>10</v>
      </c>
      <c r="I360" s="196">
        <v>3.44</v>
      </c>
      <c r="J360" s="185">
        <f t="shared" si="254"/>
        <v>17</v>
      </c>
      <c r="K360" s="196">
        <v>7.57</v>
      </c>
      <c r="L360" s="185">
        <f t="shared" si="255"/>
        <v>12</v>
      </c>
      <c r="M360" s="85">
        <f t="shared" si="256"/>
        <v>14.5</v>
      </c>
      <c r="N360" s="196" t="s">
        <v>1025</v>
      </c>
      <c r="O360" s="197">
        <v>67</v>
      </c>
      <c r="P360" s="186">
        <f t="shared" si="257"/>
        <v>0</v>
      </c>
      <c r="Q360" s="185" t="str">
        <f t="shared" si="258"/>
        <v>DSP</v>
      </c>
      <c r="R360" s="196">
        <v>30.8</v>
      </c>
      <c r="S360" s="185">
        <f t="shared" si="259"/>
        <v>5</v>
      </c>
      <c r="T360" s="85">
        <f t="shared" si="260"/>
        <v>10</v>
      </c>
      <c r="U360" s="187" t="s">
        <v>1025</v>
      </c>
      <c r="V360" s="185" t="str">
        <f t="shared" si="261"/>
        <v>DSP</v>
      </c>
      <c r="W360" s="196">
        <v>1</v>
      </c>
      <c r="X360" s="185">
        <f t="shared" si="262"/>
        <v>2.75</v>
      </c>
      <c r="Y360" s="196">
        <v>1</v>
      </c>
      <c r="Z360" s="185">
        <f t="shared" si="263"/>
        <v>4.5</v>
      </c>
      <c r="AA360" s="85">
        <f t="shared" si="264"/>
        <v>14.5</v>
      </c>
      <c r="AB360" s="266" t="s">
        <v>1025</v>
      </c>
      <c r="AC360" s="185" t="str">
        <f t="shared" si="265"/>
        <v>DSP</v>
      </c>
      <c r="AD360" s="86" t="str">
        <f t="shared" si="266"/>
        <v>DSP</v>
      </c>
      <c r="AE360" s="87">
        <f t="shared" si="267"/>
        <v>12.25</v>
      </c>
      <c r="AF360" s="88">
        <f t="shared" si="246"/>
        <v>12.25</v>
      </c>
      <c r="AG360" s="93">
        <f t="shared" ca="1" si="247"/>
        <v>157</v>
      </c>
      <c r="AH360" s="77">
        <f>IF(ISERROR(VLOOKUP(B360,'Notes Ecrit'!$A$2:$B$650,2,FALSE)),"ABI",(VLOOKUP(B360,'Notes Ecrit'!$A$2:$B$650,2,FALSE)))</f>
        <v>5</v>
      </c>
      <c r="AI360" s="88">
        <f t="shared" si="248"/>
        <v>5</v>
      </c>
      <c r="AJ360" s="94">
        <f t="shared" ca="1" si="249"/>
        <v>416</v>
      </c>
      <c r="AK360" s="307">
        <f t="shared" si="250"/>
        <v>8.625</v>
      </c>
    </row>
    <row r="361" spans="1:42" ht="16.5" hidden="1" customHeight="1" thickBot="1" x14ac:dyDescent="0.3">
      <c r="A361" s="266" t="s">
        <v>1026</v>
      </c>
      <c r="B361" s="230">
        <v>21702720</v>
      </c>
      <c r="C361" s="231" t="s">
        <v>741</v>
      </c>
      <c r="D361" s="232" t="s">
        <v>43</v>
      </c>
      <c r="E361" s="196" t="s">
        <v>329</v>
      </c>
      <c r="F361" s="184" t="str">
        <f t="shared" si="251"/>
        <v>ABI</v>
      </c>
      <c r="G361" s="185">
        <f t="shared" si="252"/>
        <v>0</v>
      </c>
      <c r="H361" s="85">
        <f t="shared" si="253"/>
        <v>0</v>
      </c>
      <c r="I361" s="196" t="s">
        <v>329</v>
      </c>
      <c r="J361" s="185">
        <f t="shared" si="254"/>
        <v>0</v>
      </c>
      <c r="K361" s="196" t="s">
        <v>329</v>
      </c>
      <c r="L361" s="185">
        <f t="shared" si="255"/>
        <v>0</v>
      </c>
      <c r="M361" s="85">
        <f t="shared" si="256"/>
        <v>0</v>
      </c>
      <c r="N361" s="196" t="s">
        <v>329</v>
      </c>
      <c r="O361" s="197"/>
      <c r="P361" s="186">
        <f t="shared" si="257"/>
        <v>0</v>
      </c>
      <c r="Q361" s="185">
        <f t="shared" si="258"/>
        <v>0</v>
      </c>
      <c r="R361" s="196" t="s">
        <v>329</v>
      </c>
      <c r="S361" s="185">
        <f t="shared" si="259"/>
        <v>0</v>
      </c>
      <c r="T361" s="85">
        <f t="shared" si="260"/>
        <v>0</v>
      </c>
      <c r="U361" s="187" t="s">
        <v>329</v>
      </c>
      <c r="V361" s="185">
        <f t="shared" si="261"/>
        <v>0</v>
      </c>
      <c r="W361" s="196" t="s">
        <v>329</v>
      </c>
      <c r="X361" s="185">
        <f t="shared" si="262"/>
        <v>0</v>
      </c>
      <c r="Y361" s="196" t="s">
        <v>329</v>
      </c>
      <c r="Z361" s="185">
        <f t="shared" si="263"/>
        <v>0</v>
      </c>
      <c r="AA361" s="85">
        <f t="shared" si="264"/>
        <v>0</v>
      </c>
      <c r="AB361" s="266" t="s">
        <v>329</v>
      </c>
      <c r="AC361" s="185">
        <f t="shared" si="265"/>
        <v>0</v>
      </c>
      <c r="AD361" s="86">
        <f t="shared" si="266"/>
        <v>0</v>
      </c>
      <c r="AE361" s="87">
        <f t="shared" si="267"/>
        <v>0</v>
      </c>
      <c r="AF361" s="88">
        <f t="shared" si="246"/>
        <v>0</v>
      </c>
      <c r="AG361" s="93">
        <f t="shared" ca="1" si="247"/>
        <v>584</v>
      </c>
      <c r="AH361" s="77">
        <f>IF(ISERROR(VLOOKUP(B361,'Notes Ecrit'!$A$2:$B$650,2,FALSE)),"ABI",(VLOOKUP(B361,'Notes Ecrit'!$A$2:$B$650,2,FALSE)))</f>
        <v>3.5</v>
      </c>
      <c r="AI361" s="88">
        <f t="shared" si="248"/>
        <v>3.5</v>
      </c>
      <c r="AJ361" s="94">
        <f t="shared" ca="1" si="249"/>
        <v>529</v>
      </c>
      <c r="AK361" s="307">
        <f t="shared" si="250"/>
        <v>1.75</v>
      </c>
    </row>
    <row r="362" spans="1:42" ht="16.5" customHeight="1" thickBot="1" x14ac:dyDescent="0.3">
      <c r="A362" s="266" t="s">
        <v>74</v>
      </c>
      <c r="B362" s="224">
        <v>21800405</v>
      </c>
      <c r="C362" s="225" t="s">
        <v>256</v>
      </c>
      <c r="D362" s="226" t="s">
        <v>257</v>
      </c>
      <c r="E362" s="196">
        <v>11</v>
      </c>
      <c r="F362" s="184">
        <f t="shared" si="251"/>
        <v>15</v>
      </c>
      <c r="G362" s="185">
        <f t="shared" si="252"/>
        <v>11</v>
      </c>
      <c r="H362" s="85">
        <f t="shared" si="253"/>
        <v>11</v>
      </c>
      <c r="I362" s="196">
        <v>3.76</v>
      </c>
      <c r="J362" s="185">
        <f t="shared" si="254"/>
        <v>12</v>
      </c>
      <c r="K362" s="196">
        <v>8.32</v>
      </c>
      <c r="L362" s="185">
        <f t="shared" si="255"/>
        <v>7</v>
      </c>
      <c r="M362" s="85">
        <f t="shared" si="256"/>
        <v>9.5</v>
      </c>
      <c r="N362" s="196">
        <v>60</v>
      </c>
      <c r="O362" s="197">
        <v>83</v>
      </c>
      <c r="P362" s="186">
        <f t="shared" si="257"/>
        <v>0.72289156626506024</v>
      </c>
      <c r="Q362" s="185">
        <f t="shared" si="258"/>
        <v>6.5</v>
      </c>
      <c r="R362" s="196">
        <v>27</v>
      </c>
      <c r="S362" s="185">
        <f t="shared" si="259"/>
        <v>4</v>
      </c>
      <c r="T362" s="85">
        <f t="shared" si="260"/>
        <v>10.5</v>
      </c>
      <c r="U362" s="187">
        <v>26.42</v>
      </c>
      <c r="V362" s="185">
        <f t="shared" si="261"/>
        <v>5.75</v>
      </c>
      <c r="W362" s="196">
        <v>-11</v>
      </c>
      <c r="X362" s="185">
        <f t="shared" si="262"/>
        <v>0.75</v>
      </c>
      <c r="Y362" s="196">
        <v>8</v>
      </c>
      <c r="Z362" s="185">
        <f t="shared" si="263"/>
        <v>1</v>
      </c>
      <c r="AA362" s="85">
        <f t="shared" si="264"/>
        <v>7.5</v>
      </c>
      <c r="AB362" s="266">
        <v>70.67</v>
      </c>
      <c r="AC362" s="185">
        <f t="shared" si="265"/>
        <v>1</v>
      </c>
      <c r="AD362" s="86">
        <f t="shared" si="266"/>
        <v>1</v>
      </c>
      <c r="AE362" s="87">
        <f t="shared" si="267"/>
        <v>7.9</v>
      </c>
      <c r="AF362" s="88">
        <f t="shared" si="246"/>
        <v>7.9</v>
      </c>
      <c r="AG362" s="93">
        <f t="shared" ca="1" si="247"/>
        <v>549</v>
      </c>
      <c r="AH362" s="77">
        <f>IF(ISERROR(VLOOKUP(B362,'Notes Ecrit'!$A$2:$B$650,2,FALSE)),"ABI",(VLOOKUP(B362,'Notes Ecrit'!$A$2:$B$650,2,FALSE)))</f>
        <v>7.5</v>
      </c>
      <c r="AI362" s="88">
        <f t="shared" si="248"/>
        <v>7.5</v>
      </c>
      <c r="AJ362" s="94">
        <f t="shared" ca="1" si="249"/>
        <v>137</v>
      </c>
      <c r="AK362" s="307">
        <f t="shared" si="250"/>
        <v>7.7</v>
      </c>
    </row>
    <row r="363" spans="1:42" ht="16.5" customHeight="1" thickBot="1" x14ac:dyDescent="0.3">
      <c r="A363" s="266" t="s">
        <v>1026</v>
      </c>
      <c r="B363" s="193">
        <v>21814308</v>
      </c>
      <c r="C363" s="208" t="s">
        <v>258</v>
      </c>
      <c r="D363" s="203" t="s">
        <v>259</v>
      </c>
      <c r="E363" s="196">
        <v>18</v>
      </c>
      <c r="F363" s="184">
        <f t="shared" si="251"/>
        <v>18.5</v>
      </c>
      <c r="G363" s="185">
        <f t="shared" si="252"/>
        <v>15</v>
      </c>
      <c r="H363" s="85">
        <f t="shared" si="253"/>
        <v>15</v>
      </c>
      <c r="I363" s="196">
        <v>3.02</v>
      </c>
      <c r="J363" s="185">
        <f t="shared" si="254"/>
        <v>20</v>
      </c>
      <c r="K363" s="196">
        <v>6.4</v>
      </c>
      <c r="L363" s="185">
        <f t="shared" si="255"/>
        <v>14</v>
      </c>
      <c r="M363" s="85">
        <f t="shared" si="256"/>
        <v>17</v>
      </c>
      <c r="N363" s="196">
        <v>49</v>
      </c>
      <c r="O363" s="197">
        <v>76</v>
      </c>
      <c r="P363" s="186">
        <f t="shared" si="257"/>
        <v>0.64473684210526316</v>
      </c>
      <c r="Q363" s="185">
        <f t="shared" si="258"/>
        <v>3.5</v>
      </c>
      <c r="R363" s="196">
        <v>49.7</v>
      </c>
      <c r="S363" s="185">
        <f t="shared" si="259"/>
        <v>5.5</v>
      </c>
      <c r="T363" s="85">
        <f t="shared" si="260"/>
        <v>9</v>
      </c>
      <c r="U363" s="187">
        <v>23.72</v>
      </c>
      <c r="V363" s="185">
        <f t="shared" si="261"/>
        <v>6</v>
      </c>
      <c r="W363" s="196">
        <v>-20</v>
      </c>
      <c r="X363" s="185">
        <f t="shared" si="262"/>
        <v>0</v>
      </c>
      <c r="Y363" s="196">
        <v>8</v>
      </c>
      <c r="Z363" s="185">
        <f t="shared" si="263"/>
        <v>1</v>
      </c>
      <c r="AA363" s="85">
        <f t="shared" si="264"/>
        <v>7</v>
      </c>
      <c r="AB363" s="266">
        <v>45.63</v>
      </c>
      <c r="AC363" s="185">
        <f t="shared" si="265"/>
        <v>7</v>
      </c>
      <c r="AD363" s="86">
        <f t="shared" si="266"/>
        <v>7</v>
      </c>
      <c r="AE363" s="87">
        <f t="shared" si="267"/>
        <v>11</v>
      </c>
      <c r="AF363" s="88">
        <f t="shared" si="246"/>
        <v>11</v>
      </c>
      <c r="AG363" s="93">
        <f t="shared" ca="1" si="247"/>
        <v>318</v>
      </c>
      <c r="AH363" s="77">
        <f>IF(ISERROR(VLOOKUP(B363,'Notes Ecrit'!$A$2:$B$650,2,FALSE)),"ABI",(VLOOKUP(B363,'Notes Ecrit'!$A$2:$B$650,2,FALSE)))</f>
        <v>8.5</v>
      </c>
      <c r="AI363" s="88">
        <f t="shared" si="248"/>
        <v>8.5</v>
      </c>
      <c r="AJ363" s="94">
        <f t="shared" ca="1" si="249"/>
        <v>83</v>
      </c>
      <c r="AK363" s="307">
        <f t="shared" si="250"/>
        <v>9.75</v>
      </c>
    </row>
    <row r="364" spans="1:42" ht="16.5" customHeight="1" thickBot="1" x14ac:dyDescent="0.3">
      <c r="A364" s="266" t="s">
        <v>1026</v>
      </c>
      <c r="B364" s="230">
        <v>21903500</v>
      </c>
      <c r="C364" s="232" t="s">
        <v>743</v>
      </c>
      <c r="D364" s="232" t="s">
        <v>171</v>
      </c>
      <c r="E364" s="196">
        <v>19</v>
      </c>
      <c r="F364" s="184">
        <f t="shared" si="251"/>
        <v>19</v>
      </c>
      <c r="G364" s="185">
        <f t="shared" si="252"/>
        <v>16</v>
      </c>
      <c r="H364" s="85">
        <f t="shared" si="253"/>
        <v>16</v>
      </c>
      <c r="I364" s="196">
        <v>3.12</v>
      </c>
      <c r="J364" s="185">
        <f t="shared" si="254"/>
        <v>18</v>
      </c>
      <c r="K364" s="196">
        <v>6.54</v>
      </c>
      <c r="L364" s="185">
        <f t="shared" si="255"/>
        <v>13</v>
      </c>
      <c r="M364" s="85">
        <f t="shared" si="256"/>
        <v>15.5</v>
      </c>
      <c r="N364" s="196">
        <v>73</v>
      </c>
      <c r="O364" s="197">
        <v>65</v>
      </c>
      <c r="P364" s="186">
        <f t="shared" si="257"/>
        <v>1.1230769230769231</v>
      </c>
      <c r="Q364" s="185">
        <f t="shared" si="258"/>
        <v>6</v>
      </c>
      <c r="R364" s="196">
        <v>51</v>
      </c>
      <c r="S364" s="185">
        <f t="shared" si="259"/>
        <v>6</v>
      </c>
      <c r="T364" s="85">
        <f t="shared" si="260"/>
        <v>12</v>
      </c>
      <c r="U364" s="187">
        <v>25.87</v>
      </c>
      <c r="V364" s="185">
        <f t="shared" si="261"/>
        <v>5</v>
      </c>
      <c r="W364" s="196">
        <v>-6</v>
      </c>
      <c r="X364" s="185">
        <f t="shared" si="262"/>
        <v>1.25</v>
      </c>
      <c r="Y364" s="196">
        <v>7</v>
      </c>
      <c r="Z364" s="185">
        <f t="shared" si="263"/>
        <v>1.5</v>
      </c>
      <c r="AA364" s="85">
        <f t="shared" si="264"/>
        <v>7.75</v>
      </c>
      <c r="AB364" s="266">
        <v>39.119999999999997</v>
      </c>
      <c r="AC364" s="185">
        <f t="shared" si="265"/>
        <v>11</v>
      </c>
      <c r="AD364" s="86">
        <f t="shared" si="266"/>
        <v>11</v>
      </c>
      <c r="AE364" s="87">
        <f t="shared" si="267"/>
        <v>12.45</v>
      </c>
      <c r="AF364" s="88">
        <f t="shared" si="246"/>
        <v>12.45</v>
      </c>
      <c r="AG364" s="93">
        <f t="shared" ca="1" si="247"/>
        <v>138</v>
      </c>
      <c r="AH364" s="77">
        <f>IF(ISERROR(VLOOKUP(B364,'Notes Ecrit'!$A$2:$B$650,2,FALSE)),"ABI",(VLOOKUP(B364,'Notes Ecrit'!$A$2:$B$650,2,FALSE)))</f>
        <v>7</v>
      </c>
      <c r="AI364" s="88">
        <f t="shared" si="248"/>
        <v>7</v>
      </c>
      <c r="AJ364" s="94">
        <f t="shared" ca="1" si="249"/>
        <v>183</v>
      </c>
      <c r="AK364" s="307">
        <f t="shared" si="250"/>
        <v>9.7249999999999996</v>
      </c>
    </row>
    <row r="365" spans="1:42" ht="16.5" customHeight="1" thickBot="1" x14ac:dyDescent="0.3">
      <c r="A365" s="266" t="s">
        <v>1026</v>
      </c>
      <c r="B365" s="193">
        <v>21912572</v>
      </c>
      <c r="C365" s="208" t="s">
        <v>745</v>
      </c>
      <c r="D365" s="203" t="s">
        <v>746</v>
      </c>
      <c r="E365" s="196">
        <v>14</v>
      </c>
      <c r="F365" s="184">
        <f t="shared" si="251"/>
        <v>16.5</v>
      </c>
      <c r="G365" s="185">
        <f t="shared" si="252"/>
        <v>11</v>
      </c>
      <c r="H365" s="85">
        <f t="shared" si="253"/>
        <v>11</v>
      </c>
      <c r="I365" s="196">
        <v>3.36</v>
      </c>
      <c r="J365" s="185">
        <f t="shared" si="254"/>
        <v>14</v>
      </c>
      <c r="K365" s="196">
        <v>7.51</v>
      </c>
      <c r="L365" s="185">
        <f t="shared" si="255"/>
        <v>6</v>
      </c>
      <c r="M365" s="85">
        <f t="shared" si="256"/>
        <v>10</v>
      </c>
      <c r="N365" s="196">
        <v>46</v>
      </c>
      <c r="O365" s="197">
        <v>76</v>
      </c>
      <c r="P365" s="186">
        <f t="shared" si="257"/>
        <v>0.60526315789473684</v>
      </c>
      <c r="Q365" s="185">
        <f t="shared" si="258"/>
        <v>3.5</v>
      </c>
      <c r="R365" s="196">
        <v>30.9</v>
      </c>
      <c r="S365" s="185">
        <f t="shared" si="259"/>
        <v>0.5</v>
      </c>
      <c r="T365" s="85">
        <f t="shared" si="260"/>
        <v>4</v>
      </c>
      <c r="U365" s="187">
        <v>29.5</v>
      </c>
      <c r="V365" s="185">
        <f t="shared" si="261"/>
        <v>3</v>
      </c>
      <c r="W365" s="196">
        <v>-20</v>
      </c>
      <c r="X365" s="185">
        <f t="shared" si="262"/>
        <v>0</v>
      </c>
      <c r="Y365" s="196">
        <v>6</v>
      </c>
      <c r="Z365" s="185">
        <f t="shared" si="263"/>
        <v>2</v>
      </c>
      <c r="AA365" s="85">
        <f t="shared" si="264"/>
        <v>5</v>
      </c>
      <c r="AB365" s="266">
        <v>34.1</v>
      </c>
      <c r="AC365" s="185">
        <f t="shared" si="265"/>
        <v>14</v>
      </c>
      <c r="AD365" s="86">
        <f t="shared" si="266"/>
        <v>14</v>
      </c>
      <c r="AE365" s="87">
        <f t="shared" si="267"/>
        <v>8.8000000000000007</v>
      </c>
      <c r="AF365" s="88">
        <f t="shared" si="246"/>
        <v>8.8000000000000007</v>
      </c>
      <c r="AG365" s="93">
        <f t="shared" ca="1" si="247"/>
        <v>512</v>
      </c>
      <c r="AH365" s="77">
        <f>IF(ISERROR(VLOOKUP(B365,'Notes Ecrit'!$A$2:$B$650,2,FALSE)),"ABI",(VLOOKUP(B365,'Notes Ecrit'!$A$2:$B$650,2,FALSE)))</f>
        <v>6.5</v>
      </c>
      <c r="AI365" s="88">
        <f t="shared" si="248"/>
        <v>6.5</v>
      </c>
      <c r="AJ365" s="94">
        <f t="shared" ca="1" si="249"/>
        <v>238</v>
      </c>
      <c r="AK365" s="307">
        <f t="shared" si="250"/>
        <v>7.65</v>
      </c>
    </row>
    <row r="366" spans="1:42" ht="16.5" customHeight="1" thickBot="1" x14ac:dyDescent="0.3">
      <c r="A366" s="266" t="s">
        <v>1026</v>
      </c>
      <c r="B366" s="193">
        <v>21801081</v>
      </c>
      <c r="C366" s="208" t="s">
        <v>260</v>
      </c>
      <c r="D366" s="203" t="s">
        <v>261</v>
      </c>
      <c r="E366" s="196">
        <v>18</v>
      </c>
      <c r="F366" s="184">
        <f t="shared" si="251"/>
        <v>18.5</v>
      </c>
      <c r="G366" s="185">
        <f t="shared" si="252"/>
        <v>15</v>
      </c>
      <c r="H366" s="85">
        <f t="shared" si="253"/>
        <v>15</v>
      </c>
      <c r="I366" s="196">
        <v>2.9</v>
      </c>
      <c r="J366" s="185">
        <f t="shared" si="254"/>
        <v>20</v>
      </c>
      <c r="K366" s="196">
        <v>6.34</v>
      </c>
      <c r="L366" s="185">
        <f t="shared" si="255"/>
        <v>14</v>
      </c>
      <c r="M366" s="85">
        <f t="shared" si="256"/>
        <v>17</v>
      </c>
      <c r="N366" s="196">
        <v>55</v>
      </c>
      <c r="O366" s="197">
        <v>62</v>
      </c>
      <c r="P366" s="186">
        <f t="shared" si="257"/>
        <v>0.88709677419354838</v>
      </c>
      <c r="Q366" s="185">
        <f t="shared" si="258"/>
        <v>4.5</v>
      </c>
      <c r="R366" s="196">
        <v>49.6</v>
      </c>
      <c r="S366" s="185">
        <f t="shared" si="259"/>
        <v>5.5</v>
      </c>
      <c r="T366" s="85">
        <f t="shared" si="260"/>
        <v>10</v>
      </c>
      <c r="U366" s="187">
        <v>23.23</v>
      </c>
      <c r="V366" s="185">
        <f t="shared" si="261"/>
        <v>6.25</v>
      </c>
      <c r="W366" s="196">
        <v>2</v>
      </c>
      <c r="X366" s="185">
        <f t="shared" si="262"/>
        <v>3</v>
      </c>
      <c r="Y366" s="196">
        <v>8</v>
      </c>
      <c r="Z366" s="185">
        <f t="shared" si="263"/>
        <v>1</v>
      </c>
      <c r="AA366" s="85">
        <f t="shared" si="264"/>
        <v>10.25</v>
      </c>
      <c r="AB366" s="266">
        <v>41.39</v>
      </c>
      <c r="AC366" s="185">
        <f t="shared" si="265"/>
        <v>9</v>
      </c>
      <c r="AD366" s="86">
        <f t="shared" si="266"/>
        <v>9</v>
      </c>
      <c r="AE366" s="87">
        <f t="shared" si="267"/>
        <v>12.25</v>
      </c>
      <c r="AF366" s="88">
        <f t="shared" si="246"/>
        <v>12.25</v>
      </c>
      <c r="AG366" s="93">
        <f t="shared" ca="1" si="247"/>
        <v>157</v>
      </c>
      <c r="AH366" s="77">
        <f>IF(ISERROR(VLOOKUP(B366,'Notes Ecrit'!$A$2:$B$650,2,FALSE)),"ABI",(VLOOKUP(B366,'Notes Ecrit'!$A$2:$B$650,2,FALSE)))</f>
        <v>7.5</v>
      </c>
      <c r="AI366" s="88">
        <f t="shared" si="248"/>
        <v>7.5</v>
      </c>
      <c r="AJ366" s="94">
        <f t="shared" ca="1" si="249"/>
        <v>137</v>
      </c>
      <c r="AK366" s="307">
        <f t="shared" si="250"/>
        <v>9.875</v>
      </c>
      <c r="AL366" s="209"/>
      <c r="AM366" s="209"/>
      <c r="AN366" s="209"/>
      <c r="AO366" s="209"/>
      <c r="AP366" s="209"/>
    </row>
    <row r="367" spans="1:42" ht="16.5" customHeight="1" thickBot="1" x14ac:dyDescent="0.3">
      <c r="A367" s="266" t="s">
        <v>1026</v>
      </c>
      <c r="B367" s="230">
        <v>21904648</v>
      </c>
      <c r="C367" s="231" t="s">
        <v>747</v>
      </c>
      <c r="D367" s="232" t="s">
        <v>154</v>
      </c>
      <c r="E367" s="196">
        <v>19</v>
      </c>
      <c r="F367" s="184">
        <f t="shared" si="251"/>
        <v>19</v>
      </c>
      <c r="G367" s="185">
        <f t="shared" si="252"/>
        <v>16</v>
      </c>
      <c r="H367" s="85">
        <f t="shared" si="253"/>
        <v>16</v>
      </c>
      <c r="I367" s="196">
        <v>3.36</v>
      </c>
      <c r="J367" s="185">
        <f t="shared" si="254"/>
        <v>14</v>
      </c>
      <c r="K367" s="196">
        <v>6.99</v>
      </c>
      <c r="L367" s="185">
        <f t="shared" si="255"/>
        <v>10</v>
      </c>
      <c r="M367" s="85">
        <f t="shared" si="256"/>
        <v>12</v>
      </c>
      <c r="N367" s="196">
        <v>70</v>
      </c>
      <c r="O367" s="197">
        <v>79</v>
      </c>
      <c r="P367" s="186">
        <f t="shared" si="257"/>
        <v>0.88607594936708856</v>
      </c>
      <c r="Q367" s="185">
        <f t="shared" si="258"/>
        <v>4.5</v>
      </c>
      <c r="R367" s="196">
        <v>42</v>
      </c>
      <c r="S367" s="185">
        <f t="shared" si="259"/>
        <v>3.5</v>
      </c>
      <c r="T367" s="85">
        <f t="shared" si="260"/>
        <v>8</v>
      </c>
      <c r="U367" s="187">
        <v>27.44</v>
      </c>
      <c r="V367" s="185">
        <f t="shared" si="261"/>
        <v>4.25</v>
      </c>
      <c r="W367" s="196">
        <v>-6</v>
      </c>
      <c r="X367" s="185">
        <f t="shared" si="262"/>
        <v>1.25</v>
      </c>
      <c r="Y367" s="196">
        <v>6</v>
      </c>
      <c r="Z367" s="185">
        <f t="shared" si="263"/>
        <v>2</v>
      </c>
      <c r="AA367" s="85">
        <f t="shared" si="264"/>
        <v>7.5</v>
      </c>
      <c r="AB367" s="266">
        <v>40.86</v>
      </c>
      <c r="AC367" s="185">
        <f t="shared" si="265"/>
        <v>10</v>
      </c>
      <c r="AD367" s="86">
        <f t="shared" si="266"/>
        <v>10</v>
      </c>
      <c r="AE367" s="87">
        <f t="shared" si="267"/>
        <v>10.7</v>
      </c>
      <c r="AF367" s="88">
        <f t="shared" si="246"/>
        <v>10.7</v>
      </c>
      <c r="AG367" s="93">
        <f t="shared" ca="1" si="247"/>
        <v>362</v>
      </c>
      <c r="AH367" s="77">
        <f>IF(ISERROR(VLOOKUP(B367,'Notes Ecrit'!$A$2:$B$650,2,FALSE)),"ABI",(VLOOKUP(B367,'Notes Ecrit'!$A$2:$B$650,2,FALSE)))</f>
        <v>3</v>
      </c>
      <c r="AI367" s="88">
        <f t="shared" si="248"/>
        <v>3</v>
      </c>
      <c r="AJ367" s="94">
        <f t="shared" ca="1" si="249"/>
        <v>555</v>
      </c>
      <c r="AK367" s="307">
        <f t="shared" si="250"/>
        <v>6.85</v>
      </c>
    </row>
    <row r="368" spans="1:42" ht="16.5" customHeight="1" thickBot="1" x14ac:dyDescent="0.3">
      <c r="A368" s="266" t="s">
        <v>74</v>
      </c>
      <c r="B368" s="230">
        <v>21901442</v>
      </c>
      <c r="C368" s="231" t="s">
        <v>748</v>
      </c>
      <c r="D368" s="232" t="s">
        <v>749</v>
      </c>
      <c r="E368" s="196">
        <v>11</v>
      </c>
      <c r="F368" s="184">
        <f t="shared" si="251"/>
        <v>15</v>
      </c>
      <c r="G368" s="185">
        <f t="shared" si="252"/>
        <v>11</v>
      </c>
      <c r="H368" s="85">
        <f t="shared" si="253"/>
        <v>11</v>
      </c>
      <c r="I368" s="196">
        <v>3.83</v>
      </c>
      <c r="J368" s="185">
        <f t="shared" si="254"/>
        <v>11</v>
      </c>
      <c r="K368" s="196">
        <v>8.51</v>
      </c>
      <c r="L368" s="185">
        <f t="shared" si="255"/>
        <v>5</v>
      </c>
      <c r="M368" s="85">
        <f t="shared" si="256"/>
        <v>8</v>
      </c>
      <c r="N368" s="196">
        <v>29</v>
      </c>
      <c r="O368" s="197">
        <v>51</v>
      </c>
      <c r="P368" s="186">
        <f t="shared" si="257"/>
        <v>0.56862745098039214</v>
      </c>
      <c r="Q368" s="185">
        <f t="shared" si="258"/>
        <v>5.5</v>
      </c>
      <c r="R368" s="196">
        <v>28.6</v>
      </c>
      <c r="S368" s="185">
        <f t="shared" si="259"/>
        <v>4.5</v>
      </c>
      <c r="T368" s="85">
        <f t="shared" si="260"/>
        <v>10</v>
      </c>
      <c r="U368" s="187">
        <v>37.69</v>
      </c>
      <c r="V368" s="185">
        <f t="shared" si="261"/>
        <v>0.25</v>
      </c>
      <c r="W368" s="196">
        <v>6</v>
      </c>
      <c r="X368" s="185">
        <f t="shared" si="262"/>
        <v>3.5</v>
      </c>
      <c r="Y368" s="196">
        <v>2</v>
      </c>
      <c r="Z368" s="185">
        <f t="shared" si="263"/>
        <v>4</v>
      </c>
      <c r="AA368" s="85">
        <f t="shared" si="264"/>
        <v>7.75</v>
      </c>
      <c r="AB368" s="266">
        <v>36.97</v>
      </c>
      <c r="AC368" s="185">
        <f t="shared" si="265"/>
        <v>15</v>
      </c>
      <c r="AD368" s="86">
        <f t="shared" si="266"/>
        <v>15</v>
      </c>
      <c r="AE368" s="87">
        <f t="shared" si="267"/>
        <v>10.35</v>
      </c>
      <c r="AF368" s="88">
        <f t="shared" si="246"/>
        <v>10.35</v>
      </c>
      <c r="AG368" s="93">
        <f t="shared" ca="1" si="247"/>
        <v>397</v>
      </c>
      <c r="AH368" s="77">
        <f>IF(ISERROR(VLOOKUP(B368,'Notes Ecrit'!$A$2:$B$650,2,FALSE)),"ABI",(VLOOKUP(B368,'Notes Ecrit'!$A$2:$B$650,2,FALSE)))</f>
        <v>6.5</v>
      </c>
      <c r="AI368" s="88">
        <f t="shared" si="248"/>
        <v>6.5</v>
      </c>
      <c r="AJ368" s="94">
        <f t="shared" ca="1" si="249"/>
        <v>238</v>
      </c>
      <c r="AK368" s="307">
        <f t="shared" si="250"/>
        <v>8.4250000000000007</v>
      </c>
    </row>
    <row r="369" spans="1:42" ht="16.5" hidden="1" customHeight="1" thickBot="1" x14ac:dyDescent="0.3">
      <c r="A369" s="266" t="s">
        <v>1026</v>
      </c>
      <c r="B369" s="230">
        <v>21816340</v>
      </c>
      <c r="C369" s="232" t="s">
        <v>262</v>
      </c>
      <c r="D369" s="232" t="s">
        <v>263</v>
      </c>
      <c r="E369" s="196" t="s">
        <v>1025</v>
      </c>
      <c r="F369" s="184" t="str">
        <f t="shared" si="251"/>
        <v>DSP</v>
      </c>
      <c r="G369" s="185" t="str">
        <f t="shared" si="252"/>
        <v>DSP</v>
      </c>
      <c r="H369" s="85" t="str">
        <f t="shared" si="253"/>
        <v>DSP</v>
      </c>
      <c r="I369" s="196" t="s">
        <v>1025</v>
      </c>
      <c r="J369" s="185" t="str">
        <f t="shared" si="254"/>
        <v>DSP</v>
      </c>
      <c r="K369" s="196" t="s">
        <v>1025</v>
      </c>
      <c r="L369" s="185" t="str">
        <f t="shared" si="255"/>
        <v>DSP</v>
      </c>
      <c r="M369" s="85" t="str">
        <f t="shared" si="256"/>
        <v>DSP</v>
      </c>
      <c r="N369" s="196" t="s">
        <v>1025</v>
      </c>
      <c r="O369" s="197"/>
      <c r="P369" s="186">
        <f t="shared" si="257"/>
        <v>0</v>
      </c>
      <c r="Q369" s="185" t="str">
        <f t="shared" si="258"/>
        <v>DSP</v>
      </c>
      <c r="R369" s="196" t="s">
        <v>1025</v>
      </c>
      <c r="S369" s="185" t="str">
        <f t="shared" si="259"/>
        <v>DSP</v>
      </c>
      <c r="T369" s="85" t="str">
        <f t="shared" si="260"/>
        <v>DSP</v>
      </c>
      <c r="U369" s="187" t="s">
        <v>1025</v>
      </c>
      <c r="V369" s="185" t="str">
        <f t="shared" si="261"/>
        <v>DSP</v>
      </c>
      <c r="W369" s="196" t="s">
        <v>1025</v>
      </c>
      <c r="X369" s="185" t="str">
        <f t="shared" si="262"/>
        <v>DSP</v>
      </c>
      <c r="Y369" s="196" t="s">
        <v>1025</v>
      </c>
      <c r="Z369" s="185" t="str">
        <f t="shared" si="263"/>
        <v>DSP</v>
      </c>
      <c r="AA369" s="85" t="str">
        <f t="shared" si="264"/>
        <v>DSP</v>
      </c>
      <c r="AB369" s="266" t="s">
        <v>1025</v>
      </c>
      <c r="AC369" s="185" t="str">
        <f t="shared" si="265"/>
        <v>DSP</v>
      </c>
      <c r="AD369" s="86" t="str">
        <f t="shared" si="266"/>
        <v>DSP</v>
      </c>
      <c r="AE369" s="87" t="str">
        <f t="shared" si="267"/>
        <v>DSP</v>
      </c>
      <c r="AF369" s="88">
        <f t="shared" si="246"/>
        <v>0</v>
      </c>
      <c r="AG369" s="93">
        <f t="shared" ca="1" si="247"/>
        <v>584</v>
      </c>
      <c r="AH369" s="77">
        <f>IF(ISERROR(VLOOKUP(B369,'Notes Ecrit'!$A$2:$B$650,2,FALSE)),"ABI",(VLOOKUP(B369,'Notes Ecrit'!$A$2:$B$650,2,FALSE)))</f>
        <v>7.5</v>
      </c>
      <c r="AI369" s="88">
        <f t="shared" si="248"/>
        <v>7.5</v>
      </c>
      <c r="AJ369" s="94">
        <f t="shared" ca="1" si="249"/>
        <v>137</v>
      </c>
      <c r="AK369" s="307">
        <f t="shared" si="250"/>
        <v>7.5</v>
      </c>
      <c r="AL369" s="207"/>
      <c r="AM369" s="207"/>
      <c r="AN369" s="207"/>
      <c r="AO369" s="207"/>
      <c r="AP369" s="207"/>
    </row>
    <row r="370" spans="1:42" s="207" customFormat="1" ht="16.5" customHeight="1" thickBot="1" x14ac:dyDescent="0.3">
      <c r="A370" s="266" t="s">
        <v>1026</v>
      </c>
      <c r="B370" s="230">
        <v>21911982</v>
      </c>
      <c r="C370" s="232" t="s">
        <v>750</v>
      </c>
      <c r="D370" s="232" t="s">
        <v>160</v>
      </c>
      <c r="E370" s="196">
        <v>19</v>
      </c>
      <c r="F370" s="184">
        <f t="shared" si="251"/>
        <v>19</v>
      </c>
      <c r="G370" s="185">
        <f t="shared" si="252"/>
        <v>16</v>
      </c>
      <c r="H370" s="85">
        <f t="shared" si="253"/>
        <v>16</v>
      </c>
      <c r="I370" s="196">
        <v>3.21</v>
      </c>
      <c r="J370" s="185">
        <f t="shared" si="254"/>
        <v>17</v>
      </c>
      <c r="K370" s="196">
        <v>6.95</v>
      </c>
      <c r="L370" s="185">
        <f t="shared" si="255"/>
        <v>10</v>
      </c>
      <c r="M370" s="85">
        <f t="shared" si="256"/>
        <v>13.5</v>
      </c>
      <c r="N370" s="196">
        <v>98</v>
      </c>
      <c r="O370" s="197">
        <v>75</v>
      </c>
      <c r="P370" s="186">
        <f t="shared" si="257"/>
        <v>1.3066666666666666</v>
      </c>
      <c r="Q370" s="185">
        <f t="shared" si="258"/>
        <v>7</v>
      </c>
      <c r="R370" s="196">
        <v>40</v>
      </c>
      <c r="S370" s="185">
        <f t="shared" si="259"/>
        <v>3</v>
      </c>
      <c r="T370" s="85">
        <f t="shared" si="260"/>
        <v>10</v>
      </c>
      <c r="U370" s="381">
        <v>25.92</v>
      </c>
      <c r="V370" s="185">
        <f t="shared" si="261"/>
        <v>5</v>
      </c>
      <c r="W370" s="196">
        <v>-8</v>
      </c>
      <c r="X370" s="185">
        <f t="shared" si="262"/>
        <v>1</v>
      </c>
      <c r="Y370" s="196">
        <v>0</v>
      </c>
      <c r="Z370" s="185">
        <f t="shared" si="263"/>
        <v>5</v>
      </c>
      <c r="AA370" s="85">
        <f t="shared" si="264"/>
        <v>11</v>
      </c>
      <c r="AB370" s="266">
        <v>40.4</v>
      </c>
      <c r="AC370" s="185">
        <f t="shared" si="265"/>
        <v>10</v>
      </c>
      <c r="AD370" s="86">
        <f t="shared" si="266"/>
        <v>10</v>
      </c>
      <c r="AE370" s="87">
        <f t="shared" si="267"/>
        <v>12.1</v>
      </c>
      <c r="AF370" s="88">
        <f t="shared" si="246"/>
        <v>12.1</v>
      </c>
      <c r="AG370" s="93">
        <f t="shared" ca="1" si="247"/>
        <v>176</v>
      </c>
      <c r="AH370" s="77" t="str">
        <f>IF(ISERROR(VLOOKUP(B370,'Notes Ecrit'!$A$2:$B$650,2,FALSE)),"ABI",(VLOOKUP(B370,'Notes Ecrit'!$A$2:$B$650,2,FALSE)))</f>
        <v>ABI</v>
      </c>
      <c r="AI370" s="88">
        <f t="shared" si="248"/>
        <v>0</v>
      </c>
      <c r="AJ370" s="94">
        <f t="shared" ca="1" si="249"/>
        <v>591</v>
      </c>
      <c r="AK370" s="307" t="str">
        <f t="shared" si="250"/>
        <v>DEF</v>
      </c>
      <c r="AL370" s="26"/>
      <c r="AM370" s="26"/>
      <c r="AN370" s="26"/>
      <c r="AO370" s="26"/>
      <c r="AP370" s="26"/>
    </row>
    <row r="371" spans="1:42" ht="16.5" customHeight="1" thickBot="1" x14ac:dyDescent="0.3">
      <c r="A371" s="266" t="s">
        <v>1026</v>
      </c>
      <c r="B371" s="230">
        <v>21903863</v>
      </c>
      <c r="C371" s="231" t="s">
        <v>752</v>
      </c>
      <c r="D371" s="232" t="s">
        <v>92</v>
      </c>
      <c r="E371" s="196">
        <v>19</v>
      </c>
      <c r="F371" s="184">
        <f t="shared" si="251"/>
        <v>19</v>
      </c>
      <c r="G371" s="185">
        <f t="shared" si="252"/>
        <v>16</v>
      </c>
      <c r="H371" s="85">
        <f t="shared" si="253"/>
        <v>16</v>
      </c>
      <c r="I371" s="196">
        <v>3.26</v>
      </c>
      <c r="J371" s="185">
        <f t="shared" si="254"/>
        <v>16</v>
      </c>
      <c r="K371" s="196">
        <v>7.12</v>
      </c>
      <c r="L371" s="185">
        <f t="shared" si="255"/>
        <v>9</v>
      </c>
      <c r="M371" s="85">
        <f t="shared" si="256"/>
        <v>12.5</v>
      </c>
      <c r="N371" s="196">
        <v>50</v>
      </c>
      <c r="O371" s="197">
        <v>68</v>
      </c>
      <c r="P371" s="186">
        <f t="shared" si="257"/>
        <v>0.73529411764705888</v>
      </c>
      <c r="Q371" s="185">
        <f t="shared" si="258"/>
        <v>4</v>
      </c>
      <c r="R371" s="196">
        <v>45.6</v>
      </c>
      <c r="S371" s="185">
        <f t="shared" si="259"/>
        <v>4.5</v>
      </c>
      <c r="T371" s="85">
        <f t="shared" si="260"/>
        <v>8.5</v>
      </c>
      <c r="U371" s="187">
        <v>27.75</v>
      </c>
      <c r="V371" s="185">
        <f t="shared" si="261"/>
        <v>4</v>
      </c>
      <c r="W371" s="196">
        <v>8</v>
      </c>
      <c r="X371" s="185">
        <f t="shared" si="262"/>
        <v>3.75</v>
      </c>
      <c r="Y371" s="196">
        <v>5</v>
      </c>
      <c r="Z371" s="185">
        <f t="shared" si="263"/>
        <v>2.5</v>
      </c>
      <c r="AA371" s="85">
        <f t="shared" si="264"/>
        <v>10.25</v>
      </c>
      <c r="AB371" s="266">
        <v>26.42</v>
      </c>
      <c r="AC371" s="185">
        <f t="shared" si="265"/>
        <v>19</v>
      </c>
      <c r="AD371" s="86">
        <f t="shared" si="266"/>
        <v>19</v>
      </c>
      <c r="AE371" s="87">
        <f t="shared" si="267"/>
        <v>13.25</v>
      </c>
      <c r="AF371" s="88">
        <f t="shared" si="246"/>
        <v>13.25</v>
      </c>
      <c r="AG371" s="93">
        <f t="shared" ca="1" si="247"/>
        <v>60</v>
      </c>
      <c r="AH371" s="77">
        <f>IF(ISERROR(VLOOKUP(B371,'Notes Ecrit'!$A$2:$B$650,2,FALSE)),"ABI",(VLOOKUP(B371,'Notes Ecrit'!$A$2:$B$650,2,FALSE)))</f>
        <v>9.5</v>
      </c>
      <c r="AI371" s="88">
        <f t="shared" si="248"/>
        <v>9.5</v>
      </c>
      <c r="AJ371" s="94">
        <f t="shared" ca="1" si="249"/>
        <v>38</v>
      </c>
      <c r="AK371" s="307">
        <f t="shared" si="250"/>
        <v>11.375</v>
      </c>
    </row>
    <row r="372" spans="1:42" ht="16.5" customHeight="1" thickBot="1" x14ac:dyDescent="0.3">
      <c r="A372" s="266" t="s">
        <v>1026</v>
      </c>
      <c r="B372" s="230">
        <v>21906454</v>
      </c>
      <c r="C372" s="231" t="s">
        <v>753</v>
      </c>
      <c r="D372" s="232" t="s">
        <v>193</v>
      </c>
      <c r="E372" s="196">
        <v>13</v>
      </c>
      <c r="F372" s="184">
        <f t="shared" si="251"/>
        <v>16</v>
      </c>
      <c r="G372" s="185">
        <f t="shared" si="252"/>
        <v>10</v>
      </c>
      <c r="H372" s="85">
        <f t="shared" si="253"/>
        <v>10</v>
      </c>
      <c r="I372" s="196">
        <v>3.47</v>
      </c>
      <c r="J372" s="185">
        <f t="shared" si="254"/>
        <v>12</v>
      </c>
      <c r="K372" s="196">
        <v>7.28</v>
      </c>
      <c r="L372" s="185">
        <f t="shared" si="255"/>
        <v>8</v>
      </c>
      <c r="M372" s="85">
        <f t="shared" si="256"/>
        <v>10</v>
      </c>
      <c r="N372" s="196">
        <v>40</v>
      </c>
      <c r="O372" s="197">
        <v>74</v>
      </c>
      <c r="P372" s="186">
        <f t="shared" si="257"/>
        <v>0.54054054054054057</v>
      </c>
      <c r="Q372" s="185">
        <f t="shared" si="258"/>
        <v>3</v>
      </c>
      <c r="R372" s="196">
        <v>39.799999999999997</v>
      </c>
      <c r="S372" s="185">
        <f t="shared" si="259"/>
        <v>3</v>
      </c>
      <c r="T372" s="85">
        <f t="shared" si="260"/>
        <v>6</v>
      </c>
      <c r="U372" s="187">
        <v>29.85</v>
      </c>
      <c r="V372" s="185">
        <f t="shared" si="261"/>
        <v>3</v>
      </c>
      <c r="W372" s="196">
        <v>-9</v>
      </c>
      <c r="X372" s="185">
        <f t="shared" si="262"/>
        <v>1</v>
      </c>
      <c r="Y372" s="196">
        <v>5</v>
      </c>
      <c r="Z372" s="185">
        <f t="shared" si="263"/>
        <v>2.5</v>
      </c>
      <c r="AA372" s="85">
        <f t="shared" si="264"/>
        <v>6.5</v>
      </c>
      <c r="AB372" s="266">
        <v>34.57</v>
      </c>
      <c r="AC372" s="185">
        <f t="shared" si="265"/>
        <v>13</v>
      </c>
      <c r="AD372" s="86">
        <f t="shared" si="266"/>
        <v>13</v>
      </c>
      <c r="AE372" s="87">
        <f t="shared" si="267"/>
        <v>9.1</v>
      </c>
      <c r="AF372" s="88">
        <f t="shared" si="246"/>
        <v>9.1</v>
      </c>
      <c r="AG372" s="93">
        <f t="shared" ca="1" si="247"/>
        <v>493</v>
      </c>
      <c r="AH372" s="77">
        <f>IF(ISERROR(VLOOKUP(B372,'Notes Ecrit'!$A$2:$B$650,2,FALSE)),"ABI",(VLOOKUP(B372,'Notes Ecrit'!$A$2:$B$650,2,FALSE)))</f>
        <v>9</v>
      </c>
      <c r="AI372" s="88">
        <f t="shared" si="248"/>
        <v>9</v>
      </c>
      <c r="AJ372" s="94">
        <f t="shared" ca="1" si="249"/>
        <v>58</v>
      </c>
      <c r="AK372" s="307">
        <f t="shared" si="250"/>
        <v>9.0500000000000007</v>
      </c>
    </row>
    <row r="373" spans="1:42" ht="16.5" hidden="1" customHeight="1" thickBot="1" x14ac:dyDescent="0.3">
      <c r="A373" s="266" t="s">
        <v>1026</v>
      </c>
      <c r="B373" s="230">
        <v>21912277</v>
      </c>
      <c r="C373" s="231" t="s">
        <v>750</v>
      </c>
      <c r="D373" s="232" t="s">
        <v>751</v>
      </c>
      <c r="E373" s="196" t="s">
        <v>329</v>
      </c>
      <c r="F373" s="184" t="str">
        <f t="shared" si="251"/>
        <v>ABI</v>
      </c>
      <c r="G373" s="185">
        <f t="shared" si="252"/>
        <v>0</v>
      </c>
      <c r="H373" s="85">
        <f t="shared" si="253"/>
        <v>0</v>
      </c>
      <c r="I373" s="196" t="s">
        <v>329</v>
      </c>
      <c r="J373" s="185">
        <f t="shared" si="254"/>
        <v>0</v>
      </c>
      <c r="K373" s="196" t="s">
        <v>329</v>
      </c>
      <c r="L373" s="185">
        <f t="shared" si="255"/>
        <v>0</v>
      </c>
      <c r="M373" s="85">
        <f t="shared" si="256"/>
        <v>0</v>
      </c>
      <c r="N373" s="196" t="s">
        <v>329</v>
      </c>
      <c r="O373" s="197"/>
      <c r="P373" s="186">
        <f t="shared" si="257"/>
        <v>0</v>
      </c>
      <c r="Q373" s="185">
        <f t="shared" si="258"/>
        <v>0</v>
      </c>
      <c r="R373" s="196" t="s">
        <v>329</v>
      </c>
      <c r="S373" s="185">
        <f t="shared" si="259"/>
        <v>0</v>
      </c>
      <c r="T373" s="85">
        <f t="shared" si="260"/>
        <v>0</v>
      </c>
      <c r="U373" s="381" t="s">
        <v>329</v>
      </c>
      <c r="V373" s="185">
        <f t="shared" si="261"/>
        <v>0</v>
      </c>
      <c r="W373" s="196" t="s">
        <v>329</v>
      </c>
      <c r="X373" s="185">
        <f t="shared" si="262"/>
        <v>0</v>
      </c>
      <c r="Y373" s="196" t="s">
        <v>329</v>
      </c>
      <c r="Z373" s="185">
        <f t="shared" si="263"/>
        <v>0</v>
      </c>
      <c r="AA373" s="85">
        <f t="shared" si="264"/>
        <v>0</v>
      </c>
      <c r="AB373" s="266" t="s">
        <v>329</v>
      </c>
      <c r="AC373" s="185">
        <f t="shared" si="265"/>
        <v>0</v>
      </c>
      <c r="AD373" s="86">
        <f t="shared" si="266"/>
        <v>0</v>
      </c>
      <c r="AE373" s="87">
        <f t="shared" si="267"/>
        <v>0</v>
      </c>
      <c r="AF373" s="88">
        <f t="shared" si="246"/>
        <v>0</v>
      </c>
      <c r="AG373" s="93">
        <f t="shared" ca="1" si="247"/>
        <v>584</v>
      </c>
      <c r="AH373" s="77" t="str">
        <f>IF(ISERROR(VLOOKUP(B373,'Notes Ecrit'!$A$2:$B$650,2,FALSE)),"ABI",(VLOOKUP(B373,'Notes Ecrit'!$A$2:$B$650,2,FALSE)))</f>
        <v>ABI</v>
      </c>
      <c r="AI373" s="88">
        <f t="shared" si="248"/>
        <v>0</v>
      </c>
      <c r="AJ373" s="94">
        <f t="shared" ca="1" si="249"/>
        <v>591</v>
      </c>
      <c r="AK373" s="307" t="str">
        <f t="shared" si="250"/>
        <v>DEF</v>
      </c>
    </row>
    <row r="374" spans="1:42" s="204" customFormat="1" ht="16.5" customHeight="1" thickBot="1" x14ac:dyDescent="0.3">
      <c r="A374" s="266" t="s">
        <v>1026</v>
      </c>
      <c r="B374" s="230">
        <v>21903857</v>
      </c>
      <c r="C374" s="231" t="s">
        <v>754</v>
      </c>
      <c r="D374" s="232" t="s">
        <v>130</v>
      </c>
      <c r="E374" s="196">
        <v>16</v>
      </c>
      <c r="F374" s="184">
        <f t="shared" si="251"/>
        <v>17.5</v>
      </c>
      <c r="G374" s="185">
        <f t="shared" si="252"/>
        <v>13</v>
      </c>
      <c r="H374" s="85">
        <f t="shared" si="253"/>
        <v>13</v>
      </c>
      <c r="I374" s="196">
        <v>3.05</v>
      </c>
      <c r="J374" s="185">
        <f t="shared" si="254"/>
        <v>19</v>
      </c>
      <c r="K374" s="196">
        <v>6.56</v>
      </c>
      <c r="L374" s="185">
        <f t="shared" si="255"/>
        <v>13</v>
      </c>
      <c r="M374" s="85">
        <f t="shared" si="256"/>
        <v>16</v>
      </c>
      <c r="N374" s="196">
        <v>46</v>
      </c>
      <c r="O374" s="197">
        <v>65</v>
      </c>
      <c r="P374" s="186">
        <f t="shared" si="257"/>
        <v>0.70769230769230773</v>
      </c>
      <c r="Q374" s="185">
        <f t="shared" si="258"/>
        <v>4</v>
      </c>
      <c r="R374" s="196">
        <v>46.5</v>
      </c>
      <c r="S374" s="185">
        <f t="shared" si="259"/>
        <v>4.5</v>
      </c>
      <c r="T374" s="85">
        <f t="shared" si="260"/>
        <v>8.5</v>
      </c>
      <c r="U374" s="187">
        <v>27.53</v>
      </c>
      <c r="V374" s="185">
        <f t="shared" si="261"/>
        <v>4</v>
      </c>
      <c r="W374" s="196">
        <v>-26</v>
      </c>
      <c r="X374" s="185">
        <f t="shared" si="262"/>
        <v>0</v>
      </c>
      <c r="Y374" s="196">
        <v>5</v>
      </c>
      <c r="Z374" s="185">
        <f t="shared" si="263"/>
        <v>2.5</v>
      </c>
      <c r="AA374" s="85">
        <f t="shared" si="264"/>
        <v>6.5</v>
      </c>
      <c r="AB374" s="266">
        <v>50.32</v>
      </c>
      <c r="AC374" s="185">
        <f t="shared" si="265"/>
        <v>5</v>
      </c>
      <c r="AD374" s="86">
        <f t="shared" si="266"/>
        <v>5</v>
      </c>
      <c r="AE374" s="87">
        <f t="shared" si="267"/>
        <v>9.8000000000000007</v>
      </c>
      <c r="AF374" s="88">
        <f t="shared" si="246"/>
        <v>9.8000000000000007</v>
      </c>
      <c r="AG374" s="93">
        <f t="shared" ca="1" si="247"/>
        <v>441</v>
      </c>
      <c r="AH374" s="77">
        <f>IF(ISERROR(VLOOKUP(B374,'Notes Ecrit'!$A$2:$B$650,2,FALSE)),"ABI",(VLOOKUP(B374,'Notes Ecrit'!$A$2:$B$650,2,FALSE)))</f>
        <v>4</v>
      </c>
      <c r="AI374" s="88">
        <f t="shared" si="248"/>
        <v>4</v>
      </c>
      <c r="AJ374" s="94">
        <f t="shared" ca="1" si="249"/>
        <v>288</v>
      </c>
      <c r="AK374" s="307">
        <f t="shared" si="250"/>
        <v>6.9</v>
      </c>
      <c r="AL374" s="198"/>
      <c r="AM374" s="198"/>
      <c r="AN374" s="198"/>
      <c r="AO374" s="198"/>
      <c r="AP374" s="198"/>
    </row>
    <row r="375" spans="1:42" ht="16.5" customHeight="1" thickBot="1" x14ac:dyDescent="0.3">
      <c r="A375" s="266" t="s">
        <v>1026</v>
      </c>
      <c r="B375" s="193">
        <v>21906731</v>
      </c>
      <c r="C375" s="208" t="s">
        <v>755</v>
      </c>
      <c r="D375" s="203" t="s">
        <v>756</v>
      </c>
      <c r="E375" s="196">
        <v>21</v>
      </c>
      <c r="F375" s="184">
        <f t="shared" si="251"/>
        <v>20</v>
      </c>
      <c r="G375" s="185">
        <f t="shared" si="252"/>
        <v>18</v>
      </c>
      <c r="H375" s="85">
        <f t="shared" si="253"/>
        <v>18</v>
      </c>
      <c r="I375" s="196">
        <v>3.34</v>
      </c>
      <c r="J375" s="185">
        <f t="shared" si="254"/>
        <v>15</v>
      </c>
      <c r="K375" s="196">
        <v>6.91</v>
      </c>
      <c r="L375" s="185">
        <f t="shared" si="255"/>
        <v>10</v>
      </c>
      <c r="M375" s="85">
        <f t="shared" si="256"/>
        <v>12.5</v>
      </c>
      <c r="N375" s="196">
        <v>49</v>
      </c>
      <c r="O375" s="197">
        <v>67</v>
      </c>
      <c r="P375" s="186">
        <f t="shared" si="257"/>
        <v>0.73134328358208955</v>
      </c>
      <c r="Q375" s="185">
        <f t="shared" si="258"/>
        <v>4</v>
      </c>
      <c r="R375" s="196">
        <v>39.799999999999997</v>
      </c>
      <c r="S375" s="185">
        <f t="shared" si="259"/>
        <v>3</v>
      </c>
      <c r="T375" s="85">
        <f t="shared" si="260"/>
        <v>7</v>
      </c>
      <c r="U375" s="187">
        <v>23.1</v>
      </c>
      <c r="V375" s="185">
        <f t="shared" si="261"/>
        <v>6.25</v>
      </c>
      <c r="W375" s="196">
        <v>-7</v>
      </c>
      <c r="X375" s="185">
        <f t="shared" si="262"/>
        <v>1.25</v>
      </c>
      <c r="Y375" s="196">
        <v>7</v>
      </c>
      <c r="Z375" s="185">
        <f t="shared" si="263"/>
        <v>1.5</v>
      </c>
      <c r="AA375" s="85">
        <f t="shared" si="264"/>
        <v>9</v>
      </c>
      <c r="AB375" s="266">
        <v>44.11</v>
      </c>
      <c r="AC375" s="185">
        <f t="shared" si="265"/>
        <v>8</v>
      </c>
      <c r="AD375" s="86">
        <f t="shared" si="266"/>
        <v>8</v>
      </c>
      <c r="AE375" s="87">
        <f t="shared" si="267"/>
        <v>10.9</v>
      </c>
      <c r="AF375" s="88">
        <f t="shared" si="246"/>
        <v>10.9</v>
      </c>
      <c r="AG375" s="93">
        <f t="shared" ca="1" si="247"/>
        <v>335</v>
      </c>
      <c r="AH375" s="77">
        <f>IF(ISERROR(VLOOKUP(B375,'Notes Ecrit'!$A$2:$B$650,2,FALSE)),"ABI",(VLOOKUP(B375,'Notes Ecrit'!$A$2:$B$650,2,FALSE)))</f>
        <v>5.5</v>
      </c>
      <c r="AI375" s="88">
        <f t="shared" si="248"/>
        <v>5.5</v>
      </c>
      <c r="AJ375" s="94">
        <f t="shared" ca="1" si="249"/>
        <v>353</v>
      </c>
      <c r="AK375" s="307">
        <f t="shared" si="250"/>
        <v>8.1999999999999993</v>
      </c>
    </row>
    <row r="376" spans="1:42" ht="16.5" customHeight="1" thickBot="1" x14ac:dyDescent="0.3">
      <c r="A376" s="266" t="s">
        <v>1026</v>
      </c>
      <c r="B376" s="230">
        <v>21909616</v>
      </c>
      <c r="C376" s="231" t="s">
        <v>757</v>
      </c>
      <c r="D376" s="232" t="s">
        <v>758</v>
      </c>
      <c r="E376" s="196">
        <v>16</v>
      </c>
      <c r="F376" s="184">
        <f t="shared" si="251"/>
        <v>17.5</v>
      </c>
      <c r="G376" s="185">
        <f t="shared" si="252"/>
        <v>13</v>
      </c>
      <c r="H376" s="85">
        <f t="shared" si="253"/>
        <v>13</v>
      </c>
      <c r="I376" s="196">
        <v>3.34</v>
      </c>
      <c r="J376" s="185">
        <f t="shared" si="254"/>
        <v>15</v>
      </c>
      <c r="K376" s="196">
        <v>7.03</v>
      </c>
      <c r="L376" s="185">
        <f t="shared" si="255"/>
        <v>10</v>
      </c>
      <c r="M376" s="85">
        <f t="shared" si="256"/>
        <v>12.5</v>
      </c>
      <c r="N376" s="196">
        <v>46</v>
      </c>
      <c r="O376" s="197">
        <v>56</v>
      </c>
      <c r="P376" s="186">
        <f t="shared" si="257"/>
        <v>0.8214285714285714</v>
      </c>
      <c r="Q376" s="185">
        <f t="shared" si="258"/>
        <v>4.5</v>
      </c>
      <c r="R376" s="196">
        <v>43.4</v>
      </c>
      <c r="S376" s="185">
        <f t="shared" si="259"/>
        <v>4</v>
      </c>
      <c r="T376" s="85">
        <f t="shared" si="260"/>
        <v>8.5</v>
      </c>
      <c r="U376" s="187">
        <v>28.53</v>
      </c>
      <c r="V376" s="185">
        <f t="shared" si="261"/>
        <v>3.5</v>
      </c>
      <c r="W376" s="196">
        <v>-10</v>
      </c>
      <c r="X376" s="185">
        <f t="shared" si="262"/>
        <v>0.75</v>
      </c>
      <c r="Y376" s="196">
        <v>5</v>
      </c>
      <c r="Z376" s="185">
        <f t="shared" si="263"/>
        <v>2.5</v>
      </c>
      <c r="AA376" s="85">
        <f t="shared" si="264"/>
        <v>6.75</v>
      </c>
      <c r="AB376" s="266">
        <v>51.19</v>
      </c>
      <c r="AC376" s="185">
        <f t="shared" si="265"/>
        <v>5</v>
      </c>
      <c r="AD376" s="86">
        <f t="shared" si="266"/>
        <v>5</v>
      </c>
      <c r="AE376" s="87">
        <f t="shared" si="267"/>
        <v>9.15</v>
      </c>
      <c r="AF376" s="88">
        <f t="shared" si="246"/>
        <v>9.15</v>
      </c>
      <c r="AG376" s="93">
        <f t="shared" ca="1" si="247"/>
        <v>489</v>
      </c>
      <c r="AH376" s="77">
        <f>IF(ISERROR(VLOOKUP(B376,'Notes Ecrit'!$A$2:$B$650,2,FALSE)),"ABI",(VLOOKUP(B376,'Notes Ecrit'!$A$2:$B$650,2,FALSE)))</f>
        <v>4</v>
      </c>
      <c r="AI376" s="88">
        <f t="shared" si="248"/>
        <v>4</v>
      </c>
      <c r="AJ376" s="94">
        <f t="shared" ca="1" si="249"/>
        <v>489</v>
      </c>
      <c r="AK376" s="307">
        <f t="shared" si="250"/>
        <v>6.5750000000000002</v>
      </c>
    </row>
    <row r="377" spans="1:42" s="198" customFormat="1" ht="16.5" customHeight="1" thickBot="1" x14ac:dyDescent="0.3">
      <c r="A377" s="266" t="s">
        <v>1026</v>
      </c>
      <c r="B377" s="230">
        <v>21908609</v>
      </c>
      <c r="C377" s="231" t="s">
        <v>759</v>
      </c>
      <c r="D377" s="232" t="s">
        <v>760</v>
      </c>
      <c r="E377" s="196">
        <v>16</v>
      </c>
      <c r="F377" s="184">
        <f t="shared" si="251"/>
        <v>17.5</v>
      </c>
      <c r="G377" s="185">
        <f t="shared" si="252"/>
        <v>13</v>
      </c>
      <c r="H377" s="85">
        <f t="shared" si="253"/>
        <v>13</v>
      </c>
      <c r="I377" s="196">
        <v>3.37</v>
      </c>
      <c r="J377" s="185">
        <f t="shared" si="254"/>
        <v>14</v>
      </c>
      <c r="K377" s="196">
        <v>7.19</v>
      </c>
      <c r="L377" s="185">
        <f t="shared" si="255"/>
        <v>8</v>
      </c>
      <c r="M377" s="85">
        <f t="shared" si="256"/>
        <v>11</v>
      </c>
      <c r="N377" s="196">
        <v>65</v>
      </c>
      <c r="O377" s="197">
        <v>75</v>
      </c>
      <c r="P377" s="186">
        <f t="shared" si="257"/>
        <v>0.8666666666666667</v>
      </c>
      <c r="Q377" s="185">
        <f t="shared" si="258"/>
        <v>4.5</v>
      </c>
      <c r="R377" s="196">
        <v>37.9</v>
      </c>
      <c r="S377" s="185">
        <f t="shared" si="259"/>
        <v>2.5</v>
      </c>
      <c r="T377" s="85">
        <f t="shared" si="260"/>
        <v>7</v>
      </c>
      <c r="U377" s="187">
        <v>25.81</v>
      </c>
      <c r="V377" s="185">
        <f t="shared" si="261"/>
        <v>5</v>
      </c>
      <c r="W377" s="196">
        <v>2</v>
      </c>
      <c r="X377" s="185">
        <f t="shared" si="262"/>
        <v>3</v>
      </c>
      <c r="Y377" s="196">
        <v>5</v>
      </c>
      <c r="Z377" s="185">
        <f t="shared" si="263"/>
        <v>2.5</v>
      </c>
      <c r="AA377" s="85">
        <f t="shared" si="264"/>
        <v>10.5</v>
      </c>
      <c r="AB377" s="266">
        <v>30.98</v>
      </c>
      <c r="AC377" s="185">
        <f t="shared" si="265"/>
        <v>16</v>
      </c>
      <c r="AD377" s="86">
        <f t="shared" si="266"/>
        <v>16</v>
      </c>
      <c r="AE377" s="87">
        <f t="shared" si="267"/>
        <v>11.5</v>
      </c>
      <c r="AF377" s="88">
        <f t="shared" si="246"/>
        <v>11.5</v>
      </c>
      <c r="AG377" s="93">
        <f t="shared" ca="1" si="247"/>
        <v>253</v>
      </c>
      <c r="AH377" s="77">
        <f>IF(ISERROR(VLOOKUP(B377,'Notes Ecrit'!$A$2:$B$650,2,FALSE)),"ABI",(VLOOKUP(B377,'Notes Ecrit'!$A$2:$B$650,2,FALSE)))</f>
        <v>4.5</v>
      </c>
      <c r="AI377" s="88">
        <f t="shared" si="248"/>
        <v>4.5</v>
      </c>
      <c r="AJ377" s="94">
        <f t="shared" ca="1" si="249"/>
        <v>463</v>
      </c>
      <c r="AK377" s="307">
        <f t="shared" si="250"/>
        <v>8</v>
      </c>
      <c r="AL377" s="26"/>
      <c r="AM377" s="26"/>
      <c r="AN377" s="26"/>
      <c r="AO377" s="26"/>
      <c r="AP377" s="26"/>
    </row>
    <row r="378" spans="1:42" s="204" customFormat="1" ht="16.5" customHeight="1" thickBot="1" x14ac:dyDescent="0.3">
      <c r="A378" s="266" t="s">
        <v>1026</v>
      </c>
      <c r="B378" s="230">
        <v>21900637</v>
      </c>
      <c r="C378" s="231" t="s">
        <v>761</v>
      </c>
      <c r="D378" s="232" t="s">
        <v>138</v>
      </c>
      <c r="E378" s="196">
        <v>16</v>
      </c>
      <c r="F378" s="184">
        <f t="shared" si="251"/>
        <v>17.5</v>
      </c>
      <c r="G378" s="185">
        <f t="shared" si="252"/>
        <v>13</v>
      </c>
      <c r="H378" s="85">
        <f t="shared" si="253"/>
        <v>13</v>
      </c>
      <c r="I378" s="196">
        <v>3.33</v>
      </c>
      <c r="J378" s="185">
        <f t="shared" si="254"/>
        <v>15</v>
      </c>
      <c r="K378" s="196">
        <v>7.01</v>
      </c>
      <c r="L378" s="185">
        <f t="shared" si="255"/>
        <v>10</v>
      </c>
      <c r="M378" s="85">
        <f t="shared" si="256"/>
        <v>12.5</v>
      </c>
      <c r="N378" s="196">
        <v>58</v>
      </c>
      <c r="O378" s="197">
        <v>62</v>
      </c>
      <c r="P378" s="186">
        <f t="shared" si="257"/>
        <v>0.93548387096774188</v>
      </c>
      <c r="Q378" s="185">
        <f t="shared" si="258"/>
        <v>5</v>
      </c>
      <c r="R378" s="196">
        <v>45.5</v>
      </c>
      <c r="S378" s="185">
        <f t="shared" si="259"/>
        <v>4.5</v>
      </c>
      <c r="T378" s="85">
        <f t="shared" si="260"/>
        <v>9.5</v>
      </c>
      <c r="U378" s="187">
        <v>26.33</v>
      </c>
      <c r="V378" s="185">
        <f t="shared" si="261"/>
        <v>4.75</v>
      </c>
      <c r="W378" s="196">
        <v>7</v>
      </c>
      <c r="X378" s="185">
        <f t="shared" si="262"/>
        <v>3.75</v>
      </c>
      <c r="Y378" s="196">
        <v>5</v>
      </c>
      <c r="Z378" s="185">
        <f t="shared" si="263"/>
        <v>2.5</v>
      </c>
      <c r="AA378" s="85">
        <f t="shared" si="264"/>
        <v>11</v>
      </c>
      <c r="AB378" s="266">
        <v>35.97</v>
      </c>
      <c r="AC378" s="185">
        <f t="shared" si="265"/>
        <v>13</v>
      </c>
      <c r="AD378" s="86">
        <f t="shared" si="266"/>
        <v>13</v>
      </c>
      <c r="AE378" s="87">
        <f t="shared" si="267"/>
        <v>11.8</v>
      </c>
      <c r="AF378" s="88">
        <f t="shared" si="246"/>
        <v>11.8</v>
      </c>
      <c r="AG378" s="93">
        <f t="shared" ca="1" si="247"/>
        <v>213</v>
      </c>
      <c r="AH378" s="77">
        <f>IF(ISERROR(VLOOKUP(B378,'Notes Ecrit'!$A$2:$B$650,2,FALSE)),"ABI",(VLOOKUP(B378,'Notes Ecrit'!$A$2:$B$650,2,FALSE)))</f>
        <v>9.5</v>
      </c>
      <c r="AI378" s="88">
        <f t="shared" si="248"/>
        <v>9.5</v>
      </c>
      <c r="AJ378" s="94">
        <f t="shared" ca="1" si="249"/>
        <v>38</v>
      </c>
      <c r="AK378" s="307">
        <f t="shared" si="250"/>
        <v>10.65</v>
      </c>
      <c r="AL378" s="209"/>
      <c r="AM378" s="209"/>
      <c r="AN378" s="209"/>
      <c r="AO378" s="209"/>
      <c r="AP378" s="209"/>
    </row>
    <row r="379" spans="1:42" ht="16.5" customHeight="1" thickBot="1" x14ac:dyDescent="0.3">
      <c r="A379" s="266" t="s">
        <v>1026</v>
      </c>
      <c r="B379" s="230">
        <v>21913775</v>
      </c>
      <c r="C379" s="231" t="s">
        <v>762</v>
      </c>
      <c r="D379" s="232" t="s">
        <v>100</v>
      </c>
      <c r="E379" s="196">
        <v>19</v>
      </c>
      <c r="F379" s="184">
        <f t="shared" si="251"/>
        <v>19</v>
      </c>
      <c r="G379" s="185">
        <f t="shared" si="252"/>
        <v>16</v>
      </c>
      <c r="H379" s="85">
        <f t="shared" si="253"/>
        <v>16</v>
      </c>
      <c r="I379" s="196">
        <v>3.24</v>
      </c>
      <c r="J379" s="185">
        <f t="shared" si="254"/>
        <v>16</v>
      </c>
      <c r="K379" s="196">
        <v>7.01</v>
      </c>
      <c r="L379" s="185">
        <f t="shared" si="255"/>
        <v>10</v>
      </c>
      <c r="M379" s="85">
        <f t="shared" si="256"/>
        <v>13</v>
      </c>
      <c r="N379" s="380">
        <v>50</v>
      </c>
      <c r="O379" s="197">
        <v>62</v>
      </c>
      <c r="P379" s="186">
        <f t="shared" si="257"/>
        <v>0.80645161290322576</v>
      </c>
      <c r="Q379" s="185">
        <f t="shared" si="258"/>
        <v>4.5</v>
      </c>
      <c r="R379" s="196">
        <v>39.299999999999997</v>
      </c>
      <c r="S379" s="185">
        <f t="shared" si="259"/>
        <v>3</v>
      </c>
      <c r="T379" s="85">
        <f t="shared" si="260"/>
        <v>7.5</v>
      </c>
      <c r="U379" s="187">
        <v>29.34</v>
      </c>
      <c r="V379" s="185">
        <f t="shared" si="261"/>
        <v>3.25</v>
      </c>
      <c r="W379" s="196">
        <v>2</v>
      </c>
      <c r="X379" s="185">
        <f t="shared" si="262"/>
        <v>3</v>
      </c>
      <c r="Y379" s="196">
        <v>5</v>
      </c>
      <c r="Z379" s="185">
        <f t="shared" si="263"/>
        <v>2.5</v>
      </c>
      <c r="AA379" s="85">
        <f t="shared" si="264"/>
        <v>8.75</v>
      </c>
      <c r="AB379" s="266">
        <v>52.75</v>
      </c>
      <c r="AC379" s="185">
        <f t="shared" si="265"/>
        <v>4</v>
      </c>
      <c r="AD379" s="86">
        <f t="shared" si="266"/>
        <v>4</v>
      </c>
      <c r="AE379" s="87">
        <f t="shared" si="267"/>
        <v>9.85</v>
      </c>
      <c r="AF379" s="88">
        <f t="shared" si="246"/>
        <v>9.85</v>
      </c>
      <c r="AG379" s="93">
        <f t="shared" ca="1" si="247"/>
        <v>438</v>
      </c>
      <c r="AH379" s="77" t="str">
        <f>IF(ISERROR(VLOOKUP(B379,'Notes Ecrit'!$A$2:$B$650,2,FALSE)),"ABI",(VLOOKUP(B379,'Notes Ecrit'!$A$2:$B$650,2,FALSE)))</f>
        <v>ABI</v>
      </c>
      <c r="AI379" s="88">
        <f t="shared" si="248"/>
        <v>0</v>
      </c>
      <c r="AJ379" s="94">
        <f t="shared" ca="1" si="249"/>
        <v>591</v>
      </c>
      <c r="AK379" s="307" t="str">
        <f t="shared" si="250"/>
        <v>DEF</v>
      </c>
      <c r="AL379" s="209"/>
      <c r="AM379" s="209"/>
      <c r="AN379" s="209"/>
      <c r="AO379" s="209"/>
      <c r="AP379" s="209"/>
    </row>
    <row r="380" spans="1:42" s="207" customFormat="1" ht="16.5" customHeight="1" thickBot="1" x14ac:dyDescent="0.3">
      <c r="A380" s="266" t="s">
        <v>74</v>
      </c>
      <c r="B380" s="230">
        <v>21905378</v>
      </c>
      <c r="C380" s="231" t="s">
        <v>763</v>
      </c>
      <c r="D380" s="232" t="s">
        <v>764</v>
      </c>
      <c r="E380" s="196">
        <v>7</v>
      </c>
      <c r="F380" s="184">
        <f t="shared" si="251"/>
        <v>13</v>
      </c>
      <c r="G380" s="185">
        <f t="shared" si="252"/>
        <v>7</v>
      </c>
      <c r="H380" s="85">
        <f t="shared" si="253"/>
        <v>7</v>
      </c>
      <c r="I380" s="196">
        <v>3.57</v>
      </c>
      <c r="J380" s="185">
        <f t="shared" si="254"/>
        <v>15</v>
      </c>
      <c r="K380" s="196">
        <v>7.97</v>
      </c>
      <c r="L380" s="185">
        <f t="shared" si="255"/>
        <v>9</v>
      </c>
      <c r="M380" s="85">
        <f t="shared" si="256"/>
        <v>12</v>
      </c>
      <c r="N380" s="196">
        <v>37</v>
      </c>
      <c r="O380" s="197">
        <v>61</v>
      </c>
      <c r="P380" s="186">
        <f t="shared" si="257"/>
        <v>0.60655737704918034</v>
      </c>
      <c r="Q380" s="185">
        <f t="shared" si="258"/>
        <v>6</v>
      </c>
      <c r="R380" s="196">
        <v>40.1</v>
      </c>
      <c r="S380" s="185">
        <f t="shared" si="259"/>
        <v>7.5</v>
      </c>
      <c r="T380" s="85">
        <f t="shared" si="260"/>
        <v>13.5</v>
      </c>
      <c r="U380" s="187">
        <v>31.21</v>
      </c>
      <c r="V380" s="185">
        <f t="shared" si="261"/>
        <v>3.25</v>
      </c>
      <c r="W380" s="196">
        <v>0</v>
      </c>
      <c r="X380" s="185">
        <f t="shared" si="262"/>
        <v>2.5</v>
      </c>
      <c r="Y380" s="196">
        <v>7</v>
      </c>
      <c r="Z380" s="185">
        <f t="shared" si="263"/>
        <v>1.5</v>
      </c>
      <c r="AA380" s="85">
        <f t="shared" si="264"/>
        <v>7.25</v>
      </c>
      <c r="AB380" s="266">
        <v>53</v>
      </c>
      <c r="AC380" s="185">
        <f t="shared" si="265"/>
        <v>7</v>
      </c>
      <c r="AD380" s="86">
        <f t="shared" si="266"/>
        <v>7</v>
      </c>
      <c r="AE380" s="87">
        <f t="shared" si="267"/>
        <v>9.35</v>
      </c>
      <c r="AF380" s="88">
        <f t="shared" si="246"/>
        <v>9.35</v>
      </c>
      <c r="AG380" s="93">
        <f t="shared" ca="1" si="247"/>
        <v>473</v>
      </c>
      <c r="AH380" s="77">
        <f>IF(ISERROR(VLOOKUP(B380,'Notes Ecrit'!$A$2:$B$650,2,FALSE)),"ABI",(VLOOKUP(B380,'Notes Ecrit'!$A$2:$B$650,2,FALSE)))</f>
        <v>5.5</v>
      </c>
      <c r="AI380" s="88">
        <f t="shared" si="248"/>
        <v>5.5</v>
      </c>
      <c r="AJ380" s="94">
        <f t="shared" ca="1" si="249"/>
        <v>353</v>
      </c>
      <c r="AK380" s="307">
        <f t="shared" si="250"/>
        <v>7.4249999999999998</v>
      </c>
    </row>
    <row r="381" spans="1:42" s="209" customFormat="1" ht="16.5" customHeight="1" thickBot="1" x14ac:dyDescent="0.3">
      <c r="A381" s="266" t="s">
        <v>74</v>
      </c>
      <c r="B381" s="230">
        <v>21909338</v>
      </c>
      <c r="C381" s="231" t="s">
        <v>765</v>
      </c>
      <c r="D381" s="232" t="s">
        <v>766</v>
      </c>
      <c r="E381" s="196">
        <v>14</v>
      </c>
      <c r="F381" s="184">
        <f t="shared" si="251"/>
        <v>16.5</v>
      </c>
      <c r="G381" s="185">
        <f t="shared" si="252"/>
        <v>14</v>
      </c>
      <c r="H381" s="85">
        <f t="shared" si="253"/>
        <v>14</v>
      </c>
      <c r="I381" s="196">
        <v>3.64</v>
      </c>
      <c r="J381" s="185">
        <f t="shared" si="254"/>
        <v>14</v>
      </c>
      <c r="K381" s="196">
        <v>7.96</v>
      </c>
      <c r="L381" s="185">
        <f t="shared" si="255"/>
        <v>9</v>
      </c>
      <c r="M381" s="85">
        <f t="shared" si="256"/>
        <v>11.5</v>
      </c>
      <c r="N381" s="196">
        <v>37</v>
      </c>
      <c r="O381" s="197">
        <v>61</v>
      </c>
      <c r="P381" s="186">
        <f t="shared" si="257"/>
        <v>0.60655737704918034</v>
      </c>
      <c r="Q381" s="185">
        <f t="shared" si="258"/>
        <v>6</v>
      </c>
      <c r="R381" s="196">
        <v>29.6</v>
      </c>
      <c r="S381" s="185">
        <f t="shared" si="259"/>
        <v>4.5</v>
      </c>
      <c r="T381" s="85">
        <f t="shared" si="260"/>
        <v>10.5</v>
      </c>
      <c r="U381" s="187">
        <v>30.47</v>
      </c>
      <c r="V381" s="185">
        <f t="shared" si="261"/>
        <v>3.75</v>
      </c>
      <c r="W381" s="196">
        <v>-6</v>
      </c>
      <c r="X381" s="185">
        <f t="shared" si="262"/>
        <v>1.25</v>
      </c>
      <c r="Y381" s="196">
        <v>2</v>
      </c>
      <c r="Z381" s="185">
        <f t="shared" si="263"/>
        <v>4</v>
      </c>
      <c r="AA381" s="85">
        <f t="shared" si="264"/>
        <v>9</v>
      </c>
      <c r="AB381" s="266">
        <v>32.89</v>
      </c>
      <c r="AC381" s="185">
        <f t="shared" si="265"/>
        <v>18</v>
      </c>
      <c r="AD381" s="86">
        <f t="shared" si="266"/>
        <v>18</v>
      </c>
      <c r="AE381" s="87">
        <f t="shared" si="267"/>
        <v>12.6</v>
      </c>
      <c r="AF381" s="88">
        <f t="shared" si="246"/>
        <v>12.6</v>
      </c>
      <c r="AG381" s="93">
        <f t="shared" ca="1" si="247"/>
        <v>118</v>
      </c>
      <c r="AH381" s="77">
        <f>IF(ISERROR(VLOOKUP(B381,'Notes Ecrit'!$A$2:$B$650,2,FALSE)),"ABI",(VLOOKUP(B381,'Notes Ecrit'!$A$2:$B$650,2,FALSE)))</f>
        <v>6</v>
      </c>
      <c r="AI381" s="88">
        <f t="shared" si="248"/>
        <v>6</v>
      </c>
      <c r="AJ381" s="94">
        <f t="shared" ca="1" si="249"/>
        <v>288</v>
      </c>
      <c r="AK381" s="307">
        <f t="shared" si="250"/>
        <v>9.3000000000000007</v>
      </c>
      <c r="AL381" s="26"/>
      <c r="AM381" s="26"/>
      <c r="AN381" s="26"/>
      <c r="AO381" s="26"/>
      <c r="AP381" s="26"/>
    </row>
    <row r="382" spans="1:42" ht="16.5" hidden="1" customHeight="1" thickBot="1" x14ac:dyDescent="0.3">
      <c r="A382" s="266" t="s">
        <v>1026</v>
      </c>
      <c r="B382" s="346">
        <v>21804084</v>
      </c>
      <c r="C382" s="350" t="s">
        <v>1498</v>
      </c>
      <c r="D382" s="351" t="s">
        <v>136</v>
      </c>
      <c r="E382" s="196"/>
      <c r="F382" s="184"/>
      <c r="G382" s="185"/>
      <c r="H382" s="85"/>
      <c r="I382" s="196"/>
      <c r="J382" s="185"/>
      <c r="K382" s="196"/>
      <c r="L382" s="185"/>
      <c r="M382" s="85"/>
      <c r="N382" s="196"/>
      <c r="O382" s="197"/>
      <c r="P382" s="186"/>
      <c r="Q382" s="185"/>
      <c r="R382" s="196"/>
      <c r="S382" s="185"/>
      <c r="T382" s="85"/>
      <c r="U382" s="187"/>
      <c r="V382" s="185"/>
      <c r="W382" s="196"/>
      <c r="X382" s="185"/>
      <c r="Y382" s="196"/>
      <c r="Z382" s="185"/>
      <c r="AA382" s="85"/>
      <c r="AB382" s="266"/>
      <c r="AC382" s="185"/>
      <c r="AD382" s="86"/>
      <c r="AE382" s="329">
        <v>11.75</v>
      </c>
      <c r="AF382" s="88">
        <f t="shared" si="246"/>
        <v>11.75</v>
      </c>
      <c r="AG382" s="93">
        <f t="shared" ca="1" si="247"/>
        <v>226</v>
      </c>
      <c r="AH382" s="77">
        <f>IF(ISERROR(VLOOKUP(B382,'Notes Ecrit'!$A$2:$B$650,2,FALSE)),"ABI",(VLOOKUP(B382,'Notes Ecrit'!$A$2:$B$650,2,FALSE)))</f>
        <v>7</v>
      </c>
      <c r="AI382" s="88">
        <f t="shared" si="248"/>
        <v>7</v>
      </c>
      <c r="AJ382" s="94">
        <f t="shared" ca="1" si="249"/>
        <v>183</v>
      </c>
      <c r="AK382" s="307">
        <f t="shared" si="250"/>
        <v>9.375</v>
      </c>
      <c r="AL382" s="198"/>
      <c r="AM382" s="198"/>
      <c r="AN382" s="198"/>
      <c r="AO382" s="198"/>
      <c r="AP382" s="198"/>
    </row>
    <row r="383" spans="1:42" ht="16.5" customHeight="1" thickBot="1" x14ac:dyDescent="0.3">
      <c r="A383" s="266" t="s">
        <v>1026</v>
      </c>
      <c r="B383" s="230">
        <v>21903207</v>
      </c>
      <c r="C383" s="231" t="s">
        <v>767</v>
      </c>
      <c r="D383" s="232" t="s">
        <v>193</v>
      </c>
      <c r="E383" s="196">
        <v>16</v>
      </c>
      <c r="F383" s="184">
        <f t="shared" ref="F383:F395" si="268">IF(E383="ABI","ABI",IF(E383="DSP","DSP",IF(E383="VAL","VAL",(VLOOKUP(E383,tpstest,2)))))</f>
        <v>17.5</v>
      </c>
      <c r="G383" s="185">
        <f t="shared" ref="G383:G395" si="269">IF(F383="ABI",0,IF(F383="DSP","DSP",IF(F383="VAL","VAL",(IF(A383="F",VLOOKUP(F383,endurfille,2),VLOOKUP(F383,endurgarçon,2))))))</f>
        <v>13</v>
      </c>
      <c r="H383" s="85">
        <f t="shared" ref="H383:H395" si="270">IF(G383="VAL","VALIDÉ",G383)</f>
        <v>13</v>
      </c>
      <c r="I383" s="196">
        <v>3.09</v>
      </c>
      <c r="J383" s="185">
        <f t="shared" ref="J383:J395" si="271">IF(I383="ABI",0,IF(I383="DSP","DSP",IF(I383="VAL","VAL",(IF(A383="F",VLOOKUP(I383,VIT20MF,2),VLOOKUP(I383,Vit20MG,2))))))</f>
        <v>19</v>
      </c>
      <c r="K383" s="196">
        <v>6.57</v>
      </c>
      <c r="L383" s="185">
        <f t="shared" ref="L383:L395" si="272">IF(K383="ABI",0,IF(K383="DSP","DSP",IF(K383="VAL","VAL",(IF(A383="F",VLOOKUP(K383,vit50mf,2),VLOOKUP(K383,vit50mg,2))))))</f>
        <v>13</v>
      </c>
      <c r="M383" s="85">
        <f t="shared" ref="M383:M395" si="273">IF(OR(J383="DSP",L383="DSP"),"DSP",IF(L383="VAL","VALIDÉ",(J383+L383)/2))</f>
        <v>16</v>
      </c>
      <c r="N383" s="196">
        <v>82</v>
      </c>
      <c r="O383" s="197">
        <v>75</v>
      </c>
      <c r="P383" s="186">
        <f t="shared" ref="P383:P395" si="274">IF(OR(N383="DSP",N383="ABI",N383="VAL"),0,N383/O383)</f>
        <v>1.0933333333333333</v>
      </c>
      <c r="Q383" s="185">
        <f t="shared" ref="Q383:Q395" si="275">IF(N383="ABI",0,IF(N383="DSP","DSP",IF(N383="VAL","VAL",IF(A383="F",VLOOKUP(P383,forcefille,2),VLOOKUP(P383,forcegarçon,2)))))</f>
        <v>5.5</v>
      </c>
      <c r="R383" s="196">
        <v>47.6</v>
      </c>
      <c r="S383" s="185">
        <f t="shared" ref="S383:S395" si="276">IF(R383="ABI",0,IF(R383="DSP","DSP",IF(R383="VAL","VAL",IF(A383="F",VLOOKUP(R383,détfille,2),VLOOKUP(R383,détgarçon,2)))))</f>
        <v>5</v>
      </c>
      <c r="T383" s="85">
        <f t="shared" ref="T383:T395" si="277">IF(OR(Q383="VAL",S383="VAL"),"VALIDÉ",IF(AND(Q383="DSP",S383="DSP"),"DSP",IF(Q383="DSP",S383*2,IF(S383="DSP",Q383*2,(Q383+S383)))))</f>
        <v>10.5</v>
      </c>
      <c r="U383" s="187">
        <v>26.16</v>
      </c>
      <c r="V383" s="185">
        <f t="shared" ref="V383:V395" si="278">IF(U383="ABI",0,IF(U383="DSP","DSP",IF(U383="VAL","VAL",IF(A383="F",VLOOKUP(U383,coorfille,2),VLOOKUP(U383,coorgarçon,2)))))</f>
        <v>4.75</v>
      </c>
      <c r="W383" s="196">
        <v>2</v>
      </c>
      <c r="X383" s="185">
        <f t="shared" ref="X383:X395" si="279">IF(W383="ABI",0,IF(W383="DSP","DSP",IF(W383="VAL","VAL",IF(A383="F",VLOOKUP(W383,SouplesseFille,2),VLOOKUP(W383,SouplesseGarçon,2)))))</f>
        <v>3</v>
      </c>
      <c r="Y383" s="196">
        <v>4</v>
      </c>
      <c r="Z383" s="185">
        <f t="shared" ref="Z383:Z395" si="280">IF(Y383="ABI",0,IF(Y383="DSP","DSP",IF(Y383="VAL","VAL",IF(A383="F",VLOOKUP(Y383,eqfille,2),VLOOKUP(Y383,eqgarçon,2)))))</f>
        <v>3</v>
      </c>
      <c r="AA383" s="85">
        <f t="shared" ref="AA383:AA395" si="281">IF(AND(V383="DSP",X383="DSP",Z383="DSP"),"DSP",IF(AND(V383="DSP",X383="DSP"),Z383*4,IF(AND(V383="DSP",Z383="DSP"),X383*4,IF(AND(X383="DSP",Z383="DSP"),V383*2,IF(V383="DSP",(X383+Z383)*2,IF(X383="DSP",V383+Z383*2,IF(Z383="DSP",V383+X383*2,IF(Z383="VAL","VALIDÉ",V383+X383+Z383))))))))</f>
        <v>10.75</v>
      </c>
      <c r="AB383" s="266">
        <v>37.700000000000003</v>
      </c>
      <c r="AC383" s="185">
        <f t="shared" ref="AC383:AC395" si="282">IF(AB383="ABI",0,IF(AB383="DNF",0,IF(AB383="DSP","DSP",IF(AB383="VAL","VAL",(IF(A383="F",VLOOKUP(AB383,nagefille,2),VLOOKUP(AB383,nagegarçon,2)))))))</f>
        <v>12</v>
      </c>
      <c r="AD383" s="86">
        <f t="shared" ref="AD383:AD395" si="283">IF(AC383="VAL","VALIDÉ",AC383)</f>
        <v>12</v>
      </c>
      <c r="AE383" s="87">
        <f t="shared" ref="AE383:AE395" si="284">IF(AND(H383="DSP",M383="DSP",T383="DSP",AA383="DSP",AD383="DSP"),"DSP",IF(AND(H383="DSP",M383="DSP",T383="DSP",AA383="DSP"),AD383,IF(AND(H383="DSP",M383="DSP",T383="DSP",AD383="DSP"),AA383,IF(AND(H383="DSP",M383="DSP",AA383="DSP",AD383="DSP"),T383,IF(AND(H383="DSP",T383="DSP",AA383="DSP",AD383="DSP"),M383,IF(AND(M383="DSP",T383="DSP",AA383="DSP",AD383="DSP"),H383,IF(AND(T383="DSP",AA383="DSP",AD383="DSP"),(H383+M383)/2,IF(AND(M383="DSP",AA383="DSP",AD383="DSP"),(H383+T383)/2,IF(AND(H383="DSP",AA383="DSP",AD383="DSP"),(M383+T383)/2,IF(AND(M383="DSP",T383="DSP",AD383="DSP"),(H383+AA383)/2,IF(AND(H383="DSP",T383="DSP",AD383="DSP"),(M383+AA383)/2,IF(AND(H383="DSP",M383="DSP",AD383="DSP"),(T383+AA383)/2,IF(AND(M383="DSP",T383="DSP",AA383="DSP"),(H383+AD383)/2,IF(AND(H383="DSP",T383="DSP",AA383="DSP"),(M383+AD383)/2,IF(AND(H383="DSP",M383="DSP",AA383="DSP"),(T383+AD383)/2,IF(AND(H383="DSP",M383="DSP",T383="DSP"),(AA383+AD383)/2,IF(AND(H383="DSP",M383="DSP"),(T383+AA383+AD383)/3,IF(AND(H383="DSP",T383="DSP"),(M383+AA383+AD383)/3,IF(AND(M383="DSP",T383="DSP"),(H383+AA383+AD383)/3,IF(AND(H383="DSP",AA383="DSP"),(M383+T383+AD383)/3,IF(AND(M383="DSP",AA383="DSP"),(H383+T383+AD383)/3,IF(AND(T383="DSP",AA383="DSP"),(H383+M383+AD383)/3,IF(AND(H383="DSP",AD383="DSP"),(M383+T383+AA383)/3,IF(AND(M383="DSP",AD383="DSP"),(H383+T383+AA383)/3,IF(AND(T383="DSP",AD383="DSP"),(H383+M383+AA383)/3,IF(AND(AA383="DSP",AD383="DSP"),(H383+M383+T383)/3,IF(H383="DSP",(M383+T383+AA383+AD383)/4,IF(M383="DSP",(H383+T383+AA383+AD383)/4,IF(T383="DSP",(H383+M383+AA383+AD383)/4,IF(AA383="DSP",(H383+M383+T383+AD383)/4,IF(AD383="DSP",(H383+M383+T383+AA383)/4,SUM(H383+M383+T383+AA383+AD383)/5)))))))))))))))))))))))))))))))</f>
        <v>12.45</v>
      </c>
      <c r="AF383" s="88">
        <f t="shared" si="246"/>
        <v>12.45</v>
      </c>
      <c r="AG383" s="93">
        <f t="shared" ca="1" si="247"/>
        <v>138</v>
      </c>
      <c r="AH383" s="77">
        <f>IF(ISERROR(VLOOKUP(B383,'Notes Ecrit'!$A$2:$B$650,2,FALSE)),"ABI",(VLOOKUP(B383,'Notes Ecrit'!$A$2:$B$650,2,FALSE)))</f>
        <v>5</v>
      </c>
      <c r="AI383" s="88">
        <f t="shared" si="248"/>
        <v>5</v>
      </c>
      <c r="AJ383" s="94">
        <f t="shared" ca="1" si="249"/>
        <v>416</v>
      </c>
      <c r="AK383" s="307">
        <f t="shared" si="250"/>
        <v>8.7249999999999996</v>
      </c>
      <c r="AL383" s="204"/>
      <c r="AM383" s="204"/>
      <c r="AN383" s="204"/>
      <c r="AO383" s="204"/>
      <c r="AP383" s="204"/>
    </row>
    <row r="384" spans="1:42" ht="16.5" customHeight="1" thickBot="1" x14ac:dyDescent="0.3">
      <c r="A384" s="266" t="s">
        <v>1026</v>
      </c>
      <c r="B384" s="193">
        <v>21906557</v>
      </c>
      <c r="C384" s="208" t="s">
        <v>268</v>
      </c>
      <c r="D384" s="203" t="s">
        <v>153</v>
      </c>
      <c r="E384" s="196">
        <v>19</v>
      </c>
      <c r="F384" s="184">
        <f t="shared" si="268"/>
        <v>19</v>
      </c>
      <c r="G384" s="185">
        <f t="shared" si="269"/>
        <v>16</v>
      </c>
      <c r="H384" s="85">
        <f t="shared" si="270"/>
        <v>16</v>
      </c>
      <c r="I384" s="196">
        <v>3.1</v>
      </c>
      <c r="J384" s="185">
        <f t="shared" si="271"/>
        <v>19</v>
      </c>
      <c r="K384" s="196">
        <v>6.7</v>
      </c>
      <c r="L384" s="185">
        <f t="shared" si="272"/>
        <v>12</v>
      </c>
      <c r="M384" s="85">
        <f t="shared" si="273"/>
        <v>15.5</v>
      </c>
      <c r="N384" s="196">
        <v>64</v>
      </c>
      <c r="O384" s="197">
        <v>71</v>
      </c>
      <c r="P384" s="186">
        <f t="shared" si="274"/>
        <v>0.90140845070422537</v>
      </c>
      <c r="Q384" s="185">
        <f t="shared" si="275"/>
        <v>5</v>
      </c>
      <c r="R384" s="196">
        <v>40.5</v>
      </c>
      <c r="S384" s="185">
        <f t="shared" si="276"/>
        <v>3</v>
      </c>
      <c r="T384" s="85">
        <f t="shared" si="277"/>
        <v>8</v>
      </c>
      <c r="U384" s="381">
        <v>25.21</v>
      </c>
      <c r="V384" s="185">
        <f t="shared" si="278"/>
        <v>5.25</v>
      </c>
      <c r="W384" s="196">
        <v>-14</v>
      </c>
      <c r="X384" s="185">
        <f t="shared" si="279"/>
        <v>0.25</v>
      </c>
      <c r="Y384" s="196">
        <v>5</v>
      </c>
      <c r="Z384" s="185">
        <f t="shared" si="280"/>
        <v>2.5</v>
      </c>
      <c r="AA384" s="85">
        <f t="shared" si="281"/>
        <v>8</v>
      </c>
      <c r="AB384" s="266">
        <v>36.54</v>
      </c>
      <c r="AC384" s="185">
        <f t="shared" si="282"/>
        <v>12</v>
      </c>
      <c r="AD384" s="86">
        <f t="shared" si="283"/>
        <v>12</v>
      </c>
      <c r="AE384" s="87">
        <f t="shared" si="284"/>
        <v>11.9</v>
      </c>
      <c r="AF384" s="88">
        <f t="shared" si="246"/>
        <v>11.9</v>
      </c>
      <c r="AG384" s="93">
        <f t="shared" ca="1" si="247"/>
        <v>207</v>
      </c>
      <c r="AH384" s="77">
        <f>IF(ISERROR(VLOOKUP(B384,'Notes Ecrit'!$A$2:$B$650,2,FALSE)),"ABI",(VLOOKUP(B384,'Notes Ecrit'!$A$2:$B$650,2,FALSE)))</f>
        <v>9.5</v>
      </c>
      <c r="AI384" s="88">
        <f t="shared" si="248"/>
        <v>9.5</v>
      </c>
      <c r="AJ384" s="94">
        <f t="shared" ca="1" si="249"/>
        <v>38</v>
      </c>
      <c r="AK384" s="307">
        <f t="shared" si="250"/>
        <v>10.7</v>
      </c>
    </row>
    <row r="385" spans="1:42" ht="16.5" customHeight="1" thickBot="1" x14ac:dyDescent="0.3">
      <c r="A385" s="266" t="s">
        <v>1026</v>
      </c>
      <c r="B385" s="505">
        <v>21808545</v>
      </c>
      <c r="C385" s="511" t="s">
        <v>268</v>
      </c>
      <c r="D385" s="517" t="s">
        <v>269</v>
      </c>
      <c r="E385" s="196">
        <v>15</v>
      </c>
      <c r="F385" s="184">
        <f t="shared" si="268"/>
        <v>17</v>
      </c>
      <c r="G385" s="185">
        <f t="shared" si="269"/>
        <v>12</v>
      </c>
      <c r="H385" s="85">
        <f t="shared" si="270"/>
        <v>12</v>
      </c>
      <c r="I385" s="196">
        <v>3.14</v>
      </c>
      <c r="J385" s="185">
        <f t="shared" si="271"/>
        <v>18</v>
      </c>
      <c r="K385" s="196">
        <v>6.51</v>
      </c>
      <c r="L385" s="185">
        <f t="shared" si="272"/>
        <v>13</v>
      </c>
      <c r="M385" s="85">
        <f t="shared" si="273"/>
        <v>15.5</v>
      </c>
      <c r="N385" s="217">
        <v>72</v>
      </c>
      <c r="O385" s="197">
        <v>74</v>
      </c>
      <c r="P385" s="186">
        <f t="shared" si="274"/>
        <v>0.97297297297297303</v>
      </c>
      <c r="Q385" s="185">
        <f t="shared" si="275"/>
        <v>5</v>
      </c>
      <c r="R385" s="196">
        <v>43.8</v>
      </c>
      <c r="S385" s="185">
        <f t="shared" si="276"/>
        <v>4</v>
      </c>
      <c r="T385" s="85">
        <f t="shared" si="277"/>
        <v>9</v>
      </c>
      <c r="U385" s="381">
        <v>25.86</v>
      </c>
      <c r="V385" s="185">
        <f t="shared" si="278"/>
        <v>5</v>
      </c>
      <c r="W385" s="196">
        <v>1</v>
      </c>
      <c r="X385" s="185">
        <f t="shared" si="279"/>
        <v>2.75</v>
      </c>
      <c r="Y385" s="196">
        <v>5</v>
      </c>
      <c r="Z385" s="185">
        <f t="shared" si="280"/>
        <v>2.5</v>
      </c>
      <c r="AA385" s="85">
        <f t="shared" si="281"/>
        <v>10.25</v>
      </c>
      <c r="AB385" s="266">
        <v>42.2</v>
      </c>
      <c r="AC385" s="185">
        <f t="shared" si="282"/>
        <v>9</v>
      </c>
      <c r="AD385" s="86">
        <f t="shared" si="283"/>
        <v>9</v>
      </c>
      <c r="AE385" s="87">
        <f t="shared" si="284"/>
        <v>11.15</v>
      </c>
      <c r="AF385" s="88">
        <f t="shared" si="246"/>
        <v>11.15</v>
      </c>
      <c r="AG385" s="93">
        <f t="shared" ca="1" si="247"/>
        <v>306</v>
      </c>
      <c r="AH385" s="77">
        <f>IF(ISERROR(VLOOKUP(B385,'Notes Ecrit'!$A$2:$B$650,2,FALSE)),"ABI",(VLOOKUP(B385,'Notes Ecrit'!$A$2:$B$650,2,FALSE)))</f>
        <v>7.5</v>
      </c>
      <c r="AI385" s="88">
        <f t="shared" si="248"/>
        <v>7.5</v>
      </c>
      <c r="AJ385" s="94">
        <f t="shared" ca="1" si="249"/>
        <v>137</v>
      </c>
      <c r="AK385" s="307">
        <f t="shared" si="250"/>
        <v>9.3249999999999993</v>
      </c>
    </row>
    <row r="386" spans="1:42" ht="16.5" customHeight="1" thickBot="1" x14ac:dyDescent="0.3">
      <c r="A386" s="266" t="s">
        <v>1026</v>
      </c>
      <c r="B386" s="230">
        <v>21702942</v>
      </c>
      <c r="C386" s="231" t="s">
        <v>768</v>
      </c>
      <c r="D386" s="232" t="s">
        <v>156</v>
      </c>
      <c r="E386" s="196">
        <v>13</v>
      </c>
      <c r="F386" s="184">
        <f t="shared" si="268"/>
        <v>16</v>
      </c>
      <c r="G386" s="185">
        <f t="shared" si="269"/>
        <v>10</v>
      </c>
      <c r="H386" s="85">
        <f t="shared" si="270"/>
        <v>10</v>
      </c>
      <c r="I386" s="196">
        <v>3.25</v>
      </c>
      <c r="J386" s="185">
        <f t="shared" si="271"/>
        <v>16</v>
      </c>
      <c r="K386" s="196">
        <v>6.99</v>
      </c>
      <c r="L386" s="185">
        <f t="shared" si="272"/>
        <v>10</v>
      </c>
      <c r="M386" s="276">
        <f t="shared" si="273"/>
        <v>13</v>
      </c>
      <c r="N386" s="275">
        <v>35</v>
      </c>
      <c r="O386" s="197">
        <v>61</v>
      </c>
      <c r="P386" s="186">
        <f t="shared" si="274"/>
        <v>0.57377049180327866</v>
      </c>
      <c r="Q386" s="185">
        <f t="shared" si="275"/>
        <v>3</v>
      </c>
      <c r="R386" s="196">
        <v>40.1</v>
      </c>
      <c r="S386" s="185">
        <f t="shared" si="276"/>
        <v>3</v>
      </c>
      <c r="T386" s="85">
        <f t="shared" si="277"/>
        <v>6</v>
      </c>
      <c r="U386" s="187">
        <v>28.64</v>
      </c>
      <c r="V386" s="185">
        <f t="shared" si="278"/>
        <v>3.5</v>
      </c>
      <c r="W386" s="196">
        <v>2</v>
      </c>
      <c r="X386" s="185">
        <f t="shared" si="279"/>
        <v>3</v>
      </c>
      <c r="Y386" s="196">
        <v>9</v>
      </c>
      <c r="Z386" s="185">
        <f t="shared" si="280"/>
        <v>0.5</v>
      </c>
      <c r="AA386" s="85">
        <f t="shared" si="281"/>
        <v>7</v>
      </c>
      <c r="AB386" s="266">
        <v>44.42</v>
      </c>
      <c r="AC386" s="185">
        <f t="shared" si="282"/>
        <v>8</v>
      </c>
      <c r="AD386" s="86">
        <f t="shared" si="283"/>
        <v>8</v>
      </c>
      <c r="AE386" s="87">
        <f t="shared" si="284"/>
        <v>8.8000000000000007</v>
      </c>
      <c r="AF386" s="88">
        <f t="shared" si="246"/>
        <v>8.8000000000000007</v>
      </c>
      <c r="AG386" s="93">
        <f t="shared" ca="1" si="247"/>
        <v>512</v>
      </c>
      <c r="AH386" s="77">
        <f>IF(ISERROR(VLOOKUP(B386,'Notes Ecrit'!$A$2:$B$650,2,FALSE)),"ABI",(VLOOKUP(B386,'Notes Ecrit'!$A$2:$B$650,2,FALSE)))</f>
        <v>6</v>
      </c>
      <c r="AI386" s="88">
        <f t="shared" si="248"/>
        <v>6</v>
      </c>
      <c r="AJ386" s="94">
        <f t="shared" ca="1" si="249"/>
        <v>288</v>
      </c>
      <c r="AK386" s="307">
        <f t="shared" si="250"/>
        <v>7.4</v>
      </c>
    </row>
    <row r="387" spans="1:42" ht="16.5" customHeight="1" thickBot="1" x14ac:dyDescent="0.3">
      <c r="A387" s="266" t="s">
        <v>74</v>
      </c>
      <c r="B387" s="230">
        <v>21903901</v>
      </c>
      <c r="C387" s="231" t="s">
        <v>769</v>
      </c>
      <c r="D387" s="232" t="s">
        <v>144</v>
      </c>
      <c r="E387" s="196">
        <v>13</v>
      </c>
      <c r="F387" s="184">
        <f t="shared" si="268"/>
        <v>16</v>
      </c>
      <c r="G387" s="185">
        <f t="shared" si="269"/>
        <v>13</v>
      </c>
      <c r="H387" s="85">
        <f t="shared" si="270"/>
        <v>13</v>
      </c>
      <c r="I387" s="196">
        <v>3.32</v>
      </c>
      <c r="J387" s="185">
        <f t="shared" si="271"/>
        <v>19</v>
      </c>
      <c r="K387" s="196">
        <v>7.32</v>
      </c>
      <c r="L387" s="185">
        <f t="shared" si="272"/>
        <v>14</v>
      </c>
      <c r="M387" s="85">
        <f t="shared" si="273"/>
        <v>16.5</v>
      </c>
      <c r="N387" s="196">
        <v>41</v>
      </c>
      <c r="O387" s="197">
        <v>58</v>
      </c>
      <c r="P387" s="186">
        <f t="shared" si="274"/>
        <v>0.7068965517241379</v>
      </c>
      <c r="Q387" s="185">
        <f t="shared" si="275"/>
        <v>6.5</v>
      </c>
      <c r="R387" s="196">
        <v>32.1</v>
      </c>
      <c r="S387" s="185">
        <f t="shared" si="276"/>
        <v>5.5</v>
      </c>
      <c r="T387" s="85">
        <f t="shared" si="277"/>
        <v>12</v>
      </c>
      <c r="U387" s="187">
        <v>27.1</v>
      </c>
      <c r="V387" s="185">
        <f t="shared" si="278"/>
        <v>5.25</v>
      </c>
      <c r="W387" s="196">
        <v>0</v>
      </c>
      <c r="X387" s="185">
        <f t="shared" si="279"/>
        <v>2.5</v>
      </c>
      <c r="Y387" s="196">
        <v>0</v>
      </c>
      <c r="Z387" s="185">
        <f t="shared" si="280"/>
        <v>5</v>
      </c>
      <c r="AA387" s="85">
        <f t="shared" si="281"/>
        <v>12.75</v>
      </c>
      <c r="AB387" s="266">
        <v>39.51</v>
      </c>
      <c r="AC387" s="185">
        <f t="shared" si="282"/>
        <v>14</v>
      </c>
      <c r="AD387" s="86">
        <f t="shared" si="283"/>
        <v>14</v>
      </c>
      <c r="AE387" s="87">
        <f t="shared" si="284"/>
        <v>13.65</v>
      </c>
      <c r="AF387" s="88">
        <f t="shared" ref="AF387:AF429" si="285">IF(AE387="DSP",0,AE387)</f>
        <v>13.65</v>
      </c>
      <c r="AG387" s="93">
        <f t="shared" ref="AG387:AG429" ca="1" si="286">RANK(AF387,$AF$3:$AF$651,0)</f>
        <v>37</v>
      </c>
      <c r="AH387" s="77">
        <f>IF(ISERROR(VLOOKUP(B387,'Notes Ecrit'!$A$2:$B$650,2,FALSE)),"ABI",(VLOOKUP(B387,'Notes Ecrit'!$A$2:$B$650,2,FALSE)))</f>
        <v>4</v>
      </c>
      <c r="AI387" s="88">
        <f t="shared" ref="AI387:AI429" si="287">IF(OR(AH387="ABI",AH387="VALIDÉ"),0,AH387)</f>
        <v>4</v>
      </c>
      <c r="AJ387" s="94">
        <f t="shared" ref="AJ387:AJ429" ca="1" si="288">RANK(AI387,$AI$3:$AI$651,0)</f>
        <v>489</v>
      </c>
      <c r="AK387" s="307">
        <f t="shared" ref="AK387:AK429" si="289">IF(AH387="ABI","DEF",IF(AE387="DSP",AH387,(AE387*0.5+AH387*0.5)))</f>
        <v>8.8249999999999993</v>
      </c>
    </row>
    <row r="388" spans="1:42" ht="16.5" customHeight="1" thickBot="1" x14ac:dyDescent="0.3">
      <c r="A388" s="266" t="s">
        <v>1026</v>
      </c>
      <c r="B388" s="230">
        <v>21907352</v>
      </c>
      <c r="C388" s="232" t="s">
        <v>138</v>
      </c>
      <c r="D388" s="232" t="s">
        <v>185</v>
      </c>
      <c r="E388" s="196">
        <v>13</v>
      </c>
      <c r="F388" s="184">
        <f t="shared" si="268"/>
        <v>16</v>
      </c>
      <c r="G388" s="185">
        <f t="shared" si="269"/>
        <v>10</v>
      </c>
      <c r="H388" s="85">
        <f t="shared" si="270"/>
        <v>10</v>
      </c>
      <c r="I388" s="196">
        <v>3.3</v>
      </c>
      <c r="J388" s="185">
        <f t="shared" si="271"/>
        <v>15</v>
      </c>
      <c r="K388" s="196">
        <v>7.04</v>
      </c>
      <c r="L388" s="185">
        <f t="shared" si="272"/>
        <v>9</v>
      </c>
      <c r="M388" s="85">
        <f t="shared" si="273"/>
        <v>12</v>
      </c>
      <c r="N388" s="196">
        <v>93</v>
      </c>
      <c r="O388" s="197">
        <v>96</v>
      </c>
      <c r="P388" s="186">
        <f t="shared" si="274"/>
        <v>0.96875</v>
      </c>
      <c r="Q388" s="185">
        <f t="shared" si="275"/>
        <v>5</v>
      </c>
      <c r="R388" s="196">
        <v>38.200000000000003</v>
      </c>
      <c r="S388" s="185">
        <f t="shared" si="276"/>
        <v>2.5</v>
      </c>
      <c r="T388" s="85">
        <f t="shared" si="277"/>
        <v>7.5</v>
      </c>
      <c r="U388" s="187">
        <v>30.56</v>
      </c>
      <c r="V388" s="185">
        <f t="shared" si="278"/>
        <v>2.5</v>
      </c>
      <c r="W388" s="196">
        <v>0</v>
      </c>
      <c r="X388" s="185">
        <f t="shared" si="279"/>
        <v>2.5</v>
      </c>
      <c r="Y388" s="196">
        <v>6</v>
      </c>
      <c r="Z388" s="185">
        <f t="shared" si="280"/>
        <v>2</v>
      </c>
      <c r="AA388" s="85">
        <f t="shared" si="281"/>
        <v>7</v>
      </c>
      <c r="AB388" s="266">
        <v>49.28</v>
      </c>
      <c r="AC388" s="185">
        <f t="shared" si="282"/>
        <v>6</v>
      </c>
      <c r="AD388" s="86">
        <f t="shared" si="283"/>
        <v>6</v>
      </c>
      <c r="AE388" s="87">
        <f t="shared" si="284"/>
        <v>8.5</v>
      </c>
      <c r="AF388" s="88">
        <f t="shared" si="285"/>
        <v>8.5</v>
      </c>
      <c r="AG388" s="93">
        <f t="shared" ca="1" si="286"/>
        <v>531</v>
      </c>
      <c r="AH388" s="77">
        <f>IF(ISERROR(VLOOKUP(B388,'Notes Ecrit'!$A$2:$B$650,2,FALSE)),"ABI",(VLOOKUP(B388,'Notes Ecrit'!$A$2:$B$650,2,FALSE)))</f>
        <v>7</v>
      </c>
      <c r="AI388" s="88">
        <f t="shared" si="287"/>
        <v>7</v>
      </c>
      <c r="AJ388" s="94">
        <f t="shared" ca="1" si="288"/>
        <v>183</v>
      </c>
      <c r="AK388" s="307">
        <f t="shared" si="289"/>
        <v>7.75</v>
      </c>
    </row>
    <row r="389" spans="1:42" ht="16.5" customHeight="1" thickBot="1" x14ac:dyDescent="0.3">
      <c r="A389" s="266" t="s">
        <v>1026</v>
      </c>
      <c r="B389" s="236">
        <v>21503675</v>
      </c>
      <c r="C389" s="238" t="s">
        <v>772</v>
      </c>
      <c r="D389" s="237" t="s">
        <v>773</v>
      </c>
      <c r="E389" s="196">
        <v>17</v>
      </c>
      <c r="F389" s="184">
        <f t="shared" si="268"/>
        <v>18</v>
      </c>
      <c r="G389" s="185">
        <f t="shared" si="269"/>
        <v>14</v>
      </c>
      <c r="H389" s="85">
        <f t="shared" si="270"/>
        <v>14</v>
      </c>
      <c r="I389" s="196">
        <v>3.12</v>
      </c>
      <c r="J389" s="185">
        <f t="shared" si="271"/>
        <v>18</v>
      </c>
      <c r="K389" s="196">
        <v>6.65</v>
      </c>
      <c r="L389" s="185">
        <f t="shared" si="272"/>
        <v>12</v>
      </c>
      <c r="M389" s="85">
        <f t="shared" si="273"/>
        <v>15</v>
      </c>
      <c r="N389" s="196">
        <v>41</v>
      </c>
      <c r="O389" s="197">
        <v>72</v>
      </c>
      <c r="P389" s="186">
        <f t="shared" si="274"/>
        <v>0.56944444444444442</v>
      </c>
      <c r="Q389" s="185">
        <f t="shared" si="275"/>
        <v>3</v>
      </c>
      <c r="R389" s="196">
        <v>50.2</v>
      </c>
      <c r="S389" s="185">
        <f t="shared" si="276"/>
        <v>5.5</v>
      </c>
      <c r="T389" s="85">
        <f t="shared" si="277"/>
        <v>8.5</v>
      </c>
      <c r="U389" s="187">
        <v>30.87</v>
      </c>
      <c r="V389" s="185">
        <f t="shared" si="278"/>
        <v>2.5</v>
      </c>
      <c r="W389" s="196">
        <v>-26</v>
      </c>
      <c r="X389" s="185">
        <f t="shared" si="279"/>
        <v>0</v>
      </c>
      <c r="Y389" s="196">
        <v>8</v>
      </c>
      <c r="Z389" s="185">
        <f t="shared" si="280"/>
        <v>1</v>
      </c>
      <c r="AA389" s="85">
        <f t="shared" si="281"/>
        <v>3.5</v>
      </c>
      <c r="AB389" s="266">
        <v>57.73</v>
      </c>
      <c r="AC389" s="185">
        <f t="shared" si="282"/>
        <v>2</v>
      </c>
      <c r="AD389" s="86">
        <f t="shared" si="283"/>
        <v>2</v>
      </c>
      <c r="AE389" s="87">
        <f t="shared" si="284"/>
        <v>8.6</v>
      </c>
      <c r="AF389" s="88">
        <f t="shared" si="285"/>
        <v>8.6</v>
      </c>
      <c r="AG389" s="93">
        <f t="shared" ca="1" si="286"/>
        <v>527</v>
      </c>
      <c r="AH389" s="77">
        <f>IF(ISERROR(VLOOKUP(B389,'Notes Ecrit'!$A$2:$B$650,2,FALSE)),"ABI",(VLOOKUP(B389,'Notes Ecrit'!$A$2:$B$650,2,FALSE)))</f>
        <v>6</v>
      </c>
      <c r="AI389" s="88">
        <f t="shared" si="287"/>
        <v>6</v>
      </c>
      <c r="AJ389" s="94">
        <f t="shared" ca="1" si="288"/>
        <v>288</v>
      </c>
      <c r="AK389" s="307">
        <f t="shared" si="289"/>
        <v>7.3</v>
      </c>
    </row>
    <row r="390" spans="1:42" s="204" customFormat="1" ht="16.5" customHeight="1" thickBot="1" x14ac:dyDescent="0.3">
      <c r="A390" s="266" t="s">
        <v>1026</v>
      </c>
      <c r="B390" s="236">
        <v>21915901</v>
      </c>
      <c r="C390" s="238" t="s">
        <v>774</v>
      </c>
      <c r="D390" s="237" t="s">
        <v>261</v>
      </c>
      <c r="E390" s="196">
        <v>4</v>
      </c>
      <c r="F390" s="184">
        <f t="shared" si="268"/>
        <v>11.5</v>
      </c>
      <c r="G390" s="185">
        <f t="shared" si="269"/>
        <v>0</v>
      </c>
      <c r="H390" s="85">
        <f t="shared" si="270"/>
        <v>0</v>
      </c>
      <c r="I390" s="196">
        <v>3.14</v>
      </c>
      <c r="J390" s="185">
        <f t="shared" si="271"/>
        <v>18</v>
      </c>
      <c r="K390" s="196">
        <v>6.76</v>
      </c>
      <c r="L390" s="185">
        <f t="shared" si="272"/>
        <v>11</v>
      </c>
      <c r="M390" s="85">
        <f t="shared" si="273"/>
        <v>14.5</v>
      </c>
      <c r="N390" s="196">
        <v>43</v>
      </c>
      <c r="O390" s="197">
        <v>65</v>
      </c>
      <c r="P390" s="186">
        <f t="shared" si="274"/>
        <v>0.66153846153846152</v>
      </c>
      <c r="Q390" s="185">
        <f t="shared" si="275"/>
        <v>3.5</v>
      </c>
      <c r="R390" s="196">
        <v>36.5</v>
      </c>
      <c r="S390" s="185">
        <f t="shared" si="276"/>
        <v>2</v>
      </c>
      <c r="T390" s="85">
        <f t="shared" si="277"/>
        <v>5.5</v>
      </c>
      <c r="U390" s="187">
        <v>24.95</v>
      </c>
      <c r="V390" s="185">
        <f t="shared" si="278"/>
        <v>5.5</v>
      </c>
      <c r="W390" s="196">
        <v>-30</v>
      </c>
      <c r="X390" s="185">
        <f t="shared" si="279"/>
        <v>0</v>
      </c>
      <c r="Y390" s="196">
        <v>0</v>
      </c>
      <c r="Z390" s="185">
        <f t="shared" si="280"/>
        <v>5</v>
      </c>
      <c r="AA390" s="85">
        <f t="shared" si="281"/>
        <v>10.5</v>
      </c>
      <c r="AB390" s="266">
        <v>63.95</v>
      </c>
      <c r="AC390" s="185">
        <f t="shared" si="282"/>
        <v>1</v>
      </c>
      <c r="AD390" s="86">
        <f t="shared" si="283"/>
        <v>1</v>
      </c>
      <c r="AE390" s="87">
        <f t="shared" si="284"/>
        <v>6.3</v>
      </c>
      <c r="AF390" s="88">
        <f t="shared" si="285"/>
        <v>6.3</v>
      </c>
      <c r="AG390" s="93">
        <f t="shared" ca="1" si="286"/>
        <v>571</v>
      </c>
      <c r="AH390" s="77">
        <f>IF(ISERROR(VLOOKUP(B390,'Notes Ecrit'!$A$2:$B$650,2,FALSE)),"ABI",(VLOOKUP(B390,'Notes Ecrit'!$A$2:$B$650,2,FALSE)))</f>
        <v>5</v>
      </c>
      <c r="AI390" s="88">
        <f t="shared" si="287"/>
        <v>5</v>
      </c>
      <c r="AJ390" s="94">
        <f t="shared" ca="1" si="288"/>
        <v>416</v>
      </c>
      <c r="AK390" s="307">
        <f t="shared" si="289"/>
        <v>5.65</v>
      </c>
      <c r="AL390" s="26"/>
      <c r="AM390" s="26"/>
      <c r="AN390" s="26"/>
      <c r="AO390" s="26"/>
      <c r="AP390" s="26"/>
    </row>
    <row r="391" spans="1:42" ht="16.5" customHeight="1" thickBot="1" x14ac:dyDescent="0.3">
      <c r="A391" s="266" t="s">
        <v>1026</v>
      </c>
      <c r="B391" s="236">
        <v>21918992</v>
      </c>
      <c r="C391" s="237" t="s">
        <v>51</v>
      </c>
      <c r="D391" s="237" t="s">
        <v>193</v>
      </c>
      <c r="E391" s="196">
        <v>14</v>
      </c>
      <c r="F391" s="184">
        <f t="shared" si="268"/>
        <v>16.5</v>
      </c>
      <c r="G391" s="185">
        <f t="shared" si="269"/>
        <v>11</v>
      </c>
      <c r="H391" s="85">
        <f t="shared" si="270"/>
        <v>11</v>
      </c>
      <c r="I391" s="196">
        <v>3.23</v>
      </c>
      <c r="J391" s="185">
        <f t="shared" si="271"/>
        <v>16</v>
      </c>
      <c r="K391" s="196">
        <v>6.89</v>
      </c>
      <c r="L391" s="185">
        <f t="shared" si="272"/>
        <v>11</v>
      </c>
      <c r="M391" s="85">
        <f t="shared" si="273"/>
        <v>13.5</v>
      </c>
      <c r="N391" s="196">
        <v>76</v>
      </c>
      <c r="O391" s="197">
        <v>68</v>
      </c>
      <c r="P391" s="186">
        <f t="shared" si="274"/>
        <v>1.1176470588235294</v>
      </c>
      <c r="Q391" s="185">
        <f t="shared" si="275"/>
        <v>6</v>
      </c>
      <c r="R391" s="196">
        <v>44</v>
      </c>
      <c r="S391" s="185">
        <f t="shared" si="276"/>
        <v>4</v>
      </c>
      <c r="T391" s="85">
        <f t="shared" si="277"/>
        <v>10</v>
      </c>
      <c r="U391" s="187">
        <v>30.2</v>
      </c>
      <c r="V391" s="185">
        <f t="shared" si="278"/>
        <v>2.75</v>
      </c>
      <c r="W391" s="196">
        <v>8</v>
      </c>
      <c r="X391" s="185">
        <f t="shared" si="279"/>
        <v>3.75</v>
      </c>
      <c r="Y391" s="196">
        <v>7</v>
      </c>
      <c r="Z391" s="185">
        <f t="shared" si="280"/>
        <v>1.5</v>
      </c>
      <c r="AA391" s="85">
        <f t="shared" si="281"/>
        <v>8</v>
      </c>
      <c r="AB391" s="266">
        <v>39.479999999999997</v>
      </c>
      <c r="AC391" s="185">
        <f t="shared" si="282"/>
        <v>11</v>
      </c>
      <c r="AD391" s="86">
        <f t="shared" si="283"/>
        <v>11</v>
      </c>
      <c r="AE391" s="87">
        <f t="shared" si="284"/>
        <v>10.7</v>
      </c>
      <c r="AF391" s="88">
        <f t="shared" si="285"/>
        <v>10.7</v>
      </c>
      <c r="AG391" s="93">
        <f t="shared" ca="1" si="286"/>
        <v>362</v>
      </c>
      <c r="AH391" s="77">
        <f>IF(ISERROR(VLOOKUP(B391,'Notes Ecrit'!$A$2:$B$650,2,FALSE)),"ABI",(VLOOKUP(B391,'Notes Ecrit'!$A$2:$B$650,2,FALSE)))</f>
        <v>10</v>
      </c>
      <c r="AI391" s="88">
        <f t="shared" si="287"/>
        <v>10</v>
      </c>
      <c r="AJ391" s="94">
        <f t="shared" ca="1" si="288"/>
        <v>26</v>
      </c>
      <c r="AK391" s="307">
        <f t="shared" si="289"/>
        <v>10.35</v>
      </c>
    </row>
    <row r="392" spans="1:42" s="198" customFormat="1" ht="16.5" hidden="1" customHeight="1" thickBot="1" x14ac:dyDescent="0.3">
      <c r="A392" s="266" t="s">
        <v>1026</v>
      </c>
      <c r="B392" s="236">
        <v>21814161</v>
      </c>
      <c r="C392" s="238" t="s">
        <v>270</v>
      </c>
      <c r="D392" s="237" t="s">
        <v>244</v>
      </c>
      <c r="E392" s="196" t="s">
        <v>329</v>
      </c>
      <c r="F392" s="184" t="str">
        <f t="shared" si="268"/>
        <v>ABI</v>
      </c>
      <c r="G392" s="185">
        <f t="shared" si="269"/>
        <v>0</v>
      </c>
      <c r="H392" s="85">
        <f t="shared" si="270"/>
        <v>0</v>
      </c>
      <c r="I392" s="196" t="s">
        <v>329</v>
      </c>
      <c r="J392" s="185">
        <f t="shared" si="271"/>
        <v>0</v>
      </c>
      <c r="K392" s="196" t="s">
        <v>329</v>
      </c>
      <c r="L392" s="185">
        <f t="shared" si="272"/>
        <v>0</v>
      </c>
      <c r="M392" s="85">
        <f t="shared" si="273"/>
        <v>0</v>
      </c>
      <c r="N392" s="196">
        <v>51</v>
      </c>
      <c r="O392" s="197">
        <v>52</v>
      </c>
      <c r="P392" s="186">
        <f t="shared" si="274"/>
        <v>0.98076923076923073</v>
      </c>
      <c r="Q392" s="185">
        <f t="shared" si="275"/>
        <v>5</v>
      </c>
      <c r="R392" s="196">
        <v>49.4</v>
      </c>
      <c r="S392" s="185">
        <f t="shared" si="276"/>
        <v>5.5</v>
      </c>
      <c r="T392" s="85">
        <f t="shared" si="277"/>
        <v>10.5</v>
      </c>
      <c r="U392" s="187">
        <v>24.65</v>
      </c>
      <c r="V392" s="185">
        <f t="shared" si="278"/>
        <v>5.5</v>
      </c>
      <c r="W392" s="196">
        <v>10</v>
      </c>
      <c r="X392" s="185">
        <f t="shared" si="279"/>
        <v>4</v>
      </c>
      <c r="Y392" s="196">
        <v>1</v>
      </c>
      <c r="Z392" s="185">
        <f t="shared" si="280"/>
        <v>4.5</v>
      </c>
      <c r="AA392" s="85">
        <f t="shared" si="281"/>
        <v>14</v>
      </c>
      <c r="AB392" s="266" t="s">
        <v>329</v>
      </c>
      <c r="AC392" s="185">
        <f t="shared" si="282"/>
        <v>0</v>
      </c>
      <c r="AD392" s="86">
        <f t="shared" si="283"/>
        <v>0</v>
      </c>
      <c r="AE392" s="87">
        <f t="shared" si="284"/>
        <v>4.9000000000000004</v>
      </c>
      <c r="AF392" s="88">
        <f t="shared" si="285"/>
        <v>4.9000000000000004</v>
      </c>
      <c r="AG392" s="93">
        <f t="shared" ca="1" si="286"/>
        <v>577</v>
      </c>
      <c r="AH392" s="77" t="str">
        <f>IF(ISERROR(VLOOKUP(B392,'Notes Ecrit'!$A$2:$B$650,2,FALSE)),"ABI",(VLOOKUP(B392,'Notes Ecrit'!$A$2:$B$650,2,FALSE)))</f>
        <v>ABI</v>
      </c>
      <c r="AI392" s="88">
        <f t="shared" si="287"/>
        <v>0</v>
      </c>
      <c r="AJ392" s="94">
        <f t="shared" ca="1" si="288"/>
        <v>591</v>
      </c>
      <c r="AK392" s="307" t="str">
        <f t="shared" si="289"/>
        <v>DEF</v>
      </c>
    </row>
    <row r="393" spans="1:42" s="209" customFormat="1" ht="16.5" customHeight="1" thickBot="1" x14ac:dyDescent="0.3">
      <c r="A393" s="266" t="s">
        <v>74</v>
      </c>
      <c r="B393" s="236">
        <v>21905566</v>
      </c>
      <c r="C393" s="238" t="s">
        <v>775</v>
      </c>
      <c r="D393" s="237" t="s">
        <v>776</v>
      </c>
      <c r="E393" s="210">
        <v>13</v>
      </c>
      <c r="F393" s="184">
        <f t="shared" si="268"/>
        <v>16</v>
      </c>
      <c r="G393" s="185">
        <f t="shared" si="269"/>
        <v>13</v>
      </c>
      <c r="H393" s="85">
        <f t="shared" si="270"/>
        <v>13</v>
      </c>
      <c r="I393" s="196">
        <v>3.24</v>
      </c>
      <c r="J393" s="185">
        <f t="shared" si="271"/>
        <v>20</v>
      </c>
      <c r="K393" s="196">
        <v>6.71</v>
      </c>
      <c r="L393" s="185">
        <f t="shared" si="272"/>
        <v>18</v>
      </c>
      <c r="M393" s="85">
        <f t="shared" si="273"/>
        <v>19</v>
      </c>
      <c r="N393" s="210">
        <v>33</v>
      </c>
      <c r="O393" s="197">
        <v>53</v>
      </c>
      <c r="P393" s="186">
        <f t="shared" si="274"/>
        <v>0.62264150943396224</v>
      </c>
      <c r="Q393" s="185">
        <f t="shared" si="275"/>
        <v>6</v>
      </c>
      <c r="R393" s="210">
        <v>40.5</v>
      </c>
      <c r="S393" s="185">
        <f t="shared" si="276"/>
        <v>7.5</v>
      </c>
      <c r="T393" s="85">
        <f t="shared" si="277"/>
        <v>13.5</v>
      </c>
      <c r="U393" s="187">
        <v>25.48</v>
      </c>
      <c r="V393" s="185">
        <f t="shared" si="278"/>
        <v>6.25</v>
      </c>
      <c r="W393" s="213">
        <v>0</v>
      </c>
      <c r="X393" s="185">
        <f t="shared" si="279"/>
        <v>2.5</v>
      </c>
      <c r="Y393" s="213">
        <v>1</v>
      </c>
      <c r="Z393" s="185">
        <f t="shared" si="280"/>
        <v>4.5</v>
      </c>
      <c r="AA393" s="85">
        <f t="shared" si="281"/>
        <v>13.25</v>
      </c>
      <c r="AB393" s="266">
        <v>37.51</v>
      </c>
      <c r="AC393" s="185">
        <f t="shared" si="282"/>
        <v>15</v>
      </c>
      <c r="AD393" s="86">
        <f t="shared" si="283"/>
        <v>15</v>
      </c>
      <c r="AE393" s="87">
        <f t="shared" si="284"/>
        <v>14.75</v>
      </c>
      <c r="AF393" s="88">
        <f t="shared" si="285"/>
        <v>14.75</v>
      </c>
      <c r="AG393" s="93">
        <f t="shared" ca="1" si="286"/>
        <v>6</v>
      </c>
      <c r="AH393" s="77">
        <f>IF(ISERROR(VLOOKUP(B393,'Notes Ecrit'!$A$2:$B$650,2,FALSE)),"ABI",(VLOOKUP(B393,'Notes Ecrit'!$A$2:$B$650,2,FALSE)))</f>
        <v>4.5</v>
      </c>
      <c r="AI393" s="88">
        <f t="shared" si="287"/>
        <v>4.5</v>
      </c>
      <c r="AJ393" s="94">
        <f t="shared" ca="1" si="288"/>
        <v>463</v>
      </c>
      <c r="AK393" s="307">
        <f t="shared" si="289"/>
        <v>9.625</v>
      </c>
      <c r="AL393" s="204"/>
      <c r="AM393" s="204"/>
      <c r="AN393" s="204"/>
      <c r="AO393" s="204"/>
      <c r="AP393" s="204"/>
    </row>
    <row r="394" spans="1:42" ht="16.5" customHeight="1" thickBot="1" x14ac:dyDescent="0.3">
      <c r="A394" s="266" t="s">
        <v>74</v>
      </c>
      <c r="B394" s="236">
        <v>21910821</v>
      </c>
      <c r="C394" s="238" t="s">
        <v>777</v>
      </c>
      <c r="D394" s="237" t="s">
        <v>778</v>
      </c>
      <c r="E394" s="196">
        <v>13</v>
      </c>
      <c r="F394" s="184">
        <f t="shared" si="268"/>
        <v>16</v>
      </c>
      <c r="G394" s="185">
        <f t="shared" si="269"/>
        <v>13</v>
      </c>
      <c r="H394" s="85">
        <f t="shared" si="270"/>
        <v>13</v>
      </c>
      <c r="I394" s="196">
        <v>3.4</v>
      </c>
      <c r="J394" s="185">
        <f t="shared" si="271"/>
        <v>18</v>
      </c>
      <c r="K394" s="196">
        <v>7.5</v>
      </c>
      <c r="L394" s="185">
        <f t="shared" si="272"/>
        <v>12</v>
      </c>
      <c r="M394" s="85">
        <f t="shared" si="273"/>
        <v>15</v>
      </c>
      <c r="N394" s="380">
        <v>35</v>
      </c>
      <c r="O394" s="197">
        <v>60</v>
      </c>
      <c r="P394" s="186">
        <f t="shared" si="274"/>
        <v>0.58333333333333337</v>
      </c>
      <c r="Q394" s="185">
        <f t="shared" si="275"/>
        <v>5.5</v>
      </c>
      <c r="R394" s="196">
        <v>24.3</v>
      </c>
      <c r="S394" s="185">
        <f t="shared" si="276"/>
        <v>3.5</v>
      </c>
      <c r="T394" s="85">
        <f t="shared" si="277"/>
        <v>9</v>
      </c>
      <c r="U394" s="187">
        <v>26.62</v>
      </c>
      <c r="V394" s="185">
        <f t="shared" si="278"/>
        <v>5.5</v>
      </c>
      <c r="W394" s="196">
        <v>3</v>
      </c>
      <c r="X394" s="185">
        <f t="shared" si="279"/>
        <v>3.25</v>
      </c>
      <c r="Y394" s="196">
        <v>4</v>
      </c>
      <c r="Z394" s="185">
        <f t="shared" si="280"/>
        <v>3</v>
      </c>
      <c r="AA394" s="85">
        <f t="shared" si="281"/>
        <v>11.75</v>
      </c>
      <c r="AB394" s="266">
        <v>59.57</v>
      </c>
      <c r="AC394" s="185">
        <f t="shared" si="282"/>
        <v>5</v>
      </c>
      <c r="AD394" s="86">
        <f t="shared" si="283"/>
        <v>5</v>
      </c>
      <c r="AE394" s="87">
        <f t="shared" si="284"/>
        <v>10.75</v>
      </c>
      <c r="AF394" s="88">
        <f t="shared" si="285"/>
        <v>10.75</v>
      </c>
      <c r="AG394" s="93">
        <f t="shared" ca="1" si="286"/>
        <v>354</v>
      </c>
      <c r="AH394" s="77">
        <f>IF(ISERROR(VLOOKUP(B394,'Notes Ecrit'!$A$2:$B$650,2,FALSE)),"ABI",(VLOOKUP(B394,'Notes Ecrit'!$A$2:$B$650,2,FALSE)))</f>
        <v>4.5</v>
      </c>
      <c r="AI394" s="88">
        <f t="shared" si="287"/>
        <v>4.5</v>
      </c>
      <c r="AJ394" s="94">
        <f t="shared" ca="1" si="288"/>
        <v>463</v>
      </c>
      <c r="AK394" s="307">
        <f t="shared" si="289"/>
        <v>7.625</v>
      </c>
    </row>
    <row r="395" spans="1:42" ht="16.5" customHeight="1" thickBot="1" x14ac:dyDescent="0.3">
      <c r="A395" s="266" t="s">
        <v>74</v>
      </c>
      <c r="B395" s="236">
        <v>21916812</v>
      </c>
      <c r="C395" s="238" t="s">
        <v>779</v>
      </c>
      <c r="D395" s="237" t="s">
        <v>780</v>
      </c>
      <c r="E395" s="196">
        <v>9</v>
      </c>
      <c r="F395" s="184">
        <f t="shared" si="268"/>
        <v>14</v>
      </c>
      <c r="G395" s="185">
        <f t="shared" si="269"/>
        <v>9</v>
      </c>
      <c r="H395" s="85">
        <f t="shared" si="270"/>
        <v>9</v>
      </c>
      <c r="I395" s="196">
        <v>3.94</v>
      </c>
      <c r="J395" s="185">
        <f t="shared" si="271"/>
        <v>9</v>
      </c>
      <c r="K395" s="196">
        <v>8.6999999999999993</v>
      </c>
      <c r="L395" s="185">
        <f t="shared" si="272"/>
        <v>4</v>
      </c>
      <c r="M395" s="85">
        <f t="shared" si="273"/>
        <v>6.5</v>
      </c>
      <c r="N395" s="196">
        <v>27</v>
      </c>
      <c r="O395" s="197">
        <v>69</v>
      </c>
      <c r="P395" s="186">
        <f t="shared" si="274"/>
        <v>0.39130434782608697</v>
      </c>
      <c r="Q395" s="185">
        <f t="shared" si="275"/>
        <v>3.5</v>
      </c>
      <c r="R395" s="196">
        <v>23.6</v>
      </c>
      <c r="S395" s="185">
        <f t="shared" si="276"/>
        <v>3</v>
      </c>
      <c r="T395" s="85">
        <f t="shared" si="277"/>
        <v>6.5</v>
      </c>
      <c r="U395" s="187">
        <v>30.69</v>
      </c>
      <c r="V395" s="185">
        <f t="shared" si="278"/>
        <v>3.5</v>
      </c>
      <c r="W395" s="196">
        <v>3</v>
      </c>
      <c r="X395" s="185">
        <f t="shared" si="279"/>
        <v>3.25</v>
      </c>
      <c r="Y395" s="196">
        <v>4</v>
      </c>
      <c r="Z395" s="185">
        <f t="shared" si="280"/>
        <v>3</v>
      </c>
      <c r="AA395" s="85">
        <f t="shared" si="281"/>
        <v>9.75</v>
      </c>
      <c r="AB395" s="266">
        <v>74.88</v>
      </c>
      <c r="AC395" s="185">
        <f t="shared" si="282"/>
        <v>1</v>
      </c>
      <c r="AD395" s="86">
        <f t="shared" si="283"/>
        <v>1</v>
      </c>
      <c r="AE395" s="87">
        <f t="shared" si="284"/>
        <v>6.55</v>
      </c>
      <c r="AF395" s="88">
        <f t="shared" si="285"/>
        <v>6.55</v>
      </c>
      <c r="AG395" s="93">
        <f t="shared" ca="1" si="286"/>
        <v>567</v>
      </c>
      <c r="AH395" s="77">
        <f>IF(ISERROR(VLOOKUP(B395,'Notes Ecrit'!$A$2:$B$650,2,FALSE)),"ABI",(VLOOKUP(B395,'Notes Ecrit'!$A$2:$B$650,2,FALSE)))</f>
        <v>7</v>
      </c>
      <c r="AI395" s="88">
        <f t="shared" si="287"/>
        <v>7</v>
      </c>
      <c r="AJ395" s="94">
        <f t="shared" ca="1" si="288"/>
        <v>183</v>
      </c>
      <c r="AK395" s="307">
        <f t="shared" si="289"/>
        <v>6.7750000000000004</v>
      </c>
    </row>
    <row r="396" spans="1:42" ht="16.5" hidden="1" customHeight="1" thickBot="1" x14ac:dyDescent="0.3">
      <c r="A396" s="266" t="s">
        <v>74</v>
      </c>
      <c r="B396" s="346">
        <v>21805289</v>
      </c>
      <c r="C396" s="350" t="s">
        <v>1287</v>
      </c>
      <c r="D396" s="351" t="s">
        <v>1288</v>
      </c>
      <c r="E396" s="196"/>
      <c r="F396" s="184"/>
      <c r="G396" s="185"/>
      <c r="H396" s="85"/>
      <c r="I396" s="196"/>
      <c r="J396" s="185"/>
      <c r="K396" s="196"/>
      <c r="L396" s="185"/>
      <c r="M396" s="85"/>
      <c r="N396" s="196"/>
      <c r="O396" s="197"/>
      <c r="P396" s="186"/>
      <c r="Q396" s="185"/>
      <c r="R396" s="196"/>
      <c r="S396" s="185"/>
      <c r="T396" s="85"/>
      <c r="U396" s="187"/>
      <c r="V396" s="185"/>
      <c r="W396" s="196"/>
      <c r="X396" s="185"/>
      <c r="Y396" s="196"/>
      <c r="Z396" s="185"/>
      <c r="AA396" s="85"/>
      <c r="AB396" s="266"/>
      <c r="AC396" s="185"/>
      <c r="AD396" s="86"/>
      <c r="AE396" s="329">
        <v>10.45</v>
      </c>
      <c r="AF396" s="88">
        <f t="shared" si="285"/>
        <v>10.45</v>
      </c>
      <c r="AG396" s="93">
        <f t="shared" ca="1" si="286"/>
        <v>392</v>
      </c>
      <c r="AH396" s="77">
        <f>IF(ISERROR(VLOOKUP(B396,'Notes Ecrit'!$A$2:$B$650,2,FALSE)),"ABI",(VLOOKUP(B396,'Notes Ecrit'!$A$2:$B$650,2,FALSE)))</f>
        <v>6</v>
      </c>
      <c r="AI396" s="88">
        <f t="shared" si="287"/>
        <v>6</v>
      </c>
      <c r="AJ396" s="94">
        <f t="shared" ca="1" si="288"/>
        <v>288</v>
      </c>
      <c r="AK396" s="307">
        <f t="shared" si="289"/>
        <v>8.2249999999999996</v>
      </c>
      <c r="AL396" s="204"/>
      <c r="AM396" s="204"/>
      <c r="AN396" s="204"/>
      <c r="AO396" s="204"/>
      <c r="AP396" s="204"/>
    </row>
    <row r="397" spans="1:42" ht="16.5" customHeight="1" thickBot="1" x14ac:dyDescent="0.3">
      <c r="A397" s="266" t="s">
        <v>1026</v>
      </c>
      <c r="B397" s="236">
        <v>21910758</v>
      </c>
      <c r="C397" s="238" t="s">
        <v>783</v>
      </c>
      <c r="D397" s="237" t="s">
        <v>177</v>
      </c>
      <c r="E397" s="196">
        <v>20</v>
      </c>
      <c r="F397" s="184">
        <f t="shared" ref="F397:F425" si="290">IF(E397="ABI","ABI",IF(E397="DSP","DSP",IF(E397="VAL","VAL",(VLOOKUP(E397,tpstest,2)))))</f>
        <v>19.5</v>
      </c>
      <c r="G397" s="185">
        <f t="shared" ref="G397:G425" si="291">IF(F397="ABI",0,IF(F397="DSP","DSP",IF(F397="VAL","VAL",(IF(A397="F",VLOOKUP(F397,endurfille,2),VLOOKUP(F397,endurgarçon,2))))))</f>
        <v>17</v>
      </c>
      <c r="H397" s="85">
        <f t="shared" ref="H397:H425" si="292">IF(G397="VAL","VALIDÉ",G397)</f>
        <v>17</v>
      </c>
      <c r="I397" s="196">
        <v>3.22</v>
      </c>
      <c r="J397" s="185">
        <f t="shared" ref="J397:J425" si="293">IF(I397="ABI",0,IF(I397="DSP","DSP",IF(I397="VAL","VAL",(IF(A397="F",VLOOKUP(I397,VIT20MF,2),VLOOKUP(I397,Vit20MG,2))))))</f>
        <v>17</v>
      </c>
      <c r="K397" s="196">
        <v>6.77</v>
      </c>
      <c r="L397" s="185">
        <f t="shared" ref="L397:L425" si="294">IF(K397="ABI",0,IF(K397="DSP","DSP",IF(K397="VAL","VAL",(IF(A397="F",VLOOKUP(K397,vit50mf,2),VLOOKUP(K397,vit50mg,2))))))</f>
        <v>11</v>
      </c>
      <c r="M397" s="85">
        <f t="shared" ref="M397:M425" si="295">IF(OR(J397="DSP",L397="DSP"),"DSP",IF(L397="VAL","VALIDÉ",(J397+L397)/2))</f>
        <v>14</v>
      </c>
      <c r="N397" s="196">
        <v>35</v>
      </c>
      <c r="O397" s="197">
        <v>60</v>
      </c>
      <c r="P397" s="186">
        <f t="shared" ref="P397:P425" si="296">IF(OR(N397="DSP",N397="ABI",N397="VAL"),0,N397/O397)</f>
        <v>0.58333333333333337</v>
      </c>
      <c r="Q397" s="185">
        <f t="shared" ref="Q397:Q425" si="297">IF(N397="ABI",0,IF(N397="DSP","DSP",IF(N397="VAL","VAL",IF(A397="F",VLOOKUP(P397,forcefille,2),VLOOKUP(P397,forcegarçon,2)))))</f>
        <v>3</v>
      </c>
      <c r="R397" s="196">
        <v>45.5</v>
      </c>
      <c r="S397" s="185">
        <f t="shared" ref="S397:S425" si="298">IF(R397="ABI",0,IF(R397="DSP","DSP",IF(R397="VAL","VAL",IF(A397="F",VLOOKUP(R397,détfille,2),VLOOKUP(R397,détgarçon,2)))))</f>
        <v>4.5</v>
      </c>
      <c r="T397" s="85">
        <f t="shared" ref="T397:T425" si="299">IF(OR(Q397="VAL",S397="VAL"),"VALIDÉ",IF(AND(Q397="DSP",S397="DSP"),"DSP",IF(Q397="DSP",S397*2,IF(S397="DSP",Q397*2,(Q397+S397)))))</f>
        <v>7.5</v>
      </c>
      <c r="U397" s="187">
        <v>22.35</v>
      </c>
      <c r="V397" s="185">
        <f t="shared" ref="V397:V425" si="300">IF(U397="ABI",0,IF(U397="DSP","DSP",IF(U397="VAL","VAL",IF(A397="F",VLOOKUP(U397,coorfille,2),VLOOKUP(U397,coorgarçon,2)))))</f>
        <v>6.75</v>
      </c>
      <c r="W397" s="196">
        <v>-8</v>
      </c>
      <c r="X397" s="185">
        <f t="shared" ref="X397:X425" si="301">IF(W397="ABI",0,IF(W397="DSP","DSP",IF(W397="VAL","VAL",IF(A397="F",VLOOKUP(W397,SouplesseFille,2),VLOOKUP(W397,SouplesseGarçon,2)))))</f>
        <v>1</v>
      </c>
      <c r="Y397" s="196">
        <v>7</v>
      </c>
      <c r="Z397" s="185">
        <f t="shared" ref="Z397:Z425" si="302">IF(Y397="ABI",0,IF(Y397="DSP","DSP",IF(Y397="VAL","VAL",IF(A397="F",VLOOKUP(Y397,eqfille,2),VLOOKUP(Y397,eqgarçon,2)))))</f>
        <v>1.5</v>
      </c>
      <c r="AA397" s="85">
        <f t="shared" ref="AA397:AA425" si="303">IF(AND(V397="DSP",X397="DSP",Z397="DSP"),"DSP",IF(AND(V397="DSP",X397="DSP"),Z397*4,IF(AND(V397="DSP",Z397="DSP"),X397*4,IF(AND(X397="DSP",Z397="DSP"),V397*2,IF(V397="DSP",(X397+Z397)*2,IF(X397="DSP",V397+Z397*2,IF(Z397="DSP",V397+X397*2,IF(Z397="VAL","VALIDÉ",V397+X397+Z397))))))))</f>
        <v>9.25</v>
      </c>
      <c r="AB397" s="266">
        <v>50.3</v>
      </c>
      <c r="AC397" s="185">
        <f t="shared" ref="AC397:AC425" si="304">IF(AB397="ABI",0,IF(AB397="DNF",0,IF(AB397="DSP","DSP",IF(AB397="VAL","VAL",(IF(A397="F",VLOOKUP(AB397,nagefille,2),VLOOKUP(AB397,nagegarçon,2)))))))</f>
        <v>5</v>
      </c>
      <c r="AD397" s="86">
        <f t="shared" ref="AD397:AD425" si="305">IF(AC397="VAL","VALIDÉ",AC397)</f>
        <v>5</v>
      </c>
      <c r="AE397" s="87">
        <f t="shared" ref="AE397:AE425" si="306">IF(AND(H397="DSP",M397="DSP",T397="DSP",AA397="DSP",AD397="DSP"),"DSP",IF(AND(H397="DSP",M397="DSP",T397="DSP",AA397="DSP"),AD397,IF(AND(H397="DSP",M397="DSP",T397="DSP",AD397="DSP"),AA397,IF(AND(H397="DSP",M397="DSP",AA397="DSP",AD397="DSP"),T397,IF(AND(H397="DSP",T397="DSP",AA397="DSP",AD397="DSP"),M397,IF(AND(M397="DSP",T397="DSP",AA397="DSP",AD397="DSP"),H397,IF(AND(T397="DSP",AA397="DSP",AD397="DSP"),(H397+M397)/2,IF(AND(M397="DSP",AA397="DSP",AD397="DSP"),(H397+T397)/2,IF(AND(H397="DSP",AA397="DSP",AD397="DSP"),(M397+T397)/2,IF(AND(M397="DSP",T397="DSP",AD397="DSP"),(H397+AA397)/2,IF(AND(H397="DSP",T397="DSP",AD397="DSP"),(M397+AA397)/2,IF(AND(H397="DSP",M397="DSP",AD397="DSP"),(T397+AA397)/2,IF(AND(M397="DSP",T397="DSP",AA397="DSP"),(H397+AD397)/2,IF(AND(H397="DSP",T397="DSP",AA397="DSP"),(M397+AD397)/2,IF(AND(H397="DSP",M397="DSP",AA397="DSP"),(T397+AD397)/2,IF(AND(H397="DSP",M397="DSP",T397="DSP"),(AA397+AD397)/2,IF(AND(H397="DSP",M397="DSP"),(T397+AA397+AD397)/3,IF(AND(H397="DSP",T397="DSP"),(M397+AA397+AD397)/3,IF(AND(M397="DSP",T397="DSP"),(H397+AA397+AD397)/3,IF(AND(H397="DSP",AA397="DSP"),(M397+T397+AD397)/3,IF(AND(M397="DSP",AA397="DSP"),(H397+T397+AD397)/3,IF(AND(T397="DSP",AA397="DSP"),(H397+M397+AD397)/3,IF(AND(H397="DSP",AD397="DSP"),(M397+T397+AA397)/3,IF(AND(M397="DSP",AD397="DSP"),(H397+T397+AA397)/3,IF(AND(T397="DSP",AD397="DSP"),(H397+M397+AA397)/3,IF(AND(AA397="DSP",AD397="DSP"),(H397+M397+T397)/3,IF(H397="DSP",(M397+T397+AA397+AD397)/4,IF(M397="DSP",(H397+T397+AA397+AD397)/4,IF(T397="DSP",(H397+M397+AA397+AD397)/4,IF(AA397="DSP",(H397+M397+T397+AD397)/4,IF(AD397="DSP",(H397+M397+T397+AA397)/4,SUM(H397+M397+T397+AA397+AD397)/5)))))))))))))))))))))))))))))))</f>
        <v>10.55</v>
      </c>
      <c r="AF397" s="88">
        <f t="shared" si="285"/>
        <v>10.55</v>
      </c>
      <c r="AG397" s="93">
        <f t="shared" ca="1" si="286"/>
        <v>378</v>
      </c>
      <c r="AH397" s="77">
        <f>IF(ISERROR(VLOOKUP(B397,'Notes Ecrit'!$A$2:$B$650,2,FALSE)),"ABI",(VLOOKUP(B397,'Notes Ecrit'!$A$2:$B$650,2,FALSE)))</f>
        <v>5</v>
      </c>
      <c r="AI397" s="88">
        <f t="shared" si="287"/>
        <v>5</v>
      </c>
      <c r="AJ397" s="94">
        <f t="shared" ca="1" si="288"/>
        <v>416</v>
      </c>
      <c r="AK397" s="307">
        <f t="shared" si="289"/>
        <v>7.7750000000000004</v>
      </c>
    </row>
    <row r="398" spans="1:42" ht="16.5" customHeight="1" thickBot="1" x14ac:dyDescent="0.3">
      <c r="A398" s="266" t="s">
        <v>74</v>
      </c>
      <c r="B398" s="236">
        <v>21903747</v>
      </c>
      <c r="C398" s="238" t="s">
        <v>784</v>
      </c>
      <c r="D398" s="237" t="s">
        <v>119</v>
      </c>
      <c r="E398" s="196">
        <v>18</v>
      </c>
      <c r="F398" s="184">
        <f t="shared" si="290"/>
        <v>18.5</v>
      </c>
      <c r="G398" s="185">
        <f t="shared" si="291"/>
        <v>18</v>
      </c>
      <c r="H398" s="85">
        <f t="shared" si="292"/>
        <v>18</v>
      </c>
      <c r="I398" s="196">
        <v>3.16</v>
      </c>
      <c r="J398" s="185">
        <f t="shared" si="293"/>
        <v>20</v>
      </c>
      <c r="K398" s="196">
        <v>6.9</v>
      </c>
      <c r="L398" s="185">
        <f t="shared" si="294"/>
        <v>17</v>
      </c>
      <c r="M398" s="85">
        <f t="shared" si="295"/>
        <v>18.5</v>
      </c>
      <c r="N398" s="196">
        <v>36</v>
      </c>
      <c r="O398" s="197">
        <v>57</v>
      </c>
      <c r="P398" s="186">
        <f t="shared" si="296"/>
        <v>0.63157894736842102</v>
      </c>
      <c r="Q398" s="185">
        <f t="shared" si="297"/>
        <v>6</v>
      </c>
      <c r="R398" s="196">
        <v>32.5</v>
      </c>
      <c r="S398" s="185">
        <f t="shared" si="298"/>
        <v>5.5</v>
      </c>
      <c r="T398" s="85">
        <f t="shared" si="299"/>
        <v>11.5</v>
      </c>
      <c r="U398" s="187">
        <v>26.59</v>
      </c>
      <c r="V398" s="185">
        <f t="shared" si="300"/>
        <v>5.5</v>
      </c>
      <c r="W398" s="196">
        <v>0</v>
      </c>
      <c r="X398" s="185">
        <f t="shared" si="301"/>
        <v>2.5</v>
      </c>
      <c r="Y398" s="196">
        <v>0</v>
      </c>
      <c r="Z398" s="185">
        <f t="shared" si="302"/>
        <v>5</v>
      </c>
      <c r="AA398" s="85">
        <f t="shared" si="303"/>
        <v>13</v>
      </c>
      <c r="AB398" s="266">
        <v>53.48</v>
      </c>
      <c r="AC398" s="185">
        <f t="shared" si="304"/>
        <v>7</v>
      </c>
      <c r="AD398" s="86">
        <f t="shared" si="305"/>
        <v>7</v>
      </c>
      <c r="AE398" s="87">
        <f t="shared" si="306"/>
        <v>13.6</v>
      </c>
      <c r="AF398" s="88">
        <f t="shared" si="285"/>
        <v>13.6</v>
      </c>
      <c r="AG398" s="93">
        <f t="shared" ca="1" si="286"/>
        <v>39</v>
      </c>
      <c r="AH398" s="77">
        <f>IF(ISERROR(VLOOKUP(B398,'Notes Ecrit'!$A$2:$B$650,2,FALSE)),"ABI",(VLOOKUP(B398,'Notes Ecrit'!$A$2:$B$650,2,FALSE)))</f>
        <v>6.5</v>
      </c>
      <c r="AI398" s="88">
        <f t="shared" si="287"/>
        <v>6.5</v>
      </c>
      <c r="AJ398" s="94">
        <f t="shared" ca="1" si="288"/>
        <v>238</v>
      </c>
      <c r="AK398" s="307">
        <f t="shared" si="289"/>
        <v>10.050000000000001</v>
      </c>
    </row>
    <row r="399" spans="1:42" ht="16.5" hidden="1" customHeight="1" thickBot="1" x14ac:dyDescent="0.3">
      <c r="A399" s="266" t="s">
        <v>1026</v>
      </c>
      <c r="B399" s="236">
        <v>21816480</v>
      </c>
      <c r="C399" s="238" t="s">
        <v>781</v>
      </c>
      <c r="D399" s="237" t="s">
        <v>782</v>
      </c>
      <c r="E399" s="196" t="s">
        <v>329</v>
      </c>
      <c r="F399" s="184" t="str">
        <f t="shared" si="290"/>
        <v>ABI</v>
      </c>
      <c r="G399" s="185">
        <f t="shared" si="291"/>
        <v>0</v>
      </c>
      <c r="H399" s="85">
        <f t="shared" si="292"/>
        <v>0</v>
      </c>
      <c r="I399" s="196" t="s">
        <v>329</v>
      </c>
      <c r="J399" s="185">
        <f t="shared" si="293"/>
        <v>0</v>
      </c>
      <c r="K399" s="196" t="s">
        <v>329</v>
      </c>
      <c r="L399" s="185">
        <f t="shared" si="294"/>
        <v>0</v>
      </c>
      <c r="M399" s="85">
        <f t="shared" si="295"/>
        <v>0</v>
      </c>
      <c r="N399" s="196" t="s">
        <v>329</v>
      </c>
      <c r="O399" s="197"/>
      <c r="P399" s="186">
        <f t="shared" si="296"/>
        <v>0</v>
      </c>
      <c r="Q399" s="185">
        <f t="shared" si="297"/>
        <v>0</v>
      </c>
      <c r="R399" s="196" t="s">
        <v>329</v>
      </c>
      <c r="S399" s="185">
        <f t="shared" si="298"/>
        <v>0</v>
      </c>
      <c r="T399" s="85">
        <f t="shared" si="299"/>
        <v>0</v>
      </c>
      <c r="U399" s="187" t="s">
        <v>329</v>
      </c>
      <c r="V399" s="185">
        <f t="shared" si="300"/>
        <v>0</v>
      </c>
      <c r="W399" s="196" t="s">
        <v>329</v>
      </c>
      <c r="X399" s="185">
        <f t="shared" si="301"/>
        <v>0</v>
      </c>
      <c r="Y399" s="196" t="s">
        <v>329</v>
      </c>
      <c r="Z399" s="185">
        <f t="shared" si="302"/>
        <v>0</v>
      </c>
      <c r="AA399" s="85">
        <f t="shared" si="303"/>
        <v>0</v>
      </c>
      <c r="AB399" s="266" t="s">
        <v>329</v>
      </c>
      <c r="AC399" s="185">
        <f t="shared" si="304"/>
        <v>0</v>
      </c>
      <c r="AD399" s="86">
        <f t="shared" si="305"/>
        <v>0</v>
      </c>
      <c r="AE399" s="87">
        <f t="shared" si="306"/>
        <v>0</v>
      </c>
      <c r="AF399" s="88">
        <f t="shared" si="285"/>
        <v>0</v>
      </c>
      <c r="AG399" s="93">
        <f t="shared" ca="1" si="286"/>
        <v>584</v>
      </c>
      <c r="AH399" s="77" t="str">
        <f>IF(ISERROR(VLOOKUP(B399,'Notes Ecrit'!$A$2:$B$650,2,FALSE)),"ABI",(VLOOKUP(B399,'Notes Ecrit'!$A$2:$B$650,2,FALSE)))</f>
        <v>ABI</v>
      </c>
      <c r="AI399" s="88">
        <f t="shared" si="287"/>
        <v>0</v>
      </c>
      <c r="AJ399" s="94">
        <f t="shared" ca="1" si="288"/>
        <v>591</v>
      </c>
      <c r="AK399" s="307" t="str">
        <f t="shared" si="289"/>
        <v>DEF</v>
      </c>
      <c r="AL399" s="198"/>
      <c r="AM399" s="198"/>
      <c r="AN399" s="198"/>
      <c r="AO399" s="198"/>
      <c r="AP399" s="198"/>
    </row>
    <row r="400" spans="1:42" s="209" customFormat="1" ht="16.5" customHeight="1" thickBot="1" x14ac:dyDescent="0.3">
      <c r="A400" s="266" t="s">
        <v>74</v>
      </c>
      <c r="B400" s="236">
        <v>21900492</v>
      </c>
      <c r="C400" s="238" t="s">
        <v>785</v>
      </c>
      <c r="D400" s="237" t="s">
        <v>187</v>
      </c>
      <c r="E400" s="196">
        <v>11</v>
      </c>
      <c r="F400" s="184">
        <f t="shared" si="290"/>
        <v>15</v>
      </c>
      <c r="G400" s="185">
        <f t="shared" si="291"/>
        <v>11</v>
      </c>
      <c r="H400" s="85">
        <f t="shared" si="292"/>
        <v>11</v>
      </c>
      <c r="I400" s="196">
        <v>3.39</v>
      </c>
      <c r="J400" s="185">
        <f t="shared" si="293"/>
        <v>18</v>
      </c>
      <c r="K400" s="196">
        <v>7.33</v>
      </c>
      <c r="L400" s="185">
        <f t="shared" si="294"/>
        <v>14</v>
      </c>
      <c r="M400" s="85">
        <f t="shared" si="295"/>
        <v>16</v>
      </c>
      <c r="N400" s="196">
        <v>41</v>
      </c>
      <c r="O400" s="197">
        <v>51</v>
      </c>
      <c r="P400" s="186">
        <f t="shared" si="296"/>
        <v>0.80392156862745101</v>
      </c>
      <c r="Q400" s="185">
        <f t="shared" si="297"/>
        <v>7</v>
      </c>
      <c r="R400" s="196">
        <v>35.5</v>
      </c>
      <c r="S400" s="185">
        <f t="shared" si="298"/>
        <v>6</v>
      </c>
      <c r="T400" s="85">
        <f t="shared" si="299"/>
        <v>13</v>
      </c>
      <c r="U400" s="187">
        <v>27.31</v>
      </c>
      <c r="V400" s="185">
        <f t="shared" si="300"/>
        <v>5.25</v>
      </c>
      <c r="W400" s="196">
        <v>10</v>
      </c>
      <c r="X400" s="185">
        <f t="shared" si="301"/>
        <v>4</v>
      </c>
      <c r="Y400" s="196">
        <v>0</v>
      </c>
      <c r="Z400" s="185">
        <f t="shared" si="302"/>
        <v>5</v>
      </c>
      <c r="AA400" s="85">
        <f t="shared" si="303"/>
        <v>14.25</v>
      </c>
      <c r="AB400" s="266">
        <v>45.73</v>
      </c>
      <c r="AC400" s="185">
        <f t="shared" si="304"/>
        <v>11</v>
      </c>
      <c r="AD400" s="86">
        <f t="shared" si="305"/>
        <v>11</v>
      </c>
      <c r="AE400" s="87">
        <f t="shared" si="306"/>
        <v>13.05</v>
      </c>
      <c r="AF400" s="88">
        <f t="shared" si="285"/>
        <v>13.05</v>
      </c>
      <c r="AG400" s="93">
        <f t="shared" ca="1" si="286"/>
        <v>81</v>
      </c>
      <c r="AH400" s="77">
        <f>IF(ISERROR(VLOOKUP(B400,'Notes Ecrit'!$A$2:$B$650,2,FALSE)),"ABI",(VLOOKUP(B400,'Notes Ecrit'!$A$2:$B$650,2,FALSE)))</f>
        <v>6</v>
      </c>
      <c r="AI400" s="88">
        <f t="shared" si="287"/>
        <v>6</v>
      </c>
      <c r="AJ400" s="94">
        <f t="shared" ca="1" si="288"/>
        <v>288</v>
      </c>
      <c r="AK400" s="307">
        <f t="shared" si="289"/>
        <v>9.5250000000000004</v>
      </c>
      <c r="AL400" s="26"/>
      <c r="AM400" s="26"/>
      <c r="AN400" s="26"/>
      <c r="AO400" s="26"/>
      <c r="AP400" s="26"/>
    </row>
    <row r="401" spans="1:42" ht="16.5" customHeight="1" thickBot="1" x14ac:dyDescent="0.3">
      <c r="A401" s="266" t="s">
        <v>1026</v>
      </c>
      <c r="B401" s="193">
        <v>21905158</v>
      </c>
      <c r="C401" s="208" t="s">
        <v>271</v>
      </c>
      <c r="D401" s="203" t="s">
        <v>92</v>
      </c>
      <c r="E401" s="196">
        <v>24</v>
      </c>
      <c r="F401" s="184">
        <f t="shared" si="290"/>
        <v>21.5</v>
      </c>
      <c r="G401" s="185">
        <f t="shared" si="291"/>
        <v>20</v>
      </c>
      <c r="H401" s="85">
        <f t="shared" si="292"/>
        <v>20</v>
      </c>
      <c r="I401" s="196">
        <v>3.44</v>
      </c>
      <c r="J401" s="185">
        <f t="shared" si="293"/>
        <v>13</v>
      </c>
      <c r="K401" s="196">
        <v>7.41</v>
      </c>
      <c r="L401" s="185">
        <f t="shared" si="294"/>
        <v>7</v>
      </c>
      <c r="M401" s="85">
        <f t="shared" si="295"/>
        <v>10</v>
      </c>
      <c r="N401" s="196">
        <v>45</v>
      </c>
      <c r="O401" s="197">
        <v>56</v>
      </c>
      <c r="P401" s="186">
        <f t="shared" si="296"/>
        <v>0.8035714285714286</v>
      </c>
      <c r="Q401" s="185">
        <f t="shared" si="297"/>
        <v>4.5</v>
      </c>
      <c r="R401" s="196">
        <v>35.1</v>
      </c>
      <c r="S401" s="185">
        <f t="shared" si="298"/>
        <v>2</v>
      </c>
      <c r="T401" s="85">
        <f t="shared" si="299"/>
        <v>6.5</v>
      </c>
      <c r="U401" s="187">
        <v>25.92</v>
      </c>
      <c r="V401" s="185">
        <f t="shared" si="300"/>
        <v>5</v>
      </c>
      <c r="W401" s="196">
        <v>-12</v>
      </c>
      <c r="X401" s="185">
        <f t="shared" si="301"/>
        <v>0.5</v>
      </c>
      <c r="Y401" s="196">
        <v>0</v>
      </c>
      <c r="Z401" s="185">
        <f t="shared" si="302"/>
        <v>5</v>
      </c>
      <c r="AA401" s="85">
        <f t="shared" si="303"/>
        <v>10.5</v>
      </c>
      <c r="AB401" s="266">
        <v>37.049999999999997</v>
      </c>
      <c r="AC401" s="185">
        <f t="shared" si="304"/>
        <v>12</v>
      </c>
      <c r="AD401" s="86">
        <f t="shared" si="305"/>
        <v>12</v>
      </c>
      <c r="AE401" s="87">
        <f t="shared" si="306"/>
        <v>11.8</v>
      </c>
      <c r="AF401" s="88">
        <f t="shared" si="285"/>
        <v>11.8</v>
      </c>
      <c r="AG401" s="93">
        <f t="shared" ca="1" si="286"/>
        <v>213</v>
      </c>
      <c r="AH401" s="77">
        <f>IF(ISERROR(VLOOKUP(B401,'Notes Ecrit'!$A$2:$B$650,2,FALSE)),"ABI",(VLOOKUP(B401,'Notes Ecrit'!$A$2:$B$650,2,FALSE)))</f>
        <v>6</v>
      </c>
      <c r="AI401" s="88">
        <f t="shared" si="287"/>
        <v>6</v>
      </c>
      <c r="AJ401" s="94">
        <f t="shared" ca="1" si="288"/>
        <v>288</v>
      </c>
      <c r="AK401" s="307">
        <f t="shared" si="289"/>
        <v>8.9</v>
      </c>
      <c r="AL401" s="207"/>
      <c r="AM401" s="207"/>
      <c r="AN401" s="207"/>
      <c r="AO401" s="207"/>
      <c r="AP401" s="207"/>
    </row>
    <row r="402" spans="1:42" ht="16.5" customHeight="1" thickBot="1" x14ac:dyDescent="0.3">
      <c r="A402" s="266" t="s">
        <v>1026</v>
      </c>
      <c r="B402" s="236">
        <v>21906860</v>
      </c>
      <c r="C402" s="238" t="s">
        <v>787</v>
      </c>
      <c r="D402" s="237" t="s">
        <v>100</v>
      </c>
      <c r="E402" s="196">
        <v>20</v>
      </c>
      <c r="F402" s="184">
        <f t="shared" si="290"/>
        <v>19.5</v>
      </c>
      <c r="G402" s="185">
        <f t="shared" si="291"/>
        <v>17</v>
      </c>
      <c r="H402" s="85">
        <f t="shared" si="292"/>
        <v>17</v>
      </c>
      <c r="I402" s="196">
        <v>3.13</v>
      </c>
      <c r="J402" s="185">
        <f t="shared" si="293"/>
        <v>18</v>
      </c>
      <c r="K402" s="196">
        <v>6.61</v>
      </c>
      <c r="L402" s="185">
        <f t="shared" si="294"/>
        <v>13</v>
      </c>
      <c r="M402" s="85">
        <f t="shared" si="295"/>
        <v>15.5</v>
      </c>
      <c r="N402" s="196">
        <v>93</v>
      </c>
      <c r="O402" s="197">
        <v>80</v>
      </c>
      <c r="P402" s="186">
        <f t="shared" si="296"/>
        <v>1.1625000000000001</v>
      </c>
      <c r="Q402" s="185">
        <f t="shared" si="297"/>
        <v>6</v>
      </c>
      <c r="R402" s="196">
        <v>46.5</v>
      </c>
      <c r="S402" s="185">
        <f t="shared" si="298"/>
        <v>4.5</v>
      </c>
      <c r="T402" s="85">
        <f t="shared" si="299"/>
        <v>10.5</v>
      </c>
      <c r="U402" s="187">
        <v>25.15</v>
      </c>
      <c r="V402" s="185">
        <f t="shared" si="300"/>
        <v>5.25</v>
      </c>
      <c r="W402" s="196">
        <v>-25</v>
      </c>
      <c r="X402" s="185">
        <f t="shared" si="301"/>
        <v>0</v>
      </c>
      <c r="Y402" s="196">
        <v>3</v>
      </c>
      <c r="Z402" s="185">
        <f t="shared" si="302"/>
        <v>3.5</v>
      </c>
      <c r="AA402" s="85">
        <f t="shared" si="303"/>
        <v>8.75</v>
      </c>
      <c r="AB402" s="266">
        <v>36.130000000000003</v>
      </c>
      <c r="AC402" s="185">
        <f t="shared" si="304"/>
        <v>12</v>
      </c>
      <c r="AD402" s="86">
        <f t="shared" si="305"/>
        <v>12</v>
      </c>
      <c r="AE402" s="87">
        <f t="shared" si="306"/>
        <v>12.75</v>
      </c>
      <c r="AF402" s="88">
        <f t="shared" si="285"/>
        <v>12.75</v>
      </c>
      <c r="AG402" s="93">
        <f t="shared" ca="1" si="286"/>
        <v>108</v>
      </c>
      <c r="AH402" s="77">
        <f>IF(ISERROR(VLOOKUP(B402,'Notes Ecrit'!$A$2:$B$650,2,FALSE)),"ABI",(VLOOKUP(B402,'Notes Ecrit'!$A$2:$B$650,2,FALSE)))</f>
        <v>6.5</v>
      </c>
      <c r="AI402" s="88">
        <f t="shared" si="287"/>
        <v>6.5</v>
      </c>
      <c r="AJ402" s="94">
        <f t="shared" ca="1" si="288"/>
        <v>238</v>
      </c>
      <c r="AK402" s="307">
        <f t="shared" si="289"/>
        <v>9.625</v>
      </c>
      <c r="AL402" s="198"/>
      <c r="AM402" s="198"/>
      <c r="AN402" s="198"/>
      <c r="AO402" s="198"/>
      <c r="AP402" s="198"/>
    </row>
    <row r="403" spans="1:42" ht="16.5" customHeight="1" thickBot="1" x14ac:dyDescent="0.3">
      <c r="A403" s="266" t="s">
        <v>74</v>
      </c>
      <c r="B403" s="236">
        <v>21904575</v>
      </c>
      <c r="C403" s="238" t="s">
        <v>788</v>
      </c>
      <c r="D403" s="237" t="s">
        <v>507</v>
      </c>
      <c r="E403" s="196">
        <v>11</v>
      </c>
      <c r="F403" s="184">
        <f t="shared" si="290"/>
        <v>15</v>
      </c>
      <c r="G403" s="185">
        <f t="shared" si="291"/>
        <v>11</v>
      </c>
      <c r="H403" s="85">
        <f t="shared" si="292"/>
        <v>11</v>
      </c>
      <c r="I403" s="196">
        <v>3.79</v>
      </c>
      <c r="J403" s="185">
        <f t="shared" si="293"/>
        <v>12</v>
      </c>
      <c r="K403" s="196">
        <v>8.81</v>
      </c>
      <c r="L403" s="185">
        <f t="shared" si="294"/>
        <v>3</v>
      </c>
      <c r="M403" s="85">
        <f t="shared" si="295"/>
        <v>7.5</v>
      </c>
      <c r="N403" s="196">
        <v>21</v>
      </c>
      <c r="O403" s="197">
        <v>59</v>
      </c>
      <c r="P403" s="186">
        <f t="shared" si="296"/>
        <v>0.3559322033898305</v>
      </c>
      <c r="Q403" s="185">
        <f t="shared" si="297"/>
        <v>3.5</v>
      </c>
      <c r="R403" s="196">
        <v>23.8</v>
      </c>
      <c r="S403" s="185">
        <f t="shared" si="298"/>
        <v>3</v>
      </c>
      <c r="T403" s="85">
        <f t="shared" si="299"/>
        <v>6.5</v>
      </c>
      <c r="U403" s="187">
        <v>30.98</v>
      </c>
      <c r="V403" s="185">
        <f t="shared" si="300"/>
        <v>3.5</v>
      </c>
      <c r="W403" s="196">
        <v>-30</v>
      </c>
      <c r="X403" s="185">
        <f t="shared" si="301"/>
        <v>0</v>
      </c>
      <c r="Y403" s="196">
        <v>5</v>
      </c>
      <c r="Z403" s="185">
        <f t="shared" si="302"/>
        <v>2.5</v>
      </c>
      <c r="AA403" s="85">
        <f t="shared" si="303"/>
        <v>6</v>
      </c>
      <c r="AB403" s="266">
        <v>52.85</v>
      </c>
      <c r="AC403" s="185">
        <f t="shared" si="304"/>
        <v>7</v>
      </c>
      <c r="AD403" s="86">
        <f t="shared" si="305"/>
        <v>7</v>
      </c>
      <c r="AE403" s="87">
        <f t="shared" si="306"/>
        <v>7.6</v>
      </c>
      <c r="AF403" s="88">
        <f t="shared" si="285"/>
        <v>7.6</v>
      </c>
      <c r="AG403" s="93">
        <f t="shared" ca="1" si="286"/>
        <v>554</v>
      </c>
      <c r="AH403" s="77" t="str">
        <f>IF(ISERROR(VLOOKUP(B403,'Notes Ecrit'!$A$2:$B$650,2,FALSE)),"ABI",(VLOOKUP(B403,'Notes Ecrit'!$A$2:$B$650,2,FALSE)))</f>
        <v>ABI</v>
      </c>
      <c r="AI403" s="88">
        <f t="shared" si="287"/>
        <v>0</v>
      </c>
      <c r="AJ403" s="94">
        <f t="shared" ca="1" si="288"/>
        <v>591</v>
      </c>
      <c r="AK403" s="307" t="str">
        <f t="shared" si="289"/>
        <v>DEF</v>
      </c>
      <c r="AL403" s="207"/>
      <c r="AM403" s="207"/>
      <c r="AN403" s="207"/>
      <c r="AO403" s="207"/>
      <c r="AP403" s="207"/>
    </row>
    <row r="404" spans="1:42" ht="16.5" customHeight="1" thickBot="1" x14ac:dyDescent="0.3">
      <c r="A404" s="266" t="s">
        <v>1026</v>
      </c>
      <c r="B404" s="236">
        <v>21911716</v>
      </c>
      <c r="C404" s="238" t="s">
        <v>789</v>
      </c>
      <c r="D404" s="237" t="s">
        <v>542</v>
      </c>
      <c r="E404" s="196">
        <v>20</v>
      </c>
      <c r="F404" s="184">
        <f t="shared" si="290"/>
        <v>19.5</v>
      </c>
      <c r="G404" s="185">
        <f t="shared" si="291"/>
        <v>17</v>
      </c>
      <c r="H404" s="85">
        <f t="shared" si="292"/>
        <v>17</v>
      </c>
      <c r="I404" s="196">
        <v>2.91</v>
      </c>
      <c r="J404" s="185">
        <f t="shared" si="293"/>
        <v>20</v>
      </c>
      <c r="K404" s="196">
        <v>6.46</v>
      </c>
      <c r="L404" s="185">
        <f t="shared" si="294"/>
        <v>14</v>
      </c>
      <c r="M404" s="85">
        <f t="shared" si="295"/>
        <v>17</v>
      </c>
      <c r="N404" s="196">
        <v>0</v>
      </c>
      <c r="O404" s="197">
        <v>78</v>
      </c>
      <c r="P404" s="186">
        <f t="shared" si="296"/>
        <v>0</v>
      </c>
      <c r="Q404" s="185">
        <f t="shared" si="297"/>
        <v>0</v>
      </c>
      <c r="R404" s="196">
        <v>57.4</v>
      </c>
      <c r="S404" s="185">
        <f t="shared" si="298"/>
        <v>7.5</v>
      </c>
      <c r="T404" s="85">
        <f t="shared" si="299"/>
        <v>7.5</v>
      </c>
      <c r="U404" s="187">
        <v>25.94</v>
      </c>
      <c r="V404" s="185">
        <f t="shared" si="300"/>
        <v>5</v>
      </c>
      <c r="W404" s="196">
        <v>-13</v>
      </c>
      <c r="X404" s="185">
        <f t="shared" si="301"/>
        <v>0.5</v>
      </c>
      <c r="Y404" s="196">
        <v>2</v>
      </c>
      <c r="Z404" s="185">
        <f t="shared" si="302"/>
        <v>4</v>
      </c>
      <c r="AA404" s="85">
        <f t="shared" si="303"/>
        <v>9.5</v>
      </c>
      <c r="AB404" s="266">
        <v>37.700000000000003</v>
      </c>
      <c r="AC404" s="185">
        <f t="shared" si="304"/>
        <v>12</v>
      </c>
      <c r="AD404" s="86">
        <f t="shared" si="305"/>
        <v>12</v>
      </c>
      <c r="AE404" s="87">
        <f t="shared" si="306"/>
        <v>12.6</v>
      </c>
      <c r="AF404" s="88">
        <f t="shared" si="285"/>
        <v>12.6</v>
      </c>
      <c r="AG404" s="93">
        <f t="shared" ca="1" si="286"/>
        <v>118</v>
      </c>
      <c r="AH404" s="77">
        <f>IF(ISERROR(VLOOKUP(B404,'Notes Ecrit'!$A$2:$B$650,2,FALSE)),"ABI",(VLOOKUP(B404,'Notes Ecrit'!$A$2:$B$650,2,FALSE)))</f>
        <v>5.5</v>
      </c>
      <c r="AI404" s="88">
        <f t="shared" si="287"/>
        <v>5.5</v>
      </c>
      <c r="AJ404" s="94">
        <f t="shared" ca="1" si="288"/>
        <v>353</v>
      </c>
      <c r="AK404" s="307">
        <f t="shared" si="289"/>
        <v>9.0500000000000007</v>
      </c>
    </row>
    <row r="405" spans="1:42" ht="16.5" customHeight="1" thickBot="1" x14ac:dyDescent="0.3">
      <c r="A405" s="266" t="s">
        <v>1026</v>
      </c>
      <c r="B405" s="193">
        <v>21907546</v>
      </c>
      <c r="C405" s="208" t="s">
        <v>43</v>
      </c>
      <c r="D405" s="203" t="s">
        <v>100</v>
      </c>
      <c r="E405" s="196">
        <v>17</v>
      </c>
      <c r="F405" s="184">
        <f t="shared" si="290"/>
        <v>18</v>
      </c>
      <c r="G405" s="185">
        <f t="shared" si="291"/>
        <v>14</v>
      </c>
      <c r="H405" s="85">
        <f t="shared" si="292"/>
        <v>14</v>
      </c>
      <c r="I405" s="196">
        <v>2.99</v>
      </c>
      <c r="J405" s="185">
        <f t="shared" si="293"/>
        <v>20</v>
      </c>
      <c r="K405" s="196">
        <v>6.34</v>
      </c>
      <c r="L405" s="185">
        <f t="shared" si="294"/>
        <v>14</v>
      </c>
      <c r="M405" s="85">
        <f t="shared" si="295"/>
        <v>17</v>
      </c>
      <c r="N405" s="196">
        <v>58</v>
      </c>
      <c r="O405" s="197">
        <v>69</v>
      </c>
      <c r="P405" s="186">
        <f t="shared" si="296"/>
        <v>0.84057971014492749</v>
      </c>
      <c r="Q405" s="185">
        <f t="shared" si="297"/>
        <v>4.5</v>
      </c>
      <c r="R405" s="196">
        <v>52.1</v>
      </c>
      <c r="S405" s="185">
        <f t="shared" si="298"/>
        <v>6</v>
      </c>
      <c r="T405" s="85">
        <f t="shared" si="299"/>
        <v>10.5</v>
      </c>
      <c r="U405" s="187">
        <v>22.65</v>
      </c>
      <c r="V405" s="185">
        <f t="shared" si="300"/>
        <v>6.5</v>
      </c>
      <c r="W405" s="196">
        <v>4</v>
      </c>
      <c r="X405" s="185">
        <f t="shared" si="301"/>
        <v>3.25</v>
      </c>
      <c r="Y405" s="196">
        <v>5</v>
      </c>
      <c r="Z405" s="185">
        <f t="shared" si="302"/>
        <v>2.5</v>
      </c>
      <c r="AA405" s="85">
        <f t="shared" si="303"/>
        <v>12.25</v>
      </c>
      <c r="AB405" s="266">
        <v>43.11</v>
      </c>
      <c r="AC405" s="185">
        <f t="shared" si="304"/>
        <v>9</v>
      </c>
      <c r="AD405" s="86">
        <f t="shared" si="305"/>
        <v>9</v>
      </c>
      <c r="AE405" s="87">
        <f t="shared" si="306"/>
        <v>12.55</v>
      </c>
      <c r="AF405" s="88">
        <f t="shared" si="285"/>
        <v>12.55</v>
      </c>
      <c r="AG405" s="93">
        <f t="shared" ca="1" si="286"/>
        <v>125</v>
      </c>
      <c r="AH405" s="77">
        <f>IF(ISERROR(VLOOKUP(B405,'Notes Ecrit'!$A$2:$B$650,2,FALSE)),"ABI",(VLOOKUP(B405,'Notes Ecrit'!$A$2:$B$650,2,FALSE)))</f>
        <v>4.5</v>
      </c>
      <c r="AI405" s="88">
        <f t="shared" si="287"/>
        <v>4.5</v>
      </c>
      <c r="AJ405" s="94">
        <f t="shared" ca="1" si="288"/>
        <v>463</v>
      </c>
      <c r="AK405" s="307">
        <f t="shared" si="289"/>
        <v>8.5250000000000004</v>
      </c>
      <c r="AL405" s="209"/>
      <c r="AM405" s="209"/>
      <c r="AN405" s="209"/>
      <c r="AO405" s="209"/>
      <c r="AP405" s="209"/>
    </row>
    <row r="406" spans="1:42" s="209" customFormat="1" ht="16.5" customHeight="1" thickBot="1" x14ac:dyDescent="0.3">
      <c r="A406" s="266" t="s">
        <v>74</v>
      </c>
      <c r="B406" s="236">
        <v>21905210</v>
      </c>
      <c r="C406" s="238" t="s">
        <v>790</v>
      </c>
      <c r="D406" s="237" t="s">
        <v>791</v>
      </c>
      <c r="E406" s="196">
        <v>12</v>
      </c>
      <c r="F406" s="184">
        <f t="shared" si="290"/>
        <v>15.5</v>
      </c>
      <c r="G406" s="185">
        <f t="shared" si="291"/>
        <v>12</v>
      </c>
      <c r="H406" s="85">
        <f t="shared" si="292"/>
        <v>12</v>
      </c>
      <c r="I406" s="196">
        <v>3.46</v>
      </c>
      <c r="J406" s="185">
        <f t="shared" si="293"/>
        <v>17</v>
      </c>
      <c r="K406" s="196">
        <v>7.53</v>
      </c>
      <c r="L406" s="185">
        <f t="shared" si="294"/>
        <v>12</v>
      </c>
      <c r="M406" s="85">
        <f t="shared" si="295"/>
        <v>14.5</v>
      </c>
      <c r="N406" s="196">
        <v>29</v>
      </c>
      <c r="O406" s="197">
        <v>50</v>
      </c>
      <c r="P406" s="186">
        <f t="shared" si="296"/>
        <v>0.57999999999999996</v>
      </c>
      <c r="Q406" s="185">
        <f t="shared" si="297"/>
        <v>5.5</v>
      </c>
      <c r="R406" s="196">
        <v>28.6</v>
      </c>
      <c r="S406" s="185">
        <f t="shared" si="298"/>
        <v>4.5</v>
      </c>
      <c r="T406" s="85">
        <f t="shared" si="299"/>
        <v>10</v>
      </c>
      <c r="U406" s="187">
        <v>26.02</v>
      </c>
      <c r="V406" s="185">
        <f t="shared" si="300"/>
        <v>5.75</v>
      </c>
      <c r="W406" s="196">
        <v>2</v>
      </c>
      <c r="X406" s="185">
        <f t="shared" si="301"/>
        <v>3</v>
      </c>
      <c r="Y406" s="196">
        <v>0</v>
      </c>
      <c r="Z406" s="185">
        <f t="shared" si="302"/>
        <v>5</v>
      </c>
      <c r="AA406" s="85">
        <f t="shared" si="303"/>
        <v>13.75</v>
      </c>
      <c r="AB406" s="266">
        <v>56.92</v>
      </c>
      <c r="AC406" s="185">
        <f t="shared" si="304"/>
        <v>6</v>
      </c>
      <c r="AD406" s="86">
        <f t="shared" si="305"/>
        <v>6</v>
      </c>
      <c r="AE406" s="87">
        <f t="shared" si="306"/>
        <v>11.25</v>
      </c>
      <c r="AF406" s="88">
        <f t="shared" si="285"/>
        <v>11.25</v>
      </c>
      <c r="AG406" s="93">
        <f t="shared" ca="1" si="286"/>
        <v>297</v>
      </c>
      <c r="AH406" s="77">
        <f>IF(ISERROR(VLOOKUP(B406,'Notes Ecrit'!$A$2:$B$650,2,FALSE)),"ABI",(VLOOKUP(B406,'Notes Ecrit'!$A$2:$B$650,2,FALSE)))</f>
        <v>5</v>
      </c>
      <c r="AI406" s="88">
        <f t="shared" si="287"/>
        <v>5</v>
      </c>
      <c r="AJ406" s="94">
        <f t="shared" ca="1" si="288"/>
        <v>416</v>
      </c>
      <c r="AK406" s="307">
        <f t="shared" si="289"/>
        <v>8.125</v>
      </c>
      <c r="AL406" s="204"/>
      <c r="AM406" s="204"/>
      <c r="AN406" s="204"/>
      <c r="AO406" s="204"/>
      <c r="AP406" s="204"/>
    </row>
    <row r="407" spans="1:42" ht="16.5" customHeight="1" thickBot="1" x14ac:dyDescent="0.3">
      <c r="A407" s="266" t="s">
        <v>1026</v>
      </c>
      <c r="B407" s="236">
        <v>21911295</v>
      </c>
      <c r="C407" s="238" t="s">
        <v>792</v>
      </c>
      <c r="D407" s="237" t="s">
        <v>793</v>
      </c>
      <c r="E407" s="196">
        <v>14</v>
      </c>
      <c r="F407" s="184">
        <f t="shared" si="290"/>
        <v>16.5</v>
      </c>
      <c r="G407" s="185">
        <f t="shared" si="291"/>
        <v>11</v>
      </c>
      <c r="H407" s="85">
        <f t="shared" si="292"/>
        <v>11</v>
      </c>
      <c r="I407" s="196">
        <v>3.2</v>
      </c>
      <c r="J407" s="185">
        <f t="shared" si="293"/>
        <v>17</v>
      </c>
      <c r="K407" s="196">
        <v>9.9700000000000006</v>
      </c>
      <c r="L407" s="185">
        <f t="shared" si="294"/>
        <v>1</v>
      </c>
      <c r="M407" s="85">
        <f t="shared" si="295"/>
        <v>9</v>
      </c>
      <c r="N407" s="196">
        <v>72</v>
      </c>
      <c r="O407" s="197">
        <v>80</v>
      </c>
      <c r="P407" s="186">
        <f t="shared" si="296"/>
        <v>0.9</v>
      </c>
      <c r="Q407" s="185">
        <f t="shared" si="297"/>
        <v>5</v>
      </c>
      <c r="R407" s="196">
        <v>36.799999999999997</v>
      </c>
      <c r="S407" s="185">
        <f t="shared" si="298"/>
        <v>2</v>
      </c>
      <c r="T407" s="85">
        <f t="shared" si="299"/>
        <v>7</v>
      </c>
      <c r="U407" s="187">
        <v>31.3</v>
      </c>
      <c r="V407" s="185">
        <f t="shared" si="300"/>
        <v>2.25</v>
      </c>
      <c r="W407" s="196">
        <v>-18</v>
      </c>
      <c r="X407" s="185">
        <f t="shared" si="301"/>
        <v>0</v>
      </c>
      <c r="Y407" s="196">
        <v>8</v>
      </c>
      <c r="Z407" s="185">
        <f t="shared" si="302"/>
        <v>1</v>
      </c>
      <c r="AA407" s="85">
        <f t="shared" si="303"/>
        <v>3.25</v>
      </c>
      <c r="AB407" s="266">
        <v>37.770000000000003</v>
      </c>
      <c r="AC407" s="185">
        <f t="shared" si="304"/>
        <v>12</v>
      </c>
      <c r="AD407" s="86">
        <f t="shared" si="305"/>
        <v>12</v>
      </c>
      <c r="AE407" s="87">
        <f t="shared" si="306"/>
        <v>8.4499999999999993</v>
      </c>
      <c r="AF407" s="88">
        <f t="shared" si="285"/>
        <v>8.4499999999999993</v>
      </c>
      <c r="AG407" s="93">
        <f t="shared" ca="1" si="286"/>
        <v>534</v>
      </c>
      <c r="AH407" s="77">
        <f>IF(ISERROR(VLOOKUP(B407,'Notes Ecrit'!$A$2:$B$650,2,FALSE)),"ABI",(VLOOKUP(B407,'Notes Ecrit'!$A$2:$B$650,2,FALSE)))</f>
        <v>5.5</v>
      </c>
      <c r="AI407" s="88">
        <f t="shared" si="287"/>
        <v>5.5</v>
      </c>
      <c r="AJ407" s="94">
        <f t="shared" ca="1" si="288"/>
        <v>353</v>
      </c>
      <c r="AK407" s="307">
        <f t="shared" si="289"/>
        <v>6.9749999999999996</v>
      </c>
      <c r="AL407" s="207"/>
      <c r="AM407" s="207"/>
      <c r="AN407" s="207"/>
      <c r="AO407" s="207"/>
      <c r="AP407" s="207"/>
    </row>
    <row r="408" spans="1:42" s="198" customFormat="1" ht="16.5" customHeight="1" thickBot="1" x14ac:dyDescent="0.3">
      <c r="A408" s="266" t="s">
        <v>1026</v>
      </c>
      <c r="B408" s="236">
        <v>21910833</v>
      </c>
      <c r="C408" s="238" t="s">
        <v>794</v>
      </c>
      <c r="D408" s="237" t="s">
        <v>795</v>
      </c>
      <c r="E408" s="196">
        <v>13</v>
      </c>
      <c r="F408" s="184">
        <f t="shared" si="290"/>
        <v>16</v>
      </c>
      <c r="G408" s="185">
        <f t="shared" si="291"/>
        <v>10</v>
      </c>
      <c r="H408" s="85">
        <f t="shared" si="292"/>
        <v>10</v>
      </c>
      <c r="I408" s="196">
        <v>3.77</v>
      </c>
      <c r="J408" s="185">
        <f t="shared" si="293"/>
        <v>7</v>
      </c>
      <c r="K408" s="196">
        <v>8.24</v>
      </c>
      <c r="L408" s="185">
        <f t="shared" si="294"/>
        <v>1</v>
      </c>
      <c r="M408" s="85">
        <f t="shared" si="295"/>
        <v>4</v>
      </c>
      <c r="N408" s="196">
        <v>51</v>
      </c>
      <c r="O408" s="197">
        <v>87</v>
      </c>
      <c r="P408" s="186">
        <f t="shared" si="296"/>
        <v>0.58620689655172409</v>
      </c>
      <c r="Q408" s="185">
        <f t="shared" si="297"/>
        <v>3</v>
      </c>
      <c r="R408" s="196">
        <v>24.1</v>
      </c>
      <c r="S408" s="185">
        <f t="shared" si="298"/>
        <v>0</v>
      </c>
      <c r="T408" s="85">
        <f t="shared" si="299"/>
        <v>3</v>
      </c>
      <c r="U408" s="187">
        <v>29.73</v>
      </c>
      <c r="V408" s="185">
        <f t="shared" si="300"/>
        <v>3</v>
      </c>
      <c r="W408" s="196">
        <v>0</v>
      </c>
      <c r="X408" s="185">
        <f t="shared" si="301"/>
        <v>2.5</v>
      </c>
      <c r="Y408" s="196">
        <v>6</v>
      </c>
      <c r="Z408" s="185">
        <f t="shared" si="302"/>
        <v>2</v>
      </c>
      <c r="AA408" s="85">
        <f t="shared" si="303"/>
        <v>7.5</v>
      </c>
      <c r="AB408" s="266">
        <v>0</v>
      </c>
      <c r="AC408" s="185">
        <f t="shared" si="304"/>
        <v>0</v>
      </c>
      <c r="AD408" s="86">
        <f t="shared" si="305"/>
        <v>0</v>
      </c>
      <c r="AE408" s="87">
        <f t="shared" si="306"/>
        <v>4.9000000000000004</v>
      </c>
      <c r="AF408" s="88">
        <f t="shared" si="285"/>
        <v>4.9000000000000004</v>
      </c>
      <c r="AG408" s="93">
        <f t="shared" ca="1" si="286"/>
        <v>577</v>
      </c>
      <c r="AH408" s="77">
        <f>IF(ISERROR(VLOOKUP(B408,'Notes Ecrit'!$A$2:$B$650,2,FALSE)),"ABI",(VLOOKUP(B408,'Notes Ecrit'!$A$2:$B$650,2,FALSE)))</f>
        <v>6.5</v>
      </c>
      <c r="AI408" s="88">
        <f t="shared" si="287"/>
        <v>6.5</v>
      </c>
      <c r="AJ408" s="94">
        <f t="shared" ca="1" si="288"/>
        <v>238</v>
      </c>
      <c r="AK408" s="307">
        <f t="shared" si="289"/>
        <v>5.7</v>
      </c>
    </row>
    <row r="409" spans="1:42" ht="16.5" customHeight="1" thickBot="1" x14ac:dyDescent="0.3">
      <c r="A409" s="266" t="s">
        <v>1026</v>
      </c>
      <c r="B409" s="236">
        <v>21907636</v>
      </c>
      <c r="C409" s="238" t="s">
        <v>796</v>
      </c>
      <c r="D409" s="237" t="s">
        <v>248</v>
      </c>
      <c r="E409" s="196">
        <v>20</v>
      </c>
      <c r="F409" s="184">
        <f t="shared" si="290"/>
        <v>19.5</v>
      </c>
      <c r="G409" s="185">
        <f t="shared" si="291"/>
        <v>17</v>
      </c>
      <c r="H409" s="85">
        <f t="shared" si="292"/>
        <v>17</v>
      </c>
      <c r="I409" s="196">
        <v>3.03</v>
      </c>
      <c r="J409" s="185">
        <f t="shared" si="293"/>
        <v>20</v>
      </c>
      <c r="K409" s="196">
        <v>6.53</v>
      </c>
      <c r="L409" s="185">
        <f t="shared" si="294"/>
        <v>13</v>
      </c>
      <c r="M409" s="85">
        <f t="shared" si="295"/>
        <v>16.5</v>
      </c>
      <c r="N409" s="196">
        <v>81</v>
      </c>
      <c r="O409" s="197">
        <v>75</v>
      </c>
      <c r="P409" s="186">
        <f t="shared" si="296"/>
        <v>1.08</v>
      </c>
      <c r="Q409" s="185">
        <f t="shared" si="297"/>
        <v>5.5</v>
      </c>
      <c r="R409" s="196">
        <v>41</v>
      </c>
      <c r="S409" s="185">
        <f t="shared" si="298"/>
        <v>3.5</v>
      </c>
      <c r="T409" s="85">
        <f t="shared" si="299"/>
        <v>9</v>
      </c>
      <c r="U409" s="187">
        <v>24.22</v>
      </c>
      <c r="V409" s="185">
        <f t="shared" si="300"/>
        <v>5.75</v>
      </c>
      <c r="W409" s="196">
        <v>-10</v>
      </c>
      <c r="X409" s="185">
        <f t="shared" si="301"/>
        <v>0.75</v>
      </c>
      <c r="Y409" s="196">
        <v>4</v>
      </c>
      <c r="Z409" s="185">
        <f t="shared" si="302"/>
        <v>3</v>
      </c>
      <c r="AA409" s="85">
        <f t="shared" si="303"/>
        <v>9.5</v>
      </c>
      <c r="AB409" s="266">
        <v>35.28</v>
      </c>
      <c r="AC409" s="185">
        <f t="shared" si="304"/>
        <v>13</v>
      </c>
      <c r="AD409" s="86">
        <f t="shared" si="305"/>
        <v>13</v>
      </c>
      <c r="AE409" s="87">
        <f t="shared" si="306"/>
        <v>13</v>
      </c>
      <c r="AF409" s="88">
        <f t="shared" si="285"/>
        <v>13</v>
      </c>
      <c r="AG409" s="93">
        <f t="shared" ca="1" si="286"/>
        <v>86</v>
      </c>
      <c r="AH409" s="77">
        <f>IF(ISERROR(VLOOKUP(B409,'Notes Ecrit'!$A$2:$B$650,2,FALSE)),"ABI",(VLOOKUP(B409,'Notes Ecrit'!$A$2:$B$650,2,FALSE)))</f>
        <v>7</v>
      </c>
      <c r="AI409" s="88">
        <f t="shared" si="287"/>
        <v>7</v>
      </c>
      <c r="AJ409" s="94">
        <f t="shared" ca="1" si="288"/>
        <v>183</v>
      </c>
      <c r="AK409" s="307">
        <f t="shared" si="289"/>
        <v>10</v>
      </c>
    </row>
    <row r="410" spans="1:42" ht="16.5" customHeight="1" thickBot="1" x14ac:dyDescent="0.3">
      <c r="A410" s="266" t="s">
        <v>1026</v>
      </c>
      <c r="B410" s="236">
        <v>21908055</v>
      </c>
      <c r="C410" s="238" t="s">
        <v>797</v>
      </c>
      <c r="D410" s="237" t="s">
        <v>798</v>
      </c>
      <c r="E410" s="196">
        <v>20</v>
      </c>
      <c r="F410" s="184">
        <f t="shared" si="290"/>
        <v>19.5</v>
      </c>
      <c r="G410" s="185">
        <f t="shared" si="291"/>
        <v>17</v>
      </c>
      <c r="H410" s="85">
        <f t="shared" si="292"/>
        <v>17</v>
      </c>
      <c r="I410" s="196">
        <v>3.03</v>
      </c>
      <c r="J410" s="185">
        <f t="shared" si="293"/>
        <v>20</v>
      </c>
      <c r="K410" s="196">
        <v>6.46</v>
      </c>
      <c r="L410" s="185">
        <f t="shared" si="294"/>
        <v>14</v>
      </c>
      <c r="M410" s="85">
        <f t="shared" si="295"/>
        <v>17</v>
      </c>
      <c r="N410" s="196">
        <v>46</v>
      </c>
      <c r="O410" s="197">
        <v>62</v>
      </c>
      <c r="P410" s="186">
        <f t="shared" si="296"/>
        <v>0.74193548387096775</v>
      </c>
      <c r="Q410" s="185">
        <f t="shared" si="297"/>
        <v>4</v>
      </c>
      <c r="R410" s="196">
        <v>45.3</v>
      </c>
      <c r="S410" s="185">
        <f t="shared" si="298"/>
        <v>4.5</v>
      </c>
      <c r="T410" s="85">
        <f t="shared" si="299"/>
        <v>8.5</v>
      </c>
      <c r="U410" s="187">
        <v>23.44</v>
      </c>
      <c r="V410" s="185">
        <f t="shared" si="300"/>
        <v>6.25</v>
      </c>
      <c r="W410" s="196">
        <v>-10</v>
      </c>
      <c r="X410" s="185">
        <f t="shared" si="301"/>
        <v>0.75</v>
      </c>
      <c r="Y410" s="196">
        <v>8</v>
      </c>
      <c r="Z410" s="185">
        <f t="shared" si="302"/>
        <v>1</v>
      </c>
      <c r="AA410" s="85">
        <f t="shared" si="303"/>
        <v>8</v>
      </c>
      <c r="AB410" s="266">
        <v>53.73</v>
      </c>
      <c r="AC410" s="185">
        <f t="shared" si="304"/>
        <v>4</v>
      </c>
      <c r="AD410" s="86">
        <f t="shared" si="305"/>
        <v>4</v>
      </c>
      <c r="AE410" s="87">
        <f t="shared" si="306"/>
        <v>10.9</v>
      </c>
      <c r="AF410" s="88">
        <f t="shared" si="285"/>
        <v>10.9</v>
      </c>
      <c r="AG410" s="93">
        <f t="shared" ca="1" si="286"/>
        <v>335</v>
      </c>
      <c r="AH410" s="77">
        <f>IF(ISERROR(VLOOKUP(B410,'Notes Ecrit'!$A$2:$B$650,2,FALSE)),"ABI",(VLOOKUP(B410,'Notes Ecrit'!$A$2:$B$650,2,FALSE)))</f>
        <v>9</v>
      </c>
      <c r="AI410" s="88">
        <f t="shared" si="287"/>
        <v>9</v>
      </c>
      <c r="AJ410" s="94">
        <f t="shared" ca="1" si="288"/>
        <v>58</v>
      </c>
      <c r="AK410" s="307">
        <f t="shared" si="289"/>
        <v>9.9499999999999993</v>
      </c>
    </row>
    <row r="411" spans="1:42" s="207" customFormat="1" ht="16.5" customHeight="1" thickBot="1" x14ac:dyDescent="0.3">
      <c r="A411" s="266" t="s">
        <v>1026</v>
      </c>
      <c r="B411" s="236">
        <v>21902694</v>
      </c>
      <c r="C411" s="238" t="s">
        <v>799</v>
      </c>
      <c r="D411" s="237" t="s">
        <v>138</v>
      </c>
      <c r="E411" s="196">
        <v>20</v>
      </c>
      <c r="F411" s="184">
        <f t="shared" si="290"/>
        <v>19.5</v>
      </c>
      <c r="G411" s="185">
        <f t="shared" si="291"/>
        <v>17</v>
      </c>
      <c r="H411" s="85">
        <f t="shared" si="292"/>
        <v>17</v>
      </c>
      <c r="I411" s="196">
        <v>3.09</v>
      </c>
      <c r="J411" s="185">
        <f t="shared" si="293"/>
        <v>19</v>
      </c>
      <c r="K411" s="196">
        <v>6.66</v>
      </c>
      <c r="L411" s="185">
        <f t="shared" si="294"/>
        <v>12</v>
      </c>
      <c r="M411" s="85">
        <f t="shared" si="295"/>
        <v>15.5</v>
      </c>
      <c r="N411" s="196">
        <v>70</v>
      </c>
      <c r="O411" s="197">
        <v>65</v>
      </c>
      <c r="P411" s="186">
        <f t="shared" si="296"/>
        <v>1.0769230769230769</v>
      </c>
      <c r="Q411" s="185">
        <f t="shared" si="297"/>
        <v>5.5</v>
      </c>
      <c r="R411" s="196">
        <v>49.7</v>
      </c>
      <c r="S411" s="185">
        <f t="shared" si="298"/>
        <v>5.5</v>
      </c>
      <c r="T411" s="85">
        <f t="shared" si="299"/>
        <v>11</v>
      </c>
      <c r="U411" s="187">
        <v>24.89</v>
      </c>
      <c r="V411" s="185">
        <f t="shared" si="300"/>
        <v>5.5</v>
      </c>
      <c r="W411" s="196">
        <v>9</v>
      </c>
      <c r="X411" s="185">
        <f t="shared" si="301"/>
        <v>4</v>
      </c>
      <c r="Y411" s="196">
        <v>2</v>
      </c>
      <c r="Z411" s="185">
        <f t="shared" si="302"/>
        <v>4</v>
      </c>
      <c r="AA411" s="85">
        <f t="shared" si="303"/>
        <v>13.5</v>
      </c>
      <c r="AB411" s="266">
        <v>40.53</v>
      </c>
      <c r="AC411" s="185">
        <f t="shared" si="304"/>
        <v>10</v>
      </c>
      <c r="AD411" s="86">
        <f t="shared" si="305"/>
        <v>10</v>
      </c>
      <c r="AE411" s="87">
        <f t="shared" si="306"/>
        <v>13.4</v>
      </c>
      <c r="AF411" s="88">
        <f t="shared" si="285"/>
        <v>13.4</v>
      </c>
      <c r="AG411" s="93">
        <f t="shared" ca="1" si="286"/>
        <v>50</v>
      </c>
      <c r="AH411" s="77">
        <f>IF(ISERROR(VLOOKUP(B411,'Notes Ecrit'!$A$2:$B$650,2,FALSE)),"ABI",(VLOOKUP(B411,'Notes Ecrit'!$A$2:$B$650,2,FALSE)))</f>
        <v>8</v>
      </c>
      <c r="AI411" s="88">
        <f t="shared" si="287"/>
        <v>8</v>
      </c>
      <c r="AJ411" s="94">
        <f t="shared" ca="1" si="288"/>
        <v>109</v>
      </c>
      <c r="AK411" s="307">
        <f t="shared" si="289"/>
        <v>10.7</v>
      </c>
      <c r="AL411" s="26"/>
      <c r="AM411" s="26"/>
      <c r="AN411" s="26"/>
      <c r="AO411" s="26"/>
      <c r="AP411" s="26"/>
    </row>
    <row r="412" spans="1:42" s="207" customFormat="1" ht="16.5" customHeight="1" thickBot="1" x14ac:dyDescent="0.3">
      <c r="A412" s="266" t="s">
        <v>1026</v>
      </c>
      <c r="B412" s="193">
        <v>21908512</v>
      </c>
      <c r="C412" s="208" t="s">
        <v>800</v>
      </c>
      <c r="D412" s="203" t="s">
        <v>556</v>
      </c>
      <c r="E412" s="196">
        <v>17</v>
      </c>
      <c r="F412" s="184">
        <f t="shared" si="290"/>
        <v>18</v>
      </c>
      <c r="G412" s="185">
        <f t="shared" si="291"/>
        <v>14</v>
      </c>
      <c r="H412" s="85">
        <f t="shared" si="292"/>
        <v>14</v>
      </c>
      <c r="I412" s="196">
        <v>3</v>
      </c>
      <c r="J412" s="185">
        <f t="shared" si="293"/>
        <v>20</v>
      </c>
      <c r="K412" s="196">
        <v>6.49</v>
      </c>
      <c r="L412" s="185">
        <f t="shared" si="294"/>
        <v>13</v>
      </c>
      <c r="M412" s="85">
        <f t="shared" si="295"/>
        <v>16.5</v>
      </c>
      <c r="N412" s="196">
        <v>93</v>
      </c>
      <c r="O412" s="197">
        <v>80</v>
      </c>
      <c r="P412" s="186">
        <f t="shared" si="296"/>
        <v>1.1625000000000001</v>
      </c>
      <c r="Q412" s="185">
        <f t="shared" si="297"/>
        <v>6</v>
      </c>
      <c r="R412" s="196">
        <v>47.4</v>
      </c>
      <c r="S412" s="185">
        <f t="shared" si="298"/>
        <v>5</v>
      </c>
      <c r="T412" s="85">
        <f t="shared" si="299"/>
        <v>11</v>
      </c>
      <c r="U412" s="187">
        <v>23.69</v>
      </c>
      <c r="V412" s="185">
        <f t="shared" si="300"/>
        <v>6</v>
      </c>
      <c r="W412" s="196">
        <v>-10</v>
      </c>
      <c r="X412" s="185">
        <f t="shared" si="301"/>
        <v>0.75</v>
      </c>
      <c r="Y412" s="196">
        <v>1</v>
      </c>
      <c r="Z412" s="185">
        <f t="shared" si="302"/>
        <v>4.5</v>
      </c>
      <c r="AA412" s="85">
        <f t="shared" si="303"/>
        <v>11.25</v>
      </c>
      <c r="AB412" s="266">
        <v>37.32</v>
      </c>
      <c r="AC412" s="185">
        <f t="shared" si="304"/>
        <v>12</v>
      </c>
      <c r="AD412" s="86">
        <f t="shared" si="305"/>
        <v>12</v>
      </c>
      <c r="AE412" s="87">
        <f t="shared" si="306"/>
        <v>12.95</v>
      </c>
      <c r="AF412" s="88">
        <f t="shared" si="285"/>
        <v>12.95</v>
      </c>
      <c r="AG412" s="93">
        <f t="shared" ca="1" si="286"/>
        <v>92</v>
      </c>
      <c r="AH412" s="77">
        <f>IF(ISERROR(VLOOKUP(B412,'Notes Ecrit'!$A$2:$B$650,2,FALSE)),"ABI",(VLOOKUP(B412,'Notes Ecrit'!$A$2:$B$650,2,FALSE)))</f>
        <v>7</v>
      </c>
      <c r="AI412" s="88">
        <f t="shared" si="287"/>
        <v>7</v>
      </c>
      <c r="AJ412" s="94">
        <f t="shared" ca="1" si="288"/>
        <v>183</v>
      </c>
      <c r="AK412" s="307">
        <f t="shared" si="289"/>
        <v>9.9749999999999996</v>
      </c>
      <c r="AL412" s="26"/>
      <c r="AM412" s="26"/>
      <c r="AN412" s="26"/>
      <c r="AO412" s="26"/>
      <c r="AP412" s="26"/>
    </row>
    <row r="413" spans="1:42" ht="16.5" customHeight="1" thickBot="1" x14ac:dyDescent="0.3">
      <c r="A413" s="266" t="s">
        <v>74</v>
      </c>
      <c r="B413" s="193">
        <v>21905269</v>
      </c>
      <c r="C413" s="208" t="s">
        <v>803</v>
      </c>
      <c r="D413" s="203" t="s">
        <v>804</v>
      </c>
      <c r="E413" s="196">
        <v>16</v>
      </c>
      <c r="F413" s="184">
        <f t="shared" si="290"/>
        <v>17.5</v>
      </c>
      <c r="G413" s="185">
        <f t="shared" si="291"/>
        <v>16</v>
      </c>
      <c r="H413" s="85">
        <f t="shared" si="292"/>
        <v>16</v>
      </c>
      <c r="I413" s="196">
        <v>3.45</v>
      </c>
      <c r="J413" s="185">
        <f t="shared" si="293"/>
        <v>17</v>
      </c>
      <c r="K413" s="196">
        <v>7.5</v>
      </c>
      <c r="L413" s="185">
        <f t="shared" si="294"/>
        <v>12</v>
      </c>
      <c r="M413" s="85">
        <f t="shared" si="295"/>
        <v>14.5</v>
      </c>
      <c r="N413" s="196">
        <v>35</v>
      </c>
      <c r="O413" s="197">
        <v>57</v>
      </c>
      <c r="P413" s="186">
        <f t="shared" si="296"/>
        <v>0.61403508771929827</v>
      </c>
      <c r="Q413" s="185">
        <f t="shared" si="297"/>
        <v>6</v>
      </c>
      <c r="R413" s="196">
        <v>29.8</v>
      </c>
      <c r="S413" s="185">
        <f t="shared" si="298"/>
        <v>4.5</v>
      </c>
      <c r="T413" s="85">
        <f t="shared" si="299"/>
        <v>10.5</v>
      </c>
      <c r="U413" s="187">
        <v>27.18</v>
      </c>
      <c r="V413" s="185">
        <f t="shared" si="300"/>
        <v>5.25</v>
      </c>
      <c r="W413" s="196">
        <v>3</v>
      </c>
      <c r="X413" s="185">
        <f t="shared" si="301"/>
        <v>3.25</v>
      </c>
      <c r="Y413" s="196">
        <v>3</v>
      </c>
      <c r="Z413" s="185">
        <f t="shared" si="302"/>
        <v>3.5</v>
      </c>
      <c r="AA413" s="85">
        <f t="shared" si="303"/>
        <v>12</v>
      </c>
      <c r="AB413" s="266">
        <v>54.63</v>
      </c>
      <c r="AC413" s="185">
        <f t="shared" si="304"/>
        <v>7</v>
      </c>
      <c r="AD413" s="86">
        <f t="shared" si="305"/>
        <v>7</v>
      </c>
      <c r="AE413" s="87">
        <f t="shared" si="306"/>
        <v>12</v>
      </c>
      <c r="AF413" s="88">
        <f t="shared" si="285"/>
        <v>12</v>
      </c>
      <c r="AG413" s="93">
        <f t="shared" ca="1" si="286"/>
        <v>192</v>
      </c>
      <c r="AH413" s="77">
        <f>IF(ISERROR(VLOOKUP(B413,'Notes Ecrit'!$A$2:$B$650,2,FALSE)),"ABI",(VLOOKUP(B413,'Notes Ecrit'!$A$2:$B$650,2,FALSE)))</f>
        <v>3.5</v>
      </c>
      <c r="AI413" s="88">
        <f t="shared" si="287"/>
        <v>3.5</v>
      </c>
      <c r="AJ413" s="94">
        <f t="shared" ca="1" si="288"/>
        <v>529</v>
      </c>
      <c r="AK413" s="307">
        <f t="shared" si="289"/>
        <v>7.75</v>
      </c>
      <c r="AL413" s="209"/>
      <c r="AM413" s="209"/>
      <c r="AN413" s="209"/>
      <c r="AO413" s="209"/>
      <c r="AP413" s="209"/>
    </row>
    <row r="414" spans="1:42" s="207" customFormat="1" ht="16.5" customHeight="1" thickBot="1" x14ac:dyDescent="0.3">
      <c r="A414" s="266" t="s">
        <v>74</v>
      </c>
      <c r="B414" s="236">
        <v>21913673</v>
      </c>
      <c r="C414" s="238" t="s">
        <v>805</v>
      </c>
      <c r="D414" s="237" t="s">
        <v>187</v>
      </c>
      <c r="E414" s="196">
        <v>10</v>
      </c>
      <c r="F414" s="184">
        <f t="shared" si="290"/>
        <v>14.5</v>
      </c>
      <c r="G414" s="185">
        <f t="shared" si="291"/>
        <v>10</v>
      </c>
      <c r="H414" s="85">
        <f t="shared" si="292"/>
        <v>10</v>
      </c>
      <c r="I414" s="196">
        <v>3.34</v>
      </c>
      <c r="J414" s="185">
        <f t="shared" si="293"/>
        <v>19</v>
      </c>
      <c r="K414" s="196">
        <v>7.34</v>
      </c>
      <c r="L414" s="185">
        <f t="shared" si="294"/>
        <v>14</v>
      </c>
      <c r="M414" s="85">
        <f t="shared" si="295"/>
        <v>16.5</v>
      </c>
      <c r="N414" s="196">
        <v>29</v>
      </c>
      <c r="O414" s="197">
        <v>61</v>
      </c>
      <c r="P414" s="186">
        <f t="shared" si="296"/>
        <v>0.47540983606557374</v>
      </c>
      <c r="Q414" s="185">
        <f t="shared" si="297"/>
        <v>4.5</v>
      </c>
      <c r="R414" s="196">
        <v>38.6</v>
      </c>
      <c r="S414" s="185">
        <f t="shared" si="298"/>
        <v>7</v>
      </c>
      <c r="T414" s="85">
        <f t="shared" si="299"/>
        <v>11.5</v>
      </c>
      <c r="U414" s="187">
        <v>30.02</v>
      </c>
      <c r="V414" s="185">
        <f t="shared" si="300"/>
        <v>3.75</v>
      </c>
      <c r="W414" s="196">
        <v>1</v>
      </c>
      <c r="X414" s="185">
        <f t="shared" si="301"/>
        <v>2.75</v>
      </c>
      <c r="Y414" s="196">
        <v>3</v>
      </c>
      <c r="Z414" s="185">
        <f t="shared" si="302"/>
        <v>3.5</v>
      </c>
      <c r="AA414" s="85">
        <f t="shared" si="303"/>
        <v>10</v>
      </c>
      <c r="AB414" s="266">
        <v>49.07</v>
      </c>
      <c r="AC414" s="185">
        <f t="shared" si="304"/>
        <v>9</v>
      </c>
      <c r="AD414" s="86">
        <f t="shared" si="305"/>
        <v>9</v>
      </c>
      <c r="AE414" s="87">
        <f t="shared" si="306"/>
        <v>11.4</v>
      </c>
      <c r="AF414" s="88">
        <f t="shared" si="285"/>
        <v>11.4</v>
      </c>
      <c r="AG414" s="93">
        <f t="shared" ca="1" si="286"/>
        <v>270</v>
      </c>
      <c r="AH414" s="77">
        <f>IF(ISERROR(VLOOKUP(B414,'Notes Ecrit'!$A$2:$B$650,2,FALSE)),"ABI",(VLOOKUP(B414,'Notes Ecrit'!$A$2:$B$650,2,FALSE)))</f>
        <v>4</v>
      </c>
      <c r="AI414" s="88">
        <f t="shared" si="287"/>
        <v>4</v>
      </c>
      <c r="AJ414" s="94">
        <f t="shared" ca="1" si="288"/>
        <v>489</v>
      </c>
      <c r="AK414" s="307">
        <f t="shared" si="289"/>
        <v>7.7</v>
      </c>
      <c r="AL414" s="209"/>
      <c r="AM414" s="209"/>
      <c r="AN414" s="209"/>
      <c r="AO414" s="209"/>
      <c r="AP414" s="209"/>
    </row>
    <row r="415" spans="1:42" ht="16.5" hidden="1" customHeight="1" thickBot="1" x14ac:dyDescent="0.3">
      <c r="A415" s="266" t="s">
        <v>1026</v>
      </c>
      <c r="B415" s="236">
        <v>21716195</v>
      </c>
      <c r="C415" s="238" t="s">
        <v>273</v>
      </c>
      <c r="D415" s="237" t="s">
        <v>274</v>
      </c>
      <c r="E415" s="196" t="s">
        <v>329</v>
      </c>
      <c r="F415" s="184" t="str">
        <f t="shared" si="290"/>
        <v>ABI</v>
      </c>
      <c r="G415" s="185">
        <f t="shared" si="291"/>
        <v>0</v>
      </c>
      <c r="H415" s="85">
        <f t="shared" si="292"/>
        <v>0</v>
      </c>
      <c r="I415" s="196" t="s">
        <v>329</v>
      </c>
      <c r="J415" s="185">
        <f t="shared" si="293"/>
        <v>0</v>
      </c>
      <c r="K415" s="196" t="s">
        <v>329</v>
      </c>
      <c r="L415" s="185">
        <f t="shared" si="294"/>
        <v>0</v>
      </c>
      <c r="M415" s="85">
        <f t="shared" si="295"/>
        <v>0</v>
      </c>
      <c r="N415" s="196" t="s">
        <v>329</v>
      </c>
      <c r="O415" s="197"/>
      <c r="P415" s="186">
        <f t="shared" si="296"/>
        <v>0</v>
      </c>
      <c r="Q415" s="185">
        <f t="shared" si="297"/>
        <v>0</v>
      </c>
      <c r="R415" s="196" t="s">
        <v>329</v>
      </c>
      <c r="S415" s="185">
        <f t="shared" si="298"/>
        <v>0</v>
      </c>
      <c r="T415" s="85">
        <f t="shared" si="299"/>
        <v>0</v>
      </c>
      <c r="U415" s="187" t="s">
        <v>329</v>
      </c>
      <c r="V415" s="185">
        <f t="shared" si="300"/>
        <v>0</v>
      </c>
      <c r="W415" s="196" t="s">
        <v>329</v>
      </c>
      <c r="X415" s="185">
        <f t="shared" si="301"/>
        <v>0</v>
      </c>
      <c r="Y415" s="196" t="s">
        <v>329</v>
      </c>
      <c r="Z415" s="185">
        <f t="shared" si="302"/>
        <v>0</v>
      </c>
      <c r="AA415" s="85">
        <f t="shared" si="303"/>
        <v>0</v>
      </c>
      <c r="AB415" s="266" t="s">
        <v>329</v>
      </c>
      <c r="AC415" s="185">
        <f t="shared" si="304"/>
        <v>0</v>
      </c>
      <c r="AD415" s="86">
        <f t="shared" si="305"/>
        <v>0</v>
      </c>
      <c r="AE415" s="87">
        <f t="shared" si="306"/>
        <v>0</v>
      </c>
      <c r="AF415" s="88">
        <f t="shared" si="285"/>
        <v>0</v>
      </c>
      <c r="AG415" s="93">
        <f t="shared" ca="1" si="286"/>
        <v>584</v>
      </c>
      <c r="AH415" s="77" t="str">
        <f>IF(ISERROR(VLOOKUP(B415,'Notes Ecrit'!$A$2:$B$650,2,FALSE)),"ABI",(VLOOKUP(B415,'Notes Ecrit'!$A$2:$B$650,2,FALSE)))</f>
        <v>ABI</v>
      </c>
      <c r="AI415" s="88">
        <f t="shared" si="287"/>
        <v>0</v>
      </c>
      <c r="AJ415" s="94">
        <f t="shared" ca="1" si="288"/>
        <v>591</v>
      </c>
      <c r="AK415" s="307" t="str">
        <f t="shared" si="289"/>
        <v>DEF</v>
      </c>
      <c r="AL415" s="198"/>
      <c r="AM415" s="198"/>
      <c r="AN415" s="198"/>
      <c r="AO415" s="198"/>
      <c r="AP415" s="198"/>
    </row>
    <row r="416" spans="1:42" ht="16.5" customHeight="1" thickBot="1" x14ac:dyDescent="0.3">
      <c r="A416" s="266" t="s">
        <v>1026</v>
      </c>
      <c r="B416" s="193">
        <v>21909508</v>
      </c>
      <c r="C416" s="208" t="s">
        <v>807</v>
      </c>
      <c r="D416" s="203" t="s">
        <v>808</v>
      </c>
      <c r="E416" s="196">
        <v>17</v>
      </c>
      <c r="F416" s="184">
        <f t="shared" si="290"/>
        <v>18</v>
      </c>
      <c r="G416" s="185">
        <f t="shared" si="291"/>
        <v>14</v>
      </c>
      <c r="H416" s="85">
        <f t="shared" si="292"/>
        <v>14</v>
      </c>
      <c r="I416" s="196">
        <v>3.06</v>
      </c>
      <c r="J416" s="185">
        <f t="shared" si="293"/>
        <v>19</v>
      </c>
      <c r="K416" s="196">
        <v>6.42</v>
      </c>
      <c r="L416" s="185">
        <f t="shared" si="294"/>
        <v>14</v>
      </c>
      <c r="M416" s="85">
        <f t="shared" si="295"/>
        <v>16.5</v>
      </c>
      <c r="N416" s="196">
        <v>0</v>
      </c>
      <c r="O416" s="197">
        <v>66</v>
      </c>
      <c r="P416" s="186">
        <f t="shared" si="296"/>
        <v>0</v>
      </c>
      <c r="Q416" s="185">
        <f t="shared" si="297"/>
        <v>0</v>
      </c>
      <c r="R416" s="196">
        <v>55.5</v>
      </c>
      <c r="S416" s="185">
        <f t="shared" si="298"/>
        <v>7</v>
      </c>
      <c r="T416" s="85">
        <f t="shared" si="299"/>
        <v>7</v>
      </c>
      <c r="U416" s="187">
        <v>20.84</v>
      </c>
      <c r="V416" s="185">
        <f t="shared" si="300"/>
        <v>7.5</v>
      </c>
      <c r="W416" s="196">
        <v>1</v>
      </c>
      <c r="X416" s="185">
        <f t="shared" si="301"/>
        <v>2.75</v>
      </c>
      <c r="Y416" s="196">
        <v>2</v>
      </c>
      <c r="Z416" s="185">
        <f t="shared" si="302"/>
        <v>4</v>
      </c>
      <c r="AA416" s="85">
        <f t="shared" si="303"/>
        <v>14.25</v>
      </c>
      <c r="AB416" s="266" t="s">
        <v>329</v>
      </c>
      <c r="AC416" s="185">
        <f t="shared" si="304"/>
        <v>0</v>
      </c>
      <c r="AD416" s="86">
        <f t="shared" si="305"/>
        <v>0</v>
      </c>
      <c r="AE416" s="87">
        <f t="shared" si="306"/>
        <v>10.35</v>
      </c>
      <c r="AF416" s="88">
        <f t="shared" si="285"/>
        <v>10.35</v>
      </c>
      <c r="AG416" s="93">
        <f t="shared" ca="1" si="286"/>
        <v>397</v>
      </c>
      <c r="AH416" s="77">
        <f>IF(ISERROR(VLOOKUP(B416,'Notes Ecrit'!$A$2:$B$650,2,FALSE)),"ABI",(VLOOKUP(B416,'Notes Ecrit'!$A$2:$B$650,2,FALSE)))</f>
        <v>3.5</v>
      </c>
      <c r="AI416" s="88">
        <f t="shared" si="287"/>
        <v>3.5</v>
      </c>
      <c r="AJ416" s="94">
        <f t="shared" ca="1" si="288"/>
        <v>529</v>
      </c>
      <c r="AK416" s="307">
        <f t="shared" si="289"/>
        <v>6.9249999999999998</v>
      </c>
      <c r="AL416" s="198"/>
      <c r="AM416" s="198"/>
      <c r="AN416" s="198"/>
      <c r="AO416" s="198"/>
      <c r="AP416" s="198"/>
    </row>
    <row r="417" spans="1:42" s="198" customFormat="1" ht="16.5" hidden="1" customHeight="1" thickBot="1" x14ac:dyDescent="0.3">
      <c r="A417" s="266" t="s">
        <v>1026</v>
      </c>
      <c r="B417" s="236">
        <v>21909155</v>
      </c>
      <c r="C417" s="238" t="s">
        <v>801</v>
      </c>
      <c r="D417" s="237" t="s">
        <v>802</v>
      </c>
      <c r="E417" s="196" t="s">
        <v>329</v>
      </c>
      <c r="F417" s="184" t="str">
        <f t="shared" si="290"/>
        <v>ABI</v>
      </c>
      <c r="G417" s="185">
        <f t="shared" si="291"/>
        <v>0</v>
      </c>
      <c r="H417" s="85">
        <f t="shared" si="292"/>
        <v>0</v>
      </c>
      <c r="I417" s="196" t="s">
        <v>329</v>
      </c>
      <c r="J417" s="185">
        <f t="shared" si="293"/>
        <v>0</v>
      </c>
      <c r="K417" s="196" t="s">
        <v>329</v>
      </c>
      <c r="L417" s="185">
        <f t="shared" si="294"/>
        <v>0</v>
      </c>
      <c r="M417" s="85">
        <f t="shared" si="295"/>
        <v>0</v>
      </c>
      <c r="N417" s="196" t="s">
        <v>329</v>
      </c>
      <c r="O417" s="197"/>
      <c r="P417" s="186">
        <f t="shared" si="296"/>
        <v>0</v>
      </c>
      <c r="Q417" s="185">
        <f t="shared" si="297"/>
        <v>0</v>
      </c>
      <c r="R417" s="196" t="s">
        <v>329</v>
      </c>
      <c r="S417" s="185">
        <f t="shared" si="298"/>
        <v>0</v>
      </c>
      <c r="T417" s="85">
        <f t="shared" si="299"/>
        <v>0</v>
      </c>
      <c r="U417" s="187" t="s">
        <v>329</v>
      </c>
      <c r="V417" s="185">
        <f t="shared" si="300"/>
        <v>0</v>
      </c>
      <c r="W417" s="196" t="s">
        <v>329</v>
      </c>
      <c r="X417" s="185">
        <f t="shared" si="301"/>
        <v>0</v>
      </c>
      <c r="Y417" s="196" t="s">
        <v>329</v>
      </c>
      <c r="Z417" s="185">
        <f t="shared" si="302"/>
        <v>0</v>
      </c>
      <c r="AA417" s="85">
        <f t="shared" si="303"/>
        <v>0</v>
      </c>
      <c r="AB417" s="266" t="s">
        <v>329</v>
      </c>
      <c r="AC417" s="185">
        <f t="shared" si="304"/>
        <v>0</v>
      </c>
      <c r="AD417" s="86">
        <f t="shared" si="305"/>
        <v>0</v>
      </c>
      <c r="AE417" s="87">
        <f t="shared" si="306"/>
        <v>0</v>
      </c>
      <c r="AF417" s="88">
        <f t="shared" si="285"/>
        <v>0</v>
      </c>
      <c r="AG417" s="93">
        <f t="shared" ca="1" si="286"/>
        <v>584</v>
      </c>
      <c r="AH417" s="77" t="str">
        <f>IF(ISERROR(VLOOKUP(B417,'Notes Ecrit'!$A$2:$B$650,2,FALSE)),"ABI",(VLOOKUP(B417,'Notes Ecrit'!$A$2:$B$650,2,FALSE)))</f>
        <v>ABI</v>
      </c>
      <c r="AI417" s="88">
        <f t="shared" si="287"/>
        <v>0</v>
      </c>
      <c r="AJ417" s="94">
        <f t="shared" ca="1" si="288"/>
        <v>591</v>
      </c>
      <c r="AK417" s="307" t="str">
        <f t="shared" si="289"/>
        <v>DEF</v>
      </c>
      <c r="AL417" s="26"/>
      <c r="AM417" s="26"/>
      <c r="AN417" s="26"/>
      <c r="AO417" s="26"/>
      <c r="AP417" s="26"/>
    </row>
    <row r="418" spans="1:42" ht="16.5" customHeight="1" thickBot="1" x14ac:dyDescent="0.3">
      <c r="A418" s="266" t="s">
        <v>1026</v>
      </c>
      <c r="B418" s="236">
        <v>21912765</v>
      </c>
      <c r="C418" s="238" t="s">
        <v>810</v>
      </c>
      <c r="D418" s="237" t="s">
        <v>287</v>
      </c>
      <c r="E418" s="196">
        <v>18</v>
      </c>
      <c r="F418" s="184">
        <f t="shared" si="290"/>
        <v>18.5</v>
      </c>
      <c r="G418" s="185">
        <f t="shared" si="291"/>
        <v>15</v>
      </c>
      <c r="H418" s="85">
        <f t="shared" si="292"/>
        <v>15</v>
      </c>
      <c r="I418" s="196">
        <v>3.09</v>
      </c>
      <c r="J418" s="185">
        <f t="shared" si="293"/>
        <v>19</v>
      </c>
      <c r="K418" s="196">
        <v>6.69</v>
      </c>
      <c r="L418" s="185">
        <f t="shared" si="294"/>
        <v>12</v>
      </c>
      <c r="M418" s="85">
        <f t="shared" si="295"/>
        <v>15.5</v>
      </c>
      <c r="N418" s="196">
        <v>42</v>
      </c>
      <c r="O418" s="197">
        <v>60</v>
      </c>
      <c r="P418" s="186">
        <f t="shared" si="296"/>
        <v>0.7</v>
      </c>
      <c r="Q418" s="185">
        <f t="shared" si="297"/>
        <v>4</v>
      </c>
      <c r="R418" s="196">
        <v>45.3</v>
      </c>
      <c r="S418" s="185">
        <f t="shared" si="298"/>
        <v>4.5</v>
      </c>
      <c r="T418" s="85">
        <f t="shared" si="299"/>
        <v>8.5</v>
      </c>
      <c r="U418" s="187">
        <v>27.3</v>
      </c>
      <c r="V418" s="185">
        <f t="shared" si="300"/>
        <v>4.25</v>
      </c>
      <c r="W418" s="196">
        <v>-14</v>
      </c>
      <c r="X418" s="185">
        <f t="shared" si="301"/>
        <v>0.25</v>
      </c>
      <c r="Y418" s="196">
        <v>4</v>
      </c>
      <c r="Z418" s="185">
        <f t="shared" si="302"/>
        <v>3</v>
      </c>
      <c r="AA418" s="85">
        <f t="shared" si="303"/>
        <v>7.5</v>
      </c>
      <c r="AB418" s="266">
        <v>39.92</v>
      </c>
      <c r="AC418" s="185">
        <f t="shared" si="304"/>
        <v>10</v>
      </c>
      <c r="AD418" s="86">
        <f t="shared" si="305"/>
        <v>10</v>
      </c>
      <c r="AE418" s="87">
        <f t="shared" si="306"/>
        <v>11.3</v>
      </c>
      <c r="AF418" s="88">
        <f t="shared" si="285"/>
        <v>11.3</v>
      </c>
      <c r="AG418" s="93">
        <f t="shared" ca="1" si="286"/>
        <v>289</v>
      </c>
      <c r="AH418" s="77">
        <f>IF(ISERROR(VLOOKUP(B418,'Notes Ecrit'!$A$2:$B$650,2,FALSE)),"ABI",(VLOOKUP(B418,'Notes Ecrit'!$A$2:$B$650,2,FALSE)))</f>
        <v>4.5</v>
      </c>
      <c r="AI418" s="88">
        <f t="shared" si="287"/>
        <v>4.5</v>
      </c>
      <c r="AJ418" s="94">
        <f t="shared" ca="1" si="288"/>
        <v>463</v>
      </c>
      <c r="AK418" s="307">
        <f t="shared" si="289"/>
        <v>7.9</v>
      </c>
    </row>
    <row r="419" spans="1:42" ht="16.5" customHeight="1" thickBot="1" x14ac:dyDescent="0.3">
      <c r="A419" s="266" t="s">
        <v>1026</v>
      </c>
      <c r="B419" s="236">
        <v>21909909</v>
      </c>
      <c r="C419" s="238" t="s">
        <v>811</v>
      </c>
      <c r="D419" s="237" t="s">
        <v>32</v>
      </c>
      <c r="E419" s="196">
        <v>16</v>
      </c>
      <c r="F419" s="184">
        <f t="shared" si="290"/>
        <v>17.5</v>
      </c>
      <c r="G419" s="185">
        <f t="shared" si="291"/>
        <v>13</v>
      </c>
      <c r="H419" s="85">
        <f t="shared" si="292"/>
        <v>13</v>
      </c>
      <c r="I419" s="196">
        <v>2.95</v>
      </c>
      <c r="J419" s="185">
        <f t="shared" si="293"/>
        <v>20</v>
      </c>
      <c r="K419" s="196">
        <v>6.33</v>
      </c>
      <c r="L419" s="185">
        <f t="shared" si="294"/>
        <v>15</v>
      </c>
      <c r="M419" s="85">
        <f t="shared" si="295"/>
        <v>17.5</v>
      </c>
      <c r="N419" s="196">
        <v>58</v>
      </c>
      <c r="O419" s="197">
        <v>74</v>
      </c>
      <c r="P419" s="186">
        <f t="shared" si="296"/>
        <v>0.78378378378378377</v>
      </c>
      <c r="Q419" s="185">
        <f t="shared" si="297"/>
        <v>4</v>
      </c>
      <c r="R419" s="196">
        <v>52.1</v>
      </c>
      <c r="S419" s="185">
        <f t="shared" si="298"/>
        <v>6</v>
      </c>
      <c r="T419" s="85">
        <f t="shared" si="299"/>
        <v>10</v>
      </c>
      <c r="U419" s="187">
        <v>25.62</v>
      </c>
      <c r="V419" s="185">
        <f t="shared" si="300"/>
        <v>5</v>
      </c>
      <c r="W419" s="196">
        <v>-19</v>
      </c>
      <c r="X419" s="185">
        <f t="shared" si="301"/>
        <v>0</v>
      </c>
      <c r="Y419" s="196">
        <v>2</v>
      </c>
      <c r="Z419" s="185">
        <f t="shared" si="302"/>
        <v>4</v>
      </c>
      <c r="AA419" s="85">
        <f t="shared" si="303"/>
        <v>9</v>
      </c>
      <c r="AB419" s="266">
        <v>33.049999999999997</v>
      </c>
      <c r="AC419" s="185">
        <f t="shared" si="304"/>
        <v>14</v>
      </c>
      <c r="AD419" s="86">
        <f t="shared" si="305"/>
        <v>14</v>
      </c>
      <c r="AE419" s="87">
        <f t="shared" si="306"/>
        <v>12.7</v>
      </c>
      <c r="AF419" s="88">
        <f t="shared" si="285"/>
        <v>12.7</v>
      </c>
      <c r="AG419" s="93">
        <f t="shared" ca="1" si="286"/>
        <v>112</v>
      </c>
      <c r="AH419" s="77">
        <f>IF(ISERROR(VLOOKUP(B419,'Notes Ecrit'!$A$2:$B$650,2,FALSE)),"ABI",(VLOOKUP(B419,'Notes Ecrit'!$A$2:$B$650,2,FALSE)))</f>
        <v>5.5</v>
      </c>
      <c r="AI419" s="88">
        <f t="shared" si="287"/>
        <v>5.5</v>
      </c>
      <c r="AJ419" s="94">
        <f t="shared" ca="1" si="288"/>
        <v>353</v>
      </c>
      <c r="AK419" s="307">
        <f t="shared" si="289"/>
        <v>9.1</v>
      </c>
    </row>
    <row r="420" spans="1:42" ht="16.5" customHeight="1" thickBot="1" x14ac:dyDescent="0.3">
      <c r="A420" s="266" t="s">
        <v>74</v>
      </c>
      <c r="B420" s="193">
        <v>21907323</v>
      </c>
      <c r="C420" s="208" t="s">
        <v>812</v>
      </c>
      <c r="D420" s="203" t="s">
        <v>114</v>
      </c>
      <c r="E420" s="196">
        <v>15</v>
      </c>
      <c r="F420" s="184">
        <f t="shared" si="290"/>
        <v>17</v>
      </c>
      <c r="G420" s="185">
        <f t="shared" si="291"/>
        <v>15</v>
      </c>
      <c r="H420" s="85">
        <f t="shared" si="292"/>
        <v>15</v>
      </c>
      <c r="I420" s="196">
        <v>3.36</v>
      </c>
      <c r="J420" s="185">
        <f t="shared" si="293"/>
        <v>19</v>
      </c>
      <c r="K420" s="196">
        <v>7.57</v>
      </c>
      <c r="L420" s="185">
        <f t="shared" si="294"/>
        <v>12</v>
      </c>
      <c r="M420" s="85">
        <f t="shared" si="295"/>
        <v>15.5</v>
      </c>
      <c r="N420" s="196">
        <v>28</v>
      </c>
      <c r="O420" s="197">
        <v>54</v>
      </c>
      <c r="P420" s="186">
        <f t="shared" si="296"/>
        <v>0.51851851851851849</v>
      </c>
      <c r="Q420" s="185">
        <f t="shared" si="297"/>
        <v>5</v>
      </c>
      <c r="R420" s="196">
        <v>33.1</v>
      </c>
      <c r="S420" s="185">
        <f t="shared" si="298"/>
        <v>5.5</v>
      </c>
      <c r="T420" s="85">
        <f t="shared" si="299"/>
        <v>10.5</v>
      </c>
      <c r="U420" s="187">
        <v>27.64</v>
      </c>
      <c r="V420" s="185">
        <f t="shared" si="300"/>
        <v>5</v>
      </c>
      <c r="W420" s="196">
        <v>-10</v>
      </c>
      <c r="X420" s="185">
        <f t="shared" si="301"/>
        <v>0.75</v>
      </c>
      <c r="Y420" s="196">
        <v>4</v>
      </c>
      <c r="Z420" s="185">
        <f t="shared" si="302"/>
        <v>3</v>
      </c>
      <c r="AA420" s="85">
        <f t="shared" si="303"/>
        <v>8.75</v>
      </c>
      <c r="AB420" s="266">
        <v>54.67</v>
      </c>
      <c r="AC420" s="185">
        <f t="shared" si="304"/>
        <v>7</v>
      </c>
      <c r="AD420" s="86">
        <f t="shared" si="305"/>
        <v>7</v>
      </c>
      <c r="AE420" s="87">
        <f t="shared" si="306"/>
        <v>11.35</v>
      </c>
      <c r="AF420" s="88">
        <f t="shared" si="285"/>
        <v>11.35</v>
      </c>
      <c r="AG420" s="93">
        <f t="shared" ca="1" si="286"/>
        <v>278</v>
      </c>
      <c r="AH420" s="77">
        <f>IF(ISERROR(VLOOKUP(B420,'Notes Ecrit'!$A$2:$B$650,2,FALSE)),"ABI",(VLOOKUP(B420,'Notes Ecrit'!$A$2:$B$650,2,FALSE)))</f>
        <v>9</v>
      </c>
      <c r="AI420" s="88">
        <f t="shared" si="287"/>
        <v>9</v>
      </c>
      <c r="AJ420" s="94">
        <f t="shared" ca="1" si="288"/>
        <v>58</v>
      </c>
      <c r="AK420" s="307">
        <f t="shared" si="289"/>
        <v>10.175000000000001</v>
      </c>
      <c r="AL420" s="207"/>
      <c r="AM420" s="207"/>
      <c r="AN420" s="207"/>
      <c r="AO420" s="207"/>
      <c r="AP420" s="207"/>
    </row>
    <row r="421" spans="1:42" ht="16.5" customHeight="1" thickBot="1" x14ac:dyDescent="0.3">
      <c r="A421" s="266" t="s">
        <v>74</v>
      </c>
      <c r="B421" s="236">
        <v>21904982</v>
      </c>
      <c r="C421" s="238" t="s">
        <v>39</v>
      </c>
      <c r="D421" s="237" t="s">
        <v>813</v>
      </c>
      <c r="E421" s="196">
        <v>14</v>
      </c>
      <c r="F421" s="184">
        <f t="shared" si="290"/>
        <v>16.5</v>
      </c>
      <c r="G421" s="185">
        <f t="shared" si="291"/>
        <v>14</v>
      </c>
      <c r="H421" s="85">
        <f t="shared" si="292"/>
        <v>14</v>
      </c>
      <c r="I421" s="196">
        <v>3.74</v>
      </c>
      <c r="J421" s="185">
        <f t="shared" si="293"/>
        <v>12</v>
      </c>
      <c r="K421" s="196">
        <v>7.6</v>
      </c>
      <c r="L421" s="185">
        <f t="shared" si="294"/>
        <v>12</v>
      </c>
      <c r="M421" s="85">
        <f t="shared" si="295"/>
        <v>12</v>
      </c>
      <c r="N421" s="196">
        <v>29</v>
      </c>
      <c r="O421" s="197">
        <v>55</v>
      </c>
      <c r="P421" s="186">
        <f t="shared" si="296"/>
        <v>0.52727272727272723</v>
      </c>
      <c r="Q421" s="185">
        <f t="shared" si="297"/>
        <v>5</v>
      </c>
      <c r="R421" s="196">
        <v>34</v>
      </c>
      <c r="S421" s="185">
        <f t="shared" si="298"/>
        <v>6</v>
      </c>
      <c r="T421" s="85">
        <f t="shared" si="299"/>
        <v>11</v>
      </c>
      <c r="U421" s="187">
        <v>27.2</v>
      </c>
      <c r="V421" s="185">
        <f t="shared" si="300"/>
        <v>5.25</v>
      </c>
      <c r="W421" s="196">
        <v>5</v>
      </c>
      <c r="X421" s="185">
        <f t="shared" si="301"/>
        <v>3.5</v>
      </c>
      <c r="Y421" s="196">
        <v>1</v>
      </c>
      <c r="Z421" s="185">
        <f t="shared" si="302"/>
        <v>4.5</v>
      </c>
      <c r="AA421" s="85">
        <f t="shared" si="303"/>
        <v>13.25</v>
      </c>
      <c r="AB421" s="266">
        <v>43.82</v>
      </c>
      <c r="AC421" s="185">
        <f t="shared" si="304"/>
        <v>12</v>
      </c>
      <c r="AD421" s="86">
        <f t="shared" si="305"/>
        <v>12</v>
      </c>
      <c r="AE421" s="87">
        <f t="shared" si="306"/>
        <v>12.45</v>
      </c>
      <c r="AF421" s="88">
        <f t="shared" si="285"/>
        <v>12.45</v>
      </c>
      <c r="AG421" s="93">
        <f t="shared" ca="1" si="286"/>
        <v>138</v>
      </c>
      <c r="AH421" s="77">
        <f>IF(ISERROR(VLOOKUP(B421,'Notes Ecrit'!$A$2:$B$650,2,FALSE)),"ABI",(VLOOKUP(B421,'Notes Ecrit'!$A$2:$B$650,2,FALSE)))</f>
        <v>9.5</v>
      </c>
      <c r="AI421" s="88">
        <f t="shared" si="287"/>
        <v>9.5</v>
      </c>
      <c r="AJ421" s="94">
        <f t="shared" ca="1" si="288"/>
        <v>38</v>
      </c>
      <c r="AK421" s="307">
        <f t="shared" si="289"/>
        <v>10.975</v>
      </c>
    </row>
    <row r="422" spans="1:42" s="198" customFormat="1" ht="16.5" customHeight="1" thickBot="1" x14ac:dyDescent="0.3">
      <c r="A422" s="266" t="s">
        <v>74</v>
      </c>
      <c r="B422" s="236">
        <v>21908673</v>
      </c>
      <c r="C422" s="239" t="s">
        <v>814</v>
      </c>
      <c r="D422" s="237" t="s">
        <v>815</v>
      </c>
      <c r="E422" s="196">
        <v>14</v>
      </c>
      <c r="F422" s="184">
        <f t="shared" si="290"/>
        <v>16.5</v>
      </c>
      <c r="G422" s="185">
        <f t="shared" si="291"/>
        <v>14</v>
      </c>
      <c r="H422" s="85">
        <f t="shared" si="292"/>
        <v>14</v>
      </c>
      <c r="I422" s="196">
        <v>3.44</v>
      </c>
      <c r="J422" s="185">
        <f t="shared" si="293"/>
        <v>17</v>
      </c>
      <c r="K422" s="196">
        <v>7.62</v>
      </c>
      <c r="L422" s="185">
        <f t="shared" si="294"/>
        <v>12</v>
      </c>
      <c r="M422" s="85">
        <f t="shared" si="295"/>
        <v>14.5</v>
      </c>
      <c r="N422" s="197" t="s">
        <v>329</v>
      </c>
      <c r="O422" s="197">
        <v>54</v>
      </c>
      <c r="P422" s="186">
        <f t="shared" si="296"/>
        <v>0</v>
      </c>
      <c r="Q422" s="185">
        <f t="shared" si="297"/>
        <v>0</v>
      </c>
      <c r="R422" s="196">
        <v>30.7</v>
      </c>
      <c r="S422" s="185">
        <f t="shared" si="298"/>
        <v>5</v>
      </c>
      <c r="T422" s="85">
        <f t="shared" si="299"/>
        <v>5</v>
      </c>
      <c r="U422" s="187">
        <v>29.06</v>
      </c>
      <c r="V422" s="185">
        <f t="shared" si="300"/>
        <v>4.25</v>
      </c>
      <c r="W422" s="196">
        <v>-2</v>
      </c>
      <c r="X422" s="185">
        <f t="shared" si="301"/>
        <v>2</v>
      </c>
      <c r="Y422" s="196">
        <v>1</v>
      </c>
      <c r="Z422" s="185">
        <f t="shared" si="302"/>
        <v>4.5</v>
      </c>
      <c r="AA422" s="85">
        <f t="shared" si="303"/>
        <v>10.75</v>
      </c>
      <c r="AB422" s="266">
        <v>40.19</v>
      </c>
      <c r="AC422" s="185">
        <f t="shared" si="304"/>
        <v>13</v>
      </c>
      <c r="AD422" s="86">
        <f t="shared" si="305"/>
        <v>13</v>
      </c>
      <c r="AE422" s="87">
        <f t="shared" si="306"/>
        <v>11.45</v>
      </c>
      <c r="AF422" s="88">
        <f t="shared" si="285"/>
        <v>11.45</v>
      </c>
      <c r="AG422" s="93">
        <f t="shared" ca="1" si="286"/>
        <v>259</v>
      </c>
      <c r="AH422" s="77">
        <f>IF(ISERROR(VLOOKUP(B422,'Notes Ecrit'!$A$2:$B$650,2,FALSE)),"ABI",(VLOOKUP(B422,'Notes Ecrit'!$A$2:$B$650,2,FALSE)))</f>
        <v>10</v>
      </c>
      <c r="AI422" s="88">
        <f t="shared" si="287"/>
        <v>10</v>
      </c>
      <c r="AJ422" s="94">
        <f t="shared" ca="1" si="288"/>
        <v>26</v>
      </c>
      <c r="AK422" s="307">
        <f t="shared" si="289"/>
        <v>10.725</v>
      </c>
      <c r="AL422" s="26"/>
      <c r="AM422" s="26"/>
      <c r="AN422" s="26"/>
      <c r="AO422" s="26"/>
      <c r="AP422" s="26"/>
    </row>
    <row r="423" spans="1:42" ht="16.5" customHeight="1" thickBot="1" x14ac:dyDescent="0.3">
      <c r="A423" s="266" t="s">
        <v>1026</v>
      </c>
      <c r="B423" s="236">
        <v>21914334</v>
      </c>
      <c r="C423" s="239" t="s">
        <v>816</v>
      </c>
      <c r="D423" s="237" t="s">
        <v>817</v>
      </c>
      <c r="E423" s="196">
        <v>8</v>
      </c>
      <c r="F423" s="184">
        <f t="shared" si="290"/>
        <v>13.5</v>
      </c>
      <c r="G423" s="185">
        <f t="shared" si="291"/>
        <v>5</v>
      </c>
      <c r="H423" s="85">
        <f t="shared" si="292"/>
        <v>5</v>
      </c>
      <c r="I423" s="196">
        <v>3.57</v>
      </c>
      <c r="J423" s="185">
        <f t="shared" si="293"/>
        <v>11</v>
      </c>
      <c r="K423" s="196">
        <v>7.6</v>
      </c>
      <c r="L423" s="185">
        <f t="shared" si="294"/>
        <v>5</v>
      </c>
      <c r="M423" s="85">
        <f t="shared" si="295"/>
        <v>8</v>
      </c>
      <c r="N423" s="196">
        <v>81</v>
      </c>
      <c r="O423" s="197">
        <v>114</v>
      </c>
      <c r="P423" s="186">
        <f t="shared" si="296"/>
        <v>0.71052631578947367</v>
      </c>
      <c r="Q423" s="185">
        <f t="shared" si="297"/>
        <v>4</v>
      </c>
      <c r="R423" s="196">
        <v>32</v>
      </c>
      <c r="S423" s="185">
        <f t="shared" si="298"/>
        <v>1</v>
      </c>
      <c r="T423" s="85">
        <f t="shared" si="299"/>
        <v>5</v>
      </c>
      <c r="U423" s="187">
        <v>31.45</v>
      </c>
      <c r="V423" s="185">
        <f t="shared" si="300"/>
        <v>2.25</v>
      </c>
      <c r="W423" s="196">
        <v>-4</v>
      </c>
      <c r="X423" s="185">
        <f t="shared" si="301"/>
        <v>1.5</v>
      </c>
      <c r="Y423" s="196">
        <v>10</v>
      </c>
      <c r="Z423" s="185">
        <f t="shared" si="302"/>
        <v>0</v>
      </c>
      <c r="AA423" s="85">
        <f t="shared" si="303"/>
        <v>3.75</v>
      </c>
      <c r="AB423" s="266">
        <v>45.32</v>
      </c>
      <c r="AC423" s="185">
        <f t="shared" si="304"/>
        <v>7</v>
      </c>
      <c r="AD423" s="86">
        <f t="shared" si="305"/>
        <v>7</v>
      </c>
      <c r="AE423" s="87">
        <f t="shared" si="306"/>
        <v>5.75</v>
      </c>
      <c r="AF423" s="88">
        <f t="shared" si="285"/>
        <v>5.75</v>
      </c>
      <c r="AG423" s="93">
        <f t="shared" ca="1" si="286"/>
        <v>572</v>
      </c>
      <c r="AH423" s="77">
        <f>IF(ISERROR(VLOOKUP(B423,'Notes Ecrit'!$A$2:$B$650,2,FALSE)),"ABI",(VLOOKUP(B423,'Notes Ecrit'!$A$2:$B$650,2,FALSE)))</f>
        <v>3.5</v>
      </c>
      <c r="AI423" s="88">
        <f t="shared" si="287"/>
        <v>3.5</v>
      </c>
      <c r="AJ423" s="94">
        <f t="shared" ca="1" si="288"/>
        <v>529</v>
      </c>
      <c r="AK423" s="307">
        <f t="shared" si="289"/>
        <v>4.625</v>
      </c>
      <c r="AL423" s="204"/>
      <c r="AM423" s="204"/>
      <c r="AN423" s="204"/>
      <c r="AO423" s="204"/>
      <c r="AP423" s="204"/>
    </row>
    <row r="424" spans="1:42" s="207" customFormat="1" ht="16.5" customHeight="1" thickBot="1" x14ac:dyDescent="0.3">
      <c r="A424" s="266" t="s">
        <v>1026</v>
      </c>
      <c r="B424" s="236">
        <v>21918978</v>
      </c>
      <c r="C424" s="240" t="s">
        <v>818</v>
      </c>
      <c r="D424" s="237" t="s">
        <v>212</v>
      </c>
      <c r="E424" s="196">
        <v>16</v>
      </c>
      <c r="F424" s="184">
        <f t="shared" si="290"/>
        <v>17.5</v>
      </c>
      <c r="G424" s="185">
        <f t="shared" si="291"/>
        <v>13</v>
      </c>
      <c r="H424" s="85">
        <f t="shared" si="292"/>
        <v>13</v>
      </c>
      <c r="I424" s="196">
        <v>3.2</v>
      </c>
      <c r="J424" s="185">
        <f t="shared" si="293"/>
        <v>17</v>
      </c>
      <c r="K424" s="196">
        <v>6.95</v>
      </c>
      <c r="L424" s="185">
        <f t="shared" si="294"/>
        <v>10</v>
      </c>
      <c r="M424" s="85">
        <f t="shared" si="295"/>
        <v>13.5</v>
      </c>
      <c r="N424" s="196">
        <v>65</v>
      </c>
      <c r="O424" s="197">
        <v>74</v>
      </c>
      <c r="P424" s="186">
        <f t="shared" si="296"/>
        <v>0.8783783783783784</v>
      </c>
      <c r="Q424" s="185">
        <f t="shared" si="297"/>
        <v>4.5</v>
      </c>
      <c r="R424" s="196">
        <v>39.799999999999997</v>
      </c>
      <c r="S424" s="185">
        <f t="shared" si="298"/>
        <v>3</v>
      </c>
      <c r="T424" s="85">
        <f t="shared" si="299"/>
        <v>7.5</v>
      </c>
      <c r="U424" s="187">
        <v>23.3</v>
      </c>
      <c r="V424" s="185">
        <f t="shared" si="300"/>
        <v>6.25</v>
      </c>
      <c r="W424" s="196">
        <v>1</v>
      </c>
      <c r="X424" s="185">
        <f t="shared" si="301"/>
        <v>2.75</v>
      </c>
      <c r="Y424" s="196">
        <v>3</v>
      </c>
      <c r="Z424" s="185">
        <f t="shared" si="302"/>
        <v>3.5</v>
      </c>
      <c r="AA424" s="85">
        <f t="shared" si="303"/>
        <v>12.5</v>
      </c>
      <c r="AB424" s="266">
        <v>28.7</v>
      </c>
      <c r="AC424" s="185">
        <f t="shared" si="304"/>
        <v>18</v>
      </c>
      <c r="AD424" s="86">
        <f t="shared" si="305"/>
        <v>18</v>
      </c>
      <c r="AE424" s="87">
        <f t="shared" si="306"/>
        <v>12.9</v>
      </c>
      <c r="AF424" s="88">
        <f t="shared" si="285"/>
        <v>12.9</v>
      </c>
      <c r="AG424" s="93">
        <f t="shared" ca="1" si="286"/>
        <v>97</v>
      </c>
      <c r="AH424" s="77">
        <f>IF(ISERROR(VLOOKUP(B424,'Notes Ecrit'!$A$2:$B$650,2,FALSE)),"ABI",(VLOOKUP(B424,'Notes Ecrit'!$A$2:$B$650,2,FALSE)))</f>
        <v>9</v>
      </c>
      <c r="AI424" s="88">
        <f t="shared" si="287"/>
        <v>9</v>
      </c>
      <c r="AJ424" s="94">
        <f t="shared" ca="1" si="288"/>
        <v>58</v>
      </c>
      <c r="AK424" s="307">
        <f t="shared" si="289"/>
        <v>10.95</v>
      </c>
      <c r="AL424" s="26"/>
      <c r="AM424" s="26"/>
      <c r="AN424" s="26"/>
      <c r="AO424" s="26"/>
      <c r="AP424" s="26"/>
    </row>
    <row r="425" spans="1:42" s="207" customFormat="1" ht="16.5" customHeight="1" thickBot="1" x14ac:dyDescent="0.3">
      <c r="A425" s="266" t="s">
        <v>1026</v>
      </c>
      <c r="B425" s="236">
        <v>21812987</v>
      </c>
      <c r="C425" s="239" t="s">
        <v>819</v>
      </c>
      <c r="D425" s="237" t="s">
        <v>820</v>
      </c>
      <c r="E425" s="196">
        <v>14</v>
      </c>
      <c r="F425" s="184">
        <f t="shared" si="290"/>
        <v>16.5</v>
      </c>
      <c r="G425" s="185">
        <f t="shared" si="291"/>
        <v>11</v>
      </c>
      <c r="H425" s="85">
        <f t="shared" si="292"/>
        <v>11</v>
      </c>
      <c r="I425" s="196">
        <v>3.05</v>
      </c>
      <c r="J425" s="185">
        <f t="shared" si="293"/>
        <v>19</v>
      </c>
      <c r="K425" s="196">
        <v>6.33</v>
      </c>
      <c r="L425" s="185">
        <f t="shared" si="294"/>
        <v>15</v>
      </c>
      <c r="M425" s="85">
        <f t="shared" si="295"/>
        <v>17</v>
      </c>
      <c r="N425" s="197">
        <v>78</v>
      </c>
      <c r="O425" s="197">
        <v>64</v>
      </c>
      <c r="P425" s="186">
        <f t="shared" si="296"/>
        <v>1.21875</v>
      </c>
      <c r="Q425" s="185">
        <f t="shared" si="297"/>
        <v>6.5</v>
      </c>
      <c r="R425" s="196">
        <v>58.7</v>
      </c>
      <c r="S425" s="185">
        <f t="shared" si="298"/>
        <v>7.5</v>
      </c>
      <c r="T425" s="85">
        <f t="shared" si="299"/>
        <v>14</v>
      </c>
      <c r="U425" s="187">
        <v>29.38</v>
      </c>
      <c r="V425" s="185">
        <f t="shared" si="300"/>
        <v>3.25</v>
      </c>
      <c r="W425" s="196">
        <v>13</v>
      </c>
      <c r="X425" s="185">
        <f t="shared" si="301"/>
        <v>4.5</v>
      </c>
      <c r="Y425" s="196">
        <v>6</v>
      </c>
      <c r="Z425" s="185">
        <f t="shared" si="302"/>
        <v>2</v>
      </c>
      <c r="AA425" s="85">
        <f t="shared" si="303"/>
        <v>9.75</v>
      </c>
      <c r="AB425" s="266">
        <v>34.22</v>
      </c>
      <c r="AC425" s="185">
        <f t="shared" si="304"/>
        <v>14</v>
      </c>
      <c r="AD425" s="86">
        <f t="shared" si="305"/>
        <v>14</v>
      </c>
      <c r="AE425" s="87">
        <f t="shared" si="306"/>
        <v>13.15</v>
      </c>
      <c r="AF425" s="88">
        <f t="shared" si="285"/>
        <v>13.15</v>
      </c>
      <c r="AG425" s="93">
        <f t="shared" ca="1" si="286"/>
        <v>71</v>
      </c>
      <c r="AH425" s="77">
        <f>IF(ISERROR(VLOOKUP(B425,'Notes Ecrit'!$A$2:$B$650,2,FALSE)),"ABI",(VLOOKUP(B425,'Notes Ecrit'!$A$2:$B$650,2,FALSE)))</f>
        <v>8.5</v>
      </c>
      <c r="AI425" s="88">
        <f t="shared" si="287"/>
        <v>8.5</v>
      </c>
      <c r="AJ425" s="94">
        <f t="shared" ca="1" si="288"/>
        <v>83</v>
      </c>
      <c r="AK425" s="307">
        <f t="shared" si="289"/>
        <v>10.824999999999999</v>
      </c>
    </row>
    <row r="426" spans="1:42" s="209" customFormat="1" ht="16.5" hidden="1" customHeight="1" thickBot="1" x14ac:dyDescent="0.3">
      <c r="A426" s="266" t="s">
        <v>74</v>
      </c>
      <c r="B426" s="346">
        <v>21605925</v>
      </c>
      <c r="C426" s="350" t="s">
        <v>1442</v>
      </c>
      <c r="D426" s="351" t="s">
        <v>1443</v>
      </c>
      <c r="E426" s="196"/>
      <c r="F426" s="184"/>
      <c r="G426" s="185"/>
      <c r="H426" s="85"/>
      <c r="I426" s="196"/>
      <c r="J426" s="185"/>
      <c r="K426" s="196"/>
      <c r="L426" s="185"/>
      <c r="M426" s="85"/>
      <c r="N426" s="196"/>
      <c r="O426" s="197"/>
      <c r="P426" s="186"/>
      <c r="Q426" s="185"/>
      <c r="R426" s="196"/>
      <c r="S426" s="185"/>
      <c r="T426" s="85"/>
      <c r="U426" s="187"/>
      <c r="V426" s="185"/>
      <c r="W426" s="196"/>
      <c r="X426" s="185"/>
      <c r="Y426" s="196"/>
      <c r="Z426" s="185"/>
      <c r="AA426" s="85"/>
      <c r="AB426" s="266"/>
      <c r="AC426" s="185"/>
      <c r="AD426" s="86"/>
      <c r="AE426" s="329">
        <v>10</v>
      </c>
      <c r="AF426" s="88">
        <f t="shared" si="285"/>
        <v>10</v>
      </c>
      <c r="AG426" s="93">
        <f t="shared" ca="1" si="286"/>
        <v>424</v>
      </c>
      <c r="AH426" s="77">
        <f>IF(ISERROR(VLOOKUP(B426,'Notes Ecrit'!$A$2:$B$650,2,FALSE)),"ABI",(VLOOKUP(B426,'Notes Ecrit'!$A$2:$B$650,2,FALSE)))</f>
        <v>6.5</v>
      </c>
      <c r="AI426" s="88">
        <f t="shared" si="287"/>
        <v>6.5</v>
      </c>
      <c r="AJ426" s="94">
        <f t="shared" ca="1" si="288"/>
        <v>238</v>
      </c>
      <c r="AK426" s="307">
        <f t="shared" si="289"/>
        <v>8.25</v>
      </c>
      <c r="AL426" s="26"/>
      <c r="AM426" s="26"/>
      <c r="AN426" s="26"/>
      <c r="AO426" s="26"/>
      <c r="AP426" s="26"/>
    </row>
    <row r="427" spans="1:42" ht="16.5" hidden="1" customHeight="1" thickBot="1" x14ac:dyDescent="0.3">
      <c r="A427" s="266" t="s">
        <v>74</v>
      </c>
      <c r="B427" s="236">
        <v>21903664</v>
      </c>
      <c r="C427" s="238" t="s">
        <v>786</v>
      </c>
      <c r="D427" s="237" t="s">
        <v>251</v>
      </c>
      <c r="E427" s="196" t="s">
        <v>1025</v>
      </c>
      <c r="F427" s="184" t="str">
        <f>IF(E427="ABI","ABI",IF(E427="DSP","DSP",IF(E427="VAL","VAL",(VLOOKUP(E427,tpstest,2)))))</f>
        <v>DSP</v>
      </c>
      <c r="G427" s="185" t="str">
        <f>IF(F427="ABI",0,IF(F427="DSP","DSP",IF(F427="VAL","VAL",(IF(A427="F",VLOOKUP(F427,endurfille,2),VLOOKUP(F427,endurgarçon,2))))))</f>
        <v>DSP</v>
      </c>
      <c r="H427" s="85" t="str">
        <f>IF(G427="VAL","VALIDÉ",G427)</f>
        <v>DSP</v>
      </c>
      <c r="I427" s="196" t="s">
        <v>1025</v>
      </c>
      <c r="J427" s="185" t="str">
        <f>IF(I427="ABI",0,IF(I427="DSP","DSP",IF(I427="VAL","VAL",(IF(A427="F",VLOOKUP(I427,VIT20MF,2),VLOOKUP(I427,Vit20MG,2))))))</f>
        <v>DSP</v>
      </c>
      <c r="K427" s="196" t="s">
        <v>1025</v>
      </c>
      <c r="L427" s="185" t="str">
        <f>IF(K427="ABI",0,IF(K427="DSP","DSP",IF(K427="VAL","VAL",(IF(A427="F",VLOOKUP(K427,vit50mf,2),VLOOKUP(K427,vit50mg,2))))))</f>
        <v>DSP</v>
      </c>
      <c r="M427" s="85" t="str">
        <f>IF(OR(J427="DSP",L427="DSP"),"DSP",IF(L427="VAL","VALIDÉ",(J427+L427)/2))</f>
        <v>DSP</v>
      </c>
      <c r="N427" s="196" t="s">
        <v>1025</v>
      </c>
      <c r="O427" s="197">
        <v>68</v>
      </c>
      <c r="P427" s="186">
        <f>IF(OR(N427="DSP",N427="ABI",N427="VAL"),0,N427/O427)</f>
        <v>0</v>
      </c>
      <c r="Q427" s="185" t="str">
        <f>IF(N427="ABI",0,IF(N427="DSP","DSP",IF(N427="VAL","VAL",IF(A427="F",VLOOKUP(P427,forcefille,2),VLOOKUP(P427,forcegarçon,2)))))</f>
        <v>DSP</v>
      </c>
      <c r="R427" s="196" t="s">
        <v>1025</v>
      </c>
      <c r="S427" s="185" t="str">
        <f>IF(R427="ABI",0,IF(R427="DSP","DSP",IF(R427="VAL","VAL",IF(A427="F",VLOOKUP(R427,détfille,2),VLOOKUP(R427,détgarçon,2)))))</f>
        <v>DSP</v>
      </c>
      <c r="T427" s="85" t="str">
        <f>IF(OR(Q427="VAL",S427="VAL"),"VALIDÉ",IF(AND(Q427="DSP",S427="DSP"),"DSP",IF(Q427="DSP",S427*2,IF(S427="DSP",Q427*2,(Q427+S427)))))</f>
        <v>DSP</v>
      </c>
      <c r="U427" s="187" t="s">
        <v>1025</v>
      </c>
      <c r="V427" s="185" t="str">
        <f>IF(U427="ABI",0,IF(U427="DSP","DSP",IF(U427="VAL","VAL",IF(A427="F",VLOOKUP(U427,coorfille,2),VLOOKUP(U427,coorgarçon,2)))))</f>
        <v>DSP</v>
      </c>
      <c r="W427" s="196">
        <v>0</v>
      </c>
      <c r="X427" s="185">
        <f>IF(W427="ABI",0,IF(W427="DSP","DSP",IF(W427="VAL","VAL",IF(A427="F",VLOOKUP(W427,SouplesseFille,2),VLOOKUP(W427,SouplesseGarçon,2)))))</f>
        <v>2.5</v>
      </c>
      <c r="Y427" s="196" t="s">
        <v>1025</v>
      </c>
      <c r="Z427" s="185" t="str">
        <f>IF(Y427="ABI",0,IF(Y427="DSP","DSP",IF(Y427="VAL","VAL",IF(A427="F",VLOOKUP(Y427,eqfille,2),VLOOKUP(Y427,eqgarçon,2)))))</f>
        <v>DSP</v>
      </c>
      <c r="AA427" s="85">
        <f>IF(AND(V427="DSP",X427="DSP",Z427="DSP"),"DSP",IF(AND(V427="DSP",X427="DSP"),Z427*4,IF(AND(V427="DSP",Z427="DSP"),X427*4,IF(AND(X427="DSP",Z427="DSP"),V427*2,IF(V427="DSP",(X427+Z427)*2,IF(X427="DSP",V427+Z427*2,IF(Z427="DSP",V427+X427*2,IF(Z427="VAL","VALIDÉ",V427+X427+Z427))))))))</f>
        <v>10</v>
      </c>
      <c r="AB427" s="266" t="s">
        <v>1025</v>
      </c>
      <c r="AC427" s="185" t="str">
        <f>IF(AB427="ABI",0,IF(AB427="DNF",0,IF(AB427="DSP","DSP",IF(AB427="VAL","VAL",(IF(A427="F",VLOOKUP(AB427,nagefille,2),VLOOKUP(AB427,nagegarçon,2)))))))</f>
        <v>DSP</v>
      </c>
      <c r="AD427" s="86" t="str">
        <f>IF(AC427="VAL","VALIDÉ",AC427)</f>
        <v>DSP</v>
      </c>
      <c r="AE427" s="87">
        <f>IF(AND(H427="DSP",M427="DSP",T427="DSP",AA427="DSP",AD427="DSP"),"DSP",IF(AND(H427="DSP",M427="DSP",T427="DSP",AA427="DSP"),AD427,IF(AND(H427="DSP",M427="DSP",T427="DSP",AD427="DSP"),AA427,IF(AND(H427="DSP",M427="DSP",AA427="DSP",AD427="DSP"),T427,IF(AND(H427="DSP",T427="DSP",AA427="DSP",AD427="DSP"),M427,IF(AND(M427="DSP",T427="DSP",AA427="DSP",AD427="DSP"),H427,IF(AND(T427="DSP",AA427="DSP",AD427="DSP"),(H427+M427)/2,IF(AND(M427="DSP",AA427="DSP",AD427="DSP"),(H427+T427)/2,IF(AND(H427="DSP",AA427="DSP",AD427="DSP"),(M427+T427)/2,IF(AND(M427="DSP",T427="DSP",AD427="DSP"),(H427+AA427)/2,IF(AND(H427="DSP",T427="DSP",AD427="DSP"),(M427+AA427)/2,IF(AND(H427="DSP",M427="DSP",AD427="DSP"),(T427+AA427)/2,IF(AND(M427="DSP",T427="DSP",AA427="DSP"),(H427+AD427)/2,IF(AND(H427="DSP",T427="DSP",AA427="DSP"),(M427+AD427)/2,IF(AND(H427="DSP",M427="DSP",AA427="DSP"),(T427+AD427)/2,IF(AND(H427="DSP",M427="DSP",T427="DSP"),(AA427+AD427)/2,IF(AND(H427="DSP",M427="DSP"),(T427+AA427+AD427)/3,IF(AND(H427="DSP",T427="DSP"),(M427+AA427+AD427)/3,IF(AND(M427="DSP",T427="DSP"),(H427+AA427+AD427)/3,IF(AND(H427="DSP",AA427="DSP"),(M427+T427+AD427)/3,IF(AND(M427="DSP",AA427="DSP"),(H427+T427+AD427)/3,IF(AND(T427="DSP",AA427="DSP"),(H427+M427+AD427)/3,IF(AND(H427="DSP",AD427="DSP"),(M427+T427+AA427)/3,IF(AND(M427="DSP",AD427="DSP"),(H427+T427+AA427)/3,IF(AND(T427="DSP",AD427="DSP"),(H427+M427+AA427)/3,IF(AND(AA427="DSP",AD427="DSP"),(H427+M427+T427)/3,IF(H427="DSP",(M427+T427+AA427+AD427)/4,IF(M427="DSP",(H427+T427+AA427+AD427)/4,IF(T427="DSP",(H427+M427+AA427+AD427)/4,IF(AA427="DSP",(H427+M427+T427+AD427)/4,IF(AD427="DSP",(H427+M427+T427+AA427)/4,SUM(H427+M427+T427+AA427+AD427)/5)))))))))))))))))))))))))))))))</f>
        <v>10</v>
      </c>
      <c r="AF427" s="88">
        <f t="shared" si="285"/>
        <v>10</v>
      </c>
      <c r="AG427" s="93">
        <f t="shared" ca="1" si="286"/>
        <v>424</v>
      </c>
      <c r="AH427" s="77">
        <f>IF(ISERROR(VLOOKUP(B427,'Notes Ecrit'!$A$2:$B$650,2,FALSE)),"ABI",(VLOOKUP(B427,'Notes Ecrit'!$A$2:$B$650,2,FALSE)))</f>
        <v>3</v>
      </c>
      <c r="AI427" s="88">
        <f t="shared" si="287"/>
        <v>3</v>
      </c>
      <c r="AJ427" s="94">
        <f t="shared" ca="1" si="288"/>
        <v>555</v>
      </c>
      <c r="AK427" s="307">
        <f t="shared" si="289"/>
        <v>6.5</v>
      </c>
    </row>
    <row r="428" spans="1:42" s="209" customFormat="1" ht="16.5" customHeight="1" thickBot="1" x14ac:dyDescent="0.3">
      <c r="A428" s="266" t="s">
        <v>74</v>
      </c>
      <c r="B428" s="241">
        <v>21911473</v>
      </c>
      <c r="C428" s="242" t="s">
        <v>821</v>
      </c>
      <c r="D428" s="243" t="s">
        <v>822</v>
      </c>
      <c r="E428" s="196">
        <v>14</v>
      </c>
      <c r="F428" s="184">
        <f>IF(E428="ABI","ABI",IF(E428="DSP","DSP",IF(E428="VAL","VAL",(VLOOKUP(E428,tpstest,2)))))</f>
        <v>16.5</v>
      </c>
      <c r="G428" s="185">
        <f>IF(F428="ABI",0,IF(F428="DSP","DSP",IF(F428="VAL","VAL",(IF(A428="F",VLOOKUP(F428,endurfille,2),VLOOKUP(F428,endurgarçon,2))))))</f>
        <v>14</v>
      </c>
      <c r="H428" s="85">
        <f>IF(G428="VAL","VALIDÉ",G428)</f>
        <v>14</v>
      </c>
      <c r="I428" s="196">
        <v>3.47</v>
      </c>
      <c r="J428" s="185">
        <f>IF(I428="ABI",0,IF(I428="DSP","DSP",IF(I428="VAL","VAL",(IF(A428="F",VLOOKUP(I428,VIT20MF,2),VLOOKUP(I428,Vit20MG,2))))))</f>
        <v>17</v>
      </c>
      <c r="K428" s="196">
        <v>7.79</v>
      </c>
      <c r="L428" s="185">
        <f>IF(K428="ABI",0,IF(K428="DSP","DSP",IF(K428="VAL","VAL",(IF(A428="F",VLOOKUP(K428,vit50mf,2),VLOOKUP(K428,vit50mg,2))))))</f>
        <v>10</v>
      </c>
      <c r="M428" s="85">
        <f>IF(OR(J428="DSP",L428="DSP"),"DSP",IF(L428="VAL","VALIDÉ",(J428+L428)/2))</f>
        <v>13.5</v>
      </c>
      <c r="N428" s="196">
        <v>31</v>
      </c>
      <c r="O428" s="197">
        <v>59</v>
      </c>
      <c r="P428" s="186">
        <f>IF(OR(N428="DSP",N428="ABI",N428="VAL"),0,N428/O428)</f>
        <v>0.52542372881355937</v>
      </c>
      <c r="Q428" s="185">
        <f>IF(N428="ABI",0,IF(N428="DSP","DSP",IF(N428="VAL","VAL",IF(A428="F",VLOOKUP(P428,forcefille,2),VLOOKUP(P428,forcegarçon,2)))))</f>
        <v>5</v>
      </c>
      <c r="R428" s="196">
        <v>29.4</v>
      </c>
      <c r="S428" s="185">
        <f>IF(R428="ABI",0,IF(R428="DSP","DSP",IF(R428="VAL","VAL",IF(A428="F",VLOOKUP(R428,détfille,2),VLOOKUP(R428,détgarçon,2)))))</f>
        <v>4.5</v>
      </c>
      <c r="T428" s="85">
        <f>IF(OR(Q428="VAL",S428="VAL"),"VALIDÉ",IF(AND(Q428="DSP",S428="DSP"),"DSP",IF(Q428="DSP",S428*2,IF(S428="DSP",Q428*2,(Q428+S428)))))</f>
        <v>9.5</v>
      </c>
      <c r="U428" s="187">
        <v>32.979999999999997</v>
      </c>
      <c r="V428" s="185">
        <f>IF(U428="ABI",0,IF(U428="DSP","DSP",IF(U428="VAL","VAL",IF(A428="F",VLOOKUP(U428,coorfille,2),VLOOKUP(U428,coorgarçon,2)))))</f>
        <v>2.5</v>
      </c>
      <c r="W428" s="196">
        <v>0</v>
      </c>
      <c r="X428" s="185">
        <f>IF(W428="ABI",0,IF(W428="DSP","DSP",IF(W428="VAL","VAL",IF(A428="F",VLOOKUP(W428,SouplesseFille,2),VLOOKUP(W428,SouplesseGarçon,2)))))</f>
        <v>2.5</v>
      </c>
      <c r="Y428" s="196">
        <v>2</v>
      </c>
      <c r="Z428" s="185">
        <f>IF(Y428="ABI",0,IF(Y428="DSP","DSP",IF(Y428="VAL","VAL",IF(A428="F",VLOOKUP(Y428,eqfille,2),VLOOKUP(Y428,eqgarçon,2)))))</f>
        <v>4</v>
      </c>
      <c r="AA428" s="85">
        <f>IF(AND(V428="DSP",X428="DSP",Z428="DSP"),"DSP",IF(AND(V428="DSP",X428="DSP"),Z428*4,IF(AND(V428="DSP",Z428="DSP"),X428*4,IF(AND(X428="DSP",Z428="DSP"),V428*2,IF(V428="DSP",(X428+Z428)*2,IF(X428="DSP",V428+Z428*2,IF(Z428="DSP",V428+X428*2,IF(Z428="VAL","VALIDÉ",V428+X428+Z428))))))))</f>
        <v>9</v>
      </c>
      <c r="AB428" s="266">
        <v>54.33</v>
      </c>
      <c r="AC428" s="185">
        <f>IF(AB428="ABI",0,IF(AB428="DNF",0,IF(AB428="DSP","DSP",IF(AB428="VAL","VAL",(IF(A428="F",VLOOKUP(AB428,nagefille,2),VLOOKUP(AB428,nagegarçon,2)))))))</f>
        <v>7</v>
      </c>
      <c r="AD428" s="86">
        <f>IF(AC428="VAL","VALIDÉ",AC428)</f>
        <v>7</v>
      </c>
      <c r="AE428" s="87">
        <f>IF(AND(H428="DSP",M428="DSP",T428="DSP",AA428="DSP",AD428="DSP"),"DSP",IF(AND(H428="DSP",M428="DSP",T428="DSP",AA428="DSP"),AD428,IF(AND(H428="DSP",M428="DSP",T428="DSP",AD428="DSP"),AA428,IF(AND(H428="DSP",M428="DSP",AA428="DSP",AD428="DSP"),T428,IF(AND(H428="DSP",T428="DSP",AA428="DSP",AD428="DSP"),M428,IF(AND(M428="DSP",T428="DSP",AA428="DSP",AD428="DSP"),H428,IF(AND(T428="DSP",AA428="DSP",AD428="DSP"),(H428+M428)/2,IF(AND(M428="DSP",AA428="DSP",AD428="DSP"),(H428+T428)/2,IF(AND(H428="DSP",AA428="DSP",AD428="DSP"),(M428+T428)/2,IF(AND(M428="DSP",T428="DSP",AD428="DSP"),(H428+AA428)/2,IF(AND(H428="DSP",T428="DSP",AD428="DSP"),(M428+AA428)/2,IF(AND(H428="DSP",M428="DSP",AD428="DSP"),(T428+AA428)/2,IF(AND(M428="DSP",T428="DSP",AA428="DSP"),(H428+AD428)/2,IF(AND(H428="DSP",T428="DSP",AA428="DSP"),(M428+AD428)/2,IF(AND(H428="DSP",M428="DSP",AA428="DSP"),(T428+AD428)/2,IF(AND(H428="DSP",M428="DSP",T428="DSP"),(AA428+AD428)/2,IF(AND(H428="DSP",M428="DSP"),(T428+AA428+AD428)/3,IF(AND(H428="DSP",T428="DSP"),(M428+AA428+AD428)/3,IF(AND(M428="DSP",T428="DSP"),(H428+AA428+AD428)/3,IF(AND(H428="DSP",AA428="DSP"),(M428+T428+AD428)/3,IF(AND(M428="DSP",AA428="DSP"),(H428+T428+AD428)/3,IF(AND(T428="DSP",AA428="DSP"),(H428+M428+AD428)/3,IF(AND(H428="DSP",AD428="DSP"),(M428+T428+AA428)/3,IF(AND(M428="DSP",AD428="DSP"),(H428+T428+AA428)/3,IF(AND(T428="DSP",AD428="DSP"),(H428+M428+AA428)/3,IF(AND(AA428="DSP",AD428="DSP"),(H428+M428+T428)/3,IF(H428="DSP",(M428+T428+AA428+AD428)/4,IF(M428="DSP",(H428+T428+AA428+AD428)/4,IF(T428="DSP",(H428+M428+AA428+AD428)/4,IF(AA428="DSP",(H428+M428+T428+AD428)/4,IF(AD428="DSP",(H428+M428+T428+AA428)/4,SUM(H428+M428+T428+AA428+AD428)/5)))))))))))))))))))))))))))))))</f>
        <v>10.6</v>
      </c>
      <c r="AF428" s="88">
        <f t="shared" si="285"/>
        <v>10.6</v>
      </c>
      <c r="AG428" s="93">
        <f t="shared" ca="1" si="286"/>
        <v>368</v>
      </c>
      <c r="AH428" s="77">
        <f>IF(ISERROR(VLOOKUP(B428,'Notes Ecrit'!$A$2:$B$650,2,FALSE)),"ABI",(VLOOKUP(B428,'Notes Ecrit'!$A$2:$B$650,2,FALSE)))</f>
        <v>10</v>
      </c>
      <c r="AI428" s="88">
        <f t="shared" si="287"/>
        <v>10</v>
      </c>
      <c r="AJ428" s="94">
        <f t="shared" ca="1" si="288"/>
        <v>26</v>
      </c>
      <c r="AK428" s="307">
        <f t="shared" si="289"/>
        <v>10.3</v>
      </c>
      <c r="AL428" s="212"/>
      <c r="AM428" s="212"/>
      <c r="AN428" s="212"/>
      <c r="AO428" s="212"/>
      <c r="AP428" s="212"/>
    </row>
    <row r="429" spans="1:42" ht="16.5" customHeight="1" thickBot="1" x14ac:dyDescent="0.3">
      <c r="A429" s="266" t="s">
        <v>1026</v>
      </c>
      <c r="B429" s="236">
        <v>21907490</v>
      </c>
      <c r="C429" s="239" t="s">
        <v>823</v>
      </c>
      <c r="D429" s="237" t="s">
        <v>824</v>
      </c>
      <c r="E429" s="196">
        <v>17</v>
      </c>
      <c r="F429" s="184">
        <f>IF(E429="ABI","ABI",IF(E429="DSP","DSP",IF(E429="VAL","VAL",(VLOOKUP(E429,tpstest,2)))))</f>
        <v>18</v>
      </c>
      <c r="G429" s="185">
        <f>IF(F429="ABI",0,IF(F429="DSP","DSP",IF(F429="VAL","VAL",(IF(A429="F",VLOOKUP(F429,endurfille,2),VLOOKUP(F429,endurgarçon,2))))))</f>
        <v>14</v>
      </c>
      <c r="H429" s="85">
        <f>IF(G429="VAL","VALIDÉ",G429)</f>
        <v>14</v>
      </c>
      <c r="I429" s="196">
        <v>3.22</v>
      </c>
      <c r="J429" s="185">
        <f>IF(I429="ABI",0,IF(I429="DSP","DSP",IF(I429="VAL","VAL",(IF(A429="F",VLOOKUP(I429,VIT20MF,2),VLOOKUP(I429,Vit20MG,2))))))</f>
        <v>17</v>
      </c>
      <c r="K429" s="196">
        <v>6.8</v>
      </c>
      <c r="L429" s="185">
        <f>IF(K429="ABI",0,IF(K429="DSP","DSP",IF(K429="VAL","VAL",(IF(A429="F",VLOOKUP(K429,vit50mf,2),VLOOKUP(K429,vit50mg,2))))))</f>
        <v>11</v>
      </c>
      <c r="M429" s="85">
        <f>IF(OR(J429="DSP",L429="DSP"),"DSP",IF(L429="VAL","VALIDÉ",(J429+L429)/2))</f>
        <v>14</v>
      </c>
      <c r="N429" s="196">
        <v>55</v>
      </c>
      <c r="O429" s="197">
        <v>63</v>
      </c>
      <c r="P429" s="186">
        <f>IF(OR(N429="DSP",N429="ABI",N429="VAL"),0,N429/O429)</f>
        <v>0.87301587301587302</v>
      </c>
      <c r="Q429" s="185">
        <f>IF(N429="ABI",0,IF(N429="DSP","DSP",IF(N429="VAL","VAL",IF(A429="F",VLOOKUP(P429,forcefille,2),VLOOKUP(P429,forcegarçon,2)))))</f>
        <v>4.5</v>
      </c>
      <c r="R429" s="196">
        <v>43.1</v>
      </c>
      <c r="S429" s="185">
        <f>IF(R429="ABI",0,IF(R429="DSP","DSP",IF(R429="VAL","VAL",IF(A429="F",VLOOKUP(R429,détfille,2),VLOOKUP(R429,détgarçon,2)))))</f>
        <v>4</v>
      </c>
      <c r="T429" s="85">
        <f>IF(OR(Q429="VAL",S429="VAL"),"VALIDÉ",IF(AND(Q429="DSP",S429="DSP"),"DSP",IF(Q429="DSP",S429*2,IF(S429="DSP",Q429*2,(Q429+S429)))))</f>
        <v>8.5</v>
      </c>
      <c r="U429" s="187">
        <v>25.91</v>
      </c>
      <c r="V429" s="185">
        <f>IF(U429="ABI",0,IF(U429="DSP","DSP",IF(U429="VAL","VAL",IF(A429="F",VLOOKUP(U429,coorfille,2),VLOOKUP(U429,coorgarçon,2)))))</f>
        <v>5</v>
      </c>
      <c r="W429" s="196">
        <v>-30</v>
      </c>
      <c r="X429" s="185">
        <f>IF(W429="ABI",0,IF(W429="DSP","DSP",IF(W429="VAL","VAL",IF(A429="F",VLOOKUP(W429,SouplesseFille,2),VLOOKUP(W429,SouplesseGarçon,2)))))</f>
        <v>0</v>
      </c>
      <c r="Y429" s="196">
        <v>2</v>
      </c>
      <c r="Z429" s="185">
        <f>IF(Y429="ABI",0,IF(Y429="DSP","DSP",IF(Y429="VAL","VAL",IF(A429="F",VLOOKUP(Y429,eqfille,2),VLOOKUP(Y429,eqgarçon,2)))))</f>
        <v>4</v>
      </c>
      <c r="AA429" s="85">
        <f>IF(AND(V429="DSP",X429="DSP",Z429="DSP"),"DSP",IF(AND(V429="DSP",X429="DSP"),Z429*4,IF(AND(V429="DSP",Z429="DSP"),X429*4,IF(AND(X429="DSP",Z429="DSP"),V429*2,IF(V429="DSP",(X429+Z429)*2,IF(X429="DSP",V429+Z429*2,IF(Z429="DSP",V429+X429*2,IF(Z429="VAL","VALIDÉ",V429+X429+Z429))))))))</f>
        <v>9</v>
      </c>
      <c r="AB429" s="266">
        <v>44.97</v>
      </c>
      <c r="AC429" s="185">
        <f>IF(AB429="ABI",0,IF(AB429="DNF",0,IF(AB429="DSP","DSP",IF(AB429="VAL","VAL",(IF(A429="F",VLOOKUP(AB429,nagefille,2),VLOOKUP(AB429,nagegarçon,2)))))))</f>
        <v>8</v>
      </c>
      <c r="AD429" s="86">
        <f>IF(AC429="VAL","VALIDÉ",AC429)</f>
        <v>8</v>
      </c>
      <c r="AE429" s="87">
        <f>IF(AND(H429="DSP",M429="DSP",T429="DSP",AA429="DSP",AD429="DSP"),"DSP",IF(AND(H429="DSP",M429="DSP",T429="DSP",AA429="DSP"),AD429,IF(AND(H429="DSP",M429="DSP",T429="DSP",AD429="DSP"),AA429,IF(AND(H429="DSP",M429="DSP",AA429="DSP",AD429="DSP"),T429,IF(AND(H429="DSP",T429="DSP",AA429="DSP",AD429="DSP"),M429,IF(AND(M429="DSP",T429="DSP",AA429="DSP",AD429="DSP"),H429,IF(AND(T429="DSP",AA429="DSP",AD429="DSP"),(H429+M429)/2,IF(AND(M429="DSP",AA429="DSP",AD429="DSP"),(H429+T429)/2,IF(AND(H429="DSP",AA429="DSP",AD429="DSP"),(M429+T429)/2,IF(AND(M429="DSP",T429="DSP",AD429="DSP"),(H429+AA429)/2,IF(AND(H429="DSP",T429="DSP",AD429="DSP"),(M429+AA429)/2,IF(AND(H429="DSP",M429="DSP",AD429="DSP"),(T429+AA429)/2,IF(AND(M429="DSP",T429="DSP",AA429="DSP"),(H429+AD429)/2,IF(AND(H429="DSP",T429="DSP",AA429="DSP"),(M429+AD429)/2,IF(AND(H429="DSP",M429="DSP",AA429="DSP"),(T429+AD429)/2,IF(AND(H429="DSP",M429="DSP",T429="DSP"),(AA429+AD429)/2,IF(AND(H429="DSP",M429="DSP"),(T429+AA429+AD429)/3,IF(AND(H429="DSP",T429="DSP"),(M429+AA429+AD429)/3,IF(AND(M429="DSP",T429="DSP"),(H429+AA429+AD429)/3,IF(AND(H429="DSP",AA429="DSP"),(M429+T429+AD429)/3,IF(AND(M429="DSP",AA429="DSP"),(H429+T429+AD429)/3,IF(AND(T429="DSP",AA429="DSP"),(H429+M429+AD429)/3,IF(AND(H429="DSP",AD429="DSP"),(M429+T429+AA429)/3,IF(AND(M429="DSP",AD429="DSP"),(H429+T429+AA429)/3,IF(AND(T429="DSP",AD429="DSP"),(H429+M429+AA429)/3,IF(AND(AA429="DSP",AD429="DSP"),(H429+M429+T429)/3,IF(H429="DSP",(M429+T429+AA429+AD429)/4,IF(M429="DSP",(H429+T429+AA429+AD429)/4,IF(T429="DSP",(H429+M429+AA429+AD429)/4,IF(AA429="DSP",(H429+M429+T429+AD429)/4,IF(AD429="DSP",(H429+M429+T429+AA429)/4,SUM(H429+M429+T429+AA429+AD429)/5)))))))))))))))))))))))))))))))</f>
        <v>10.7</v>
      </c>
      <c r="AF429" s="88">
        <f t="shared" si="285"/>
        <v>10.7</v>
      </c>
      <c r="AG429" s="93">
        <f t="shared" ca="1" si="286"/>
        <v>362</v>
      </c>
      <c r="AH429" s="77">
        <f>IF(ISERROR(VLOOKUP(B429,'Notes Ecrit'!$A$2:$B$650,2,FALSE)),"ABI",(VLOOKUP(B429,'Notes Ecrit'!$A$2:$B$650,2,FALSE)))</f>
        <v>3</v>
      </c>
      <c r="AI429" s="88">
        <f t="shared" si="287"/>
        <v>3</v>
      </c>
      <c r="AJ429" s="94">
        <f t="shared" ca="1" si="288"/>
        <v>555</v>
      </c>
      <c r="AK429" s="307">
        <f t="shared" si="289"/>
        <v>6.85</v>
      </c>
    </row>
    <row r="430" spans="1:42" ht="16.5" customHeight="1" thickBot="1" x14ac:dyDescent="0.3">
      <c r="A430" s="504"/>
      <c r="B430" s="506"/>
      <c r="C430" s="512" t="s">
        <v>82</v>
      </c>
      <c r="D430" s="512"/>
      <c r="E430" s="524">
        <f t="shared" ref="E430:AE430" si="307">AVERAGE(E1:E404)</f>
        <v>15.692753623188405</v>
      </c>
      <c r="F430" s="526">
        <f t="shared" si="307"/>
        <v>17.346376811594205</v>
      </c>
      <c r="G430" s="185">
        <f t="shared" si="307"/>
        <v>12.60752688172043</v>
      </c>
      <c r="H430" s="531">
        <f t="shared" si="307"/>
        <v>12.60752688172043</v>
      </c>
      <c r="I430" s="533">
        <f t="shared" si="307"/>
        <v>3.310589970501475</v>
      </c>
      <c r="J430" s="185">
        <f t="shared" si="307"/>
        <v>15.059782608695652</v>
      </c>
      <c r="K430" s="524">
        <f t="shared" si="307"/>
        <v>7.12911504424779</v>
      </c>
      <c r="L430" s="185">
        <f t="shared" si="307"/>
        <v>9.866847826086957</v>
      </c>
      <c r="M430" s="531">
        <f t="shared" si="307"/>
        <v>12.463315217391305</v>
      </c>
      <c r="N430" s="524">
        <f t="shared" si="307"/>
        <v>52.335294117647059</v>
      </c>
      <c r="O430" s="524">
        <f t="shared" si="307"/>
        <v>66.494252873563212</v>
      </c>
      <c r="P430" s="524">
        <f t="shared" si="307"/>
        <v>0.69093341245701601</v>
      </c>
      <c r="Q430" s="185">
        <f t="shared" si="307"/>
        <v>4.4945652173913047</v>
      </c>
      <c r="R430" s="524">
        <f t="shared" si="307"/>
        <v>39.671802325581389</v>
      </c>
      <c r="S430" s="185">
        <f t="shared" si="307"/>
        <v>3.9107526881720429</v>
      </c>
      <c r="T430" s="531">
        <f t="shared" si="307"/>
        <v>8.3959677419354843</v>
      </c>
      <c r="U430" s="539">
        <f t="shared" si="307"/>
        <v>27.237640117994111</v>
      </c>
      <c r="V430" s="185">
        <f t="shared" si="307"/>
        <v>4.1659836065573774</v>
      </c>
      <c r="W430" s="524">
        <f t="shared" si="307"/>
        <v>-4.1017441860465116</v>
      </c>
      <c r="X430" s="185">
        <f t="shared" si="307"/>
        <v>1.8493243243243243</v>
      </c>
      <c r="Y430" s="524">
        <f t="shared" si="307"/>
        <v>3.8550724637681157</v>
      </c>
      <c r="Z430" s="185">
        <f t="shared" si="307"/>
        <v>2.8571428571428572</v>
      </c>
      <c r="AA430" s="531">
        <f t="shared" si="307"/>
        <v>8.9049865229110505</v>
      </c>
      <c r="AB430" s="524">
        <f t="shared" si="307"/>
        <v>42.245440729483299</v>
      </c>
      <c r="AC430" s="185">
        <f t="shared" si="307"/>
        <v>9.1083333333333325</v>
      </c>
      <c r="AD430" s="545">
        <f t="shared" si="307"/>
        <v>9.1083333333333325</v>
      </c>
      <c r="AE430" s="72">
        <f t="shared" si="307"/>
        <v>10.374192307692306</v>
      </c>
      <c r="AF430" s="549"/>
      <c r="AG430" s="552"/>
      <c r="AH430" s="72">
        <f>AVERAGE(AH1:AH404)</f>
        <v>6.385752688172043</v>
      </c>
      <c r="AI430" s="549"/>
      <c r="AJ430" s="552"/>
      <c r="AK430" s="559">
        <f>AVERAGE(AK1:AK404)</f>
        <v>8.5727486559139816</v>
      </c>
    </row>
    <row r="431" spans="1:42" ht="16.5" hidden="1" customHeight="1" thickBot="1" x14ac:dyDescent="0.3">
      <c r="A431" s="266" t="s">
        <v>1026</v>
      </c>
      <c r="B431" s="346">
        <v>21800412</v>
      </c>
      <c r="C431" s="350" t="s">
        <v>1534</v>
      </c>
      <c r="D431" s="351" t="s">
        <v>212</v>
      </c>
      <c r="E431" s="196"/>
      <c r="F431" s="184"/>
      <c r="G431" s="185"/>
      <c r="H431" s="85"/>
      <c r="I431" s="196"/>
      <c r="J431" s="185"/>
      <c r="K431" s="196"/>
      <c r="L431" s="185"/>
      <c r="M431" s="85"/>
      <c r="N431" s="196"/>
      <c r="O431" s="197"/>
      <c r="P431" s="186"/>
      <c r="Q431" s="185"/>
      <c r="R431" s="196"/>
      <c r="S431" s="185"/>
      <c r="T431" s="85"/>
      <c r="U431" s="187"/>
      <c r="V431" s="185"/>
      <c r="W431" s="196"/>
      <c r="X431" s="185"/>
      <c r="Y431" s="196"/>
      <c r="Z431" s="185"/>
      <c r="AA431" s="85"/>
      <c r="AB431" s="266"/>
      <c r="AC431" s="185"/>
      <c r="AD431" s="86"/>
      <c r="AE431" s="329">
        <v>10.25</v>
      </c>
      <c r="AF431" s="88">
        <f>IF(AE431="DSP",0,AE431)</f>
        <v>10.25</v>
      </c>
      <c r="AG431" s="93">
        <f ca="1">RANK(AF431,$AF$3:$AF$651,0)</f>
        <v>406</v>
      </c>
      <c r="AH431" s="77">
        <f>IF(ISERROR(VLOOKUP(B431,'Notes Ecrit'!$A$2:$B$650,2,FALSE)),"ABI",(VLOOKUP(B431,'Notes Ecrit'!$A$2:$B$650,2,FALSE)))</f>
        <v>5.5</v>
      </c>
      <c r="AI431" s="88">
        <f>IF(OR(AH431="ABI",AH431="VALIDÉ"),0,AH431)</f>
        <v>5.5</v>
      </c>
      <c r="AJ431" s="94">
        <f ca="1">RANK(AI431,$AI$3:$AI$651,0)</f>
        <v>353</v>
      </c>
      <c r="AK431" s="307">
        <f>IF(AH431="ABI","DEF",IF(AE431="DSP",AH431,(AE431*0.5+AH431*0.5)))</f>
        <v>7.875</v>
      </c>
    </row>
    <row r="432" spans="1:42" s="204" customFormat="1" ht="16.5" customHeight="1" thickBot="1" x14ac:dyDescent="0.3">
      <c r="A432" s="196"/>
      <c r="B432" s="506"/>
      <c r="C432" s="512" t="s">
        <v>80</v>
      </c>
      <c r="D432" s="512"/>
      <c r="E432" s="522">
        <f t="shared" ref="E432:AE432" ca="1" si="308">AVERAGEIF($A$3:$A$626, "F", E1:E405)</f>
        <v>15.469798657718121</v>
      </c>
      <c r="F432" s="526">
        <f t="shared" ca="1" si="308"/>
        <v>17.234899328859061</v>
      </c>
      <c r="G432" s="185">
        <f t="shared" ca="1" si="308"/>
        <v>12.428571428571429</v>
      </c>
      <c r="H432" s="529">
        <f t="shared" ca="1" si="308"/>
        <v>12.428571428571429</v>
      </c>
      <c r="I432" s="522">
        <f t="shared" ca="1" si="308"/>
        <v>3.2905517241379312</v>
      </c>
      <c r="J432" s="185">
        <f t="shared" ca="1" si="308"/>
        <v>15.278481012658228</v>
      </c>
      <c r="K432" s="522">
        <f t="shared" ca="1" si="308"/>
        <v>7.104000000000001</v>
      </c>
      <c r="L432" s="185">
        <f t="shared" ca="1" si="308"/>
        <v>10.050632911392405</v>
      </c>
      <c r="M432" s="529">
        <f t="shared" ca="1" si="308"/>
        <v>12.664556962025317</v>
      </c>
      <c r="N432" s="522">
        <f t="shared" ca="1" si="308"/>
        <v>53.513422818791945</v>
      </c>
      <c r="O432" s="522">
        <f t="shared" ca="1" si="308"/>
        <v>66.166666666666671</v>
      </c>
      <c r="P432" s="522">
        <f t="shared" ca="1" si="308"/>
        <v>0.69713313071097205</v>
      </c>
      <c r="Q432" s="185">
        <f t="shared" ca="1" si="308"/>
        <v>4.5683229813664594</v>
      </c>
      <c r="R432" s="522">
        <f t="shared" ca="1" si="308"/>
        <v>40.091946308724829</v>
      </c>
      <c r="S432" s="185">
        <f t="shared" ca="1" si="308"/>
        <v>4.0639751552795031</v>
      </c>
      <c r="T432" s="529">
        <f t="shared" ca="1" si="308"/>
        <v>8.6429447852760735</v>
      </c>
      <c r="U432" s="538">
        <f t="shared" ca="1" si="308"/>
        <v>26.880069930069936</v>
      </c>
      <c r="V432" s="185">
        <f t="shared" ca="1" si="308"/>
        <v>4.3365384615384617</v>
      </c>
      <c r="W432" s="522">
        <f t="shared" ca="1" si="308"/>
        <v>-3.9463087248322148</v>
      </c>
      <c r="X432" s="185">
        <f t="shared" ca="1" si="308"/>
        <v>1.860248447204969</v>
      </c>
      <c r="Y432" s="522">
        <f t="shared" ca="1" si="308"/>
        <v>3.76</v>
      </c>
      <c r="Z432" s="185">
        <f t="shared" ca="1" si="308"/>
        <v>2.9068322981366461</v>
      </c>
      <c r="AA432" s="529">
        <f t="shared" ca="1" si="308"/>
        <v>9.1506211180124222</v>
      </c>
      <c r="AB432" s="522">
        <f t="shared" ca="1" si="308"/>
        <v>41.335539568345332</v>
      </c>
      <c r="AC432" s="185">
        <f t="shared" ca="1" si="308"/>
        <v>9.3766233766233764</v>
      </c>
      <c r="AD432" s="544">
        <f t="shared" ca="1" si="308"/>
        <v>9.3766233766233764</v>
      </c>
      <c r="AE432" s="546">
        <f t="shared" ca="1" si="308"/>
        <v>10.469151960784311</v>
      </c>
      <c r="AF432" s="548"/>
      <c r="AG432" s="550"/>
      <c r="AH432" s="546">
        <f ca="1">AVERAGEIF($A$3:$A$626, "F", AH1:AH405)</f>
        <v>6.4146341463414638</v>
      </c>
      <c r="AI432" s="548"/>
      <c r="AJ432" s="550"/>
      <c r="AK432" s="557">
        <f ca="1">AVERAGEIF($A$3:$A$626, "F", AK1:AK405)</f>
        <v>8.6102007113821113</v>
      </c>
      <c r="AL432" s="26"/>
      <c r="AM432" s="26"/>
      <c r="AN432" s="26"/>
      <c r="AO432" s="26"/>
      <c r="AP432" s="26"/>
    </row>
    <row r="433" spans="1:42" ht="16.5" customHeight="1" thickBot="1" x14ac:dyDescent="0.3">
      <c r="A433" s="196"/>
      <c r="B433" s="506"/>
      <c r="C433" s="512" t="s">
        <v>81</v>
      </c>
      <c r="D433" s="512"/>
      <c r="E433" s="522">
        <f t="shared" ref="E433:AF433" ca="1" si="309">AVERAGEIF($A$3:$A$626, "M", E1:E405)</f>
        <v>17.263297872340427</v>
      </c>
      <c r="F433" s="526">
        <f t="shared" ca="1" si="309"/>
        <v>18.13031914893617</v>
      </c>
      <c r="G433" s="185">
        <f t="shared" ca="1" si="309"/>
        <v>12.879807692307692</v>
      </c>
      <c r="H433" s="529">
        <f t="shared" ca="1" si="309"/>
        <v>12.879807692307692</v>
      </c>
      <c r="I433" s="522">
        <f t="shared" ca="1" si="309"/>
        <v>3.1793048128342232</v>
      </c>
      <c r="J433" s="185">
        <f t="shared" ca="1" si="309"/>
        <v>15.516908212560386</v>
      </c>
      <c r="K433" s="522">
        <f t="shared" ca="1" si="309"/>
        <v>6.784465240641719</v>
      </c>
      <c r="L433" s="185">
        <f t="shared" ca="1" si="309"/>
        <v>10.212560386473429</v>
      </c>
      <c r="M433" s="529">
        <f t="shared" ca="1" si="309"/>
        <v>12.864734299516908</v>
      </c>
      <c r="N433" s="522">
        <f t="shared" ca="1" si="309"/>
        <v>59.73592493297587</v>
      </c>
      <c r="O433" s="522">
        <f t="shared" ca="1" si="309"/>
        <v>69.610526315789471</v>
      </c>
      <c r="P433" s="522">
        <f t="shared" ca="1" si="309"/>
        <v>0.75616024702866369</v>
      </c>
      <c r="Q433" s="185">
        <f t="shared" ca="1" si="309"/>
        <v>4.11501210653753</v>
      </c>
      <c r="R433" s="522">
        <f t="shared" ca="1" si="309"/>
        <v>44.092287234042594</v>
      </c>
      <c r="S433" s="185">
        <f t="shared" ca="1" si="309"/>
        <v>3.6569711538461536</v>
      </c>
      <c r="T433" s="529">
        <f t="shared" ca="1" si="309"/>
        <v>7.7681055155875303</v>
      </c>
      <c r="U433" s="538">
        <f t="shared" ca="1" si="309"/>
        <v>26.398847184986582</v>
      </c>
      <c r="V433" s="185">
        <f t="shared" ca="1" si="309"/>
        <v>4.2191283292978206</v>
      </c>
      <c r="W433" s="522">
        <f t="shared" ca="1" si="309"/>
        <v>-6.3465608465608465</v>
      </c>
      <c r="X433" s="185">
        <f t="shared" ca="1" si="309"/>
        <v>1.5227817745803358</v>
      </c>
      <c r="Y433" s="522">
        <f t="shared" ca="1" si="309"/>
        <v>4.3921052631578945</v>
      </c>
      <c r="Z433" s="185">
        <f t="shared" ca="1" si="309"/>
        <v>2.549043062200957</v>
      </c>
      <c r="AA433" s="529">
        <f t="shared" ca="1" si="309"/>
        <v>8.3002392344497604</v>
      </c>
      <c r="AB433" s="522">
        <f t="shared" ca="1" si="309"/>
        <v>40.057123287671253</v>
      </c>
      <c r="AC433" s="185">
        <f t="shared" ca="1" si="309"/>
        <v>9.0710784313725483</v>
      </c>
      <c r="AD433" s="544">
        <f t="shared" ca="1" si="309"/>
        <v>9.0710784313725483</v>
      </c>
      <c r="AE433" s="546">
        <f t="shared" ca="1" si="309"/>
        <v>10.260415717539868</v>
      </c>
      <c r="AF433" s="548">
        <f t="shared" ca="1" si="309"/>
        <v>10.1448704954955</v>
      </c>
      <c r="AG433" s="550"/>
      <c r="AH433" s="546">
        <f ca="1">AVERAGEIF($A$3:$A$626, "M", AH1:AH405)</f>
        <v>6.4175126903553297</v>
      </c>
      <c r="AI433" s="548">
        <f ca="1">AVERAGEIF($A$3:$A$626, "M", AI1:AI405)</f>
        <v>5.6948198198198199</v>
      </c>
      <c r="AJ433" s="550"/>
      <c r="AK433" s="557">
        <f ca="1">AVERAGEIF($A$3:$A$626, "M", AK1:AK405)</f>
        <v>8.8050285532995005</v>
      </c>
    </row>
    <row r="434" spans="1:42" ht="16.5" customHeight="1" thickBot="1" x14ac:dyDescent="0.3">
      <c r="A434" s="266" t="s">
        <v>1026</v>
      </c>
      <c r="B434" s="236">
        <v>21909010</v>
      </c>
      <c r="C434" s="239" t="s">
        <v>825</v>
      </c>
      <c r="D434" s="237" t="s">
        <v>156</v>
      </c>
      <c r="E434" s="196">
        <v>15</v>
      </c>
      <c r="F434" s="184">
        <f t="shared" ref="F434:F459" si="310">IF(E434="ABI","ABI",IF(E434="DSP","DSP",IF(E434="VAL","VAL",(VLOOKUP(E434,tpstest,2)))))</f>
        <v>17</v>
      </c>
      <c r="G434" s="185">
        <f t="shared" ref="G434:G459" si="311">IF(F434="ABI",0,IF(F434="DSP","DSP",IF(F434="VAL","VAL",(IF(A434="F",VLOOKUP(F434,endurfille,2),VLOOKUP(F434,endurgarçon,2))))))</f>
        <v>12</v>
      </c>
      <c r="H434" s="85">
        <f t="shared" ref="H434:H459" si="312">IF(G434="VAL","VALIDÉ",G434)</f>
        <v>12</v>
      </c>
      <c r="I434" s="196">
        <v>3.39</v>
      </c>
      <c r="J434" s="185">
        <f t="shared" ref="J434:J459" si="313">IF(I434="ABI",0,IF(I434="DSP","DSP",IF(I434="VAL","VAL",(IF(A434="F",VLOOKUP(I434,VIT20MF,2),VLOOKUP(I434,Vit20MG,2))))))</f>
        <v>14</v>
      </c>
      <c r="K434" s="196">
        <v>7.08</v>
      </c>
      <c r="L434" s="185">
        <f t="shared" ref="L434:L459" si="314">IF(K434="ABI",0,IF(K434="DSP","DSP",IF(K434="VAL","VAL",(IF(A434="F",VLOOKUP(K434,vit50mf,2),VLOOKUP(K434,vit50mg,2))))))</f>
        <v>9</v>
      </c>
      <c r="M434" s="85">
        <f t="shared" ref="M434:M459" si="315">IF(OR(J434="DSP",L434="DSP"),"DSP",IF(L434="VAL","VALIDÉ",(J434+L434)/2))</f>
        <v>11.5</v>
      </c>
      <c r="N434" s="196">
        <v>56</v>
      </c>
      <c r="O434" s="197">
        <v>81</v>
      </c>
      <c r="P434" s="186">
        <f t="shared" ref="P434:P459" si="316">IF(OR(N434="DSP",N434="ABI",N434="VAL"),0,N434/O434)</f>
        <v>0.69135802469135799</v>
      </c>
      <c r="Q434" s="185">
        <f t="shared" ref="Q434:Q459" si="317">IF(N434="ABI",0,IF(N434="DSP","DSP",IF(N434="VAL","VAL",IF(A434="F",VLOOKUP(P434,forcefille,2),VLOOKUP(P434,forcegarçon,2)))))</f>
        <v>3.5</v>
      </c>
      <c r="R434" s="196">
        <v>34.4</v>
      </c>
      <c r="S434" s="185">
        <f t="shared" ref="S434:S459" si="318">IF(R434="ABI",0,IF(R434="DSP","DSP",IF(R434="VAL","VAL",IF(A434="F",VLOOKUP(R434,détfille,2),VLOOKUP(R434,détgarçon,2)))))</f>
        <v>1.5</v>
      </c>
      <c r="T434" s="85">
        <f t="shared" ref="T434:T459" si="319">IF(OR(Q434="VAL",S434="VAL"),"VALIDÉ",IF(AND(Q434="DSP",S434="DSP"),"DSP",IF(Q434="DSP",S434*2,IF(S434="DSP",Q434*2,(Q434+S434)))))</f>
        <v>5</v>
      </c>
      <c r="U434" s="187">
        <v>26.8</v>
      </c>
      <c r="V434" s="185">
        <f t="shared" ref="V434:V459" si="320">IF(U434="ABI",0,IF(U434="DSP","DSP",IF(U434="VAL","VAL",IF(A434="F",VLOOKUP(U434,coorfille,2),VLOOKUP(U434,coorgarçon,2)))))</f>
        <v>4.5</v>
      </c>
      <c r="W434" s="196">
        <v>-30</v>
      </c>
      <c r="X434" s="185">
        <f t="shared" ref="X434:X459" si="321">IF(W434="ABI",0,IF(W434="DSP","DSP",IF(W434="VAL","VAL",IF(A434="F",VLOOKUP(W434,SouplesseFille,2),VLOOKUP(W434,SouplesseGarçon,2)))))</f>
        <v>0</v>
      </c>
      <c r="Y434" s="196">
        <v>9</v>
      </c>
      <c r="Z434" s="185">
        <f t="shared" ref="Z434:Z459" si="322">IF(Y434="ABI",0,IF(Y434="DSP","DSP",IF(Y434="VAL","VAL",IF(A434="F",VLOOKUP(Y434,eqfille,2),VLOOKUP(Y434,eqgarçon,2)))))</f>
        <v>0.5</v>
      </c>
      <c r="AA434" s="85">
        <f t="shared" ref="AA434:AA459" si="323">IF(AND(V434="DSP",X434="DSP",Z434="DSP"),"DSP",IF(AND(V434="DSP",X434="DSP"),Z434*4,IF(AND(V434="DSP",Z434="DSP"),X434*4,IF(AND(X434="DSP",Z434="DSP"),V434*2,IF(V434="DSP",(X434+Z434)*2,IF(X434="DSP",V434+Z434*2,IF(Z434="DSP",V434+X434*2,IF(Z434="VAL","VALIDÉ",V434+X434+Z434))))))))</f>
        <v>5</v>
      </c>
      <c r="AB434" s="266">
        <v>34.4</v>
      </c>
      <c r="AC434" s="185">
        <f t="shared" ref="AC434:AC459" si="324">IF(AB434="ABI",0,IF(AB434="DNF",0,IF(AB434="DSP","DSP",IF(AB434="VAL","VAL",(IF(A434="F",VLOOKUP(AB434,nagefille,2),VLOOKUP(AB434,nagegarçon,2)))))))</f>
        <v>14</v>
      </c>
      <c r="AD434" s="86">
        <f t="shared" ref="AD434:AD459" si="325">IF(AC434="VAL","VALIDÉ",AC434)</f>
        <v>14</v>
      </c>
      <c r="AE434" s="87">
        <f t="shared" ref="AE434:AE459" si="326">IF(AND(H434="DSP",M434="DSP",T434="DSP",AA434="DSP",AD434="DSP"),"DSP",IF(AND(H434="DSP",M434="DSP",T434="DSP",AA434="DSP"),AD434,IF(AND(H434="DSP",M434="DSP",T434="DSP",AD434="DSP"),AA434,IF(AND(H434="DSP",M434="DSP",AA434="DSP",AD434="DSP"),T434,IF(AND(H434="DSP",T434="DSP",AA434="DSP",AD434="DSP"),M434,IF(AND(M434="DSP",T434="DSP",AA434="DSP",AD434="DSP"),H434,IF(AND(T434="DSP",AA434="DSP",AD434="DSP"),(H434+M434)/2,IF(AND(M434="DSP",AA434="DSP",AD434="DSP"),(H434+T434)/2,IF(AND(H434="DSP",AA434="DSP",AD434="DSP"),(M434+T434)/2,IF(AND(M434="DSP",T434="DSP",AD434="DSP"),(H434+AA434)/2,IF(AND(H434="DSP",T434="DSP",AD434="DSP"),(M434+AA434)/2,IF(AND(H434="DSP",M434="DSP",AD434="DSP"),(T434+AA434)/2,IF(AND(M434="DSP",T434="DSP",AA434="DSP"),(H434+AD434)/2,IF(AND(H434="DSP",T434="DSP",AA434="DSP"),(M434+AD434)/2,IF(AND(H434="DSP",M434="DSP",AA434="DSP"),(T434+AD434)/2,IF(AND(H434="DSP",M434="DSP",T434="DSP"),(AA434+AD434)/2,IF(AND(H434="DSP",M434="DSP"),(T434+AA434+AD434)/3,IF(AND(H434="DSP",T434="DSP"),(M434+AA434+AD434)/3,IF(AND(M434="DSP",T434="DSP"),(H434+AA434+AD434)/3,IF(AND(H434="DSP",AA434="DSP"),(M434+T434+AD434)/3,IF(AND(M434="DSP",AA434="DSP"),(H434+T434+AD434)/3,IF(AND(T434="DSP",AA434="DSP"),(H434+M434+AD434)/3,IF(AND(H434="DSP",AD434="DSP"),(M434+T434+AA434)/3,IF(AND(M434="DSP",AD434="DSP"),(H434+T434+AA434)/3,IF(AND(T434="DSP",AD434="DSP"),(H434+M434+AA434)/3,IF(AND(AA434="DSP",AD434="DSP"),(H434+M434+T434)/3,IF(H434="DSP",(M434+T434+AA434+AD434)/4,IF(M434="DSP",(H434+T434+AA434+AD434)/4,IF(T434="DSP",(H434+M434+AA434+AD434)/4,IF(AA434="DSP",(H434+M434+T434+AD434)/4,IF(AD434="DSP",(H434+M434+T434+AA434)/4,SUM(H434+M434+T434+AA434+AD434)/5)))))))))))))))))))))))))))))))</f>
        <v>9.5</v>
      </c>
      <c r="AF434" s="88">
        <f t="shared" ref="AF434:AF497" si="327">IF(AE434="DSP",0,AE434)</f>
        <v>9.5</v>
      </c>
      <c r="AG434" s="93">
        <f t="shared" ref="AG434:AG497" ca="1" si="328">RANK(AF434,$AF$3:$AF$651,0)</f>
        <v>462</v>
      </c>
      <c r="AH434" s="77">
        <f>IF(ISERROR(VLOOKUP(B434,'Notes Ecrit'!$A$2:$B$650,2,FALSE)),"ABI",(VLOOKUP(B434,'Notes Ecrit'!$A$2:$B$650,2,FALSE)))</f>
        <v>2.5</v>
      </c>
      <c r="AI434" s="88">
        <f t="shared" ref="AI434:AI497" si="329">IF(OR(AH434="ABI",AH434="VALIDÉ"),0,AH434)</f>
        <v>2.5</v>
      </c>
      <c r="AJ434" s="94">
        <f t="shared" ref="AJ434:AJ497" ca="1" si="330">RANK(AI434,$AI$3:$AI$651,0)</f>
        <v>573</v>
      </c>
      <c r="AK434" s="307">
        <f t="shared" ref="AK434:AK497" si="331">IF(AH434="ABI","DEF",IF(AE434="DSP",AH434,(AE434*0.5+AH434*0.5)))</f>
        <v>6</v>
      </c>
      <c r="AL434" s="207"/>
      <c r="AM434" s="207"/>
      <c r="AN434" s="207"/>
      <c r="AO434" s="207"/>
      <c r="AP434" s="207"/>
    </row>
    <row r="435" spans="1:42" ht="16.5" customHeight="1" thickBot="1" x14ac:dyDescent="0.3">
      <c r="A435" s="266" t="s">
        <v>1026</v>
      </c>
      <c r="B435" s="236">
        <v>21911396</v>
      </c>
      <c r="C435" s="239" t="s">
        <v>826</v>
      </c>
      <c r="D435" s="237" t="s">
        <v>827</v>
      </c>
      <c r="E435" s="196">
        <v>16</v>
      </c>
      <c r="F435" s="184">
        <f t="shared" si="310"/>
        <v>17.5</v>
      </c>
      <c r="G435" s="185">
        <f t="shared" si="311"/>
        <v>13</v>
      </c>
      <c r="H435" s="85">
        <f t="shared" si="312"/>
        <v>13</v>
      </c>
      <c r="I435" s="196">
        <v>3.03</v>
      </c>
      <c r="J435" s="185">
        <f t="shared" si="313"/>
        <v>20</v>
      </c>
      <c r="K435" s="196">
        <v>6.43</v>
      </c>
      <c r="L435" s="185">
        <f t="shared" si="314"/>
        <v>14</v>
      </c>
      <c r="M435" s="85">
        <f t="shared" si="315"/>
        <v>17</v>
      </c>
      <c r="N435" s="196">
        <v>46</v>
      </c>
      <c r="O435" s="197">
        <v>72</v>
      </c>
      <c r="P435" s="186">
        <f t="shared" si="316"/>
        <v>0.63888888888888884</v>
      </c>
      <c r="Q435" s="185">
        <f t="shared" si="317"/>
        <v>3.5</v>
      </c>
      <c r="R435" s="196">
        <v>49</v>
      </c>
      <c r="S435" s="185">
        <f t="shared" si="318"/>
        <v>5.5</v>
      </c>
      <c r="T435" s="85">
        <f t="shared" si="319"/>
        <v>9</v>
      </c>
      <c r="U435" s="381">
        <v>26.1</v>
      </c>
      <c r="V435" s="185">
        <f t="shared" si="320"/>
        <v>4.75</v>
      </c>
      <c r="W435" s="196">
        <v>10</v>
      </c>
      <c r="X435" s="185">
        <f t="shared" si="321"/>
        <v>4</v>
      </c>
      <c r="Y435" s="196">
        <v>4</v>
      </c>
      <c r="Z435" s="185">
        <f t="shared" si="322"/>
        <v>3</v>
      </c>
      <c r="AA435" s="85">
        <f t="shared" si="323"/>
        <v>11.75</v>
      </c>
      <c r="AB435" s="266">
        <v>34.76</v>
      </c>
      <c r="AC435" s="185">
        <f t="shared" si="324"/>
        <v>13</v>
      </c>
      <c r="AD435" s="86">
        <f t="shared" si="325"/>
        <v>13</v>
      </c>
      <c r="AE435" s="87">
        <f t="shared" si="326"/>
        <v>12.75</v>
      </c>
      <c r="AF435" s="88">
        <f t="shared" si="327"/>
        <v>12.75</v>
      </c>
      <c r="AG435" s="93">
        <f t="shared" ca="1" si="328"/>
        <v>108</v>
      </c>
      <c r="AH435" s="77">
        <f>IF(ISERROR(VLOOKUP(B435,'Notes Ecrit'!$A$2:$B$650,2,FALSE)),"ABI",(VLOOKUP(B435,'Notes Ecrit'!$A$2:$B$650,2,FALSE)))</f>
        <v>8</v>
      </c>
      <c r="AI435" s="88">
        <f t="shared" si="329"/>
        <v>8</v>
      </c>
      <c r="AJ435" s="94">
        <f t="shared" ca="1" si="330"/>
        <v>109</v>
      </c>
      <c r="AK435" s="307">
        <f t="shared" si="331"/>
        <v>10.375</v>
      </c>
    </row>
    <row r="436" spans="1:42" ht="16.5" customHeight="1" thickBot="1" x14ac:dyDescent="0.3">
      <c r="A436" s="266" t="s">
        <v>74</v>
      </c>
      <c r="B436" s="236">
        <v>21903950</v>
      </c>
      <c r="C436" s="239" t="s">
        <v>277</v>
      </c>
      <c r="D436" s="237" t="s">
        <v>828</v>
      </c>
      <c r="E436" s="196">
        <v>15</v>
      </c>
      <c r="F436" s="184">
        <f t="shared" si="310"/>
        <v>17</v>
      </c>
      <c r="G436" s="185">
        <f t="shared" si="311"/>
        <v>15</v>
      </c>
      <c r="H436" s="85">
        <f t="shared" si="312"/>
        <v>15</v>
      </c>
      <c r="I436" s="196">
        <v>3.37</v>
      </c>
      <c r="J436" s="185">
        <f t="shared" si="313"/>
        <v>19</v>
      </c>
      <c r="K436" s="196">
        <v>7.25</v>
      </c>
      <c r="L436" s="185">
        <f t="shared" si="314"/>
        <v>14</v>
      </c>
      <c r="M436" s="85">
        <f t="shared" si="315"/>
        <v>16.5</v>
      </c>
      <c r="N436" s="196">
        <v>33</v>
      </c>
      <c r="O436" s="197">
        <v>62</v>
      </c>
      <c r="P436" s="186">
        <f t="shared" si="316"/>
        <v>0.532258064516129</v>
      </c>
      <c r="Q436" s="185">
        <f t="shared" si="317"/>
        <v>5</v>
      </c>
      <c r="R436" s="196">
        <v>36.9</v>
      </c>
      <c r="S436" s="185">
        <f t="shared" si="318"/>
        <v>6.5</v>
      </c>
      <c r="T436" s="85">
        <f t="shared" si="319"/>
        <v>11.5</v>
      </c>
      <c r="U436" s="187">
        <v>29.78</v>
      </c>
      <c r="V436" s="185">
        <f t="shared" si="320"/>
        <v>4</v>
      </c>
      <c r="W436" s="196">
        <v>5</v>
      </c>
      <c r="X436" s="185">
        <f t="shared" si="321"/>
        <v>3.5</v>
      </c>
      <c r="Y436" s="196">
        <v>2</v>
      </c>
      <c r="Z436" s="185">
        <f t="shared" si="322"/>
        <v>4</v>
      </c>
      <c r="AA436" s="85">
        <f t="shared" si="323"/>
        <v>11.5</v>
      </c>
      <c r="AB436" s="266">
        <v>37.950000000000003</v>
      </c>
      <c r="AC436" s="185">
        <f t="shared" si="324"/>
        <v>15</v>
      </c>
      <c r="AD436" s="86">
        <f t="shared" si="325"/>
        <v>15</v>
      </c>
      <c r="AE436" s="87">
        <f t="shared" si="326"/>
        <v>13.9</v>
      </c>
      <c r="AF436" s="88">
        <f t="shared" si="327"/>
        <v>13.9</v>
      </c>
      <c r="AG436" s="93">
        <f t="shared" ca="1" si="328"/>
        <v>24</v>
      </c>
      <c r="AH436" s="77">
        <f>IF(ISERROR(VLOOKUP(B436,'Notes Ecrit'!$A$2:$B$650,2,FALSE)),"ABI",(VLOOKUP(B436,'Notes Ecrit'!$A$2:$B$650,2,FALSE)))</f>
        <v>7.5</v>
      </c>
      <c r="AI436" s="88">
        <f t="shared" si="329"/>
        <v>7.5</v>
      </c>
      <c r="AJ436" s="94">
        <f t="shared" ca="1" si="330"/>
        <v>137</v>
      </c>
      <c r="AK436" s="307">
        <f t="shared" si="331"/>
        <v>10.7</v>
      </c>
      <c r="AL436" s="204"/>
      <c r="AM436" s="204"/>
      <c r="AN436" s="204"/>
      <c r="AO436" s="204"/>
      <c r="AP436" s="204"/>
    </row>
    <row r="437" spans="1:42" ht="16.5" customHeight="1" thickBot="1" x14ac:dyDescent="0.3">
      <c r="A437" s="266" t="s">
        <v>1026</v>
      </c>
      <c r="B437" s="236">
        <v>21814365</v>
      </c>
      <c r="C437" s="239" t="s">
        <v>278</v>
      </c>
      <c r="D437" s="237" t="s">
        <v>279</v>
      </c>
      <c r="E437" s="196">
        <v>10</v>
      </c>
      <c r="F437" s="184">
        <f t="shared" si="310"/>
        <v>14.5</v>
      </c>
      <c r="G437" s="185">
        <f t="shared" si="311"/>
        <v>7</v>
      </c>
      <c r="H437" s="85">
        <f t="shared" si="312"/>
        <v>7</v>
      </c>
      <c r="I437" s="196">
        <v>3.27</v>
      </c>
      <c r="J437" s="185">
        <f t="shared" si="313"/>
        <v>16</v>
      </c>
      <c r="K437" s="196">
        <v>6.9</v>
      </c>
      <c r="L437" s="185">
        <f t="shared" si="314"/>
        <v>10</v>
      </c>
      <c r="M437" s="85">
        <f t="shared" si="315"/>
        <v>13</v>
      </c>
      <c r="N437" s="196">
        <v>90</v>
      </c>
      <c r="O437" s="197">
        <v>99</v>
      </c>
      <c r="P437" s="186">
        <f t="shared" si="316"/>
        <v>0.90909090909090906</v>
      </c>
      <c r="Q437" s="185">
        <f t="shared" si="317"/>
        <v>5</v>
      </c>
      <c r="R437" s="196">
        <v>35.299999999999997</v>
      </c>
      <c r="S437" s="185">
        <f t="shared" si="318"/>
        <v>2</v>
      </c>
      <c r="T437" s="85">
        <f t="shared" si="319"/>
        <v>7</v>
      </c>
      <c r="U437" s="187">
        <v>27.41</v>
      </c>
      <c r="V437" s="185">
        <f t="shared" si="320"/>
        <v>4.25</v>
      </c>
      <c r="W437" s="196">
        <v>-13</v>
      </c>
      <c r="X437" s="185">
        <f t="shared" si="321"/>
        <v>0.5</v>
      </c>
      <c r="Y437" s="196">
        <v>4</v>
      </c>
      <c r="Z437" s="185">
        <f t="shared" si="322"/>
        <v>3</v>
      </c>
      <c r="AA437" s="85">
        <f t="shared" si="323"/>
        <v>7.75</v>
      </c>
      <c r="AB437" s="266">
        <v>37</v>
      </c>
      <c r="AC437" s="185">
        <f t="shared" si="324"/>
        <v>12</v>
      </c>
      <c r="AD437" s="86">
        <f t="shared" si="325"/>
        <v>12</v>
      </c>
      <c r="AE437" s="87">
        <f t="shared" si="326"/>
        <v>9.35</v>
      </c>
      <c r="AF437" s="88">
        <f t="shared" si="327"/>
        <v>9.35</v>
      </c>
      <c r="AG437" s="93">
        <f t="shared" ca="1" si="328"/>
        <v>473</v>
      </c>
      <c r="AH437" s="77">
        <f>IF(ISERROR(VLOOKUP(B437,'Notes Ecrit'!$A$2:$B$650,2,FALSE)),"ABI",(VLOOKUP(B437,'Notes Ecrit'!$A$2:$B$650,2,FALSE)))</f>
        <v>7</v>
      </c>
      <c r="AI437" s="88">
        <f t="shared" si="329"/>
        <v>7</v>
      </c>
      <c r="AJ437" s="94">
        <f t="shared" ca="1" si="330"/>
        <v>183</v>
      </c>
      <c r="AK437" s="307">
        <f t="shared" si="331"/>
        <v>8.1750000000000007</v>
      </c>
    </row>
    <row r="438" spans="1:42" ht="16.5" customHeight="1" thickBot="1" x14ac:dyDescent="0.3">
      <c r="A438" s="266" t="s">
        <v>74</v>
      </c>
      <c r="B438" s="236">
        <v>21904307</v>
      </c>
      <c r="C438" s="239" t="s">
        <v>40</v>
      </c>
      <c r="D438" s="237" t="s">
        <v>830</v>
      </c>
      <c r="E438" s="196">
        <v>9</v>
      </c>
      <c r="F438" s="184">
        <f t="shared" si="310"/>
        <v>14</v>
      </c>
      <c r="G438" s="185">
        <f t="shared" si="311"/>
        <v>9</v>
      </c>
      <c r="H438" s="85">
        <f t="shared" si="312"/>
        <v>9</v>
      </c>
      <c r="I438" s="196">
        <v>3.59</v>
      </c>
      <c r="J438" s="185">
        <f t="shared" si="313"/>
        <v>15</v>
      </c>
      <c r="K438" s="196">
        <v>8.02</v>
      </c>
      <c r="L438" s="185">
        <f t="shared" si="314"/>
        <v>9</v>
      </c>
      <c r="M438" s="85">
        <f t="shared" si="315"/>
        <v>12</v>
      </c>
      <c r="N438" s="196">
        <v>41</v>
      </c>
      <c r="O438" s="197">
        <v>72</v>
      </c>
      <c r="P438" s="186">
        <f t="shared" si="316"/>
        <v>0.56944444444444442</v>
      </c>
      <c r="Q438" s="185">
        <f t="shared" si="317"/>
        <v>5.5</v>
      </c>
      <c r="R438" s="196">
        <v>23.8</v>
      </c>
      <c r="S438" s="185">
        <f t="shared" si="318"/>
        <v>3</v>
      </c>
      <c r="T438" s="85">
        <f t="shared" si="319"/>
        <v>8.5</v>
      </c>
      <c r="U438" s="187">
        <v>29.64</v>
      </c>
      <c r="V438" s="185">
        <f t="shared" si="320"/>
        <v>4</v>
      </c>
      <c r="W438" s="196">
        <v>8</v>
      </c>
      <c r="X438" s="185">
        <f t="shared" si="321"/>
        <v>3.75</v>
      </c>
      <c r="Y438" s="196">
        <v>6</v>
      </c>
      <c r="Z438" s="185">
        <f t="shared" si="322"/>
        <v>2</v>
      </c>
      <c r="AA438" s="85">
        <f t="shared" si="323"/>
        <v>9.75</v>
      </c>
      <c r="AB438" s="266">
        <v>42.8</v>
      </c>
      <c r="AC438" s="185">
        <f t="shared" si="324"/>
        <v>12</v>
      </c>
      <c r="AD438" s="86">
        <f t="shared" si="325"/>
        <v>12</v>
      </c>
      <c r="AE438" s="87">
        <f t="shared" si="326"/>
        <v>10.25</v>
      </c>
      <c r="AF438" s="88">
        <f t="shared" si="327"/>
        <v>10.25</v>
      </c>
      <c r="AG438" s="93">
        <f t="shared" ca="1" si="328"/>
        <v>406</v>
      </c>
      <c r="AH438" s="77">
        <f>IF(ISERROR(VLOOKUP(B438,'Notes Ecrit'!$A$2:$B$650,2,FALSE)),"ABI",(VLOOKUP(B438,'Notes Ecrit'!$A$2:$B$650,2,FALSE)))</f>
        <v>5</v>
      </c>
      <c r="AI438" s="88">
        <f t="shared" si="329"/>
        <v>5</v>
      </c>
      <c r="AJ438" s="94">
        <f t="shared" ca="1" si="330"/>
        <v>416</v>
      </c>
      <c r="AK438" s="307">
        <f t="shared" si="331"/>
        <v>7.625</v>
      </c>
    </row>
    <row r="439" spans="1:42" s="204" customFormat="1" ht="16.5" customHeight="1" thickBot="1" x14ac:dyDescent="0.3">
      <c r="A439" s="266" t="s">
        <v>1026</v>
      </c>
      <c r="B439" s="236">
        <v>21902072</v>
      </c>
      <c r="C439" s="239" t="s">
        <v>40</v>
      </c>
      <c r="D439" s="237" t="s">
        <v>33</v>
      </c>
      <c r="E439" s="196">
        <v>19</v>
      </c>
      <c r="F439" s="184">
        <f t="shared" si="310"/>
        <v>19</v>
      </c>
      <c r="G439" s="185">
        <f t="shared" si="311"/>
        <v>16</v>
      </c>
      <c r="H439" s="85">
        <f t="shared" si="312"/>
        <v>16</v>
      </c>
      <c r="I439" s="196">
        <v>3.29</v>
      </c>
      <c r="J439" s="185">
        <f t="shared" si="313"/>
        <v>15</v>
      </c>
      <c r="K439" s="196">
        <v>7.03</v>
      </c>
      <c r="L439" s="185">
        <f t="shared" si="314"/>
        <v>10</v>
      </c>
      <c r="M439" s="85">
        <f t="shared" si="315"/>
        <v>12.5</v>
      </c>
      <c r="N439" s="196">
        <v>64</v>
      </c>
      <c r="O439" s="197">
        <v>59</v>
      </c>
      <c r="P439" s="186">
        <f t="shared" si="316"/>
        <v>1.0847457627118644</v>
      </c>
      <c r="Q439" s="185">
        <f t="shared" si="317"/>
        <v>5.5</v>
      </c>
      <c r="R439" s="196">
        <v>41.1</v>
      </c>
      <c r="S439" s="185">
        <f t="shared" si="318"/>
        <v>3.5</v>
      </c>
      <c r="T439" s="85">
        <f t="shared" si="319"/>
        <v>9</v>
      </c>
      <c r="U439" s="381">
        <v>24.25</v>
      </c>
      <c r="V439" s="185">
        <f t="shared" si="320"/>
        <v>5.75</v>
      </c>
      <c r="W439" s="196">
        <v>-10</v>
      </c>
      <c r="X439" s="185">
        <f t="shared" si="321"/>
        <v>0.75</v>
      </c>
      <c r="Y439" s="196">
        <v>10</v>
      </c>
      <c r="Z439" s="185">
        <f t="shared" si="322"/>
        <v>0</v>
      </c>
      <c r="AA439" s="85">
        <f t="shared" si="323"/>
        <v>6.5</v>
      </c>
      <c r="AB439" s="266">
        <v>27.16</v>
      </c>
      <c r="AC439" s="185">
        <f t="shared" si="324"/>
        <v>19</v>
      </c>
      <c r="AD439" s="86">
        <f t="shared" si="325"/>
        <v>19</v>
      </c>
      <c r="AE439" s="87">
        <f t="shared" si="326"/>
        <v>12.6</v>
      </c>
      <c r="AF439" s="88">
        <f t="shared" si="327"/>
        <v>12.6</v>
      </c>
      <c r="AG439" s="93">
        <f t="shared" ca="1" si="328"/>
        <v>118</v>
      </c>
      <c r="AH439" s="77">
        <f>IF(ISERROR(VLOOKUP(B439,'Notes Ecrit'!$A$2:$B$650,2,FALSE)),"ABI",(VLOOKUP(B439,'Notes Ecrit'!$A$2:$B$650,2,FALSE)))</f>
        <v>5.5</v>
      </c>
      <c r="AI439" s="88">
        <f t="shared" si="329"/>
        <v>5.5</v>
      </c>
      <c r="AJ439" s="94">
        <f t="shared" ca="1" si="330"/>
        <v>353</v>
      </c>
      <c r="AK439" s="307">
        <f t="shared" si="331"/>
        <v>9.0500000000000007</v>
      </c>
      <c r="AL439" s="26"/>
      <c r="AM439" s="26"/>
      <c r="AN439" s="26"/>
      <c r="AO439" s="26"/>
      <c r="AP439" s="26"/>
    </row>
    <row r="440" spans="1:42" ht="16.5" hidden="1" customHeight="1" thickBot="1" x14ac:dyDescent="0.3">
      <c r="A440" s="266" t="s">
        <v>1026</v>
      </c>
      <c r="B440" s="244">
        <v>21907624</v>
      </c>
      <c r="C440" s="245" t="s">
        <v>278</v>
      </c>
      <c r="D440" s="246" t="s">
        <v>829</v>
      </c>
      <c r="E440" s="196" t="s">
        <v>329</v>
      </c>
      <c r="F440" s="184" t="str">
        <f t="shared" si="310"/>
        <v>ABI</v>
      </c>
      <c r="G440" s="185">
        <f t="shared" si="311"/>
        <v>0</v>
      </c>
      <c r="H440" s="85">
        <f t="shared" si="312"/>
        <v>0</v>
      </c>
      <c r="I440" s="196" t="s">
        <v>329</v>
      </c>
      <c r="J440" s="185">
        <f t="shared" si="313"/>
        <v>0</v>
      </c>
      <c r="K440" s="196" t="s">
        <v>329</v>
      </c>
      <c r="L440" s="185">
        <f t="shared" si="314"/>
        <v>0</v>
      </c>
      <c r="M440" s="85">
        <f t="shared" si="315"/>
        <v>0</v>
      </c>
      <c r="N440" s="217" t="s">
        <v>329</v>
      </c>
      <c r="O440" s="197"/>
      <c r="P440" s="186">
        <f t="shared" si="316"/>
        <v>0</v>
      </c>
      <c r="Q440" s="185">
        <f t="shared" si="317"/>
        <v>0</v>
      </c>
      <c r="R440" s="196" t="s">
        <v>329</v>
      </c>
      <c r="S440" s="185">
        <f t="shared" si="318"/>
        <v>0</v>
      </c>
      <c r="T440" s="85">
        <f t="shared" si="319"/>
        <v>0</v>
      </c>
      <c r="U440" s="187" t="s">
        <v>329</v>
      </c>
      <c r="V440" s="185">
        <f t="shared" si="320"/>
        <v>0</v>
      </c>
      <c r="W440" s="196" t="s">
        <v>329</v>
      </c>
      <c r="X440" s="185">
        <f t="shared" si="321"/>
        <v>0</v>
      </c>
      <c r="Y440" s="196" t="s">
        <v>329</v>
      </c>
      <c r="Z440" s="185">
        <f t="shared" si="322"/>
        <v>0</v>
      </c>
      <c r="AA440" s="85">
        <f t="shared" si="323"/>
        <v>0</v>
      </c>
      <c r="AB440" s="266" t="s">
        <v>329</v>
      </c>
      <c r="AC440" s="185">
        <f t="shared" si="324"/>
        <v>0</v>
      </c>
      <c r="AD440" s="86">
        <f t="shared" si="325"/>
        <v>0</v>
      </c>
      <c r="AE440" s="87">
        <f t="shared" si="326"/>
        <v>0</v>
      </c>
      <c r="AF440" s="88">
        <f t="shared" si="327"/>
        <v>0</v>
      </c>
      <c r="AG440" s="93">
        <f t="shared" ca="1" si="328"/>
        <v>584</v>
      </c>
      <c r="AH440" s="77" t="str">
        <f>IF(ISERROR(VLOOKUP(B440,'Notes Ecrit'!$A$2:$B$650,2,FALSE)),"ABI",(VLOOKUP(B440,'Notes Ecrit'!$A$2:$B$650,2,FALSE)))</f>
        <v>ABI</v>
      </c>
      <c r="AI440" s="88">
        <f t="shared" si="329"/>
        <v>0</v>
      </c>
      <c r="AJ440" s="94">
        <f t="shared" ca="1" si="330"/>
        <v>591</v>
      </c>
      <c r="AK440" s="307" t="str">
        <f t="shared" si="331"/>
        <v>DEF</v>
      </c>
      <c r="AL440" s="204"/>
      <c r="AM440" s="204"/>
      <c r="AN440" s="204"/>
      <c r="AO440" s="204"/>
      <c r="AP440" s="204"/>
    </row>
    <row r="441" spans="1:42" s="204" customFormat="1" ht="16.5" customHeight="1" thickBot="1" x14ac:dyDescent="0.3">
      <c r="A441" s="266" t="s">
        <v>1026</v>
      </c>
      <c r="B441" s="236">
        <v>21907320</v>
      </c>
      <c r="C441" s="240" t="s">
        <v>40</v>
      </c>
      <c r="D441" s="237" t="s">
        <v>130</v>
      </c>
      <c r="E441" s="196">
        <v>16</v>
      </c>
      <c r="F441" s="184">
        <f t="shared" si="310"/>
        <v>17.5</v>
      </c>
      <c r="G441" s="185">
        <f t="shared" si="311"/>
        <v>13</v>
      </c>
      <c r="H441" s="85">
        <f t="shared" si="312"/>
        <v>13</v>
      </c>
      <c r="I441" s="196">
        <v>3.32</v>
      </c>
      <c r="J441" s="185">
        <f t="shared" si="313"/>
        <v>15</v>
      </c>
      <c r="K441" s="196">
        <v>6.76</v>
      </c>
      <c r="L441" s="185">
        <f t="shared" si="314"/>
        <v>11</v>
      </c>
      <c r="M441" s="85">
        <f t="shared" si="315"/>
        <v>13</v>
      </c>
      <c r="N441" s="196">
        <v>87</v>
      </c>
      <c r="O441" s="197">
        <v>75</v>
      </c>
      <c r="P441" s="186">
        <f t="shared" si="316"/>
        <v>1.1599999999999999</v>
      </c>
      <c r="Q441" s="185">
        <f t="shared" si="317"/>
        <v>6</v>
      </c>
      <c r="R441" s="196">
        <v>51.2</v>
      </c>
      <c r="S441" s="185">
        <f t="shared" si="318"/>
        <v>6</v>
      </c>
      <c r="T441" s="85">
        <f t="shared" si="319"/>
        <v>12</v>
      </c>
      <c r="U441" s="381">
        <v>30.86</v>
      </c>
      <c r="V441" s="185">
        <f t="shared" si="320"/>
        <v>2.5</v>
      </c>
      <c r="W441" s="196">
        <v>-9</v>
      </c>
      <c r="X441" s="185">
        <f t="shared" si="321"/>
        <v>1</v>
      </c>
      <c r="Y441" s="196">
        <v>6</v>
      </c>
      <c r="Z441" s="185">
        <f t="shared" si="322"/>
        <v>2</v>
      </c>
      <c r="AA441" s="85">
        <f t="shared" si="323"/>
        <v>5.5</v>
      </c>
      <c r="AB441" s="266">
        <v>34.82</v>
      </c>
      <c r="AC441" s="185">
        <f t="shared" si="324"/>
        <v>13</v>
      </c>
      <c r="AD441" s="86">
        <f t="shared" si="325"/>
        <v>13</v>
      </c>
      <c r="AE441" s="87">
        <f t="shared" si="326"/>
        <v>11.3</v>
      </c>
      <c r="AF441" s="88">
        <f t="shared" si="327"/>
        <v>11.3</v>
      </c>
      <c r="AG441" s="93">
        <f t="shared" ca="1" si="328"/>
        <v>289</v>
      </c>
      <c r="AH441" s="77">
        <f>IF(ISERROR(VLOOKUP(B441,'Notes Ecrit'!$A$2:$B$650,2,FALSE)),"ABI",(VLOOKUP(B441,'Notes Ecrit'!$A$2:$B$650,2,FALSE)))</f>
        <v>5</v>
      </c>
      <c r="AI441" s="88">
        <f t="shared" si="329"/>
        <v>5</v>
      </c>
      <c r="AJ441" s="94">
        <f t="shared" ca="1" si="330"/>
        <v>416</v>
      </c>
      <c r="AK441" s="307">
        <f t="shared" si="331"/>
        <v>8.15</v>
      </c>
      <c r="AL441" s="198"/>
      <c r="AM441" s="198"/>
      <c r="AN441" s="198"/>
      <c r="AO441" s="198"/>
      <c r="AP441" s="198"/>
    </row>
    <row r="442" spans="1:42" ht="16.5" customHeight="1" thickBot="1" x14ac:dyDescent="0.3">
      <c r="A442" s="266" t="s">
        <v>1026</v>
      </c>
      <c r="B442" s="241">
        <v>21906144</v>
      </c>
      <c r="C442" s="242" t="s">
        <v>40</v>
      </c>
      <c r="D442" s="243" t="s">
        <v>121</v>
      </c>
      <c r="E442" s="196">
        <v>14</v>
      </c>
      <c r="F442" s="184">
        <f t="shared" si="310"/>
        <v>16.5</v>
      </c>
      <c r="G442" s="185">
        <f t="shared" si="311"/>
        <v>11</v>
      </c>
      <c r="H442" s="85">
        <f t="shared" si="312"/>
        <v>11</v>
      </c>
      <c r="I442" s="196">
        <v>3.21</v>
      </c>
      <c r="J442" s="185">
        <f t="shared" si="313"/>
        <v>17</v>
      </c>
      <c r="K442" s="196">
        <v>7.1</v>
      </c>
      <c r="L442" s="185">
        <f t="shared" si="314"/>
        <v>9</v>
      </c>
      <c r="M442" s="85">
        <f t="shared" si="315"/>
        <v>13</v>
      </c>
      <c r="N442" s="196">
        <v>60</v>
      </c>
      <c r="O442" s="197">
        <v>103</v>
      </c>
      <c r="P442" s="186">
        <f t="shared" si="316"/>
        <v>0.58252427184466016</v>
      </c>
      <c r="Q442" s="185">
        <f t="shared" si="317"/>
        <v>3</v>
      </c>
      <c r="R442" s="196">
        <v>39.799999999999997</v>
      </c>
      <c r="S442" s="185">
        <f t="shared" si="318"/>
        <v>3</v>
      </c>
      <c r="T442" s="85">
        <f t="shared" si="319"/>
        <v>6</v>
      </c>
      <c r="U442" s="381">
        <v>30.55</v>
      </c>
      <c r="V442" s="185">
        <f t="shared" si="320"/>
        <v>2.5</v>
      </c>
      <c r="W442" s="196">
        <v>-27</v>
      </c>
      <c r="X442" s="185">
        <f t="shared" si="321"/>
        <v>0</v>
      </c>
      <c r="Y442" s="196">
        <v>10</v>
      </c>
      <c r="Z442" s="185">
        <f t="shared" si="322"/>
        <v>0</v>
      </c>
      <c r="AA442" s="85">
        <f t="shared" si="323"/>
        <v>2.5</v>
      </c>
      <c r="AB442" s="266">
        <v>38</v>
      </c>
      <c r="AC442" s="185">
        <f t="shared" si="324"/>
        <v>11</v>
      </c>
      <c r="AD442" s="86">
        <f t="shared" si="325"/>
        <v>11</v>
      </c>
      <c r="AE442" s="87">
        <f t="shared" si="326"/>
        <v>8.6999999999999993</v>
      </c>
      <c r="AF442" s="88">
        <f t="shared" si="327"/>
        <v>8.6999999999999993</v>
      </c>
      <c r="AG442" s="93">
        <f t="shared" ca="1" si="328"/>
        <v>522</v>
      </c>
      <c r="AH442" s="77">
        <f>IF(ISERROR(VLOOKUP(B442,'Notes Ecrit'!$A$2:$B$650,2,FALSE)),"ABI",(VLOOKUP(B442,'Notes Ecrit'!$A$2:$B$650,2,FALSE)))</f>
        <v>6</v>
      </c>
      <c r="AI442" s="88">
        <f t="shared" si="329"/>
        <v>6</v>
      </c>
      <c r="AJ442" s="94">
        <f t="shared" ca="1" si="330"/>
        <v>288</v>
      </c>
      <c r="AK442" s="307">
        <f t="shared" si="331"/>
        <v>7.35</v>
      </c>
    </row>
    <row r="443" spans="1:42" ht="16.5" customHeight="1" thickBot="1" x14ac:dyDescent="0.3">
      <c r="A443" s="266" t="s">
        <v>74</v>
      </c>
      <c r="B443" s="236">
        <v>21806523</v>
      </c>
      <c r="C443" s="239" t="s">
        <v>40</v>
      </c>
      <c r="D443" s="237" t="s">
        <v>103</v>
      </c>
      <c r="E443" s="196">
        <v>10</v>
      </c>
      <c r="F443" s="184">
        <f t="shared" si="310"/>
        <v>14.5</v>
      </c>
      <c r="G443" s="185">
        <f t="shared" si="311"/>
        <v>10</v>
      </c>
      <c r="H443" s="85">
        <f t="shared" si="312"/>
        <v>10</v>
      </c>
      <c r="I443" s="196">
        <v>3.44</v>
      </c>
      <c r="J443" s="185">
        <f t="shared" si="313"/>
        <v>17</v>
      </c>
      <c r="K443" s="196">
        <v>7.61</v>
      </c>
      <c r="L443" s="185">
        <f t="shared" si="314"/>
        <v>12</v>
      </c>
      <c r="M443" s="85">
        <f t="shared" si="315"/>
        <v>14.5</v>
      </c>
      <c r="N443" s="196">
        <v>35</v>
      </c>
      <c r="O443" s="197">
        <v>71</v>
      </c>
      <c r="P443" s="186">
        <f t="shared" si="316"/>
        <v>0.49295774647887325</v>
      </c>
      <c r="Q443" s="185">
        <f t="shared" si="317"/>
        <v>4.5</v>
      </c>
      <c r="R443" s="196">
        <v>20.3</v>
      </c>
      <c r="S443" s="185">
        <f t="shared" si="318"/>
        <v>2.5</v>
      </c>
      <c r="T443" s="85">
        <f t="shared" si="319"/>
        <v>7</v>
      </c>
      <c r="U443" s="187">
        <v>28.78</v>
      </c>
      <c r="V443" s="185">
        <f t="shared" si="320"/>
        <v>4.5</v>
      </c>
      <c r="W443" s="196">
        <v>6</v>
      </c>
      <c r="X443" s="185">
        <f t="shared" si="321"/>
        <v>3.5</v>
      </c>
      <c r="Y443" s="196">
        <v>5</v>
      </c>
      <c r="Z443" s="185">
        <f t="shared" si="322"/>
        <v>2.5</v>
      </c>
      <c r="AA443" s="85">
        <f t="shared" si="323"/>
        <v>10.5</v>
      </c>
      <c r="AB443" s="266" t="s">
        <v>329</v>
      </c>
      <c r="AC443" s="185">
        <f t="shared" si="324"/>
        <v>0</v>
      </c>
      <c r="AD443" s="86">
        <f t="shared" si="325"/>
        <v>0</v>
      </c>
      <c r="AE443" s="87">
        <f t="shared" si="326"/>
        <v>8.4</v>
      </c>
      <c r="AF443" s="88">
        <f t="shared" si="327"/>
        <v>8.4</v>
      </c>
      <c r="AG443" s="93">
        <f t="shared" ca="1" si="328"/>
        <v>541</v>
      </c>
      <c r="AH443" s="77">
        <f>IF(ISERROR(VLOOKUP(B443,'Notes Ecrit'!$A$2:$B$650,2,FALSE)),"ABI",(VLOOKUP(B443,'Notes Ecrit'!$A$2:$B$650,2,FALSE)))</f>
        <v>3.5</v>
      </c>
      <c r="AI443" s="88">
        <f t="shared" si="329"/>
        <v>3.5</v>
      </c>
      <c r="AJ443" s="94">
        <f t="shared" ca="1" si="330"/>
        <v>529</v>
      </c>
      <c r="AK443" s="307">
        <f t="shared" si="331"/>
        <v>5.95</v>
      </c>
      <c r="AL443" s="209"/>
      <c r="AM443" s="209"/>
      <c r="AN443" s="209"/>
      <c r="AO443" s="209"/>
      <c r="AP443" s="209"/>
    </row>
    <row r="444" spans="1:42" ht="16.5" customHeight="1" thickBot="1" x14ac:dyDescent="0.3">
      <c r="A444" s="266" t="s">
        <v>1026</v>
      </c>
      <c r="B444" s="241">
        <v>21905223</v>
      </c>
      <c r="C444" s="242" t="s">
        <v>831</v>
      </c>
      <c r="D444" s="243" t="s">
        <v>185</v>
      </c>
      <c r="E444" s="196">
        <v>16</v>
      </c>
      <c r="F444" s="184">
        <f t="shared" si="310"/>
        <v>17.5</v>
      </c>
      <c r="G444" s="185">
        <f t="shared" si="311"/>
        <v>13</v>
      </c>
      <c r="H444" s="85">
        <f t="shared" si="312"/>
        <v>13</v>
      </c>
      <c r="I444" s="196">
        <v>3.03</v>
      </c>
      <c r="J444" s="185">
        <f t="shared" si="313"/>
        <v>20</v>
      </c>
      <c r="K444" s="196">
        <v>6.47</v>
      </c>
      <c r="L444" s="185">
        <f t="shared" si="314"/>
        <v>14</v>
      </c>
      <c r="M444" s="85">
        <f t="shared" si="315"/>
        <v>17</v>
      </c>
      <c r="N444" s="196">
        <v>46</v>
      </c>
      <c r="O444" s="197">
        <v>68</v>
      </c>
      <c r="P444" s="186">
        <f t="shared" si="316"/>
        <v>0.67647058823529416</v>
      </c>
      <c r="Q444" s="185">
        <f t="shared" si="317"/>
        <v>3.5</v>
      </c>
      <c r="R444" s="196">
        <v>45.6</v>
      </c>
      <c r="S444" s="185">
        <f t="shared" si="318"/>
        <v>4.5</v>
      </c>
      <c r="T444" s="85">
        <f t="shared" si="319"/>
        <v>8</v>
      </c>
      <c r="U444" s="187">
        <v>24.83</v>
      </c>
      <c r="V444" s="185">
        <f t="shared" si="320"/>
        <v>5.5</v>
      </c>
      <c r="W444" s="196">
        <v>-4</v>
      </c>
      <c r="X444" s="185">
        <f t="shared" si="321"/>
        <v>1.5</v>
      </c>
      <c r="Y444" s="196">
        <v>7</v>
      </c>
      <c r="Z444" s="185">
        <f t="shared" si="322"/>
        <v>1.5</v>
      </c>
      <c r="AA444" s="85">
        <f t="shared" si="323"/>
        <v>8.5</v>
      </c>
      <c r="AB444" s="266" t="s">
        <v>1025</v>
      </c>
      <c r="AC444" s="185" t="str">
        <f t="shared" si="324"/>
        <v>DSP</v>
      </c>
      <c r="AD444" s="86" t="str">
        <f t="shared" si="325"/>
        <v>DSP</v>
      </c>
      <c r="AE444" s="87">
        <f t="shared" si="326"/>
        <v>11.625</v>
      </c>
      <c r="AF444" s="88">
        <f t="shared" si="327"/>
        <v>11.625</v>
      </c>
      <c r="AG444" s="93">
        <f t="shared" ca="1" si="328"/>
        <v>242</v>
      </c>
      <c r="AH444" s="77">
        <f>IF(ISERROR(VLOOKUP(B444,'Notes Ecrit'!$A$2:$B$650,2,FALSE)),"ABI",(VLOOKUP(B444,'Notes Ecrit'!$A$2:$B$650,2,FALSE)))</f>
        <v>4</v>
      </c>
      <c r="AI444" s="88">
        <f t="shared" si="329"/>
        <v>4</v>
      </c>
      <c r="AJ444" s="94">
        <f t="shared" ca="1" si="330"/>
        <v>489</v>
      </c>
      <c r="AK444" s="307">
        <f t="shared" si="331"/>
        <v>7.8125</v>
      </c>
      <c r="AL444" s="207"/>
      <c r="AM444" s="207"/>
      <c r="AN444" s="207"/>
      <c r="AO444" s="207"/>
      <c r="AP444" s="207"/>
    </row>
    <row r="445" spans="1:42" ht="16.5" customHeight="1" thickBot="1" x14ac:dyDescent="0.3">
      <c r="A445" s="266" t="s">
        <v>1026</v>
      </c>
      <c r="B445" s="236">
        <v>21907277</v>
      </c>
      <c r="C445" s="239" t="s">
        <v>832</v>
      </c>
      <c r="D445" s="237" t="s">
        <v>833</v>
      </c>
      <c r="E445" s="196">
        <v>15</v>
      </c>
      <c r="F445" s="184">
        <f t="shared" si="310"/>
        <v>17</v>
      </c>
      <c r="G445" s="185">
        <f t="shared" si="311"/>
        <v>12</v>
      </c>
      <c r="H445" s="85">
        <f t="shared" si="312"/>
        <v>12</v>
      </c>
      <c r="I445" s="196">
        <v>3.56</v>
      </c>
      <c r="J445" s="185">
        <f t="shared" si="313"/>
        <v>11</v>
      </c>
      <c r="K445" s="196">
        <v>7.45</v>
      </c>
      <c r="L445" s="185">
        <f t="shared" si="314"/>
        <v>7</v>
      </c>
      <c r="M445" s="85">
        <f t="shared" si="315"/>
        <v>9</v>
      </c>
      <c r="N445" s="196">
        <v>58</v>
      </c>
      <c r="O445" s="197">
        <v>69</v>
      </c>
      <c r="P445" s="186">
        <f t="shared" si="316"/>
        <v>0.84057971014492749</v>
      </c>
      <c r="Q445" s="185">
        <f t="shared" si="317"/>
        <v>4.5</v>
      </c>
      <c r="R445" s="196">
        <v>43.1</v>
      </c>
      <c r="S445" s="185">
        <f t="shared" si="318"/>
        <v>4</v>
      </c>
      <c r="T445" s="85">
        <f t="shared" si="319"/>
        <v>8.5</v>
      </c>
      <c r="U445" s="187">
        <v>26.33</v>
      </c>
      <c r="V445" s="185">
        <f t="shared" si="320"/>
        <v>4.75</v>
      </c>
      <c r="W445" s="196">
        <v>-17</v>
      </c>
      <c r="X445" s="185">
        <f t="shared" si="321"/>
        <v>0</v>
      </c>
      <c r="Y445" s="196">
        <v>10</v>
      </c>
      <c r="Z445" s="185">
        <f t="shared" si="322"/>
        <v>0</v>
      </c>
      <c r="AA445" s="85">
        <f t="shared" si="323"/>
        <v>4.75</v>
      </c>
      <c r="AB445" s="266">
        <v>37.479999999999997</v>
      </c>
      <c r="AC445" s="185">
        <f t="shared" si="324"/>
        <v>12</v>
      </c>
      <c r="AD445" s="86">
        <f t="shared" si="325"/>
        <v>12</v>
      </c>
      <c r="AE445" s="87">
        <f t="shared" si="326"/>
        <v>9.25</v>
      </c>
      <c r="AF445" s="88">
        <f t="shared" si="327"/>
        <v>9.25</v>
      </c>
      <c r="AG445" s="93">
        <f t="shared" ca="1" si="328"/>
        <v>481</v>
      </c>
      <c r="AH445" s="77">
        <f>IF(ISERROR(VLOOKUP(B445,'Notes Ecrit'!$A$2:$B$650,2,FALSE)),"ABI",(VLOOKUP(B445,'Notes Ecrit'!$A$2:$B$650,2,FALSE)))</f>
        <v>5</v>
      </c>
      <c r="AI445" s="88">
        <f t="shared" si="329"/>
        <v>5</v>
      </c>
      <c r="AJ445" s="94">
        <f t="shared" ca="1" si="330"/>
        <v>416</v>
      </c>
      <c r="AK445" s="307">
        <f t="shared" si="331"/>
        <v>7.125</v>
      </c>
      <c r="AL445" s="198"/>
      <c r="AM445" s="198"/>
      <c r="AN445" s="198"/>
      <c r="AO445" s="198"/>
      <c r="AP445" s="198"/>
    </row>
    <row r="446" spans="1:42" ht="16.5" customHeight="1" thickBot="1" x14ac:dyDescent="0.3">
      <c r="A446" s="266" t="s">
        <v>1026</v>
      </c>
      <c r="B446" s="236">
        <v>21903908</v>
      </c>
      <c r="C446" s="239" t="s">
        <v>834</v>
      </c>
      <c r="D446" s="237" t="s">
        <v>130</v>
      </c>
      <c r="E446" s="196">
        <v>20</v>
      </c>
      <c r="F446" s="184">
        <f t="shared" si="310"/>
        <v>19.5</v>
      </c>
      <c r="G446" s="185">
        <f t="shared" si="311"/>
        <v>17</v>
      </c>
      <c r="H446" s="85">
        <f t="shared" si="312"/>
        <v>17</v>
      </c>
      <c r="I446" s="196">
        <v>3.15</v>
      </c>
      <c r="J446" s="185">
        <f t="shared" si="313"/>
        <v>18</v>
      </c>
      <c r="K446" s="196">
        <v>6.49</v>
      </c>
      <c r="L446" s="185">
        <f t="shared" si="314"/>
        <v>13</v>
      </c>
      <c r="M446" s="85">
        <f t="shared" si="315"/>
        <v>15.5</v>
      </c>
      <c r="N446" s="196">
        <v>0</v>
      </c>
      <c r="O446" s="197">
        <v>71</v>
      </c>
      <c r="P446" s="186">
        <f t="shared" si="316"/>
        <v>0</v>
      </c>
      <c r="Q446" s="185">
        <f t="shared" si="317"/>
        <v>0</v>
      </c>
      <c r="R446" s="196">
        <v>40.700000000000003</v>
      </c>
      <c r="S446" s="185">
        <f t="shared" si="318"/>
        <v>3</v>
      </c>
      <c r="T446" s="85">
        <f t="shared" si="319"/>
        <v>3</v>
      </c>
      <c r="U446" s="187">
        <v>27.84</v>
      </c>
      <c r="V446" s="185">
        <f t="shared" si="320"/>
        <v>4</v>
      </c>
      <c r="W446" s="196">
        <v>-20</v>
      </c>
      <c r="X446" s="185">
        <f t="shared" si="321"/>
        <v>0</v>
      </c>
      <c r="Y446" s="196">
        <v>10</v>
      </c>
      <c r="Z446" s="185">
        <f t="shared" si="322"/>
        <v>0</v>
      </c>
      <c r="AA446" s="85">
        <f t="shared" si="323"/>
        <v>4</v>
      </c>
      <c r="AB446" s="266">
        <v>45.1</v>
      </c>
      <c r="AC446" s="185">
        <f t="shared" si="324"/>
        <v>8</v>
      </c>
      <c r="AD446" s="86">
        <f t="shared" si="325"/>
        <v>8</v>
      </c>
      <c r="AE446" s="87">
        <f t="shared" si="326"/>
        <v>9.5</v>
      </c>
      <c r="AF446" s="88">
        <f t="shared" si="327"/>
        <v>9.5</v>
      </c>
      <c r="AG446" s="93">
        <f t="shared" ca="1" si="328"/>
        <v>462</v>
      </c>
      <c r="AH446" s="77">
        <f>IF(ISERROR(VLOOKUP(B446,'Notes Ecrit'!$A$2:$B$650,2,FALSE)),"ABI",(VLOOKUP(B446,'Notes Ecrit'!$A$2:$B$650,2,FALSE)))</f>
        <v>3.5</v>
      </c>
      <c r="AI446" s="88">
        <f t="shared" si="329"/>
        <v>3.5</v>
      </c>
      <c r="AJ446" s="94">
        <f t="shared" ca="1" si="330"/>
        <v>529</v>
      </c>
      <c r="AK446" s="307">
        <f t="shared" si="331"/>
        <v>6.5</v>
      </c>
      <c r="AL446" s="207"/>
      <c r="AM446" s="207"/>
      <c r="AN446" s="207"/>
      <c r="AO446" s="207"/>
      <c r="AP446" s="207"/>
    </row>
    <row r="447" spans="1:42" s="198" customFormat="1" ht="16.5" customHeight="1" thickBot="1" x14ac:dyDescent="0.3">
      <c r="A447" s="266" t="s">
        <v>1026</v>
      </c>
      <c r="B447" s="236">
        <v>21908754</v>
      </c>
      <c r="C447" s="239" t="s">
        <v>835</v>
      </c>
      <c r="D447" s="237" t="s">
        <v>32</v>
      </c>
      <c r="E447" s="196">
        <v>15</v>
      </c>
      <c r="F447" s="184">
        <f t="shared" si="310"/>
        <v>17</v>
      </c>
      <c r="G447" s="185">
        <f t="shared" si="311"/>
        <v>12</v>
      </c>
      <c r="H447" s="85">
        <f t="shared" si="312"/>
        <v>12</v>
      </c>
      <c r="I447" s="196">
        <v>3.4</v>
      </c>
      <c r="J447" s="185">
        <f t="shared" si="313"/>
        <v>14</v>
      </c>
      <c r="K447" s="196">
        <v>7.24</v>
      </c>
      <c r="L447" s="185">
        <f t="shared" si="314"/>
        <v>8</v>
      </c>
      <c r="M447" s="85">
        <f t="shared" si="315"/>
        <v>11</v>
      </c>
      <c r="N447" s="196">
        <v>105</v>
      </c>
      <c r="O447" s="197">
        <v>84</v>
      </c>
      <c r="P447" s="186">
        <f t="shared" si="316"/>
        <v>1.25</v>
      </c>
      <c r="Q447" s="185">
        <f t="shared" si="317"/>
        <v>6.5</v>
      </c>
      <c r="R447" s="196">
        <v>45.8</v>
      </c>
      <c r="S447" s="185">
        <f t="shared" si="318"/>
        <v>4.5</v>
      </c>
      <c r="T447" s="85">
        <f t="shared" si="319"/>
        <v>11</v>
      </c>
      <c r="U447" s="187">
        <v>28.2</v>
      </c>
      <c r="V447" s="185">
        <f t="shared" si="320"/>
        <v>3.75</v>
      </c>
      <c r="W447" s="196">
        <v>-26</v>
      </c>
      <c r="X447" s="185">
        <f t="shared" si="321"/>
        <v>0</v>
      </c>
      <c r="Y447" s="196">
        <v>7</v>
      </c>
      <c r="Z447" s="185">
        <f t="shared" si="322"/>
        <v>1.5</v>
      </c>
      <c r="AA447" s="85">
        <f t="shared" si="323"/>
        <v>5.25</v>
      </c>
      <c r="AB447" s="266">
        <v>47.81</v>
      </c>
      <c r="AC447" s="185">
        <f t="shared" si="324"/>
        <v>6</v>
      </c>
      <c r="AD447" s="86">
        <f t="shared" si="325"/>
        <v>6</v>
      </c>
      <c r="AE447" s="87">
        <f t="shared" si="326"/>
        <v>9.0500000000000007</v>
      </c>
      <c r="AF447" s="88">
        <f t="shared" si="327"/>
        <v>9.0500000000000007</v>
      </c>
      <c r="AG447" s="93">
        <f t="shared" ca="1" si="328"/>
        <v>498</v>
      </c>
      <c r="AH447" s="77">
        <f>IF(ISERROR(VLOOKUP(B447,'Notes Ecrit'!$A$2:$B$650,2,FALSE)),"ABI",(VLOOKUP(B447,'Notes Ecrit'!$A$2:$B$650,2,FALSE)))</f>
        <v>6</v>
      </c>
      <c r="AI447" s="88">
        <f t="shared" si="329"/>
        <v>6</v>
      </c>
      <c r="AJ447" s="94">
        <f t="shared" ca="1" si="330"/>
        <v>591</v>
      </c>
      <c r="AK447" s="307">
        <f t="shared" si="331"/>
        <v>7.5250000000000004</v>
      </c>
      <c r="AL447" s="26"/>
      <c r="AM447" s="26"/>
      <c r="AN447" s="26"/>
      <c r="AO447" s="26"/>
      <c r="AP447" s="26"/>
    </row>
    <row r="448" spans="1:42" ht="16.5" customHeight="1" thickBot="1" x14ac:dyDescent="0.3">
      <c r="A448" s="266" t="s">
        <v>1026</v>
      </c>
      <c r="B448" s="236">
        <v>21906495</v>
      </c>
      <c r="C448" s="239" t="s">
        <v>836</v>
      </c>
      <c r="D448" s="237" t="s">
        <v>36</v>
      </c>
      <c r="E448" s="196">
        <v>19</v>
      </c>
      <c r="F448" s="184">
        <f t="shared" si="310"/>
        <v>19</v>
      </c>
      <c r="G448" s="185">
        <f t="shared" si="311"/>
        <v>16</v>
      </c>
      <c r="H448" s="85">
        <f t="shared" si="312"/>
        <v>16</v>
      </c>
      <c r="I448" s="196">
        <v>3.06</v>
      </c>
      <c r="J448" s="185">
        <f t="shared" si="313"/>
        <v>19</v>
      </c>
      <c r="K448" s="196">
        <v>6.53</v>
      </c>
      <c r="L448" s="185">
        <f t="shared" si="314"/>
        <v>13</v>
      </c>
      <c r="M448" s="85">
        <f t="shared" si="315"/>
        <v>16</v>
      </c>
      <c r="N448" s="196">
        <v>48</v>
      </c>
      <c r="O448" s="197">
        <v>64</v>
      </c>
      <c r="P448" s="186">
        <f t="shared" si="316"/>
        <v>0.75</v>
      </c>
      <c r="Q448" s="185">
        <f t="shared" si="317"/>
        <v>4</v>
      </c>
      <c r="R448" s="196">
        <v>53.9</v>
      </c>
      <c r="S448" s="185">
        <f t="shared" si="318"/>
        <v>6.5</v>
      </c>
      <c r="T448" s="85">
        <f t="shared" si="319"/>
        <v>10.5</v>
      </c>
      <c r="U448" s="187">
        <v>24.23</v>
      </c>
      <c r="V448" s="185">
        <f t="shared" si="320"/>
        <v>5.75</v>
      </c>
      <c r="W448" s="196">
        <v>2</v>
      </c>
      <c r="X448" s="185">
        <f t="shared" si="321"/>
        <v>3</v>
      </c>
      <c r="Y448" s="196">
        <v>3</v>
      </c>
      <c r="Z448" s="185">
        <f t="shared" si="322"/>
        <v>3.5</v>
      </c>
      <c r="AA448" s="85">
        <f t="shared" si="323"/>
        <v>12.25</v>
      </c>
      <c r="AB448" s="266">
        <v>53.38</v>
      </c>
      <c r="AC448" s="185">
        <f t="shared" si="324"/>
        <v>4</v>
      </c>
      <c r="AD448" s="86">
        <f t="shared" si="325"/>
        <v>4</v>
      </c>
      <c r="AE448" s="87">
        <f t="shared" si="326"/>
        <v>11.75</v>
      </c>
      <c r="AF448" s="88">
        <f t="shared" si="327"/>
        <v>11.75</v>
      </c>
      <c r="AG448" s="93">
        <f t="shared" ca="1" si="328"/>
        <v>226</v>
      </c>
      <c r="AH448" s="77">
        <f>IF(ISERROR(VLOOKUP(B448,'Notes Ecrit'!$A$2:$B$650,2,FALSE)),"ABI",(VLOOKUP(B448,'Notes Ecrit'!$A$2:$B$650,2,FALSE)))</f>
        <v>6.5</v>
      </c>
      <c r="AI448" s="88">
        <f t="shared" si="329"/>
        <v>6.5</v>
      </c>
      <c r="AJ448" s="94">
        <f t="shared" ca="1" si="330"/>
        <v>238</v>
      </c>
      <c r="AK448" s="307">
        <f t="shared" si="331"/>
        <v>9.125</v>
      </c>
    </row>
    <row r="449" spans="1:42" ht="16.5" customHeight="1" thickBot="1" x14ac:dyDescent="0.3">
      <c r="A449" s="266" t="s">
        <v>1026</v>
      </c>
      <c r="B449" s="236">
        <v>21907072</v>
      </c>
      <c r="C449" s="239" t="s">
        <v>837</v>
      </c>
      <c r="D449" s="237" t="s">
        <v>838</v>
      </c>
      <c r="E449" s="196">
        <v>14</v>
      </c>
      <c r="F449" s="184">
        <f t="shared" si="310"/>
        <v>16.5</v>
      </c>
      <c r="G449" s="185">
        <f t="shared" si="311"/>
        <v>11</v>
      </c>
      <c r="H449" s="85">
        <f t="shared" si="312"/>
        <v>11</v>
      </c>
      <c r="I449" s="196">
        <v>3.31</v>
      </c>
      <c r="J449" s="185">
        <f t="shared" si="313"/>
        <v>15</v>
      </c>
      <c r="K449" s="196">
        <v>7.18</v>
      </c>
      <c r="L449" s="185">
        <f t="shared" si="314"/>
        <v>8</v>
      </c>
      <c r="M449" s="85">
        <f t="shared" si="315"/>
        <v>11.5</v>
      </c>
      <c r="N449" s="196">
        <v>60</v>
      </c>
      <c r="O449" s="197">
        <v>86</v>
      </c>
      <c r="P449" s="186">
        <f t="shared" si="316"/>
        <v>0.69767441860465118</v>
      </c>
      <c r="Q449" s="185">
        <f t="shared" si="317"/>
        <v>3.5</v>
      </c>
      <c r="R449" s="196">
        <v>38.4</v>
      </c>
      <c r="S449" s="185">
        <f t="shared" si="318"/>
        <v>2.5</v>
      </c>
      <c r="T449" s="85">
        <f t="shared" si="319"/>
        <v>6</v>
      </c>
      <c r="U449" s="187">
        <v>28.85</v>
      </c>
      <c r="V449" s="185">
        <f t="shared" si="320"/>
        <v>3.5</v>
      </c>
      <c r="W449" s="196">
        <v>-11</v>
      </c>
      <c r="X449" s="185">
        <f t="shared" si="321"/>
        <v>0.75</v>
      </c>
      <c r="Y449" s="196">
        <v>7</v>
      </c>
      <c r="Z449" s="185">
        <f t="shared" si="322"/>
        <v>1.5</v>
      </c>
      <c r="AA449" s="85">
        <f t="shared" si="323"/>
        <v>5.75</v>
      </c>
      <c r="AB449" s="266">
        <v>37.799999999999997</v>
      </c>
      <c r="AC449" s="185">
        <f t="shared" si="324"/>
        <v>12</v>
      </c>
      <c r="AD449" s="86">
        <f t="shared" si="325"/>
        <v>12</v>
      </c>
      <c r="AE449" s="87">
        <f t="shared" si="326"/>
        <v>9.25</v>
      </c>
      <c r="AF449" s="88">
        <f t="shared" si="327"/>
        <v>9.25</v>
      </c>
      <c r="AG449" s="93">
        <f t="shared" ca="1" si="328"/>
        <v>481</v>
      </c>
      <c r="AH449" s="77">
        <f>IF(ISERROR(VLOOKUP(B449,'Notes Ecrit'!$A$2:$B$650,2,FALSE)),"ABI",(VLOOKUP(B449,'Notes Ecrit'!$A$2:$B$650,2,FALSE)))</f>
        <v>5</v>
      </c>
      <c r="AI449" s="88">
        <f t="shared" si="329"/>
        <v>5</v>
      </c>
      <c r="AJ449" s="94">
        <f t="shared" ca="1" si="330"/>
        <v>416</v>
      </c>
      <c r="AK449" s="307">
        <f t="shared" si="331"/>
        <v>7.125</v>
      </c>
    </row>
    <row r="450" spans="1:42" ht="16.5" customHeight="1" thickBot="1" x14ac:dyDescent="0.3">
      <c r="A450" s="266" t="s">
        <v>1026</v>
      </c>
      <c r="B450" s="236">
        <v>21904017</v>
      </c>
      <c r="C450" s="239" t="s">
        <v>839</v>
      </c>
      <c r="D450" s="237" t="s">
        <v>556</v>
      </c>
      <c r="E450" s="380">
        <v>18</v>
      </c>
      <c r="F450" s="184">
        <f t="shared" si="310"/>
        <v>18.5</v>
      </c>
      <c r="G450" s="185">
        <f t="shared" si="311"/>
        <v>15</v>
      </c>
      <c r="H450" s="85">
        <f t="shared" si="312"/>
        <v>15</v>
      </c>
      <c r="I450" s="196">
        <v>3.15</v>
      </c>
      <c r="J450" s="185">
        <f t="shared" si="313"/>
        <v>18</v>
      </c>
      <c r="K450" s="196">
        <v>6.52</v>
      </c>
      <c r="L450" s="185">
        <f t="shared" si="314"/>
        <v>13</v>
      </c>
      <c r="M450" s="85">
        <f t="shared" si="315"/>
        <v>15.5</v>
      </c>
      <c r="N450" s="196">
        <v>99</v>
      </c>
      <c r="O450" s="197">
        <v>75</v>
      </c>
      <c r="P450" s="186">
        <f t="shared" si="316"/>
        <v>1.32</v>
      </c>
      <c r="Q450" s="185">
        <f t="shared" si="317"/>
        <v>7</v>
      </c>
      <c r="R450" s="196">
        <v>52.1</v>
      </c>
      <c r="S450" s="185">
        <f t="shared" si="318"/>
        <v>6</v>
      </c>
      <c r="T450" s="85">
        <f t="shared" si="319"/>
        <v>13</v>
      </c>
      <c r="U450" s="187">
        <v>27.95</v>
      </c>
      <c r="V450" s="185">
        <f t="shared" si="320"/>
        <v>4</v>
      </c>
      <c r="W450" s="196">
        <v>-2</v>
      </c>
      <c r="X450" s="185">
        <f t="shared" si="321"/>
        <v>2</v>
      </c>
      <c r="Y450" s="196">
        <v>5</v>
      </c>
      <c r="Z450" s="185">
        <f t="shared" si="322"/>
        <v>2.5</v>
      </c>
      <c r="AA450" s="85">
        <f t="shared" si="323"/>
        <v>8.5</v>
      </c>
      <c r="AB450" s="266">
        <v>37.07</v>
      </c>
      <c r="AC450" s="185">
        <f t="shared" si="324"/>
        <v>12</v>
      </c>
      <c r="AD450" s="86">
        <f t="shared" si="325"/>
        <v>12</v>
      </c>
      <c r="AE450" s="87">
        <f t="shared" si="326"/>
        <v>12.8</v>
      </c>
      <c r="AF450" s="88">
        <f t="shared" si="327"/>
        <v>12.8</v>
      </c>
      <c r="AG450" s="93">
        <f t="shared" ca="1" si="328"/>
        <v>103</v>
      </c>
      <c r="AH450" s="77">
        <f>IF(ISERROR(VLOOKUP(B450,'Notes Ecrit'!$A$2:$B$650,2,FALSE)),"ABI",(VLOOKUP(B450,'Notes Ecrit'!$A$2:$B$650,2,FALSE)))</f>
        <v>3.5</v>
      </c>
      <c r="AI450" s="88">
        <f t="shared" si="329"/>
        <v>3.5</v>
      </c>
      <c r="AJ450" s="94">
        <f t="shared" ca="1" si="330"/>
        <v>529</v>
      </c>
      <c r="AK450" s="307">
        <f t="shared" si="331"/>
        <v>8.15</v>
      </c>
      <c r="AL450" s="207"/>
      <c r="AM450" s="207"/>
      <c r="AN450" s="207"/>
      <c r="AO450" s="207"/>
      <c r="AP450" s="207"/>
    </row>
    <row r="451" spans="1:42" ht="16.5" customHeight="1" thickBot="1" x14ac:dyDescent="0.3">
      <c r="A451" s="266" t="s">
        <v>1026</v>
      </c>
      <c r="B451" s="236">
        <v>21903722</v>
      </c>
      <c r="C451" s="239" t="s">
        <v>840</v>
      </c>
      <c r="D451" s="237" t="s">
        <v>841</v>
      </c>
      <c r="E451" s="196">
        <v>19</v>
      </c>
      <c r="F451" s="184">
        <f t="shared" si="310"/>
        <v>19</v>
      </c>
      <c r="G451" s="185">
        <f t="shared" si="311"/>
        <v>16</v>
      </c>
      <c r="H451" s="85">
        <f t="shared" si="312"/>
        <v>16</v>
      </c>
      <c r="I451" s="196">
        <v>3.1</v>
      </c>
      <c r="J451" s="185">
        <f t="shared" si="313"/>
        <v>19</v>
      </c>
      <c r="K451" s="196">
        <v>6.55</v>
      </c>
      <c r="L451" s="185">
        <f t="shared" si="314"/>
        <v>13</v>
      </c>
      <c r="M451" s="85">
        <f t="shared" si="315"/>
        <v>16</v>
      </c>
      <c r="N451" s="196">
        <v>41</v>
      </c>
      <c r="O451" s="197">
        <v>54</v>
      </c>
      <c r="P451" s="186">
        <f t="shared" si="316"/>
        <v>0.7592592592592593</v>
      </c>
      <c r="Q451" s="185">
        <f t="shared" si="317"/>
        <v>4</v>
      </c>
      <c r="R451" s="196">
        <v>47.1</v>
      </c>
      <c r="S451" s="185">
        <f t="shared" si="318"/>
        <v>5</v>
      </c>
      <c r="T451" s="85">
        <f t="shared" si="319"/>
        <v>9</v>
      </c>
      <c r="U451" s="187">
        <v>24.99</v>
      </c>
      <c r="V451" s="185">
        <f t="shared" si="320"/>
        <v>5.5</v>
      </c>
      <c r="W451" s="196">
        <v>5</v>
      </c>
      <c r="X451" s="185">
        <f t="shared" si="321"/>
        <v>3.5</v>
      </c>
      <c r="Y451" s="196">
        <v>4</v>
      </c>
      <c r="Z451" s="185">
        <f t="shared" si="322"/>
        <v>3</v>
      </c>
      <c r="AA451" s="85">
        <f t="shared" si="323"/>
        <v>12</v>
      </c>
      <c r="AB451" s="266">
        <v>41.14</v>
      </c>
      <c r="AC451" s="185">
        <f t="shared" si="324"/>
        <v>10</v>
      </c>
      <c r="AD451" s="86">
        <f t="shared" si="325"/>
        <v>10</v>
      </c>
      <c r="AE451" s="87">
        <f t="shared" si="326"/>
        <v>12.6</v>
      </c>
      <c r="AF451" s="88">
        <f t="shared" si="327"/>
        <v>12.6</v>
      </c>
      <c r="AG451" s="93">
        <f t="shared" ca="1" si="328"/>
        <v>118</v>
      </c>
      <c r="AH451" s="77">
        <f>IF(ISERROR(VLOOKUP(B451,'Notes Ecrit'!$A$2:$B$650,2,FALSE)),"ABI",(VLOOKUP(B451,'Notes Ecrit'!$A$2:$B$650,2,FALSE)))</f>
        <v>4</v>
      </c>
      <c r="AI451" s="88">
        <f t="shared" si="329"/>
        <v>4</v>
      </c>
      <c r="AJ451" s="94">
        <f t="shared" ca="1" si="330"/>
        <v>489</v>
      </c>
      <c r="AK451" s="307">
        <f t="shared" si="331"/>
        <v>8.3000000000000007</v>
      </c>
    </row>
    <row r="452" spans="1:42" ht="16.5" customHeight="1" thickBot="1" x14ac:dyDescent="0.3">
      <c r="A452" s="266" t="s">
        <v>1026</v>
      </c>
      <c r="B452" s="236">
        <v>21907711</v>
      </c>
      <c r="C452" s="239" t="s">
        <v>842</v>
      </c>
      <c r="D452" s="237" t="s">
        <v>148</v>
      </c>
      <c r="E452" s="196">
        <v>15</v>
      </c>
      <c r="F452" s="184">
        <f t="shared" si="310"/>
        <v>17</v>
      </c>
      <c r="G452" s="185">
        <f t="shared" si="311"/>
        <v>12</v>
      </c>
      <c r="H452" s="85">
        <f t="shared" si="312"/>
        <v>12</v>
      </c>
      <c r="I452" s="196">
        <v>3.17</v>
      </c>
      <c r="J452" s="185">
        <f t="shared" si="313"/>
        <v>17</v>
      </c>
      <c r="K452" s="196">
        <v>6.75</v>
      </c>
      <c r="L452" s="185">
        <f t="shared" si="314"/>
        <v>12</v>
      </c>
      <c r="M452" s="85">
        <f t="shared" si="315"/>
        <v>14.5</v>
      </c>
      <c r="N452" s="196">
        <v>58</v>
      </c>
      <c r="O452" s="197">
        <v>78</v>
      </c>
      <c r="P452" s="186">
        <f t="shared" si="316"/>
        <v>0.74358974358974361</v>
      </c>
      <c r="Q452" s="185">
        <f t="shared" si="317"/>
        <v>4</v>
      </c>
      <c r="R452" s="196">
        <v>41.7</v>
      </c>
      <c r="S452" s="185">
        <f t="shared" si="318"/>
        <v>3.5</v>
      </c>
      <c r="T452" s="85">
        <f t="shared" si="319"/>
        <v>7.5</v>
      </c>
      <c r="U452" s="187">
        <v>26.41</v>
      </c>
      <c r="V452" s="185">
        <f t="shared" si="320"/>
        <v>4.75</v>
      </c>
      <c r="W452" s="196">
        <v>0</v>
      </c>
      <c r="X452" s="185">
        <f t="shared" si="321"/>
        <v>2.5</v>
      </c>
      <c r="Y452" s="196">
        <v>5</v>
      </c>
      <c r="Z452" s="185">
        <f t="shared" si="322"/>
        <v>2.5</v>
      </c>
      <c r="AA452" s="85">
        <f t="shared" si="323"/>
        <v>9.75</v>
      </c>
      <c r="AB452" s="266">
        <v>39.14</v>
      </c>
      <c r="AC452" s="185">
        <f t="shared" si="324"/>
        <v>11</v>
      </c>
      <c r="AD452" s="86">
        <f t="shared" si="325"/>
        <v>11</v>
      </c>
      <c r="AE452" s="87">
        <f t="shared" si="326"/>
        <v>10.95</v>
      </c>
      <c r="AF452" s="88">
        <f t="shared" si="327"/>
        <v>10.95</v>
      </c>
      <c r="AG452" s="93">
        <f t="shared" ca="1" si="328"/>
        <v>329</v>
      </c>
      <c r="AH452" s="77">
        <f>IF(ISERROR(VLOOKUP(B452,'Notes Ecrit'!$A$2:$B$650,2,FALSE)),"ABI",(VLOOKUP(B452,'Notes Ecrit'!$A$2:$B$650,2,FALSE)))</f>
        <v>4</v>
      </c>
      <c r="AI452" s="88">
        <f t="shared" si="329"/>
        <v>4</v>
      </c>
      <c r="AJ452" s="94">
        <f t="shared" ca="1" si="330"/>
        <v>489</v>
      </c>
      <c r="AK452" s="307">
        <f t="shared" si="331"/>
        <v>7.4749999999999996</v>
      </c>
    </row>
    <row r="453" spans="1:42" s="207" customFormat="1" ht="16.5" customHeight="1" thickBot="1" x14ac:dyDescent="0.3">
      <c r="A453" s="266" t="s">
        <v>1026</v>
      </c>
      <c r="B453" s="236">
        <v>21905700</v>
      </c>
      <c r="C453" s="239" t="s">
        <v>843</v>
      </c>
      <c r="D453" s="237" t="s">
        <v>844</v>
      </c>
      <c r="E453" s="196">
        <v>17</v>
      </c>
      <c r="F453" s="184">
        <f t="shared" si="310"/>
        <v>18</v>
      </c>
      <c r="G453" s="185">
        <f t="shared" si="311"/>
        <v>14</v>
      </c>
      <c r="H453" s="85">
        <f t="shared" si="312"/>
        <v>14</v>
      </c>
      <c r="I453" s="196">
        <v>3.01</v>
      </c>
      <c r="J453" s="185">
        <f t="shared" si="313"/>
        <v>20</v>
      </c>
      <c r="K453" s="196">
        <v>6.22</v>
      </c>
      <c r="L453" s="185">
        <f t="shared" si="314"/>
        <v>15</v>
      </c>
      <c r="M453" s="85">
        <f t="shared" si="315"/>
        <v>17.5</v>
      </c>
      <c r="N453" s="196">
        <v>52</v>
      </c>
      <c r="O453" s="197">
        <v>63</v>
      </c>
      <c r="P453" s="186">
        <f t="shared" si="316"/>
        <v>0.82539682539682535</v>
      </c>
      <c r="Q453" s="185">
        <f t="shared" si="317"/>
        <v>4.5</v>
      </c>
      <c r="R453" s="196">
        <v>46.2</v>
      </c>
      <c r="S453" s="185">
        <f t="shared" si="318"/>
        <v>4.5</v>
      </c>
      <c r="T453" s="85">
        <f t="shared" si="319"/>
        <v>9</v>
      </c>
      <c r="U453" s="187">
        <v>25.2</v>
      </c>
      <c r="V453" s="185">
        <f t="shared" si="320"/>
        <v>5.25</v>
      </c>
      <c r="W453" s="196">
        <v>-7</v>
      </c>
      <c r="X453" s="185">
        <f t="shared" si="321"/>
        <v>1.25</v>
      </c>
      <c r="Y453" s="196">
        <v>4</v>
      </c>
      <c r="Z453" s="185">
        <f t="shared" si="322"/>
        <v>3</v>
      </c>
      <c r="AA453" s="85">
        <f t="shared" si="323"/>
        <v>9.5</v>
      </c>
      <c r="AB453" s="266">
        <v>34.83</v>
      </c>
      <c r="AC453" s="185">
        <f t="shared" si="324"/>
        <v>13</v>
      </c>
      <c r="AD453" s="86">
        <f t="shared" si="325"/>
        <v>13</v>
      </c>
      <c r="AE453" s="87">
        <f t="shared" si="326"/>
        <v>12.6</v>
      </c>
      <c r="AF453" s="88">
        <f t="shared" si="327"/>
        <v>12.6</v>
      </c>
      <c r="AG453" s="93">
        <f t="shared" ca="1" si="328"/>
        <v>118</v>
      </c>
      <c r="AH453" s="77">
        <f>IF(ISERROR(VLOOKUP(B453,'Notes Ecrit'!$A$2:$B$650,2,FALSE)),"ABI",(VLOOKUP(B453,'Notes Ecrit'!$A$2:$B$650,2,FALSE)))</f>
        <v>3.5</v>
      </c>
      <c r="AI453" s="88">
        <f t="shared" si="329"/>
        <v>3.5</v>
      </c>
      <c r="AJ453" s="94">
        <f t="shared" ca="1" si="330"/>
        <v>529</v>
      </c>
      <c r="AK453" s="307">
        <f t="shared" si="331"/>
        <v>8.0500000000000007</v>
      </c>
    </row>
    <row r="454" spans="1:42" s="235" customFormat="1" ht="16.5" customHeight="1" thickBot="1" x14ac:dyDescent="0.3">
      <c r="A454" s="266" t="s">
        <v>74</v>
      </c>
      <c r="B454" s="241">
        <v>21902299</v>
      </c>
      <c r="C454" s="242" t="s">
        <v>845</v>
      </c>
      <c r="D454" s="243" t="s">
        <v>698</v>
      </c>
      <c r="E454" s="196">
        <v>10</v>
      </c>
      <c r="F454" s="184">
        <f t="shared" si="310"/>
        <v>14.5</v>
      </c>
      <c r="G454" s="185">
        <f t="shared" si="311"/>
        <v>10</v>
      </c>
      <c r="H454" s="85">
        <f t="shared" si="312"/>
        <v>10</v>
      </c>
      <c r="I454" s="196">
        <v>3.66</v>
      </c>
      <c r="J454" s="185">
        <f t="shared" si="313"/>
        <v>14</v>
      </c>
      <c r="K454" s="196">
        <v>8.07</v>
      </c>
      <c r="L454" s="185">
        <f t="shared" si="314"/>
        <v>8</v>
      </c>
      <c r="M454" s="85">
        <f t="shared" si="315"/>
        <v>11</v>
      </c>
      <c r="N454" s="196">
        <v>33.5</v>
      </c>
      <c r="O454" s="197">
        <v>61</v>
      </c>
      <c r="P454" s="186">
        <f t="shared" si="316"/>
        <v>0.54918032786885251</v>
      </c>
      <c r="Q454" s="185">
        <f t="shared" si="317"/>
        <v>5</v>
      </c>
      <c r="R454" s="196">
        <v>25</v>
      </c>
      <c r="S454" s="185">
        <f t="shared" si="318"/>
        <v>3.5</v>
      </c>
      <c r="T454" s="85">
        <f t="shared" si="319"/>
        <v>8.5</v>
      </c>
      <c r="U454" s="187">
        <v>32.590000000000003</v>
      </c>
      <c r="V454" s="185">
        <f t="shared" si="320"/>
        <v>2.5</v>
      </c>
      <c r="W454" s="196">
        <v>0</v>
      </c>
      <c r="X454" s="185">
        <f t="shared" si="321"/>
        <v>2.5</v>
      </c>
      <c r="Y454" s="196">
        <v>2</v>
      </c>
      <c r="Z454" s="185">
        <f t="shared" si="322"/>
        <v>4</v>
      </c>
      <c r="AA454" s="85">
        <f t="shared" si="323"/>
        <v>9</v>
      </c>
      <c r="AB454" s="266">
        <v>43.4</v>
      </c>
      <c r="AC454" s="185">
        <f t="shared" si="324"/>
        <v>12</v>
      </c>
      <c r="AD454" s="86">
        <f t="shared" si="325"/>
        <v>12</v>
      </c>
      <c r="AE454" s="87">
        <f t="shared" si="326"/>
        <v>10.1</v>
      </c>
      <c r="AF454" s="88">
        <f t="shared" si="327"/>
        <v>10.1</v>
      </c>
      <c r="AG454" s="93">
        <f t="shared" ca="1" si="328"/>
        <v>414</v>
      </c>
      <c r="AH454" s="77">
        <f>IF(ISERROR(VLOOKUP(B454,'Notes Ecrit'!$A$2:$B$650,2,FALSE)),"ABI",(VLOOKUP(B454,'Notes Ecrit'!$A$2:$B$650,2,FALSE)))</f>
        <v>6</v>
      </c>
      <c r="AI454" s="88">
        <f t="shared" si="329"/>
        <v>6</v>
      </c>
      <c r="AJ454" s="94">
        <f t="shared" ca="1" si="330"/>
        <v>288</v>
      </c>
      <c r="AK454" s="307">
        <f t="shared" si="331"/>
        <v>8.0500000000000007</v>
      </c>
      <c r="AL454" s="26"/>
      <c r="AM454" s="26"/>
      <c r="AN454" s="26"/>
      <c r="AO454" s="26"/>
      <c r="AP454" s="26"/>
    </row>
    <row r="455" spans="1:42" ht="16.5" customHeight="1" thickBot="1" x14ac:dyDescent="0.3">
      <c r="A455" s="266" t="s">
        <v>1026</v>
      </c>
      <c r="B455" s="236">
        <v>21816666</v>
      </c>
      <c r="C455" s="239" t="s">
        <v>283</v>
      </c>
      <c r="D455" s="237" t="s">
        <v>264</v>
      </c>
      <c r="E455" s="196">
        <v>17</v>
      </c>
      <c r="F455" s="184">
        <f t="shared" si="310"/>
        <v>18</v>
      </c>
      <c r="G455" s="185">
        <f t="shared" si="311"/>
        <v>14</v>
      </c>
      <c r="H455" s="85">
        <f t="shared" si="312"/>
        <v>14</v>
      </c>
      <c r="I455" s="196">
        <v>3.3</v>
      </c>
      <c r="J455" s="185">
        <f t="shared" si="313"/>
        <v>15</v>
      </c>
      <c r="K455" s="196">
        <v>7.1</v>
      </c>
      <c r="L455" s="185">
        <f t="shared" si="314"/>
        <v>9</v>
      </c>
      <c r="M455" s="85">
        <f t="shared" si="315"/>
        <v>12</v>
      </c>
      <c r="N455" s="196">
        <v>35</v>
      </c>
      <c r="O455" s="197">
        <v>54</v>
      </c>
      <c r="P455" s="186">
        <f t="shared" si="316"/>
        <v>0.64814814814814814</v>
      </c>
      <c r="Q455" s="185">
        <f t="shared" si="317"/>
        <v>3.5</v>
      </c>
      <c r="R455" s="196">
        <v>36.700000000000003</v>
      </c>
      <c r="S455" s="185">
        <f t="shared" si="318"/>
        <v>2</v>
      </c>
      <c r="T455" s="85">
        <f t="shared" si="319"/>
        <v>5.5</v>
      </c>
      <c r="U455" s="187">
        <v>23.94</v>
      </c>
      <c r="V455" s="185">
        <f t="shared" si="320"/>
        <v>6</v>
      </c>
      <c r="W455" s="196">
        <v>-9</v>
      </c>
      <c r="X455" s="185">
        <f t="shared" si="321"/>
        <v>1</v>
      </c>
      <c r="Y455" s="196">
        <v>10</v>
      </c>
      <c r="Z455" s="185">
        <f t="shared" si="322"/>
        <v>0</v>
      </c>
      <c r="AA455" s="85">
        <f t="shared" si="323"/>
        <v>7</v>
      </c>
      <c r="AB455" s="266">
        <v>51.64</v>
      </c>
      <c r="AC455" s="185">
        <f t="shared" si="324"/>
        <v>5</v>
      </c>
      <c r="AD455" s="86">
        <f t="shared" si="325"/>
        <v>5</v>
      </c>
      <c r="AE455" s="87">
        <f t="shared" si="326"/>
        <v>8.6999999999999993</v>
      </c>
      <c r="AF455" s="88">
        <f t="shared" si="327"/>
        <v>8.6999999999999993</v>
      </c>
      <c r="AG455" s="93">
        <f t="shared" ca="1" si="328"/>
        <v>522</v>
      </c>
      <c r="AH455" s="77">
        <f>IF(ISERROR(VLOOKUP(B455,'Notes Ecrit'!$A$2:$B$650,2,FALSE)),"ABI",(VLOOKUP(B455,'Notes Ecrit'!$A$2:$B$650,2,FALSE)))</f>
        <v>6.5</v>
      </c>
      <c r="AI455" s="88">
        <f t="shared" si="329"/>
        <v>6.5</v>
      </c>
      <c r="AJ455" s="94">
        <f t="shared" ca="1" si="330"/>
        <v>238</v>
      </c>
      <c r="AK455" s="307">
        <f t="shared" si="331"/>
        <v>7.6</v>
      </c>
      <c r="AL455" s="207"/>
      <c r="AM455" s="207"/>
      <c r="AN455" s="207"/>
      <c r="AO455" s="207"/>
      <c r="AP455" s="207"/>
    </row>
    <row r="456" spans="1:42" ht="16.5" customHeight="1" thickBot="1" x14ac:dyDescent="0.3">
      <c r="A456" s="266" t="s">
        <v>1026</v>
      </c>
      <c r="B456" s="236">
        <v>21809210</v>
      </c>
      <c r="C456" s="239" t="s">
        <v>286</v>
      </c>
      <c r="D456" s="237" t="s">
        <v>153</v>
      </c>
      <c r="E456" s="196">
        <v>13</v>
      </c>
      <c r="F456" s="184">
        <f t="shared" si="310"/>
        <v>16</v>
      </c>
      <c r="G456" s="185">
        <f t="shared" si="311"/>
        <v>10</v>
      </c>
      <c r="H456" s="85">
        <f t="shared" si="312"/>
        <v>10</v>
      </c>
      <c r="I456" s="196">
        <v>3.19</v>
      </c>
      <c r="J456" s="185">
        <f t="shared" si="313"/>
        <v>17</v>
      </c>
      <c r="K456" s="196">
        <v>6.77</v>
      </c>
      <c r="L456" s="185">
        <f t="shared" si="314"/>
        <v>11</v>
      </c>
      <c r="M456" s="85">
        <f t="shared" si="315"/>
        <v>14</v>
      </c>
      <c r="N456" s="196">
        <v>64</v>
      </c>
      <c r="O456" s="197">
        <v>83</v>
      </c>
      <c r="P456" s="186">
        <f t="shared" si="316"/>
        <v>0.77108433734939763</v>
      </c>
      <c r="Q456" s="185">
        <f t="shared" si="317"/>
        <v>4</v>
      </c>
      <c r="R456" s="196">
        <v>40</v>
      </c>
      <c r="S456" s="185">
        <f t="shared" si="318"/>
        <v>3</v>
      </c>
      <c r="T456" s="85">
        <f t="shared" si="319"/>
        <v>7</v>
      </c>
      <c r="U456" s="187">
        <v>24.34</v>
      </c>
      <c r="V456" s="185">
        <f t="shared" si="320"/>
        <v>5.75</v>
      </c>
      <c r="W456" s="196">
        <v>-16</v>
      </c>
      <c r="X456" s="185">
        <f t="shared" si="321"/>
        <v>0</v>
      </c>
      <c r="Y456" s="196">
        <v>7</v>
      </c>
      <c r="Z456" s="185">
        <f t="shared" si="322"/>
        <v>1.5</v>
      </c>
      <c r="AA456" s="85">
        <f t="shared" si="323"/>
        <v>7.25</v>
      </c>
      <c r="AB456" s="266">
        <v>52.47</v>
      </c>
      <c r="AC456" s="185">
        <f t="shared" si="324"/>
        <v>4</v>
      </c>
      <c r="AD456" s="86">
        <f t="shared" si="325"/>
        <v>4</v>
      </c>
      <c r="AE456" s="87">
        <f t="shared" si="326"/>
        <v>8.4499999999999993</v>
      </c>
      <c r="AF456" s="88">
        <f t="shared" si="327"/>
        <v>8.4499999999999993</v>
      </c>
      <c r="AG456" s="93">
        <f t="shared" ca="1" si="328"/>
        <v>534</v>
      </c>
      <c r="AH456" s="77">
        <f>IF(ISERROR(VLOOKUP(B456,'Notes Ecrit'!$A$2:$B$650,2,FALSE)),"ABI",(VLOOKUP(B456,'Notes Ecrit'!$A$2:$B$650,2,FALSE)))</f>
        <v>5</v>
      </c>
      <c r="AI456" s="88">
        <f t="shared" si="329"/>
        <v>5</v>
      </c>
      <c r="AJ456" s="94">
        <f t="shared" ca="1" si="330"/>
        <v>416</v>
      </c>
      <c r="AK456" s="307">
        <f t="shared" si="331"/>
        <v>6.7249999999999996</v>
      </c>
      <c r="AL456" s="198"/>
      <c r="AM456" s="198"/>
      <c r="AN456" s="198"/>
      <c r="AO456" s="198"/>
      <c r="AP456" s="198"/>
    </row>
    <row r="457" spans="1:42" ht="16.5" customHeight="1" thickBot="1" x14ac:dyDescent="0.3">
      <c r="A457" s="266" t="s">
        <v>1026</v>
      </c>
      <c r="B457" s="236">
        <v>21912201</v>
      </c>
      <c r="C457" s="239" t="s">
        <v>846</v>
      </c>
      <c r="D457" s="237" t="s">
        <v>138</v>
      </c>
      <c r="E457" s="196">
        <v>19</v>
      </c>
      <c r="F457" s="184">
        <f t="shared" si="310"/>
        <v>19</v>
      </c>
      <c r="G457" s="185">
        <f t="shared" si="311"/>
        <v>16</v>
      </c>
      <c r="H457" s="85">
        <f t="shared" si="312"/>
        <v>16</v>
      </c>
      <c r="I457" s="196">
        <v>3.19</v>
      </c>
      <c r="J457" s="185">
        <f t="shared" si="313"/>
        <v>17</v>
      </c>
      <c r="K457" s="196">
        <v>6.92</v>
      </c>
      <c r="L457" s="185">
        <f t="shared" si="314"/>
        <v>10</v>
      </c>
      <c r="M457" s="85">
        <f t="shared" si="315"/>
        <v>13.5</v>
      </c>
      <c r="N457" s="196">
        <v>46</v>
      </c>
      <c r="O457" s="197">
        <v>54</v>
      </c>
      <c r="P457" s="186">
        <f t="shared" si="316"/>
        <v>0.85185185185185186</v>
      </c>
      <c r="Q457" s="185">
        <f t="shared" si="317"/>
        <v>4.5</v>
      </c>
      <c r="R457" s="196">
        <v>35</v>
      </c>
      <c r="S457" s="185">
        <f t="shared" si="318"/>
        <v>2</v>
      </c>
      <c r="T457" s="85">
        <f t="shared" si="319"/>
        <v>6.5</v>
      </c>
      <c r="U457" s="187">
        <v>23.78</v>
      </c>
      <c r="V457" s="185">
        <f t="shared" si="320"/>
        <v>6</v>
      </c>
      <c r="W457" s="196">
        <v>2</v>
      </c>
      <c r="X457" s="185">
        <f t="shared" si="321"/>
        <v>3</v>
      </c>
      <c r="Y457" s="196">
        <v>5</v>
      </c>
      <c r="Z457" s="185">
        <f t="shared" si="322"/>
        <v>2.5</v>
      </c>
      <c r="AA457" s="85">
        <f t="shared" si="323"/>
        <v>11.5</v>
      </c>
      <c r="AB457" s="266">
        <v>33.85</v>
      </c>
      <c r="AC457" s="185">
        <f t="shared" si="324"/>
        <v>14</v>
      </c>
      <c r="AD457" s="86">
        <f t="shared" si="325"/>
        <v>14</v>
      </c>
      <c r="AE457" s="87">
        <f t="shared" si="326"/>
        <v>12.3</v>
      </c>
      <c r="AF457" s="88">
        <f t="shared" si="327"/>
        <v>12.3</v>
      </c>
      <c r="AG457" s="93">
        <f t="shared" ca="1" si="328"/>
        <v>150</v>
      </c>
      <c r="AH457" s="77">
        <f>IF(ISERROR(VLOOKUP(B457,'Notes Ecrit'!$A$2:$B$650,2,FALSE)),"ABI",(VLOOKUP(B457,'Notes Ecrit'!$A$2:$B$650,2,FALSE)))</f>
        <v>6</v>
      </c>
      <c r="AI457" s="88">
        <f t="shared" si="329"/>
        <v>6</v>
      </c>
      <c r="AJ457" s="94">
        <f t="shared" ca="1" si="330"/>
        <v>288</v>
      </c>
      <c r="AK457" s="307">
        <f t="shared" si="331"/>
        <v>9.15</v>
      </c>
      <c r="AL457" s="207"/>
      <c r="AM457" s="207"/>
      <c r="AN457" s="207"/>
      <c r="AO457" s="207"/>
      <c r="AP457" s="207"/>
    </row>
    <row r="458" spans="1:42" s="209" customFormat="1" ht="16.5" customHeight="1" thickBot="1" x14ac:dyDescent="0.3">
      <c r="A458" s="266" t="s">
        <v>1026</v>
      </c>
      <c r="B458" s="236">
        <v>21905008</v>
      </c>
      <c r="C458" s="239" t="s">
        <v>847</v>
      </c>
      <c r="D458" s="237" t="s">
        <v>160</v>
      </c>
      <c r="E458" s="196">
        <v>18</v>
      </c>
      <c r="F458" s="184">
        <f t="shared" si="310"/>
        <v>18.5</v>
      </c>
      <c r="G458" s="185">
        <f t="shared" si="311"/>
        <v>15</v>
      </c>
      <c r="H458" s="85">
        <f t="shared" si="312"/>
        <v>15</v>
      </c>
      <c r="I458" s="196">
        <v>3.16</v>
      </c>
      <c r="J458" s="185">
        <f t="shared" si="313"/>
        <v>18</v>
      </c>
      <c r="K458" s="196">
        <v>6.6</v>
      </c>
      <c r="L458" s="185">
        <f t="shared" si="314"/>
        <v>13</v>
      </c>
      <c r="M458" s="85">
        <f t="shared" si="315"/>
        <v>15.5</v>
      </c>
      <c r="N458" s="196">
        <v>58</v>
      </c>
      <c r="O458" s="197">
        <v>64</v>
      </c>
      <c r="P458" s="186">
        <f t="shared" si="316"/>
        <v>0.90625</v>
      </c>
      <c r="Q458" s="185">
        <f t="shared" si="317"/>
        <v>5</v>
      </c>
      <c r="R458" s="196">
        <v>51</v>
      </c>
      <c r="S458" s="185">
        <f t="shared" si="318"/>
        <v>6</v>
      </c>
      <c r="T458" s="85">
        <f t="shared" si="319"/>
        <v>11</v>
      </c>
      <c r="U458" s="381">
        <v>26.39</v>
      </c>
      <c r="V458" s="185">
        <f t="shared" si="320"/>
        <v>4.75</v>
      </c>
      <c r="W458" s="196">
        <v>0</v>
      </c>
      <c r="X458" s="185">
        <f t="shared" si="321"/>
        <v>2.5</v>
      </c>
      <c r="Y458" s="196">
        <v>2</v>
      </c>
      <c r="Z458" s="185">
        <f t="shared" si="322"/>
        <v>4</v>
      </c>
      <c r="AA458" s="85">
        <f t="shared" si="323"/>
        <v>11.25</v>
      </c>
      <c r="AB458" s="266">
        <v>33.549999999999997</v>
      </c>
      <c r="AC458" s="185">
        <f t="shared" si="324"/>
        <v>14</v>
      </c>
      <c r="AD458" s="86">
        <f t="shared" si="325"/>
        <v>14</v>
      </c>
      <c r="AE458" s="87">
        <f t="shared" si="326"/>
        <v>13.35</v>
      </c>
      <c r="AF458" s="88">
        <f t="shared" si="327"/>
        <v>13.35</v>
      </c>
      <c r="AG458" s="93">
        <f t="shared" ca="1" si="328"/>
        <v>51</v>
      </c>
      <c r="AH458" s="77">
        <f>IF(ISERROR(VLOOKUP(B458,'Notes Ecrit'!$A$2:$B$650,2,FALSE)),"ABI",(VLOOKUP(B458,'Notes Ecrit'!$A$2:$B$650,2,FALSE)))</f>
        <v>8</v>
      </c>
      <c r="AI458" s="88">
        <f t="shared" si="329"/>
        <v>8</v>
      </c>
      <c r="AJ458" s="94">
        <f t="shared" ca="1" si="330"/>
        <v>109</v>
      </c>
      <c r="AK458" s="307">
        <f t="shared" si="331"/>
        <v>10.675000000000001</v>
      </c>
      <c r="AL458" s="26"/>
      <c r="AM458" s="26"/>
      <c r="AN458" s="26"/>
      <c r="AO458" s="26"/>
      <c r="AP458" s="26"/>
    </row>
    <row r="459" spans="1:42" ht="16.5" customHeight="1" thickBot="1" x14ac:dyDescent="0.3">
      <c r="A459" s="266" t="s">
        <v>1026</v>
      </c>
      <c r="B459" s="236">
        <v>21915211</v>
      </c>
      <c r="C459" s="239" t="s">
        <v>847</v>
      </c>
      <c r="D459" s="237" t="s">
        <v>168</v>
      </c>
      <c r="E459" s="196">
        <v>14</v>
      </c>
      <c r="F459" s="184">
        <f t="shared" si="310"/>
        <v>16.5</v>
      </c>
      <c r="G459" s="185">
        <f t="shared" si="311"/>
        <v>11</v>
      </c>
      <c r="H459" s="85">
        <f t="shared" si="312"/>
        <v>11</v>
      </c>
      <c r="I459" s="196">
        <v>3.04</v>
      </c>
      <c r="J459" s="185">
        <f t="shared" si="313"/>
        <v>20</v>
      </c>
      <c r="K459" s="196">
        <v>6.42</v>
      </c>
      <c r="L459" s="185">
        <f t="shared" si="314"/>
        <v>14</v>
      </c>
      <c r="M459" s="85">
        <f t="shared" si="315"/>
        <v>17</v>
      </c>
      <c r="N459" s="196">
        <v>58</v>
      </c>
      <c r="O459" s="197">
        <v>69</v>
      </c>
      <c r="P459" s="186">
        <f t="shared" si="316"/>
        <v>0.84057971014492749</v>
      </c>
      <c r="Q459" s="185">
        <f t="shared" si="317"/>
        <v>4.5</v>
      </c>
      <c r="R459" s="196">
        <v>54.2</v>
      </c>
      <c r="S459" s="185">
        <f t="shared" si="318"/>
        <v>6.5</v>
      </c>
      <c r="T459" s="85">
        <f t="shared" si="319"/>
        <v>11</v>
      </c>
      <c r="U459" s="381">
        <v>26.38</v>
      </c>
      <c r="V459" s="185">
        <f t="shared" si="320"/>
        <v>4.75</v>
      </c>
      <c r="W459" s="196">
        <v>3</v>
      </c>
      <c r="X459" s="185">
        <f t="shared" si="321"/>
        <v>3.25</v>
      </c>
      <c r="Y459" s="196">
        <v>3</v>
      </c>
      <c r="Z459" s="185">
        <f t="shared" si="322"/>
        <v>3.5</v>
      </c>
      <c r="AA459" s="85">
        <f t="shared" si="323"/>
        <v>11.5</v>
      </c>
      <c r="AB459" s="266">
        <v>61.01</v>
      </c>
      <c r="AC459" s="185">
        <f t="shared" si="324"/>
        <v>1</v>
      </c>
      <c r="AD459" s="86">
        <f t="shared" si="325"/>
        <v>1</v>
      </c>
      <c r="AE459" s="87">
        <f t="shared" si="326"/>
        <v>10.3</v>
      </c>
      <c r="AF459" s="88">
        <f t="shared" si="327"/>
        <v>10.3</v>
      </c>
      <c r="AG459" s="93">
        <f t="shared" ca="1" si="328"/>
        <v>403</v>
      </c>
      <c r="AH459" s="77">
        <f>IF(ISERROR(VLOOKUP(B459,'Notes Ecrit'!$A$2:$B$650,2,FALSE)),"ABI",(VLOOKUP(B459,'Notes Ecrit'!$A$2:$B$650,2,FALSE)))</f>
        <v>3.5</v>
      </c>
      <c r="AI459" s="88">
        <f t="shared" si="329"/>
        <v>3.5</v>
      </c>
      <c r="AJ459" s="94">
        <f t="shared" ca="1" si="330"/>
        <v>529</v>
      </c>
      <c r="AK459" s="307">
        <f t="shared" si="331"/>
        <v>6.9</v>
      </c>
    </row>
    <row r="460" spans="1:42" s="209" customFormat="1" ht="16.5" hidden="1" customHeight="1" thickBot="1" x14ac:dyDescent="0.3">
      <c r="A460" s="266" t="s">
        <v>1026</v>
      </c>
      <c r="B460" s="346">
        <v>21815125</v>
      </c>
      <c r="C460" s="350" t="s">
        <v>1552</v>
      </c>
      <c r="D460" s="351" t="s">
        <v>284</v>
      </c>
      <c r="E460" s="196"/>
      <c r="F460" s="184"/>
      <c r="G460" s="185"/>
      <c r="H460" s="85"/>
      <c r="I460" s="196"/>
      <c r="J460" s="185"/>
      <c r="K460" s="196"/>
      <c r="L460" s="185"/>
      <c r="M460" s="85"/>
      <c r="N460" s="196"/>
      <c r="O460" s="197"/>
      <c r="P460" s="186"/>
      <c r="Q460" s="185"/>
      <c r="R460" s="196"/>
      <c r="S460" s="185"/>
      <c r="T460" s="85"/>
      <c r="U460" s="187"/>
      <c r="V460" s="185"/>
      <c r="W460" s="196"/>
      <c r="X460" s="185"/>
      <c r="Y460" s="196"/>
      <c r="Z460" s="185"/>
      <c r="AA460" s="85"/>
      <c r="AB460" s="266"/>
      <c r="AC460" s="185"/>
      <c r="AD460" s="86"/>
      <c r="AE460" s="329">
        <v>13.25</v>
      </c>
      <c r="AF460" s="88">
        <f t="shared" si="327"/>
        <v>13.25</v>
      </c>
      <c r="AG460" s="93">
        <f t="shared" ca="1" si="328"/>
        <v>60</v>
      </c>
      <c r="AH460" s="77">
        <f>IF(ISERROR(VLOOKUP(B460,'Notes Ecrit'!$A$2:$B$650,2,FALSE)),"ABI",(VLOOKUP(B460,'Notes Ecrit'!$A$2:$B$650,2,FALSE)))</f>
        <v>6.5</v>
      </c>
      <c r="AI460" s="88">
        <f t="shared" si="329"/>
        <v>6.5</v>
      </c>
      <c r="AJ460" s="94">
        <f t="shared" ca="1" si="330"/>
        <v>238</v>
      </c>
      <c r="AK460" s="307">
        <f t="shared" si="331"/>
        <v>9.875</v>
      </c>
      <c r="AL460" s="204"/>
      <c r="AM460" s="204"/>
      <c r="AN460" s="204"/>
      <c r="AO460" s="204"/>
      <c r="AP460" s="204"/>
    </row>
    <row r="461" spans="1:42" ht="16.5" customHeight="1" thickBot="1" x14ac:dyDescent="0.3">
      <c r="A461" s="266" t="s">
        <v>1026</v>
      </c>
      <c r="B461" s="241">
        <v>21902681</v>
      </c>
      <c r="C461" s="242" t="s">
        <v>848</v>
      </c>
      <c r="D461" s="243" t="s">
        <v>31</v>
      </c>
      <c r="E461" s="196">
        <v>16</v>
      </c>
      <c r="F461" s="184">
        <f t="shared" ref="F461:F478" si="332">IF(E461="ABI","ABI",IF(E461="DSP","DSP",IF(E461="VAL","VAL",(VLOOKUP(E461,tpstest,2)))))</f>
        <v>17.5</v>
      </c>
      <c r="G461" s="185">
        <f t="shared" ref="G461:G478" si="333">IF(F461="ABI",0,IF(F461="DSP","DSP",IF(F461="VAL","VAL",(IF(A461="F",VLOOKUP(F461,endurfille,2),VLOOKUP(F461,endurgarçon,2))))))</f>
        <v>13</v>
      </c>
      <c r="H461" s="85">
        <f t="shared" ref="H461:H478" si="334">IF(G461="VAL","VALIDÉ",G461)</f>
        <v>13</v>
      </c>
      <c r="I461" s="196">
        <v>3.27</v>
      </c>
      <c r="J461" s="185">
        <f t="shared" ref="J461:J478" si="335">IF(I461="ABI",0,IF(I461="DSP","DSP",IF(I461="VAL","VAL",(IF(A461="F",VLOOKUP(I461,VIT20MF,2),VLOOKUP(I461,Vit20MG,2))))))</f>
        <v>16</v>
      </c>
      <c r="K461" s="196">
        <v>6.95</v>
      </c>
      <c r="L461" s="185">
        <f t="shared" ref="L461:L478" si="336">IF(K461="ABI",0,IF(K461="DSP","DSP",IF(K461="VAL","VAL",(IF(A461="F",VLOOKUP(K461,vit50mf,2),VLOOKUP(K461,vit50mg,2))))))</f>
        <v>10</v>
      </c>
      <c r="M461" s="85">
        <f t="shared" ref="M461:M478" si="337">IF(OR(J461="DSP",L461="DSP"),"DSP",IF(L461="VAL","VALIDÉ",(J461+L461)/2))</f>
        <v>13</v>
      </c>
      <c r="N461" s="196">
        <v>51</v>
      </c>
      <c r="O461" s="197">
        <v>78</v>
      </c>
      <c r="P461" s="186">
        <f t="shared" ref="P461:P478" si="338">IF(OR(N461="DSP",N461="ABI",N461="VAL"),0,N461/O461)</f>
        <v>0.65384615384615385</v>
      </c>
      <c r="Q461" s="185">
        <f t="shared" ref="Q461:Q478" si="339">IF(N461="ABI",0,IF(N461="DSP","DSP",IF(N461="VAL","VAL",IF(A461="F",VLOOKUP(P461,forcefille,2),VLOOKUP(P461,forcegarçon,2)))))</f>
        <v>3.5</v>
      </c>
      <c r="R461" s="196">
        <v>38.9</v>
      </c>
      <c r="S461" s="185">
        <f t="shared" ref="S461:S478" si="340">IF(R461="ABI",0,IF(R461="DSP","DSP",IF(R461="VAL","VAL",IF(A461="F",VLOOKUP(R461,détfille,2),VLOOKUP(R461,détgarçon,2)))))</f>
        <v>2.5</v>
      </c>
      <c r="T461" s="85">
        <f t="shared" ref="T461:T478" si="341">IF(OR(Q461="VAL",S461="VAL"),"VALIDÉ",IF(AND(Q461="DSP",S461="DSP"),"DSP",IF(Q461="DSP",S461*2,IF(S461="DSP",Q461*2,(Q461+S461)))))</f>
        <v>6</v>
      </c>
      <c r="U461" s="187">
        <v>26.32</v>
      </c>
      <c r="V461" s="185">
        <f t="shared" ref="V461:V478" si="342">IF(U461="ABI",0,IF(U461="DSP","DSP",IF(U461="VAL","VAL",IF(A461="F",VLOOKUP(U461,coorfille,2),VLOOKUP(U461,coorgarçon,2)))))</f>
        <v>4.75</v>
      </c>
      <c r="W461" s="196">
        <v>-11</v>
      </c>
      <c r="X461" s="185">
        <f t="shared" ref="X461:X478" si="343">IF(W461="ABI",0,IF(W461="DSP","DSP",IF(W461="VAL","VAL",IF(A461="F",VLOOKUP(W461,SouplesseFille,2),VLOOKUP(W461,SouplesseGarçon,2)))))</f>
        <v>0.75</v>
      </c>
      <c r="Y461" s="196">
        <v>3</v>
      </c>
      <c r="Z461" s="185">
        <f t="shared" ref="Z461:Z478" si="344">IF(Y461="ABI",0,IF(Y461="DSP","DSP",IF(Y461="VAL","VAL",IF(A461="F",VLOOKUP(Y461,eqfille,2),VLOOKUP(Y461,eqgarçon,2)))))</f>
        <v>3.5</v>
      </c>
      <c r="AA461" s="85">
        <f t="shared" ref="AA461:AA478" si="345">IF(AND(V461="DSP",X461="DSP",Z461="DSP"),"DSP",IF(AND(V461="DSP",X461="DSP"),Z461*4,IF(AND(V461="DSP",Z461="DSP"),X461*4,IF(AND(X461="DSP",Z461="DSP"),V461*2,IF(V461="DSP",(X461+Z461)*2,IF(X461="DSP",V461+Z461*2,IF(Z461="DSP",V461+X461*2,IF(Z461="VAL","VALIDÉ",V461+X461+Z461))))))))</f>
        <v>9</v>
      </c>
      <c r="AB461" s="266">
        <v>41.51</v>
      </c>
      <c r="AC461" s="185">
        <f t="shared" ref="AC461:AC478" si="346">IF(AB461="ABI",0,IF(AB461="DNF",0,IF(AB461="DSP","DSP",IF(AB461="VAL","VAL",(IF(A461="F",VLOOKUP(AB461,nagefille,2),VLOOKUP(AB461,nagegarçon,2)))))))</f>
        <v>9</v>
      </c>
      <c r="AD461" s="86">
        <f t="shared" ref="AD461:AD478" si="347">IF(AC461="VAL","VALIDÉ",AC461)</f>
        <v>9</v>
      </c>
      <c r="AE461" s="87">
        <f t="shared" ref="AE461:AE478" si="348">IF(AND(H461="DSP",M461="DSP",T461="DSP",AA461="DSP",AD461="DSP"),"DSP",IF(AND(H461="DSP",M461="DSP",T461="DSP",AA461="DSP"),AD461,IF(AND(H461="DSP",M461="DSP",T461="DSP",AD461="DSP"),AA461,IF(AND(H461="DSP",M461="DSP",AA461="DSP",AD461="DSP"),T461,IF(AND(H461="DSP",T461="DSP",AA461="DSP",AD461="DSP"),M461,IF(AND(M461="DSP",T461="DSP",AA461="DSP",AD461="DSP"),H461,IF(AND(T461="DSP",AA461="DSP",AD461="DSP"),(H461+M461)/2,IF(AND(M461="DSP",AA461="DSP",AD461="DSP"),(H461+T461)/2,IF(AND(H461="DSP",AA461="DSP",AD461="DSP"),(M461+T461)/2,IF(AND(M461="DSP",T461="DSP",AD461="DSP"),(H461+AA461)/2,IF(AND(H461="DSP",T461="DSP",AD461="DSP"),(M461+AA461)/2,IF(AND(H461="DSP",M461="DSP",AD461="DSP"),(T461+AA461)/2,IF(AND(M461="DSP",T461="DSP",AA461="DSP"),(H461+AD461)/2,IF(AND(H461="DSP",T461="DSP",AA461="DSP"),(M461+AD461)/2,IF(AND(H461="DSP",M461="DSP",AA461="DSP"),(T461+AD461)/2,IF(AND(H461="DSP",M461="DSP",T461="DSP"),(AA461+AD461)/2,IF(AND(H461="DSP",M461="DSP"),(T461+AA461+AD461)/3,IF(AND(H461="DSP",T461="DSP"),(M461+AA461+AD461)/3,IF(AND(M461="DSP",T461="DSP"),(H461+AA461+AD461)/3,IF(AND(H461="DSP",AA461="DSP"),(M461+T461+AD461)/3,IF(AND(M461="DSP",AA461="DSP"),(H461+T461+AD461)/3,IF(AND(T461="DSP",AA461="DSP"),(H461+M461+AD461)/3,IF(AND(H461="DSP",AD461="DSP"),(M461+T461+AA461)/3,IF(AND(M461="DSP",AD461="DSP"),(H461+T461+AA461)/3,IF(AND(T461="DSP",AD461="DSP"),(H461+M461+AA461)/3,IF(AND(AA461="DSP",AD461="DSP"),(H461+M461+T461)/3,IF(H461="DSP",(M461+T461+AA461+AD461)/4,IF(M461="DSP",(H461+T461+AA461+AD461)/4,IF(T461="DSP",(H461+M461+AA461+AD461)/4,IF(AA461="DSP",(H461+M461+T461+AD461)/4,IF(AD461="DSP",(H461+M461+T461+AA461)/4,SUM(H461+M461+T461+AA461+AD461)/5)))))))))))))))))))))))))))))))</f>
        <v>10</v>
      </c>
      <c r="AF461" s="88">
        <f t="shared" si="327"/>
        <v>10</v>
      </c>
      <c r="AG461" s="93">
        <f t="shared" ca="1" si="328"/>
        <v>424</v>
      </c>
      <c r="AH461" s="77">
        <f>IF(ISERROR(VLOOKUP(B461,'Notes Ecrit'!$A$2:$B$650,2,FALSE)),"ABI",(VLOOKUP(B461,'Notes Ecrit'!$A$2:$B$650,2,FALSE)))</f>
        <v>7.5</v>
      </c>
      <c r="AI461" s="88">
        <f t="shared" si="329"/>
        <v>7.5</v>
      </c>
      <c r="AJ461" s="94">
        <f t="shared" ca="1" si="330"/>
        <v>137</v>
      </c>
      <c r="AK461" s="307">
        <f t="shared" si="331"/>
        <v>8.75</v>
      </c>
      <c r="AL461" s="207"/>
      <c r="AM461" s="207"/>
      <c r="AN461" s="207"/>
      <c r="AO461" s="207"/>
      <c r="AP461" s="207"/>
    </row>
    <row r="462" spans="1:42" s="198" customFormat="1" ht="16.5" customHeight="1" thickBot="1" x14ac:dyDescent="0.3">
      <c r="A462" s="266" t="s">
        <v>74</v>
      </c>
      <c r="B462" s="236">
        <v>21901407</v>
      </c>
      <c r="C462" s="239" t="s">
        <v>849</v>
      </c>
      <c r="D462" s="237" t="s">
        <v>850</v>
      </c>
      <c r="E462" s="196">
        <v>12</v>
      </c>
      <c r="F462" s="184">
        <f t="shared" si="332"/>
        <v>15.5</v>
      </c>
      <c r="G462" s="185">
        <f t="shared" si="333"/>
        <v>12</v>
      </c>
      <c r="H462" s="85">
        <f t="shared" si="334"/>
        <v>12</v>
      </c>
      <c r="I462" s="196">
        <v>3.65</v>
      </c>
      <c r="J462" s="185">
        <f t="shared" si="335"/>
        <v>14</v>
      </c>
      <c r="K462" s="196">
        <v>8.14</v>
      </c>
      <c r="L462" s="185">
        <f t="shared" si="336"/>
        <v>8</v>
      </c>
      <c r="M462" s="85">
        <f t="shared" si="337"/>
        <v>11</v>
      </c>
      <c r="N462" s="196">
        <v>35</v>
      </c>
      <c r="O462" s="197">
        <v>61</v>
      </c>
      <c r="P462" s="186">
        <f t="shared" si="338"/>
        <v>0.57377049180327866</v>
      </c>
      <c r="Q462" s="185">
        <f t="shared" si="339"/>
        <v>5.5</v>
      </c>
      <c r="R462" s="196">
        <v>29.8</v>
      </c>
      <c r="S462" s="185">
        <f t="shared" si="340"/>
        <v>4.5</v>
      </c>
      <c r="T462" s="85">
        <f t="shared" si="341"/>
        <v>10</v>
      </c>
      <c r="U462" s="187">
        <v>30.78</v>
      </c>
      <c r="V462" s="185">
        <f t="shared" si="342"/>
        <v>3.5</v>
      </c>
      <c r="W462" s="196">
        <v>8</v>
      </c>
      <c r="X462" s="185">
        <f t="shared" si="343"/>
        <v>3.75</v>
      </c>
      <c r="Y462" s="196">
        <v>2</v>
      </c>
      <c r="Z462" s="185">
        <f t="shared" si="344"/>
        <v>4</v>
      </c>
      <c r="AA462" s="85">
        <f t="shared" si="345"/>
        <v>11.25</v>
      </c>
      <c r="AB462" s="266">
        <v>47.67</v>
      </c>
      <c r="AC462" s="185">
        <f t="shared" si="346"/>
        <v>10</v>
      </c>
      <c r="AD462" s="86">
        <f t="shared" si="347"/>
        <v>10</v>
      </c>
      <c r="AE462" s="87">
        <f t="shared" si="348"/>
        <v>10.85</v>
      </c>
      <c r="AF462" s="88">
        <f t="shared" si="327"/>
        <v>10.85</v>
      </c>
      <c r="AG462" s="93">
        <f t="shared" ca="1" si="328"/>
        <v>346</v>
      </c>
      <c r="AH462" s="77">
        <f>IF(ISERROR(VLOOKUP(B462,'Notes Ecrit'!$A$2:$B$650,2,FALSE)),"ABI",(VLOOKUP(B462,'Notes Ecrit'!$A$2:$B$650,2,FALSE)))</f>
        <v>8</v>
      </c>
      <c r="AI462" s="88">
        <f t="shared" si="329"/>
        <v>8</v>
      </c>
      <c r="AJ462" s="94">
        <f t="shared" ca="1" si="330"/>
        <v>109</v>
      </c>
      <c r="AK462" s="307">
        <f t="shared" si="331"/>
        <v>9.4250000000000007</v>
      </c>
      <c r="AL462" s="26"/>
      <c r="AM462" s="26"/>
      <c r="AN462" s="26"/>
      <c r="AO462" s="26"/>
      <c r="AP462" s="26"/>
    </row>
    <row r="463" spans="1:42" ht="16.5" customHeight="1" thickBot="1" x14ac:dyDescent="0.3">
      <c r="A463" s="266" t="s">
        <v>1026</v>
      </c>
      <c r="B463" s="236">
        <v>21901538</v>
      </c>
      <c r="C463" s="239" t="s">
        <v>851</v>
      </c>
      <c r="D463" s="237" t="s">
        <v>100</v>
      </c>
      <c r="E463" s="196">
        <v>18</v>
      </c>
      <c r="F463" s="184">
        <f t="shared" si="332"/>
        <v>18.5</v>
      </c>
      <c r="G463" s="185">
        <f t="shared" si="333"/>
        <v>15</v>
      </c>
      <c r="H463" s="85">
        <f t="shared" si="334"/>
        <v>15</v>
      </c>
      <c r="I463" s="196">
        <v>3.08</v>
      </c>
      <c r="J463" s="185">
        <f t="shared" si="335"/>
        <v>19</v>
      </c>
      <c r="K463" s="196">
        <v>6.52</v>
      </c>
      <c r="L463" s="185">
        <f t="shared" si="336"/>
        <v>13</v>
      </c>
      <c r="M463" s="85">
        <f t="shared" si="337"/>
        <v>16</v>
      </c>
      <c r="N463" s="196">
        <v>55</v>
      </c>
      <c r="O463" s="197">
        <v>67</v>
      </c>
      <c r="P463" s="186">
        <f t="shared" si="338"/>
        <v>0.82089552238805974</v>
      </c>
      <c r="Q463" s="185">
        <f t="shared" si="339"/>
        <v>4.5</v>
      </c>
      <c r="R463" s="196">
        <v>42.8</v>
      </c>
      <c r="S463" s="185">
        <f t="shared" si="340"/>
        <v>3.5</v>
      </c>
      <c r="T463" s="85">
        <f t="shared" si="341"/>
        <v>8</v>
      </c>
      <c r="U463" s="187">
        <v>26.07</v>
      </c>
      <c r="V463" s="185">
        <f t="shared" si="342"/>
        <v>4.75</v>
      </c>
      <c r="W463" s="196">
        <v>-19</v>
      </c>
      <c r="X463" s="185">
        <f t="shared" si="343"/>
        <v>0</v>
      </c>
      <c r="Y463" s="196">
        <v>1</v>
      </c>
      <c r="Z463" s="185">
        <f t="shared" si="344"/>
        <v>4.5</v>
      </c>
      <c r="AA463" s="85">
        <f t="shared" si="345"/>
        <v>9.25</v>
      </c>
      <c r="AB463" s="189">
        <v>35</v>
      </c>
      <c r="AC463" s="185">
        <f t="shared" si="346"/>
        <v>13</v>
      </c>
      <c r="AD463" s="86">
        <f t="shared" si="347"/>
        <v>13</v>
      </c>
      <c r="AE463" s="87">
        <f t="shared" si="348"/>
        <v>12.25</v>
      </c>
      <c r="AF463" s="88">
        <f t="shared" si="327"/>
        <v>12.25</v>
      </c>
      <c r="AG463" s="93">
        <f t="shared" ca="1" si="328"/>
        <v>157</v>
      </c>
      <c r="AH463" s="77">
        <f>IF(ISERROR(VLOOKUP(B463,'Notes Ecrit'!$A$2:$B$650,2,FALSE)),"ABI",(VLOOKUP(B463,'Notes Ecrit'!$A$2:$B$650,2,FALSE)))</f>
        <v>8.5</v>
      </c>
      <c r="AI463" s="88">
        <f t="shared" si="329"/>
        <v>8.5</v>
      </c>
      <c r="AJ463" s="94">
        <f t="shared" ca="1" si="330"/>
        <v>83</v>
      </c>
      <c r="AK463" s="307">
        <f t="shared" si="331"/>
        <v>10.375</v>
      </c>
    </row>
    <row r="464" spans="1:42" ht="16.5" customHeight="1" thickBot="1" x14ac:dyDescent="0.3">
      <c r="A464" s="266" t="s">
        <v>74</v>
      </c>
      <c r="B464" s="236">
        <v>21902429</v>
      </c>
      <c r="C464" s="239" t="s">
        <v>852</v>
      </c>
      <c r="D464" s="237" t="s">
        <v>142</v>
      </c>
      <c r="E464" s="196">
        <v>14</v>
      </c>
      <c r="F464" s="184">
        <f t="shared" si="332"/>
        <v>16.5</v>
      </c>
      <c r="G464" s="185">
        <f t="shared" si="333"/>
        <v>14</v>
      </c>
      <c r="H464" s="85">
        <f t="shared" si="334"/>
        <v>14</v>
      </c>
      <c r="I464" s="196">
        <v>3.53</v>
      </c>
      <c r="J464" s="185">
        <f t="shared" si="335"/>
        <v>16</v>
      </c>
      <c r="K464" s="196">
        <v>7.52</v>
      </c>
      <c r="L464" s="185">
        <f t="shared" si="336"/>
        <v>12</v>
      </c>
      <c r="M464" s="85">
        <f t="shared" si="337"/>
        <v>14</v>
      </c>
      <c r="N464" s="196">
        <v>29</v>
      </c>
      <c r="O464" s="197">
        <v>47</v>
      </c>
      <c r="P464" s="186">
        <f t="shared" si="338"/>
        <v>0.61702127659574468</v>
      </c>
      <c r="Q464" s="185">
        <f t="shared" si="339"/>
        <v>6</v>
      </c>
      <c r="R464" s="196">
        <v>35.299999999999997</v>
      </c>
      <c r="S464" s="185">
        <f t="shared" si="340"/>
        <v>6</v>
      </c>
      <c r="T464" s="85">
        <f t="shared" si="341"/>
        <v>12</v>
      </c>
      <c r="U464" s="187">
        <v>25.43</v>
      </c>
      <c r="V464" s="185">
        <f t="shared" si="342"/>
        <v>6.25</v>
      </c>
      <c r="W464" s="196">
        <v>12</v>
      </c>
      <c r="X464" s="185">
        <f t="shared" si="343"/>
        <v>4.25</v>
      </c>
      <c r="Y464" s="196">
        <v>8</v>
      </c>
      <c r="Z464" s="185">
        <f t="shared" si="344"/>
        <v>1</v>
      </c>
      <c r="AA464" s="85">
        <f t="shared" si="345"/>
        <v>11.5</v>
      </c>
      <c r="AB464" s="266">
        <v>31.82</v>
      </c>
      <c r="AC464" s="185">
        <f t="shared" si="346"/>
        <v>19</v>
      </c>
      <c r="AD464" s="86">
        <f t="shared" si="347"/>
        <v>19</v>
      </c>
      <c r="AE464" s="87">
        <f t="shared" si="348"/>
        <v>14.1</v>
      </c>
      <c r="AF464" s="88">
        <f t="shared" si="327"/>
        <v>14.1</v>
      </c>
      <c r="AG464" s="93">
        <f t="shared" ca="1" si="328"/>
        <v>15</v>
      </c>
      <c r="AH464" s="77">
        <f>IF(ISERROR(VLOOKUP(B464,'Notes Ecrit'!$A$2:$B$650,2,FALSE)),"ABI",(VLOOKUP(B464,'Notes Ecrit'!$A$2:$B$650,2,FALSE)))</f>
        <v>10</v>
      </c>
      <c r="AI464" s="88">
        <f t="shared" si="329"/>
        <v>10</v>
      </c>
      <c r="AJ464" s="94">
        <f t="shared" ca="1" si="330"/>
        <v>26</v>
      </c>
      <c r="AK464" s="307">
        <f t="shared" si="331"/>
        <v>12.05</v>
      </c>
    </row>
    <row r="465" spans="1:42" ht="16.5" customHeight="1" thickBot="1" x14ac:dyDescent="0.3">
      <c r="A465" s="266" t="s">
        <v>1026</v>
      </c>
      <c r="B465" s="236">
        <v>21905553</v>
      </c>
      <c r="C465" s="239" t="s">
        <v>853</v>
      </c>
      <c r="D465" s="237" t="s">
        <v>165</v>
      </c>
      <c r="E465" s="196">
        <v>14</v>
      </c>
      <c r="F465" s="184">
        <f t="shared" si="332"/>
        <v>16.5</v>
      </c>
      <c r="G465" s="185">
        <f t="shared" si="333"/>
        <v>11</v>
      </c>
      <c r="H465" s="85">
        <f t="shared" si="334"/>
        <v>11</v>
      </c>
      <c r="I465" s="196">
        <v>3.31</v>
      </c>
      <c r="J465" s="185">
        <f t="shared" si="335"/>
        <v>15</v>
      </c>
      <c r="K465" s="196">
        <v>7.2</v>
      </c>
      <c r="L465" s="185">
        <f t="shared" si="336"/>
        <v>8</v>
      </c>
      <c r="M465" s="85">
        <f t="shared" si="337"/>
        <v>11.5</v>
      </c>
      <c r="N465" s="196">
        <v>49</v>
      </c>
      <c r="O465" s="197">
        <v>85</v>
      </c>
      <c r="P465" s="186">
        <f t="shared" si="338"/>
        <v>0.57647058823529407</v>
      </c>
      <c r="Q465" s="185">
        <f t="shared" si="339"/>
        <v>3</v>
      </c>
      <c r="R465" s="196">
        <v>37.6</v>
      </c>
      <c r="S465" s="185">
        <f t="shared" si="340"/>
        <v>2.5</v>
      </c>
      <c r="T465" s="85">
        <f t="shared" si="341"/>
        <v>5.5</v>
      </c>
      <c r="U465" s="187">
        <v>27.25</v>
      </c>
      <c r="V465" s="185">
        <f t="shared" si="342"/>
        <v>4.25</v>
      </c>
      <c r="W465" s="196">
        <v>-7</v>
      </c>
      <c r="X465" s="185">
        <f t="shared" si="343"/>
        <v>1.25</v>
      </c>
      <c r="Y465" s="196">
        <v>3</v>
      </c>
      <c r="Z465" s="185">
        <f t="shared" si="344"/>
        <v>3.5</v>
      </c>
      <c r="AA465" s="85">
        <f t="shared" si="345"/>
        <v>9</v>
      </c>
      <c r="AB465" s="266">
        <v>39.61</v>
      </c>
      <c r="AC465" s="185">
        <f t="shared" si="346"/>
        <v>10</v>
      </c>
      <c r="AD465" s="86">
        <f t="shared" si="347"/>
        <v>10</v>
      </c>
      <c r="AE465" s="87">
        <f t="shared" si="348"/>
        <v>9.4</v>
      </c>
      <c r="AF465" s="88">
        <f t="shared" si="327"/>
        <v>9.4</v>
      </c>
      <c r="AG465" s="93">
        <f t="shared" ca="1" si="328"/>
        <v>470</v>
      </c>
      <c r="AH465" s="77">
        <f>IF(ISERROR(VLOOKUP(B465,'Notes Ecrit'!$A$2:$B$650,2,FALSE)),"ABI",(VLOOKUP(B465,'Notes Ecrit'!$A$2:$B$650,2,FALSE)))</f>
        <v>6.5</v>
      </c>
      <c r="AI465" s="88">
        <f t="shared" si="329"/>
        <v>6.5</v>
      </c>
      <c r="AJ465" s="94">
        <f t="shared" ca="1" si="330"/>
        <v>238</v>
      </c>
      <c r="AK465" s="307">
        <f t="shared" si="331"/>
        <v>7.95</v>
      </c>
      <c r="AL465" s="207"/>
      <c r="AM465" s="207"/>
      <c r="AN465" s="207"/>
      <c r="AO465" s="207"/>
      <c r="AP465" s="207"/>
    </row>
    <row r="466" spans="1:42" s="212" customFormat="1" ht="16.5" customHeight="1" thickBot="1" x14ac:dyDescent="0.3">
      <c r="A466" s="266" t="s">
        <v>74</v>
      </c>
      <c r="B466" s="236">
        <v>21900467</v>
      </c>
      <c r="C466" s="239" t="s">
        <v>854</v>
      </c>
      <c r="D466" s="237" t="s">
        <v>625</v>
      </c>
      <c r="E466" s="196">
        <v>14</v>
      </c>
      <c r="F466" s="184">
        <f t="shared" si="332"/>
        <v>16.5</v>
      </c>
      <c r="G466" s="185">
        <f t="shared" si="333"/>
        <v>14</v>
      </c>
      <c r="H466" s="85">
        <f t="shared" si="334"/>
        <v>14</v>
      </c>
      <c r="I466" s="196">
        <v>3.32</v>
      </c>
      <c r="J466" s="185">
        <f t="shared" si="335"/>
        <v>19</v>
      </c>
      <c r="K466" s="196">
        <v>7.2</v>
      </c>
      <c r="L466" s="185">
        <f t="shared" si="336"/>
        <v>15</v>
      </c>
      <c r="M466" s="85">
        <f t="shared" si="337"/>
        <v>17</v>
      </c>
      <c r="N466" s="196">
        <v>41</v>
      </c>
      <c r="O466" s="197">
        <v>55</v>
      </c>
      <c r="P466" s="186">
        <f t="shared" si="338"/>
        <v>0.74545454545454548</v>
      </c>
      <c r="Q466" s="185">
        <f t="shared" si="339"/>
        <v>6.5</v>
      </c>
      <c r="R466" s="196">
        <v>38.200000000000003</v>
      </c>
      <c r="S466" s="185">
        <f t="shared" si="340"/>
        <v>7</v>
      </c>
      <c r="T466" s="85">
        <f t="shared" si="341"/>
        <v>13.5</v>
      </c>
      <c r="U466" s="381">
        <v>24.35</v>
      </c>
      <c r="V466" s="185">
        <f t="shared" si="342"/>
        <v>6.75</v>
      </c>
      <c r="W466" s="196">
        <v>0</v>
      </c>
      <c r="X466" s="185">
        <f t="shared" si="343"/>
        <v>2.5</v>
      </c>
      <c r="Y466" s="196">
        <v>1</v>
      </c>
      <c r="Z466" s="185">
        <f t="shared" si="344"/>
        <v>4.5</v>
      </c>
      <c r="AA466" s="85">
        <f t="shared" si="345"/>
        <v>13.75</v>
      </c>
      <c r="AB466" s="266">
        <v>40.619999999999997</v>
      </c>
      <c r="AC466" s="185">
        <f t="shared" si="346"/>
        <v>13</v>
      </c>
      <c r="AD466" s="86">
        <f t="shared" si="347"/>
        <v>13</v>
      </c>
      <c r="AE466" s="87">
        <f t="shared" si="348"/>
        <v>14.25</v>
      </c>
      <c r="AF466" s="88">
        <f t="shared" si="327"/>
        <v>14.25</v>
      </c>
      <c r="AG466" s="93">
        <f t="shared" ca="1" si="328"/>
        <v>12</v>
      </c>
      <c r="AH466" s="77">
        <f>IF(ISERROR(VLOOKUP(B466,'Notes Ecrit'!$A$2:$B$650,2,FALSE)),"ABI",(VLOOKUP(B466,'Notes Ecrit'!$A$2:$B$650,2,FALSE)))</f>
        <v>5.5</v>
      </c>
      <c r="AI466" s="88">
        <f t="shared" si="329"/>
        <v>5.5</v>
      </c>
      <c r="AJ466" s="94">
        <f t="shared" ca="1" si="330"/>
        <v>353</v>
      </c>
      <c r="AK466" s="307">
        <f t="shared" si="331"/>
        <v>9.875</v>
      </c>
      <c r="AL466" s="198"/>
      <c r="AM466" s="198"/>
      <c r="AN466" s="198"/>
      <c r="AO466" s="198"/>
      <c r="AP466" s="198"/>
    </row>
    <row r="467" spans="1:42" ht="16.5" customHeight="1" thickBot="1" x14ac:dyDescent="0.3">
      <c r="A467" s="266" t="s">
        <v>1026</v>
      </c>
      <c r="B467" s="241">
        <v>21906794</v>
      </c>
      <c r="C467" s="242" t="s">
        <v>855</v>
      </c>
      <c r="D467" s="243" t="s">
        <v>648</v>
      </c>
      <c r="E467" s="196">
        <v>20</v>
      </c>
      <c r="F467" s="184">
        <f t="shared" si="332"/>
        <v>19.5</v>
      </c>
      <c r="G467" s="185">
        <f t="shared" si="333"/>
        <v>17</v>
      </c>
      <c r="H467" s="85">
        <f t="shared" si="334"/>
        <v>17</v>
      </c>
      <c r="I467" s="196">
        <v>3.16</v>
      </c>
      <c r="J467" s="185">
        <f t="shared" si="335"/>
        <v>18</v>
      </c>
      <c r="K467" s="196">
        <v>6.69</v>
      </c>
      <c r="L467" s="185">
        <f t="shared" si="336"/>
        <v>12</v>
      </c>
      <c r="M467" s="85">
        <f t="shared" si="337"/>
        <v>15</v>
      </c>
      <c r="N467" s="196">
        <v>40</v>
      </c>
      <c r="O467" s="197">
        <v>63</v>
      </c>
      <c r="P467" s="186">
        <f t="shared" si="338"/>
        <v>0.63492063492063489</v>
      </c>
      <c r="Q467" s="185">
        <f t="shared" si="339"/>
        <v>3.5</v>
      </c>
      <c r="R467" s="196">
        <v>42.2</v>
      </c>
      <c r="S467" s="185">
        <f t="shared" si="340"/>
        <v>3.5</v>
      </c>
      <c r="T467" s="85">
        <f t="shared" si="341"/>
        <v>7</v>
      </c>
      <c r="U467" s="381">
        <v>25.55</v>
      </c>
      <c r="V467" s="185">
        <f t="shared" si="342"/>
        <v>5</v>
      </c>
      <c r="W467" s="196">
        <v>-2</v>
      </c>
      <c r="X467" s="185">
        <f t="shared" si="343"/>
        <v>2</v>
      </c>
      <c r="Y467" s="196">
        <v>4</v>
      </c>
      <c r="Z467" s="185">
        <f t="shared" si="344"/>
        <v>3</v>
      </c>
      <c r="AA467" s="85">
        <f t="shared" si="345"/>
        <v>10</v>
      </c>
      <c r="AB467" s="266">
        <v>0</v>
      </c>
      <c r="AC467" s="185">
        <f t="shared" si="346"/>
        <v>0</v>
      </c>
      <c r="AD467" s="86">
        <f t="shared" si="347"/>
        <v>0</v>
      </c>
      <c r="AE467" s="87">
        <f t="shared" si="348"/>
        <v>9.8000000000000007</v>
      </c>
      <c r="AF467" s="88">
        <f t="shared" si="327"/>
        <v>9.8000000000000007</v>
      </c>
      <c r="AG467" s="93">
        <f t="shared" ca="1" si="328"/>
        <v>441</v>
      </c>
      <c r="AH467" s="77">
        <f>IF(ISERROR(VLOOKUP(B467,'Notes Ecrit'!$A$2:$B$650,2,FALSE)),"ABI",(VLOOKUP(B467,'Notes Ecrit'!$A$2:$B$650,2,FALSE)))</f>
        <v>9</v>
      </c>
      <c r="AI467" s="88">
        <f t="shared" si="329"/>
        <v>9</v>
      </c>
      <c r="AJ467" s="94">
        <f t="shared" ca="1" si="330"/>
        <v>58</v>
      </c>
      <c r="AK467" s="307">
        <f t="shared" si="331"/>
        <v>9.4</v>
      </c>
      <c r="AL467" s="207"/>
      <c r="AM467" s="207"/>
      <c r="AN467" s="207"/>
      <c r="AO467" s="207"/>
      <c r="AP467" s="207"/>
    </row>
    <row r="468" spans="1:42" ht="16.5" customHeight="1" thickBot="1" x14ac:dyDescent="0.3">
      <c r="A468" s="266" t="s">
        <v>1026</v>
      </c>
      <c r="B468" s="247">
        <v>21903645</v>
      </c>
      <c r="C468" s="248" t="s">
        <v>856</v>
      </c>
      <c r="D468" s="249" t="s">
        <v>121</v>
      </c>
      <c r="E468" s="196">
        <v>20</v>
      </c>
      <c r="F468" s="184">
        <f t="shared" si="332"/>
        <v>19.5</v>
      </c>
      <c r="G468" s="185">
        <f t="shared" si="333"/>
        <v>17</v>
      </c>
      <c r="H468" s="85">
        <f t="shared" si="334"/>
        <v>17</v>
      </c>
      <c r="I468" s="196">
        <v>3.09</v>
      </c>
      <c r="J468" s="185">
        <f t="shared" si="335"/>
        <v>19</v>
      </c>
      <c r="K468" s="196">
        <v>6.46</v>
      </c>
      <c r="L468" s="185">
        <f t="shared" si="336"/>
        <v>14</v>
      </c>
      <c r="M468" s="85">
        <f t="shared" si="337"/>
        <v>16.5</v>
      </c>
      <c r="N468" s="196">
        <v>48</v>
      </c>
      <c r="O468" s="197">
        <v>66</v>
      </c>
      <c r="P468" s="186">
        <f t="shared" si="338"/>
        <v>0.72727272727272729</v>
      </c>
      <c r="Q468" s="185">
        <f t="shared" si="339"/>
        <v>4</v>
      </c>
      <c r="R468" s="196">
        <v>48.4</v>
      </c>
      <c r="S468" s="185">
        <f t="shared" si="340"/>
        <v>5</v>
      </c>
      <c r="T468" s="85">
        <f t="shared" si="341"/>
        <v>9</v>
      </c>
      <c r="U468" s="187">
        <v>23.92</v>
      </c>
      <c r="V468" s="185">
        <f t="shared" si="342"/>
        <v>6</v>
      </c>
      <c r="W468" s="196">
        <v>-14</v>
      </c>
      <c r="X468" s="185">
        <f t="shared" si="343"/>
        <v>0.25</v>
      </c>
      <c r="Y468" s="196">
        <v>3</v>
      </c>
      <c r="Z468" s="185">
        <f t="shared" si="344"/>
        <v>3.5</v>
      </c>
      <c r="AA468" s="85">
        <f t="shared" si="345"/>
        <v>9.75</v>
      </c>
      <c r="AB468" s="266">
        <v>35.729999999999997</v>
      </c>
      <c r="AC468" s="185">
        <f t="shared" si="346"/>
        <v>13</v>
      </c>
      <c r="AD468" s="86">
        <f t="shared" si="347"/>
        <v>13</v>
      </c>
      <c r="AE468" s="87">
        <f t="shared" si="348"/>
        <v>13.05</v>
      </c>
      <c r="AF468" s="88">
        <f t="shared" si="327"/>
        <v>13.05</v>
      </c>
      <c r="AG468" s="93">
        <f t="shared" ca="1" si="328"/>
        <v>81</v>
      </c>
      <c r="AH468" s="77">
        <f>IF(ISERROR(VLOOKUP(B468,'Notes Ecrit'!$A$2:$B$650,2,FALSE)),"ABI",(VLOOKUP(B468,'Notes Ecrit'!$A$2:$B$650,2,FALSE)))</f>
        <v>8</v>
      </c>
      <c r="AI468" s="88">
        <f t="shared" si="329"/>
        <v>8</v>
      </c>
      <c r="AJ468" s="94">
        <f t="shared" ca="1" si="330"/>
        <v>109</v>
      </c>
      <c r="AK468" s="307">
        <f t="shared" si="331"/>
        <v>10.525</v>
      </c>
      <c r="AL468" s="209"/>
      <c r="AM468" s="209"/>
      <c r="AN468" s="209"/>
      <c r="AO468" s="209"/>
      <c r="AP468" s="209"/>
    </row>
    <row r="469" spans="1:42" ht="16.5" customHeight="1" thickBot="1" x14ac:dyDescent="0.3">
      <c r="A469" s="266" t="s">
        <v>1026</v>
      </c>
      <c r="B469" s="247">
        <v>21902492</v>
      </c>
      <c r="C469" s="248" t="s">
        <v>857</v>
      </c>
      <c r="D469" s="249" t="s">
        <v>224</v>
      </c>
      <c r="E469" s="196">
        <v>16</v>
      </c>
      <c r="F469" s="184">
        <f t="shared" si="332"/>
        <v>17.5</v>
      </c>
      <c r="G469" s="185">
        <f t="shared" si="333"/>
        <v>13</v>
      </c>
      <c r="H469" s="85">
        <f t="shared" si="334"/>
        <v>13</v>
      </c>
      <c r="I469" s="196">
        <v>3.19</v>
      </c>
      <c r="J469" s="185">
        <f t="shared" si="335"/>
        <v>17</v>
      </c>
      <c r="K469" s="196">
        <v>6.82</v>
      </c>
      <c r="L469" s="185">
        <f t="shared" si="336"/>
        <v>11</v>
      </c>
      <c r="M469" s="85">
        <f t="shared" si="337"/>
        <v>14</v>
      </c>
      <c r="N469" s="197" t="s">
        <v>329</v>
      </c>
      <c r="O469" s="197">
        <v>58</v>
      </c>
      <c r="P469" s="186">
        <f t="shared" si="338"/>
        <v>0</v>
      </c>
      <c r="Q469" s="185">
        <f t="shared" si="339"/>
        <v>0</v>
      </c>
      <c r="R469" s="196">
        <v>44</v>
      </c>
      <c r="S469" s="185">
        <f t="shared" si="340"/>
        <v>4</v>
      </c>
      <c r="T469" s="85">
        <f t="shared" si="341"/>
        <v>4</v>
      </c>
      <c r="U469" s="187">
        <v>32.03</v>
      </c>
      <c r="V469" s="185">
        <f t="shared" si="342"/>
        <v>1.75</v>
      </c>
      <c r="W469" s="196">
        <v>0</v>
      </c>
      <c r="X469" s="185">
        <f t="shared" si="343"/>
        <v>2.5</v>
      </c>
      <c r="Y469" s="196">
        <v>10</v>
      </c>
      <c r="Z469" s="185">
        <f t="shared" si="344"/>
        <v>0</v>
      </c>
      <c r="AA469" s="85">
        <f t="shared" si="345"/>
        <v>4.25</v>
      </c>
      <c r="AB469" s="266">
        <v>46.6</v>
      </c>
      <c r="AC469" s="185">
        <f t="shared" si="346"/>
        <v>7</v>
      </c>
      <c r="AD469" s="86">
        <f t="shared" si="347"/>
        <v>7</v>
      </c>
      <c r="AE469" s="87">
        <f t="shared" si="348"/>
        <v>8.4499999999999993</v>
      </c>
      <c r="AF469" s="88">
        <f t="shared" si="327"/>
        <v>8.4499999999999993</v>
      </c>
      <c r="AG469" s="93">
        <f t="shared" ca="1" si="328"/>
        <v>534</v>
      </c>
      <c r="AH469" s="77">
        <f>IF(ISERROR(VLOOKUP(B469,'Notes Ecrit'!$A$2:$B$650,2,FALSE)),"ABI",(VLOOKUP(B469,'Notes Ecrit'!$A$2:$B$650,2,FALSE)))</f>
        <v>7.5</v>
      </c>
      <c r="AI469" s="88">
        <f t="shared" si="329"/>
        <v>7.5</v>
      </c>
      <c r="AJ469" s="94">
        <f t="shared" ca="1" si="330"/>
        <v>137</v>
      </c>
      <c r="AK469" s="307">
        <f t="shared" si="331"/>
        <v>7.9749999999999996</v>
      </c>
      <c r="AL469" s="198"/>
      <c r="AM469" s="198"/>
      <c r="AN469" s="198"/>
      <c r="AO469" s="198"/>
      <c r="AP469" s="198"/>
    </row>
    <row r="470" spans="1:42" ht="16.5" customHeight="1" thickBot="1" x14ac:dyDescent="0.3">
      <c r="A470" s="266" t="s">
        <v>1026</v>
      </c>
      <c r="B470" s="241">
        <v>21905936</v>
      </c>
      <c r="C470" s="242" t="s">
        <v>858</v>
      </c>
      <c r="D470" s="243" t="s">
        <v>859</v>
      </c>
      <c r="E470" s="196">
        <v>19</v>
      </c>
      <c r="F470" s="184">
        <f t="shared" si="332"/>
        <v>19</v>
      </c>
      <c r="G470" s="185">
        <f t="shared" si="333"/>
        <v>16</v>
      </c>
      <c r="H470" s="85">
        <f t="shared" si="334"/>
        <v>16</v>
      </c>
      <c r="I470" s="196">
        <v>2.8</v>
      </c>
      <c r="J470" s="185">
        <f t="shared" si="335"/>
        <v>20</v>
      </c>
      <c r="K470" s="196">
        <v>6.14</v>
      </c>
      <c r="L470" s="185">
        <f t="shared" si="336"/>
        <v>16</v>
      </c>
      <c r="M470" s="85">
        <f t="shared" si="337"/>
        <v>18</v>
      </c>
      <c r="N470" s="196">
        <v>55</v>
      </c>
      <c r="O470" s="197">
        <v>65</v>
      </c>
      <c r="P470" s="186">
        <f t="shared" si="338"/>
        <v>0.84615384615384615</v>
      </c>
      <c r="Q470" s="185">
        <f t="shared" si="339"/>
        <v>4.5</v>
      </c>
      <c r="R470" s="196">
        <v>54.5</v>
      </c>
      <c r="S470" s="185">
        <f t="shared" si="340"/>
        <v>6.5</v>
      </c>
      <c r="T470" s="85">
        <f t="shared" si="341"/>
        <v>11</v>
      </c>
      <c r="U470" s="187">
        <v>28.51</v>
      </c>
      <c r="V470" s="185">
        <f t="shared" si="342"/>
        <v>3.5</v>
      </c>
      <c r="W470" s="196">
        <v>-13</v>
      </c>
      <c r="X470" s="185">
        <f t="shared" si="343"/>
        <v>0.5</v>
      </c>
      <c r="Y470" s="196">
        <v>3</v>
      </c>
      <c r="Z470" s="185">
        <f t="shared" si="344"/>
        <v>3.5</v>
      </c>
      <c r="AA470" s="85">
        <f t="shared" si="345"/>
        <v>7.5</v>
      </c>
      <c r="AB470" s="266">
        <v>44.82</v>
      </c>
      <c r="AC470" s="185">
        <f t="shared" si="346"/>
        <v>8</v>
      </c>
      <c r="AD470" s="86">
        <f t="shared" si="347"/>
        <v>8</v>
      </c>
      <c r="AE470" s="87">
        <f t="shared" si="348"/>
        <v>12.1</v>
      </c>
      <c r="AF470" s="88">
        <f t="shared" si="327"/>
        <v>12.1</v>
      </c>
      <c r="AG470" s="93">
        <f t="shared" ca="1" si="328"/>
        <v>176</v>
      </c>
      <c r="AH470" s="77">
        <f>IF(ISERROR(VLOOKUP(B470,'Notes Ecrit'!$A$2:$B$650,2,FALSE)),"ABI",(VLOOKUP(B470,'Notes Ecrit'!$A$2:$B$650,2,FALSE)))</f>
        <v>5.5</v>
      </c>
      <c r="AI470" s="88">
        <f t="shared" si="329"/>
        <v>5.5</v>
      </c>
      <c r="AJ470" s="94">
        <f t="shared" ca="1" si="330"/>
        <v>353</v>
      </c>
      <c r="AK470" s="307">
        <f t="shared" si="331"/>
        <v>8.8000000000000007</v>
      </c>
    </row>
    <row r="471" spans="1:42" ht="16.5" customHeight="1" thickBot="1" x14ac:dyDescent="0.3">
      <c r="A471" s="266" t="s">
        <v>1026</v>
      </c>
      <c r="B471" s="247">
        <v>21909865</v>
      </c>
      <c r="C471" s="248" t="s">
        <v>860</v>
      </c>
      <c r="D471" s="249" t="s">
        <v>861</v>
      </c>
      <c r="E471" s="196">
        <v>14</v>
      </c>
      <c r="F471" s="184">
        <f t="shared" si="332"/>
        <v>16.5</v>
      </c>
      <c r="G471" s="185">
        <f t="shared" si="333"/>
        <v>11</v>
      </c>
      <c r="H471" s="85">
        <f t="shared" si="334"/>
        <v>11</v>
      </c>
      <c r="I471" s="196">
        <v>3.13</v>
      </c>
      <c r="J471" s="185">
        <f t="shared" si="335"/>
        <v>18</v>
      </c>
      <c r="K471" s="196">
        <v>6.86</v>
      </c>
      <c r="L471" s="185">
        <f t="shared" si="336"/>
        <v>11</v>
      </c>
      <c r="M471" s="85">
        <f t="shared" si="337"/>
        <v>14.5</v>
      </c>
      <c r="N471" s="196">
        <v>82</v>
      </c>
      <c r="O471" s="197">
        <v>74.5</v>
      </c>
      <c r="P471" s="186">
        <f t="shared" si="338"/>
        <v>1.1006711409395973</v>
      </c>
      <c r="Q471" s="185">
        <f t="shared" si="339"/>
        <v>6</v>
      </c>
      <c r="R471" s="196">
        <v>46.1</v>
      </c>
      <c r="S471" s="185">
        <f t="shared" si="340"/>
        <v>4.5</v>
      </c>
      <c r="T471" s="85">
        <f t="shared" si="341"/>
        <v>10.5</v>
      </c>
      <c r="U471" s="187">
        <v>26.85</v>
      </c>
      <c r="V471" s="185">
        <f t="shared" si="342"/>
        <v>4.5</v>
      </c>
      <c r="W471" s="196">
        <v>-6</v>
      </c>
      <c r="X471" s="185">
        <f t="shared" si="343"/>
        <v>1.25</v>
      </c>
      <c r="Y471" s="196">
        <v>6</v>
      </c>
      <c r="Z471" s="185">
        <f t="shared" si="344"/>
        <v>2</v>
      </c>
      <c r="AA471" s="85">
        <f t="shared" si="345"/>
        <v>7.75</v>
      </c>
      <c r="AB471" s="266">
        <v>41.22</v>
      </c>
      <c r="AC471" s="185">
        <f t="shared" si="346"/>
        <v>10</v>
      </c>
      <c r="AD471" s="86">
        <f t="shared" si="347"/>
        <v>10</v>
      </c>
      <c r="AE471" s="87">
        <f t="shared" si="348"/>
        <v>10.75</v>
      </c>
      <c r="AF471" s="88">
        <f t="shared" si="327"/>
        <v>10.75</v>
      </c>
      <c r="AG471" s="93">
        <f t="shared" ca="1" si="328"/>
        <v>354</v>
      </c>
      <c r="AH471" s="77">
        <f>IF(ISERROR(VLOOKUP(B471,'Notes Ecrit'!$A$2:$B$650,2,FALSE)),"ABI",(VLOOKUP(B471,'Notes Ecrit'!$A$2:$B$650,2,FALSE)))</f>
        <v>2</v>
      </c>
      <c r="AI471" s="88">
        <f t="shared" si="329"/>
        <v>2</v>
      </c>
      <c r="AJ471" s="94">
        <f t="shared" ca="1" si="330"/>
        <v>584</v>
      </c>
      <c r="AK471" s="307">
        <f t="shared" si="331"/>
        <v>6.375</v>
      </c>
    </row>
    <row r="472" spans="1:42" ht="16.5" customHeight="1" thickBot="1" x14ac:dyDescent="0.3">
      <c r="A472" s="266" t="s">
        <v>74</v>
      </c>
      <c r="B472" s="247">
        <v>21900466</v>
      </c>
      <c r="C472" s="248" t="s">
        <v>862</v>
      </c>
      <c r="D472" s="249" t="s">
        <v>863</v>
      </c>
      <c r="E472" s="196">
        <v>13</v>
      </c>
      <c r="F472" s="184">
        <f t="shared" si="332"/>
        <v>16</v>
      </c>
      <c r="G472" s="185">
        <f t="shared" si="333"/>
        <v>13</v>
      </c>
      <c r="H472" s="85">
        <f t="shared" si="334"/>
        <v>13</v>
      </c>
      <c r="I472" s="196">
        <v>3.79</v>
      </c>
      <c r="J472" s="185">
        <f t="shared" si="335"/>
        <v>12</v>
      </c>
      <c r="K472" s="196">
        <v>8.39</v>
      </c>
      <c r="L472" s="185">
        <f t="shared" si="336"/>
        <v>6</v>
      </c>
      <c r="M472" s="85">
        <f t="shared" si="337"/>
        <v>9</v>
      </c>
      <c r="N472" s="196">
        <v>43.5</v>
      </c>
      <c r="O472" s="197">
        <v>57</v>
      </c>
      <c r="P472" s="186">
        <f t="shared" si="338"/>
        <v>0.76315789473684215</v>
      </c>
      <c r="Q472" s="185">
        <f t="shared" si="339"/>
        <v>6.5</v>
      </c>
      <c r="R472" s="196">
        <v>27.9</v>
      </c>
      <c r="S472" s="185">
        <f t="shared" si="340"/>
        <v>4</v>
      </c>
      <c r="T472" s="85">
        <f t="shared" si="341"/>
        <v>10.5</v>
      </c>
      <c r="U472" s="187">
        <v>29.76</v>
      </c>
      <c r="V472" s="185">
        <f t="shared" si="342"/>
        <v>4</v>
      </c>
      <c r="W472" s="196">
        <v>5</v>
      </c>
      <c r="X472" s="185">
        <f t="shared" si="343"/>
        <v>3.5</v>
      </c>
      <c r="Y472" s="196">
        <v>3</v>
      </c>
      <c r="Z472" s="185">
        <f t="shared" si="344"/>
        <v>3.5</v>
      </c>
      <c r="AA472" s="85">
        <f t="shared" si="345"/>
        <v>11</v>
      </c>
      <c r="AB472" s="266">
        <v>50.01</v>
      </c>
      <c r="AC472" s="185">
        <f t="shared" si="346"/>
        <v>9</v>
      </c>
      <c r="AD472" s="86">
        <f t="shared" si="347"/>
        <v>9</v>
      </c>
      <c r="AE472" s="87">
        <f t="shared" si="348"/>
        <v>10.5</v>
      </c>
      <c r="AF472" s="88">
        <f t="shared" si="327"/>
        <v>10.5</v>
      </c>
      <c r="AG472" s="93">
        <f t="shared" ca="1" si="328"/>
        <v>385</v>
      </c>
      <c r="AH472" s="77">
        <f>IF(ISERROR(VLOOKUP(B472,'Notes Ecrit'!$A$2:$B$650,2,FALSE)),"ABI",(VLOOKUP(B472,'Notes Ecrit'!$A$2:$B$650,2,FALSE)))</f>
        <v>6.5</v>
      </c>
      <c r="AI472" s="88">
        <f t="shared" si="329"/>
        <v>6.5</v>
      </c>
      <c r="AJ472" s="94">
        <f t="shared" ca="1" si="330"/>
        <v>238</v>
      </c>
      <c r="AK472" s="307">
        <f t="shared" si="331"/>
        <v>8.5</v>
      </c>
    </row>
    <row r="473" spans="1:42" ht="16.5" customHeight="1" thickBot="1" x14ac:dyDescent="0.3">
      <c r="A473" s="266" t="s">
        <v>1026</v>
      </c>
      <c r="B473" s="247">
        <v>21814076</v>
      </c>
      <c r="C473" s="248" t="s">
        <v>289</v>
      </c>
      <c r="D473" s="249" t="s">
        <v>177</v>
      </c>
      <c r="E473" s="196">
        <v>8</v>
      </c>
      <c r="F473" s="184">
        <f t="shared" si="332"/>
        <v>13.5</v>
      </c>
      <c r="G473" s="185">
        <f t="shared" si="333"/>
        <v>5</v>
      </c>
      <c r="H473" s="85">
        <f t="shared" si="334"/>
        <v>5</v>
      </c>
      <c r="I473" s="196">
        <v>3.41</v>
      </c>
      <c r="J473" s="185">
        <f t="shared" si="335"/>
        <v>13</v>
      </c>
      <c r="K473" s="196">
        <v>7.54</v>
      </c>
      <c r="L473" s="185">
        <f t="shared" si="336"/>
        <v>6</v>
      </c>
      <c r="M473" s="85">
        <f t="shared" si="337"/>
        <v>9.5</v>
      </c>
      <c r="N473" s="196">
        <v>99</v>
      </c>
      <c r="O473" s="197">
        <v>92</v>
      </c>
      <c r="P473" s="186">
        <f t="shared" si="338"/>
        <v>1.076086956521739</v>
      </c>
      <c r="Q473" s="185">
        <f t="shared" si="339"/>
        <v>5.5</v>
      </c>
      <c r="R473" s="196">
        <v>39.700000000000003</v>
      </c>
      <c r="S473" s="185">
        <f t="shared" si="340"/>
        <v>3</v>
      </c>
      <c r="T473" s="85">
        <f t="shared" si="341"/>
        <v>8.5</v>
      </c>
      <c r="U473" s="187">
        <v>33.380000000000003</v>
      </c>
      <c r="V473" s="185">
        <f t="shared" si="342"/>
        <v>1.25</v>
      </c>
      <c r="W473" s="196">
        <v>-20</v>
      </c>
      <c r="X473" s="185">
        <f t="shared" si="343"/>
        <v>0</v>
      </c>
      <c r="Y473" s="196">
        <v>9</v>
      </c>
      <c r="Z473" s="185">
        <f t="shared" si="344"/>
        <v>0.5</v>
      </c>
      <c r="AA473" s="85">
        <f t="shared" si="345"/>
        <v>1.75</v>
      </c>
      <c r="AB473" s="266">
        <v>55.2</v>
      </c>
      <c r="AC473" s="185">
        <f t="shared" si="346"/>
        <v>3</v>
      </c>
      <c r="AD473" s="86">
        <f t="shared" si="347"/>
        <v>3</v>
      </c>
      <c r="AE473" s="87">
        <f t="shared" si="348"/>
        <v>5.55</v>
      </c>
      <c r="AF473" s="88">
        <f t="shared" si="327"/>
        <v>5.55</v>
      </c>
      <c r="AG473" s="93">
        <f t="shared" ca="1" si="328"/>
        <v>574</v>
      </c>
      <c r="AH473" s="77">
        <f>IF(ISERROR(VLOOKUP(B473,'Notes Ecrit'!$A$2:$B$650,2,FALSE)),"ABI",(VLOOKUP(B473,'Notes Ecrit'!$A$2:$B$650,2,FALSE)))</f>
        <v>8</v>
      </c>
      <c r="AI473" s="88">
        <f t="shared" si="329"/>
        <v>8</v>
      </c>
      <c r="AJ473" s="94">
        <f t="shared" ca="1" si="330"/>
        <v>109</v>
      </c>
      <c r="AK473" s="307">
        <f t="shared" si="331"/>
        <v>6.7750000000000004</v>
      </c>
      <c r="AL473" s="209"/>
      <c r="AM473" s="209"/>
      <c r="AN473" s="209"/>
      <c r="AO473" s="209"/>
      <c r="AP473" s="209"/>
    </row>
    <row r="474" spans="1:42" ht="16.5" customHeight="1" thickBot="1" x14ac:dyDescent="0.3">
      <c r="A474" s="266" t="s">
        <v>74</v>
      </c>
      <c r="B474" s="247">
        <v>21903291</v>
      </c>
      <c r="C474" s="248" t="s">
        <v>864</v>
      </c>
      <c r="D474" s="249" t="s">
        <v>102</v>
      </c>
      <c r="E474" s="196">
        <v>12</v>
      </c>
      <c r="F474" s="184">
        <f t="shared" si="332"/>
        <v>15.5</v>
      </c>
      <c r="G474" s="185">
        <f t="shared" si="333"/>
        <v>12</v>
      </c>
      <c r="H474" s="85">
        <f t="shared" si="334"/>
        <v>12</v>
      </c>
      <c r="I474" s="196">
        <v>3.66</v>
      </c>
      <c r="J474" s="185">
        <f t="shared" si="335"/>
        <v>14</v>
      </c>
      <c r="K474" s="196">
        <v>7.97</v>
      </c>
      <c r="L474" s="185">
        <f t="shared" si="336"/>
        <v>9</v>
      </c>
      <c r="M474" s="85">
        <f t="shared" si="337"/>
        <v>11.5</v>
      </c>
      <c r="N474" s="196">
        <v>38</v>
      </c>
      <c r="O474" s="197">
        <v>69</v>
      </c>
      <c r="P474" s="186">
        <f t="shared" si="338"/>
        <v>0.55072463768115942</v>
      </c>
      <c r="Q474" s="185">
        <f t="shared" si="339"/>
        <v>5.5</v>
      </c>
      <c r="R474" s="196">
        <v>26.6</v>
      </c>
      <c r="S474" s="185">
        <f t="shared" si="340"/>
        <v>4</v>
      </c>
      <c r="T474" s="85">
        <f t="shared" si="341"/>
        <v>9.5</v>
      </c>
      <c r="U474" s="187">
        <v>26.94</v>
      </c>
      <c r="V474" s="185">
        <f t="shared" si="342"/>
        <v>5.5</v>
      </c>
      <c r="W474" s="196">
        <v>2</v>
      </c>
      <c r="X474" s="185">
        <f t="shared" si="343"/>
        <v>3</v>
      </c>
      <c r="Y474" s="196">
        <v>3</v>
      </c>
      <c r="Z474" s="185">
        <f t="shared" si="344"/>
        <v>3.5</v>
      </c>
      <c r="AA474" s="85">
        <f t="shared" si="345"/>
        <v>12</v>
      </c>
      <c r="AB474" s="266">
        <v>38.26</v>
      </c>
      <c r="AC474" s="185">
        <f t="shared" si="346"/>
        <v>15</v>
      </c>
      <c r="AD474" s="86">
        <f t="shared" si="347"/>
        <v>15</v>
      </c>
      <c r="AE474" s="87">
        <f t="shared" si="348"/>
        <v>12</v>
      </c>
      <c r="AF474" s="88">
        <f t="shared" si="327"/>
        <v>12</v>
      </c>
      <c r="AG474" s="93">
        <f t="shared" ca="1" si="328"/>
        <v>192</v>
      </c>
      <c r="AH474" s="77">
        <f>IF(ISERROR(VLOOKUP(B474,'Notes Ecrit'!$A$2:$B$650,2,FALSE)),"ABI",(VLOOKUP(B474,'Notes Ecrit'!$A$2:$B$650,2,FALSE)))</f>
        <v>6.5</v>
      </c>
      <c r="AI474" s="88">
        <f t="shared" si="329"/>
        <v>6.5</v>
      </c>
      <c r="AJ474" s="94">
        <f t="shared" ca="1" si="330"/>
        <v>238</v>
      </c>
      <c r="AK474" s="307">
        <f t="shared" si="331"/>
        <v>9.25</v>
      </c>
    </row>
    <row r="475" spans="1:42" s="204" customFormat="1" ht="16.5" customHeight="1" thickBot="1" x14ac:dyDescent="0.3">
      <c r="A475" s="266" t="s">
        <v>74</v>
      </c>
      <c r="B475" s="247">
        <v>21904131</v>
      </c>
      <c r="C475" s="248" t="s">
        <v>867</v>
      </c>
      <c r="D475" s="249" t="s">
        <v>868</v>
      </c>
      <c r="E475" s="196">
        <v>15</v>
      </c>
      <c r="F475" s="184">
        <f t="shared" si="332"/>
        <v>17</v>
      </c>
      <c r="G475" s="185">
        <f t="shared" si="333"/>
        <v>15</v>
      </c>
      <c r="H475" s="85">
        <f t="shared" si="334"/>
        <v>15</v>
      </c>
      <c r="I475" s="196">
        <v>3.46</v>
      </c>
      <c r="J475" s="185">
        <f t="shared" si="335"/>
        <v>17</v>
      </c>
      <c r="K475" s="196">
        <v>7.63</v>
      </c>
      <c r="L475" s="185">
        <f t="shared" si="336"/>
        <v>11</v>
      </c>
      <c r="M475" s="85">
        <f t="shared" si="337"/>
        <v>14</v>
      </c>
      <c r="N475" s="196">
        <v>38</v>
      </c>
      <c r="O475" s="197">
        <v>48</v>
      </c>
      <c r="P475" s="186">
        <f t="shared" si="338"/>
        <v>0.79166666666666663</v>
      </c>
      <c r="Q475" s="185">
        <f t="shared" si="339"/>
        <v>6.5</v>
      </c>
      <c r="R475" s="196">
        <v>37.9</v>
      </c>
      <c r="S475" s="185">
        <f t="shared" si="340"/>
        <v>6.5</v>
      </c>
      <c r="T475" s="85">
        <f t="shared" si="341"/>
        <v>13</v>
      </c>
      <c r="U475" s="187">
        <v>29.46</v>
      </c>
      <c r="V475" s="185">
        <f t="shared" si="342"/>
        <v>4.25</v>
      </c>
      <c r="W475" s="196">
        <v>12</v>
      </c>
      <c r="X475" s="185">
        <f t="shared" si="343"/>
        <v>4.25</v>
      </c>
      <c r="Y475" s="196">
        <v>0</v>
      </c>
      <c r="Z475" s="185">
        <f t="shared" si="344"/>
        <v>5</v>
      </c>
      <c r="AA475" s="85">
        <f t="shared" si="345"/>
        <v>13.5</v>
      </c>
      <c r="AB475" s="266">
        <v>41.62</v>
      </c>
      <c r="AC475" s="185">
        <f t="shared" si="346"/>
        <v>13</v>
      </c>
      <c r="AD475" s="86">
        <f t="shared" si="347"/>
        <v>13</v>
      </c>
      <c r="AE475" s="87">
        <f t="shared" si="348"/>
        <v>13.7</v>
      </c>
      <c r="AF475" s="88">
        <f t="shared" si="327"/>
        <v>13.7</v>
      </c>
      <c r="AG475" s="93">
        <f t="shared" ca="1" si="328"/>
        <v>35</v>
      </c>
      <c r="AH475" s="77">
        <f>IF(ISERROR(VLOOKUP(B475,'Notes Ecrit'!$A$2:$B$650,2,FALSE)),"ABI",(VLOOKUP(B475,'Notes Ecrit'!$A$2:$B$650,2,FALSE)))</f>
        <v>9</v>
      </c>
      <c r="AI475" s="88">
        <f t="shared" si="329"/>
        <v>9</v>
      </c>
      <c r="AJ475" s="94">
        <f t="shared" ca="1" si="330"/>
        <v>58</v>
      </c>
      <c r="AK475" s="307">
        <f t="shared" si="331"/>
        <v>11.35</v>
      </c>
    </row>
    <row r="476" spans="1:42" s="198" customFormat="1" ht="16.5" customHeight="1" thickBot="1" x14ac:dyDescent="0.3">
      <c r="A476" s="266" t="s">
        <v>74</v>
      </c>
      <c r="B476" s="241">
        <v>21902203</v>
      </c>
      <c r="C476" s="242" t="s">
        <v>869</v>
      </c>
      <c r="D476" s="243" t="s">
        <v>142</v>
      </c>
      <c r="E476" s="196">
        <v>19</v>
      </c>
      <c r="F476" s="184">
        <f t="shared" si="332"/>
        <v>19</v>
      </c>
      <c r="G476" s="185">
        <f t="shared" si="333"/>
        <v>19</v>
      </c>
      <c r="H476" s="85">
        <f t="shared" si="334"/>
        <v>19</v>
      </c>
      <c r="I476" s="196">
        <v>3.26</v>
      </c>
      <c r="J476" s="185">
        <f t="shared" si="335"/>
        <v>20</v>
      </c>
      <c r="K476" s="196">
        <v>7.21</v>
      </c>
      <c r="L476" s="185">
        <f t="shared" si="336"/>
        <v>14</v>
      </c>
      <c r="M476" s="85">
        <f t="shared" si="337"/>
        <v>17</v>
      </c>
      <c r="N476" s="196">
        <v>37.5</v>
      </c>
      <c r="O476" s="197">
        <v>62</v>
      </c>
      <c r="P476" s="186">
        <f t="shared" si="338"/>
        <v>0.60483870967741937</v>
      </c>
      <c r="Q476" s="185">
        <f t="shared" si="339"/>
        <v>6</v>
      </c>
      <c r="R476" s="196">
        <v>40.5</v>
      </c>
      <c r="S476" s="185">
        <f t="shared" si="340"/>
        <v>7.5</v>
      </c>
      <c r="T476" s="85">
        <f t="shared" si="341"/>
        <v>13.5</v>
      </c>
      <c r="U476" s="187">
        <v>26.19</v>
      </c>
      <c r="V476" s="185">
        <f t="shared" si="342"/>
        <v>5.75</v>
      </c>
      <c r="W476" s="196">
        <v>-8</v>
      </c>
      <c r="X476" s="185">
        <f t="shared" si="343"/>
        <v>1</v>
      </c>
      <c r="Y476" s="196">
        <v>1</v>
      </c>
      <c r="Z476" s="185">
        <f t="shared" si="344"/>
        <v>4.5</v>
      </c>
      <c r="AA476" s="85">
        <f t="shared" si="345"/>
        <v>11.25</v>
      </c>
      <c r="AB476" s="266">
        <v>44.42</v>
      </c>
      <c r="AC476" s="185">
        <f t="shared" si="346"/>
        <v>11</v>
      </c>
      <c r="AD476" s="86">
        <f t="shared" si="347"/>
        <v>11</v>
      </c>
      <c r="AE476" s="87">
        <f t="shared" si="348"/>
        <v>14.35</v>
      </c>
      <c r="AF476" s="88">
        <f t="shared" si="327"/>
        <v>14.35</v>
      </c>
      <c r="AG476" s="93">
        <f t="shared" ca="1" si="328"/>
        <v>9</v>
      </c>
      <c r="AH476" s="77">
        <f>IF(ISERROR(VLOOKUP(B476,'Notes Ecrit'!$A$2:$B$650,2,FALSE)),"ABI",(VLOOKUP(B476,'Notes Ecrit'!$A$2:$B$650,2,FALSE)))</f>
        <v>12</v>
      </c>
      <c r="AI476" s="88">
        <f t="shared" si="329"/>
        <v>12</v>
      </c>
      <c r="AJ476" s="94">
        <f t="shared" ca="1" si="330"/>
        <v>6</v>
      </c>
      <c r="AK476" s="307">
        <f t="shared" si="331"/>
        <v>13.175000000000001</v>
      </c>
      <c r="AL476" s="26"/>
      <c r="AM476" s="26"/>
      <c r="AN476" s="26"/>
      <c r="AO476" s="26"/>
      <c r="AP476" s="26"/>
    </row>
    <row r="477" spans="1:42" ht="16.5" customHeight="1" thickBot="1" x14ac:dyDescent="0.3">
      <c r="A477" s="266" t="s">
        <v>1026</v>
      </c>
      <c r="B477" s="241">
        <v>21906148</v>
      </c>
      <c r="C477" s="242" t="s">
        <v>870</v>
      </c>
      <c r="D477" s="243" t="s">
        <v>269</v>
      </c>
      <c r="E477" s="196">
        <v>21</v>
      </c>
      <c r="F477" s="184">
        <f t="shared" si="332"/>
        <v>20</v>
      </c>
      <c r="G477" s="185">
        <f t="shared" si="333"/>
        <v>18</v>
      </c>
      <c r="H477" s="85">
        <f t="shared" si="334"/>
        <v>18</v>
      </c>
      <c r="I477" s="196">
        <v>2.83</v>
      </c>
      <c r="J477" s="185">
        <f t="shared" si="335"/>
        <v>20</v>
      </c>
      <c r="K477" s="196">
        <v>6.09</v>
      </c>
      <c r="L477" s="185">
        <f t="shared" si="336"/>
        <v>16</v>
      </c>
      <c r="M477" s="85">
        <f t="shared" si="337"/>
        <v>18</v>
      </c>
      <c r="N477" s="196">
        <v>45</v>
      </c>
      <c r="O477" s="197">
        <v>57</v>
      </c>
      <c r="P477" s="186">
        <f t="shared" si="338"/>
        <v>0.78947368421052633</v>
      </c>
      <c r="Q477" s="185">
        <f t="shared" si="339"/>
        <v>4</v>
      </c>
      <c r="R477" s="196">
        <v>57</v>
      </c>
      <c r="S477" s="185">
        <f t="shared" si="340"/>
        <v>7.5</v>
      </c>
      <c r="T477" s="85">
        <f t="shared" si="341"/>
        <v>11.5</v>
      </c>
      <c r="U477" s="187">
        <v>25.63</v>
      </c>
      <c r="V477" s="185">
        <f t="shared" si="342"/>
        <v>5</v>
      </c>
      <c r="W477" s="196">
        <v>1</v>
      </c>
      <c r="X477" s="185">
        <f t="shared" si="343"/>
        <v>2.75</v>
      </c>
      <c r="Y477" s="196">
        <v>6</v>
      </c>
      <c r="Z477" s="185">
        <f t="shared" si="344"/>
        <v>2</v>
      </c>
      <c r="AA477" s="85">
        <f t="shared" si="345"/>
        <v>9.75</v>
      </c>
      <c r="AB477" s="266">
        <v>44.2</v>
      </c>
      <c r="AC477" s="185">
        <f t="shared" si="346"/>
        <v>8</v>
      </c>
      <c r="AD477" s="86">
        <f t="shared" si="347"/>
        <v>8</v>
      </c>
      <c r="AE477" s="87">
        <f t="shared" si="348"/>
        <v>13.05</v>
      </c>
      <c r="AF477" s="88">
        <f t="shared" si="327"/>
        <v>13.05</v>
      </c>
      <c r="AG477" s="93">
        <f t="shared" ca="1" si="328"/>
        <v>81</v>
      </c>
      <c r="AH477" s="77">
        <f>IF(ISERROR(VLOOKUP(B477,'Notes Ecrit'!$A$2:$B$650,2,FALSE)),"ABI",(VLOOKUP(B477,'Notes Ecrit'!$A$2:$B$650,2,FALSE)))</f>
        <v>8.5</v>
      </c>
      <c r="AI477" s="88">
        <f t="shared" si="329"/>
        <v>8.5</v>
      </c>
      <c r="AJ477" s="94">
        <f t="shared" ca="1" si="330"/>
        <v>83</v>
      </c>
      <c r="AK477" s="307">
        <f t="shared" si="331"/>
        <v>10.775</v>
      </c>
    </row>
    <row r="478" spans="1:42" ht="16.5" customHeight="1" thickBot="1" x14ac:dyDescent="0.3">
      <c r="A478" s="266" t="s">
        <v>74</v>
      </c>
      <c r="B478" s="247">
        <v>21907820</v>
      </c>
      <c r="C478" s="248" t="s">
        <v>871</v>
      </c>
      <c r="D478" s="249" t="s">
        <v>275</v>
      </c>
      <c r="E478" s="196">
        <v>18</v>
      </c>
      <c r="F478" s="184">
        <f t="shared" si="332"/>
        <v>18.5</v>
      </c>
      <c r="G478" s="185">
        <f t="shared" si="333"/>
        <v>18</v>
      </c>
      <c r="H478" s="85">
        <f t="shared" si="334"/>
        <v>18</v>
      </c>
      <c r="I478" s="196">
        <v>3.6</v>
      </c>
      <c r="J478" s="185">
        <f t="shared" si="335"/>
        <v>15</v>
      </c>
      <c r="K478" s="196">
        <v>7.76</v>
      </c>
      <c r="L478" s="185">
        <f t="shared" si="336"/>
        <v>11</v>
      </c>
      <c r="M478" s="85">
        <f t="shared" si="337"/>
        <v>13</v>
      </c>
      <c r="N478" s="196">
        <v>25</v>
      </c>
      <c r="O478" s="197">
        <v>60</v>
      </c>
      <c r="P478" s="186">
        <f t="shared" si="338"/>
        <v>0.41666666666666669</v>
      </c>
      <c r="Q478" s="185">
        <f t="shared" si="339"/>
        <v>4</v>
      </c>
      <c r="R478" s="196">
        <v>30.8</v>
      </c>
      <c r="S478" s="185">
        <f t="shared" si="340"/>
        <v>5</v>
      </c>
      <c r="T478" s="85">
        <f t="shared" si="341"/>
        <v>9</v>
      </c>
      <c r="U478" s="187">
        <v>26.36</v>
      </c>
      <c r="V478" s="185">
        <f t="shared" si="342"/>
        <v>5.75</v>
      </c>
      <c r="W478" s="196">
        <v>0</v>
      </c>
      <c r="X478" s="185">
        <f t="shared" si="343"/>
        <v>2.5</v>
      </c>
      <c r="Y478" s="196">
        <v>2</v>
      </c>
      <c r="Z478" s="185">
        <f t="shared" si="344"/>
        <v>4</v>
      </c>
      <c r="AA478" s="85">
        <f t="shared" si="345"/>
        <v>12.25</v>
      </c>
      <c r="AB478" s="266">
        <v>49.06</v>
      </c>
      <c r="AC478" s="185">
        <f t="shared" si="346"/>
        <v>9</v>
      </c>
      <c r="AD478" s="86">
        <f t="shared" si="347"/>
        <v>9</v>
      </c>
      <c r="AE478" s="87">
        <f t="shared" si="348"/>
        <v>12.25</v>
      </c>
      <c r="AF478" s="88">
        <f t="shared" si="327"/>
        <v>12.25</v>
      </c>
      <c r="AG478" s="93">
        <f t="shared" ca="1" si="328"/>
        <v>157</v>
      </c>
      <c r="AH478" s="77">
        <f>IF(ISERROR(VLOOKUP(B478,'Notes Ecrit'!$A$2:$B$650,2,FALSE)),"ABI",(VLOOKUP(B478,'Notes Ecrit'!$A$2:$B$650,2,FALSE)))</f>
        <v>8.5</v>
      </c>
      <c r="AI478" s="88">
        <f t="shared" si="329"/>
        <v>8.5</v>
      </c>
      <c r="AJ478" s="94">
        <f t="shared" ca="1" si="330"/>
        <v>83</v>
      </c>
      <c r="AK478" s="307">
        <f t="shared" si="331"/>
        <v>10.375</v>
      </c>
    </row>
    <row r="479" spans="1:42" ht="16.5" hidden="1" customHeight="1" thickBot="1" x14ac:dyDescent="0.3">
      <c r="A479" s="266" t="s">
        <v>1026</v>
      </c>
      <c r="B479" s="346">
        <v>21809019</v>
      </c>
      <c r="C479" s="350" t="s">
        <v>1566</v>
      </c>
      <c r="D479" s="351" t="s">
        <v>105</v>
      </c>
      <c r="E479" s="196"/>
      <c r="F479" s="184"/>
      <c r="G479" s="185"/>
      <c r="H479" s="85"/>
      <c r="I479" s="196"/>
      <c r="J479" s="185"/>
      <c r="K479" s="196"/>
      <c r="L479" s="185"/>
      <c r="M479" s="85"/>
      <c r="N479" s="196"/>
      <c r="O479" s="197"/>
      <c r="P479" s="186"/>
      <c r="Q479" s="185"/>
      <c r="R479" s="196"/>
      <c r="S479" s="185"/>
      <c r="T479" s="85"/>
      <c r="U479" s="187"/>
      <c r="V479" s="185"/>
      <c r="W479" s="196"/>
      <c r="X479" s="185"/>
      <c r="Y479" s="196"/>
      <c r="Z479" s="185"/>
      <c r="AA479" s="85"/>
      <c r="AB479" s="266"/>
      <c r="AC479" s="185"/>
      <c r="AD479" s="86"/>
      <c r="AE479" s="329">
        <v>11.45</v>
      </c>
      <c r="AF479" s="88">
        <f t="shared" si="327"/>
        <v>11.45</v>
      </c>
      <c r="AG479" s="93">
        <f t="shared" ca="1" si="328"/>
        <v>259</v>
      </c>
      <c r="AH479" s="77">
        <f>IF(ISERROR(VLOOKUP(B479,'Notes Ecrit'!$A$2:$B$650,2,FALSE)),"ABI",(VLOOKUP(B479,'Notes Ecrit'!$A$2:$B$650,2,FALSE)))</f>
        <v>9.5</v>
      </c>
      <c r="AI479" s="88">
        <f t="shared" si="329"/>
        <v>9.5</v>
      </c>
      <c r="AJ479" s="94">
        <f t="shared" ca="1" si="330"/>
        <v>38</v>
      </c>
      <c r="AK479" s="307">
        <f t="shared" si="331"/>
        <v>10.475</v>
      </c>
      <c r="AL479" s="209"/>
      <c r="AM479" s="209"/>
      <c r="AN479" s="209"/>
      <c r="AO479" s="209"/>
      <c r="AP479" s="209"/>
    </row>
    <row r="480" spans="1:42" ht="16.5" customHeight="1" thickBot="1" x14ac:dyDescent="0.3">
      <c r="A480" s="266" t="s">
        <v>1026</v>
      </c>
      <c r="B480" s="247">
        <v>21807279</v>
      </c>
      <c r="C480" s="248" t="s">
        <v>292</v>
      </c>
      <c r="D480" s="249" t="s">
        <v>130</v>
      </c>
      <c r="E480" s="196">
        <v>16</v>
      </c>
      <c r="F480" s="184">
        <f t="shared" ref="F480:F511" si="349">IF(E480="ABI","ABI",IF(E480="DSP","DSP",IF(E480="VAL","VAL",(VLOOKUP(E480,tpstest,2)))))</f>
        <v>17.5</v>
      </c>
      <c r="G480" s="185">
        <f t="shared" ref="G480:G511" si="350">IF(F480="ABI",0,IF(F480="DSP","DSP",IF(F480="VAL","VAL",(IF(A480="F",VLOOKUP(F480,endurfille,2),VLOOKUP(F480,endurgarçon,2))))))</f>
        <v>13</v>
      </c>
      <c r="H480" s="85">
        <f t="shared" ref="H480:H511" si="351">IF(G480="VAL","VALIDÉ",G480)</f>
        <v>13</v>
      </c>
      <c r="I480" s="196">
        <v>3.11</v>
      </c>
      <c r="J480" s="185">
        <f t="shared" ref="J480:J511" si="352">IF(I480="ABI",0,IF(I480="DSP","DSP",IF(I480="VAL","VAL",(IF(A480="F",VLOOKUP(I480,VIT20MF,2),VLOOKUP(I480,Vit20MG,2))))))</f>
        <v>18</v>
      </c>
      <c r="K480" s="196">
        <v>6.73</v>
      </c>
      <c r="L480" s="185">
        <f t="shared" ref="L480:L511" si="353">IF(K480="ABI",0,IF(K480="DSP","DSP",IF(K480="VAL","VAL",(IF(A480="F",VLOOKUP(K480,vit50mf,2),VLOOKUP(K480,vit50mg,2))))))</f>
        <v>12</v>
      </c>
      <c r="M480" s="85">
        <f t="shared" ref="M480:M511" si="354">IF(OR(J480="DSP",L480="DSP"),"DSP",IF(L480="VAL","VALIDÉ",(J480+L480)/2))</f>
        <v>15</v>
      </c>
      <c r="N480" s="196">
        <v>95</v>
      </c>
      <c r="O480" s="197">
        <v>78</v>
      </c>
      <c r="P480" s="186">
        <f t="shared" ref="P480:P511" si="355">IF(OR(N480="DSP",N480="ABI",N480="VAL"),0,N480/O480)</f>
        <v>1.2179487179487178</v>
      </c>
      <c r="Q480" s="185">
        <f t="shared" ref="Q480:Q511" si="356">IF(N480="ABI",0,IF(N480="DSP","DSP",IF(N480="VAL","VAL",IF(A480="F",VLOOKUP(P480,forcefille,2),VLOOKUP(P480,forcegarçon,2)))))</f>
        <v>6.5</v>
      </c>
      <c r="R480" s="196">
        <v>50.2</v>
      </c>
      <c r="S480" s="185">
        <f t="shared" ref="S480:S511" si="357">IF(R480="ABI",0,IF(R480="DSP","DSP",IF(R480="VAL","VAL",IF(A480="F",VLOOKUP(R480,détfille,2),VLOOKUP(R480,détgarçon,2)))))</f>
        <v>5.5</v>
      </c>
      <c r="T480" s="85">
        <f t="shared" ref="T480:T511" si="358">IF(OR(Q480="VAL",S480="VAL"),"VALIDÉ",IF(AND(Q480="DSP",S480="DSP"),"DSP",IF(Q480="DSP",S480*2,IF(S480="DSP",Q480*2,(Q480+S480)))))</f>
        <v>12</v>
      </c>
      <c r="U480" s="187">
        <v>29.99</v>
      </c>
      <c r="V480" s="185">
        <f t="shared" ref="V480:V511" si="359">IF(U480="ABI",0,IF(U480="DSP","DSP",IF(U480="VAL","VAL",IF(A480="F",VLOOKUP(U480,coorfille,2),VLOOKUP(U480,coorgarçon,2)))))</f>
        <v>3</v>
      </c>
      <c r="W480" s="196">
        <v>9</v>
      </c>
      <c r="X480" s="185">
        <f t="shared" ref="X480:X511" si="360">IF(W480="ABI",0,IF(W480="DSP","DSP",IF(W480="VAL","VAL",IF(A480="F",VLOOKUP(W480,SouplesseFille,2),VLOOKUP(W480,SouplesseGarçon,2)))))</f>
        <v>4</v>
      </c>
      <c r="Y480" s="196">
        <v>2</v>
      </c>
      <c r="Z480" s="185">
        <f t="shared" ref="Z480:Z511" si="361">IF(Y480="ABI",0,IF(Y480="DSP","DSP",IF(Y480="VAL","VAL",IF(A480="F",VLOOKUP(Y480,eqfille,2),VLOOKUP(Y480,eqgarçon,2)))))</f>
        <v>4</v>
      </c>
      <c r="AA480" s="85">
        <f t="shared" ref="AA480:AA511" si="362">IF(AND(V480="DSP",X480="DSP",Z480="DSP"),"DSP",IF(AND(V480="DSP",X480="DSP"),Z480*4,IF(AND(V480="DSP",Z480="DSP"),X480*4,IF(AND(X480="DSP",Z480="DSP"),V480*2,IF(V480="DSP",(X480+Z480)*2,IF(X480="DSP",V480+Z480*2,IF(Z480="DSP",V480+X480*2,IF(Z480="VAL","VALIDÉ",V480+X480+Z480))))))))</f>
        <v>11</v>
      </c>
      <c r="AB480" s="266">
        <v>58.4</v>
      </c>
      <c r="AC480" s="185">
        <f t="shared" ref="AC480:AC511" si="363">IF(AB480="ABI",0,IF(AB480="DNF",0,IF(AB480="DSP","DSP",IF(AB480="VAL","VAL",(IF(A480="F",VLOOKUP(AB480,nagefille,2),VLOOKUP(AB480,nagegarçon,2)))))))</f>
        <v>2</v>
      </c>
      <c r="AD480" s="86">
        <f t="shared" ref="AD480:AD511" si="364">IF(AC480="VAL","VALIDÉ",AC480)</f>
        <v>2</v>
      </c>
      <c r="AE480" s="87">
        <f t="shared" ref="AE480:AE511" si="365">IF(AND(H480="DSP",M480="DSP",T480="DSP",AA480="DSP",AD480="DSP"),"DSP",IF(AND(H480="DSP",M480="DSP",T480="DSP",AA480="DSP"),AD480,IF(AND(H480="DSP",M480="DSP",T480="DSP",AD480="DSP"),AA480,IF(AND(H480="DSP",M480="DSP",AA480="DSP",AD480="DSP"),T480,IF(AND(H480="DSP",T480="DSP",AA480="DSP",AD480="DSP"),M480,IF(AND(M480="DSP",T480="DSP",AA480="DSP",AD480="DSP"),H480,IF(AND(T480="DSP",AA480="DSP",AD480="DSP"),(H480+M480)/2,IF(AND(M480="DSP",AA480="DSP",AD480="DSP"),(H480+T480)/2,IF(AND(H480="DSP",AA480="DSP",AD480="DSP"),(M480+T480)/2,IF(AND(M480="DSP",T480="DSP",AD480="DSP"),(H480+AA480)/2,IF(AND(H480="DSP",T480="DSP",AD480="DSP"),(M480+AA480)/2,IF(AND(H480="DSP",M480="DSP",AD480="DSP"),(T480+AA480)/2,IF(AND(M480="DSP",T480="DSP",AA480="DSP"),(H480+AD480)/2,IF(AND(H480="DSP",T480="DSP",AA480="DSP"),(M480+AD480)/2,IF(AND(H480="DSP",M480="DSP",AA480="DSP"),(T480+AD480)/2,IF(AND(H480="DSP",M480="DSP",T480="DSP"),(AA480+AD480)/2,IF(AND(H480="DSP",M480="DSP"),(T480+AA480+AD480)/3,IF(AND(H480="DSP",T480="DSP"),(M480+AA480+AD480)/3,IF(AND(M480="DSP",T480="DSP"),(H480+AA480+AD480)/3,IF(AND(H480="DSP",AA480="DSP"),(M480+T480+AD480)/3,IF(AND(M480="DSP",AA480="DSP"),(H480+T480+AD480)/3,IF(AND(T480="DSP",AA480="DSP"),(H480+M480+AD480)/3,IF(AND(H480="DSP",AD480="DSP"),(M480+T480+AA480)/3,IF(AND(M480="DSP",AD480="DSP"),(H480+T480+AA480)/3,IF(AND(T480="DSP",AD480="DSP"),(H480+M480+AA480)/3,IF(AND(AA480="DSP",AD480="DSP"),(H480+M480+T480)/3,IF(H480="DSP",(M480+T480+AA480+AD480)/4,IF(M480="DSP",(H480+T480+AA480+AD480)/4,IF(T480="DSP",(H480+M480+AA480+AD480)/4,IF(AA480="DSP",(H480+M480+T480+AD480)/4,IF(AD480="DSP",(H480+M480+T480+AA480)/4,SUM(H480+M480+T480+AA480+AD480)/5)))))))))))))))))))))))))))))))</f>
        <v>10.6</v>
      </c>
      <c r="AF480" s="88">
        <f t="shared" si="327"/>
        <v>10.6</v>
      </c>
      <c r="AG480" s="93">
        <f t="shared" ca="1" si="328"/>
        <v>368</v>
      </c>
      <c r="AH480" s="77">
        <f>IF(ISERROR(VLOOKUP(B480,'Notes Ecrit'!$A$2:$B$650,2,FALSE)),"ABI",(VLOOKUP(B480,'Notes Ecrit'!$A$2:$B$650,2,FALSE)))</f>
        <v>5</v>
      </c>
      <c r="AI480" s="88">
        <f t="shared" si="329"/>
        <v>5</v>
      </c>
      <c r="AJ480" s="94">
        <f t="shared" ca="1" si="330"/>
        <v>416</v>
      </c>
      <c r="AK480" s="307">
        <f t="shared" si="331"/>
        <v>7.8</v>
      </c>
    </row>
    <row r="481" spans="1:42" ht="16.5" customHeight="1" thickBot="1" x14ac:dyDescent="0.3">
      <c r="A481" s="266" t="s">
        <v>1026</v>
      </c>
      <c r="B481" s="247">
        <v>21702643</v>
      </c>
      <c r="C481" s="248" t="s">
        <v>872</v>
      </c>
      <c r="D481" s="249" t="s">
        <v>98</v>
      </c>
      <c r="E481" s="196">
        <v>12</v>
      </c>
      <c r="F481" s="184">
        <f t="shared" si="349"/>
        <v>15.5</v>
      </c>
      <c r="G481" s="185">
        <f t="shared" si="350"/>
        <v>9</v>
      </c>
      <c r="H481" s="85">
        <f t="shared" si="351"/>
        <v>9</v>
      </c>
      <c r="I481" s="196">
        <v>3.42</v>
      </c>
      <c r="J481" s="185">
        <f t="shared" si="352"/>
        <v>13</v>
      </c>
      <c r="K481" s="196">
        <v>7.43</v>
      </c>
      <c r="L481" s="185">
        <f t="shared" si="353"/>
        <v>7</v>
      </c>
      <c r="M481" s="85">
        <f t="shared" si="354"/>
        <v>10</v>
      </c>
      <c r="N481" s="196">
        <v>69</v>
      </c>
      <c r="O481" s="197">
        <v>77</v>
      </c>
      <c r="P481" s="186">
        <f t="shared" si="355"/>
        <v>0.89610389610389607</v>
      </c>
      <c r="Q481" s="185">
        <f t="shared" si="356"/>
        <v>4.5</v>
      </c>
      <c r="R481" s="196">
        <v>37.5</v>
      </c>
      <c r="S481" s="185">
        <f t="shared" si="357"/>
        <v>2.5</v>
      </c>
      <c r="T481" s="85">
        <f t="shared" si="358"/>
        <v>7</v>
      </c>
      <c r="U481" s="187">
        <v>28.4</v>
      </c>
      <c r="V481" s="185">
        <f t="shared" si="359"/>
        <v>3.75</v>
      </c>
      <c r="W481" s="196">
        <v>0</v>
      </c>
      <c r="X481" s="185">
        <f t="shared" si="360"/>
        <v>2.5</v>
      </c>
      <c r="Y481" s="196">
        <v>8</v>
      </c>
      <c r="Z481" s="185">
        <f t="shared" si="361"/>
        <v>1</v>
      </c>
      <c r="AA481" s="85">
        <f t="shared" si="362"/>
        <v>7.25</v>
      </c>
      <c r="AB481" s="266">
        <v>50.51</v>
      </c>
      <c r="AC481" s="185">
        <f t="shared" si="363"/>
        <v>5</v>
      </c>
      <c r="AD481" s="86">
        <f t="shared" si="364"/>
        <v>5</v>
      </c>
      <c r="AE481" s="87">
        <f t="shared" si="365"/>
        <v>7.65</v>
      </c>
      <c r="AF481" s="88">
        <f t="shared" si="327"/>
        <v>7.65</v>
      </c>
      <c r="AG481" s="93">
        <f t="shared" ca="1" si="328"/>
        <v>552</v>
      </c>
      <c r="AH481" s="77">
        <f>IF(ISERROR(VLOOKUP(B481,'Notes Ecrit'!$A$2:$B$650,2,FALSE)),"ABI",(VLOOKUP(B481,'Notes Ecrit'!$A$2:$B$650,2,FALSE)))</f>
        <v>5</v>
      </c>
      <c r="AI481" s="88">
        <f t="shared" si="329"/>
        <v>5</v>
      </c>
      <c r="AJ481" s="94">
        <f t="shared" ca="1" si="330"/>
        <v>416</v>
      </c>
      <c r="AK481" s="307">
        <f t="shared" si="331"/>
        <v>6.3250000000000002</v>
      </c>
    </row>
    <row r="482" spans="1:42" ht="16.5" customHeight="1" thickBot="1" x14ac:dyDescent="0.3">
      <c r="A482" s="266" t="s">
        <v>74</v>
      </c>
      <c r="B482" s="241">
        <v>21905227</v>
      </c>
      <c r="C482" s="242" t="s">
        <v>873</v>
      </c>
      <c r="D482" s="243" t="s">
        <v>114</v>
      </c>
      <c r="E482" s="380">
        <v>15</v>
      </c>
      <c r="F482" s="184">
        <f t="shared" si="349"/>
        <v>17</v>
      </c>
      <c r="G482" s="185">
        <f t="shared" si="350"/>
        <v>15</v>
      </c>
      <c r="H482" s="85">
        <f t="shared" si="351"/>
        <v>15</v>
      </c>
      <c r="I482" s="196">
        <v>3.45</v>
      </c>
      <c r="J482" s="185">
        <f t="shared" si="352"/>
        <v>17</v>
      </c>
      <c r="K482" s="196">
        <v>7.52</v>
      </c>
      <c r="L482" s="185">
        <f t="shared" si="353"/>
        <v>12</v>
      </c>
      <c r="M482" s="85">
        <f t="shared" si="354"/>
        <v>14.5</v>
      </c>
      <c r="N482" s="196">
        <v>37.5</v>
      </c>
      <c r="O482" s="197">
        <v>62</v>
      </c>
      <c r="P482" s="186">
        <f t="shared" si="355"/>
        <v>0.60483870967741937</v>
      </c>
      <c r="Q482" s="185">
        <f t="shared" si="356"/>
        <v>6</v>
      </c>
      <c r="R482" s="196">
        <v>33.799999999999997</v>
      </c>
      <c r="S482" s="185">
        <f t="shared" si="357"/>
        <v>5.5</v>
      </c>
      <c r="T482" s="85">
        <f t="shared" si="358"/>
        <v>11.5</v>
      </c>
      <c r="U482" s="187">
        <v>29.18</v>
      </c>
      <c r="V482" s="185">
        <f t="shared" si="359"/>
        <v>4.25</v>
      </c>
      <c r="W482" s="196">
        <v>-7</v>
      </c>
      <c r="X482" s="185">
        <f t="shared" si="360"/>
        <v>1.25</v>
      </c>
      <c r="Y482" s="196">
        <v>3</v>
      </c>
      <c r="Z482" s="185">
        <f t="shared" si="361"/>
        <v>3.5</v>
      </c>
      <c r="AA482" s="85">
        <f t="shared" si="362"/>
        <v>9</v>
      </c>
      <c r="AB482" s="266">
        <v>39.56</v>
      </c>
      <c r="AC482" s="185">
        <f t="shared" si="363"/>
        <v>14</v>
      </c>
      <c r="AD482" s="86">
        <f t="shared" si="364"/>
        <v>14</v>
      </c>
      <c r="AE482" s="87">
        <f t="shared" si="365"/>
        <v>12.8</v>
      </c>
      <c r="AF482" s="88">
        <f t="shared" si="327"/>
        <v>12.8</v>
      </c>
      <c r="AG482" s="93">
        <f t="shared" ca="1" si="328"/>
        <v>103</v>
      </c>
      <c r="AH482" s="77">
        <f>IF(ISERROR(VLOOKUP(B482,'Notes Ecrit'!$A$2:$B$650,2,FALSE)),"ABI",(VLOOKUP(B482,'Notes Ecrit'!$A$2:$B$650,2,FALSE)))</f>
        <v>6</v>
      </c>
      <c r="AI482" s="88">
        <f t="shared" si="329"/>
        <v>6</v>
      </c>
      <c r="AJ482" s="94">
        <f t="shared" ca="1" si="330"/>
        <v>288</v>
      </c>
      <c r="AK482" s="307">
        <f t="shared" si="331"/>
        <v>9.4</v>
      </c>
    </row>
    <row r="483" spans="1:42" s="209" customFormat="1" ht="16.5" customHeight="1" thickBot="1" x14ac:dyDescent="0.3">
      <c r="A483" s="266" t="s">
        <v>1026</v>
      </c>
      <c r="B483" s="247">
        <v>21905440</v>
      </c>
      <c r="C483" s="248" t="s">
        <v>874</v>
      </c>
      <c r="D483" s="249" t="s">
        <v>200</v>
      </c>
      <c r="E483" s="196">
        <v>18</v>
      </c>
      <c r="F483" s="184">
        <f t="shared" si="349"/>
        <v>18.5</v>
      </c>
      <c r="G483" s="185">
        <f t="shared" si="350"/>
        <v>15</v>
      </c>
      <c r="H483" s="85">
        <f t="shared" si="351"/>
        <v>15</v>
      </c>
      <c r="I483" s="196">
        <v>3.28</v>
      </c>
      <c r="J483" s="185">
        <f t="shared" si="352"/>
        <v>16</v>
      </c>
      <c r="K483" s="196">
        <v>6.99</v>
      </c>
      <c r="L483" s="185">
        <f t="shared" si="353"/>
        <v>10</v>
      </c>
      <c r="M483" s="85">
        <f t="shared" si="354"/>
        <v>13</v>
      </c>
      <c r="N483" s="196">
        <v>58</v>
      </c>
      <c r="O483" s="197">
        <v>57</v>
      </c>
      <c r="P483" s="186">
        <f t="shared" si="355"/>
        <v>1.0175438596491229</v>
      </c>
      <c r="Q483" s="185">
        <f t="shared" si="356"/>
        <v>5.5</v>
      </c>
      <c r="R483" s="196">
        <v>44.6</v>
      </c>
      <c r="S483" s="185">
        <f t="shared" si="357"/>
        <v>4</v>
      </c>
      <c r="T483" s="85">
        <f t="shared" si="358"/>
        <v>9.5</v>
      </c>
      <c r="U483" s="187">
        <v>25.89</v>
      </c>
      <c r="V483" s="185">
        <f t="shared" si="359"/>
        <v>5</v>
      </c>
      <c r="W483" s="196">
        <v>-3</v>
      </c>
      <c r="X483" s="185">
        <f t="shared" si="360"/>
        <v>1.75</v>
      </c>
      <c r="Y483" s="196">
        <v>4</v>
      </c>
      <c r="Z483" s="185">
        <f t="shared" si="361"/>
        <v>3</v>
      </c>
      <c r="AA483" s="85">
        <f t="shared" si="362"/>
        <v>9.75</v>
      </c>
      <c r="AB483" s="266">
        <v>34.82</v>
      </c>
      <c r="AC483" s="185">
        <f t="shared" si="363"/>
        <v>13</v>
      </c>
      <c r="AD483" s="86">
        <f t="shared" si="364"/>
        <v>13</v>
      </c>
      <c r="AE483" s="87">
        <f t="shared" si="365"/>
        <v>12.05</v>
      </c>
      <c r="AF483" s="88">
        <f t="shared" si="327"/>
        <v>12.05</v>
      </c>
      <c r="AG483" s="93">
        <f t="shared" ca="1" si="328"/>
        <v>185</v>
      </c>
      <c r="AH483" s="77">
        <f>IF(ISERROR(VLOOKUP(B483,'Notes Ecrit'!$A$2:$B$650,2,FALSE)),"ABI",(VLOOKUP(B483,'Notes Ecrit'!$A$2:$B$650,2,FALSE)))</f>
        <v>5.5</v>
      </c>
      <c r="AI483" s="88">
        <f t="shared" si="329"/>
        <v>5.5</v>
      </c>
      <c r="AJ483" s="94">
        <f t="shared" ca="1" si="330"/>
        <v>353</v>
      </c>
      <c r="AK483" s="307">
        <f t="shared" si="331"/>
        <v>8.7750000000000004</v>
      </c>
    </row>
    <row r="484" spans="1:42" s="198" customFormat="1" ht="16.5" customHeight="1" thickBot="1" x14ac:dyDescent="0.3">
      <c r="A484" s="266" t="s">
        <v>74</v>
      </c>
      <c r="B484" s="241">
        <v>21909647</v>
      </c>
      <c r="C484" s="242" t="s">
        <v>875</v>
      </c>
      <c r="D484" s="243" t="s">
        <v>142</v>
      </c>
      <c r="E484" s="380">
        <v>14</v>
      </c>
      <c r="F484" s="184">
        <f t="shared" si="349"/>
        <v>16.5</v>
      </c>
      <c r="G484" s="185">
        <f t="shared" si="350"/>
        <v>14</v>
      </c>
      <c r="H484" s="85">
        <f t="shared" si="351"/>
        <v>14</v>
      </c>
      <c r="I484" s="196">
        <v>3.29</v>
      </c>
      <c r="J484" s="185">
        <f t="shared" si="352"/>
        <v>20</v>
      </c>
      <c r="K484" s="196">
        <v>7.36</v>
      </c>
      <c r="L484" s="185">
        <f t="shared" si="353"/>
        <v>13</v>
      </c>
      <c r="M484" s="85">
        <f t="shared" si="354"/>
        <v>16.5</v>
      </c>
      <c r="N484" s="196">
        <v>29</v>
      </c>
      <c r="O484" s="197">
        <v>49</v>
      </c>
      <c r="P484" s="186">
        <f t="shared" si="355"/>
        <v>0.59183673469387754</v>
      </c>
      <c r="Q484" s="185">
        <f t="shared" si="356"/>
        <v>5.5</v>
      </c>
      <c r="R484" s="196">
        <v>34.4</v>
      </c>
      <c r="S484" s="185">
        <f t="shared" si="357"/>
        <v>6</v>
      </c>
      <c r="T484" s="85">
        <f t="shared" si="358"/>
        <v>11.5</v>
      </c>
      <c r="U484" s="381">
        <v>25.05</v>
      </c>
      <c r="V484" s="185">
        <f t="shared" si="359"/>
        <v>6.25</v>
      </c>
      <c r="W484" s="196">
        <v>-1</v>
      </c>
      <c r="X484" s="185">
        <f t="shared" si="360"/>
        <v>2.25</v>
      </c>
      <c r="Y484" s="196">
        <v>2</v>
      </c>
      <c r="Z484" s="185">
        <f t="shared" si="361"/>
        <v>4</v>
      </c>
      <c r="AA484" s="85">
        <f t="shared" si="362"/>
        <v>12.5</v>
      </c>
      <c r="AB484" s="266">
        <v>62.97</v>
      </c>
      <c r="AC484" s="185">
        <f t="shared" si="363"/>
        <v>3</v>
      </c>
      <c r="AD484" s="86">
        <f t="shared" si="364"/>
        <v>3</v>
      </c>
      <c r="AE484" s="87">
        <f t="shared" si="365"/>
        <v>11.5</v>
      </c>
      <c r="AF484" s="88">
        <f t="shared" si="327"/>
        <v>11.5</v>
      </c>
      <c r="AG484" s="93">
        <f t="shared" ca="1" si="328"/>
        <v>253</v>
      </c>
      <c r="AH484" s="77">
        <f>IF(ISERROR(VLOOKUP(B484,'Notes Ecrit'!$A$2:$B$650,2,FALSE)),"ABI",(VLOOKUP(B484,'Notes Ecrit'!$A$2:$B$650,2,FALSE)))</f>
        <v>10.5</v>
      </c>
      <c r="AI484" s="88">
        <f t="shared" si="329"/>
        <v>10.5</v>
      </c>
      <c r="AJ484" s="94">
        <f t="shared" ca="1" si="330"/>
        <v>21</v>
      </c>
      <c r="AK484" s="307">
        <f t="shared" si="331"/>
        <v>11</v>
      </c>
    </row>
    <row r="485" spans="1:42" ht="16.5" customHeight="1" thickBot="1" x14ac:dyDescent="0.3">
      <c r="A485" s="266" t="s">
        <v>74</v>
      </c>
      <c r="B485" s="247">
        <v>21901170</v>
      </c>
      <c r="C485" s="248" t="s">
        <v>875</v>
      </c>
      <c r="D485" s="249" t="s">
        <v>219</v>
      </c>
      <c r="E485" s="196">
        <v>12</v>
      </c>
      <c r="F485" s="184">
        <f t="shared" si="349"/>
        <v>15.5</v>
      </c>
      <c r="G485" s="185">
        <f t="shared" si="350"/>
        <v>12</v>
      </c>
      <c r="H485" s="85">
        <f t="shared" si="351"/>
        <v>12</v>
      </c>
      <c r="I485" s="196">
        <v>3.74</v>
      </c>
      <c r="J485" s="185">
        <f t="shared" si="352"/>
        <v>12</v>
      </c>
      <c r="K485" s="196">
        <v>8.07</v>
      </c>
      <c r="L485" s="185">
        <f t="shared" si="353"/>
        <v>8</v>
      </c>
      <c r="M485" s="85">
        <f t="shared" si="354"/>
        <v>10</v>
      </c>
      <c r="N485" s="196">
        <v>27</v>
      </c>
      <c r="O485" s="197">
        <v>51</v>
      </c>
      <c r="P485" s="186">
        <f t="shared" si="355"/>
        <v>0.52941176470588236</v>
      </c>
      <c r="Q485" s="185">
        <f t="shared" si="356"/>
        <v>5</v>
      </c>
      <c r="R485" s="196">
        <v>29.2</v>
      </c>
      <c r="S485" s="185">
        <f t="shared" si="357"/>
        <v>4.5</v>
      </c>
      <c r="T485" s="85">
        <f t="shared" si="358"/>
        <v>9.5</v>
      </c>
      <c r="U485" s="381">
        <v>29.65</v>
      </c>
      <c r="V485" s="185">
        <f t="shared" si="359"/>
        <v>4</v>
      </c>
      <c r="W485" s="196">
        <v>-4</v>
      </c>
      <c r="X485" s="185">
        <f t="shared" si="360"/>
        <v>1.5</v>
      </c>
      <c r="Y485" s="196">
        <v>2</v>
      </c>
      <c r="Z485" s="185">
        <f t="shared" si="361"/>
        <v>4</v>
      </c>
      <c r="AA485" s="85">
        <f t="shared" si="362"/>
        <v>9.5</v>
      </c>
      <c r="AB485" s="266">
        <v>51.5</v>
      </c>
      <c r="AC485" s="185">
        <f t="shared" si="363"/>
        <v>8</v>
      </c>
      <c r="AD485" s="86">
        <f t="shared" si="364"/>
        <v>8</v>
      </c>
      <c r="AE485" s="87">
        <f t="shared" si="365"/>
        <v>9.8000000000000007</v>
      </c>
      <c r="AF485" s="88">
        <f t="shared" si="327"/>
        <v>9.8000000000000007</v>
      </c>
      <c r="AG485" s="93">
        <f t="shared" ca="1" si="328"/>
        <v>441</v>
      </c>
      <c r="AH485" s="77">
        <f>IF(ISERROR(VLOOKUP(B485,'Notes Ecrit'!$A$2:$B$650,2,FALSE)),"ABI",(VLOOKUP(B485,'Notes Ecrit'!$A$2:$B$650,2,FALSE)))</f>
        <v>8</v>
      </c>
      <c r="AI485" s="88">
        <f t="shared" si="329"/>
        <v>8</v>
      </c>
      <c r="AJ485" s="94">
        <f t="shared" ca="1" si="330"/>
        <v>109</v>
      </c>
      <c r="AK485" s="307">
        <f t="shared" si="331"/>
        <v>8.9</v>
      </c>
      <c r="AL485" s="207"/>
      <c r="AM485" s="207"/>
      <c r="AN485" s="207"/>
      <c r="AO485" s="207"/>
      <c r="AP485" s="207"/>
    </row>
    <row r="486" spans="1:42" s="207" customFormat="1" ht="16.5" customHeight="1" thickBot="1" x14ac:dyDescent="0.3">
      <c r="A486" s="266" t="s">
        <v>1026</v>
      </c>
      <c r="B486" s="247">
        <v>21704304</v>
      </c>
      <c r="C486" s="248" t="s">
        <v>876</v>
      </c>
      <c r="D486" s="249" t="s">
        <v>448</v>
      </c>
      <c r="E486" s="196">
        <v>16</v>
      </c>
      <c r="F486" s="184">
        <f t="shared" si="349"/>
        <v>17.5</v>
      </c>
      <c r="G486" s="185">
        <f t="shared" si="350"/>
        <v>13</v>
      </c>
      <c r="H486" s="85">
        <f t="shared" si="351"/>
        <v>13</v>
      </c>
      <c r="I486" s="196">
        <v>3.37</v>
      </c>
      <c r="J486" s="185">
        <f t="shared" si="352"/>
        <v>14</v>
      </c>
      <c r="K486" s="196">
        <v>6.96</v>
      </c>
      <c r="L486" s="185">
        <f t="shared" si="353"/>
        <v>10</v>
      </c>
      <c r="M486" s="85">
        <f t="shared" si="354"/>
        <v>12</v>
      </c>
      <c r="N486" s="196">
        <v>46</v>
      </c>
      <c r="O486" s="197">
        <v>56</v>
      </c>
      <c r="P486" s="186">
        <f t="shared" si="355"/>
        <v>0.8214285714285714</v>
      </c>
      <c r="Q486" s="185">
        <f t="shared" si="356"/>
        <v>4.5</v>
      </c>
      <c r="R486" s="196">
        <v>41.8</v>
      </c>
      <c r="S486" s="185">
        <f t="shared" si="357"/>
        <v>3.5</v>
      </c>
      <c r="T486" s="85">
        <f t="shared" si="358"/>
        <v>8</v>
      </c>
      <c r="U486" s="187">
        <v>23.08</v>
      </c>
      <c r="V486" s="185">
        <f t="shared" si="359"/>
        <v>6.25</v>
      </c>
      <c r="W486" s="196">
        <v>1</v>
      </c>
      <c r="X486" s="185">
        <f t="shared" si="360"/>
        <v>2.75</v>
      </c>
      <c r="Y486" s="196">
        <v>3</v>
      </c>
      <c r="Z486" s="185">
        <f t="shared" si="361"/>
        <v>3.5</v>
      </c>
      <c r="AA486" s="85">
        <f t="shared" si="362"/>
        <v>12.5</v>
      </c>
      <c r="AB486" s="266">
        <v>42.14</v>
      </c>
      <c r="AC486" s="185">
        <f t="shared" si="363"/>
        <v>9</v>
      </c>
      <c r="AD486" s="86">
        <f t="shared" si="364"/>
        <v>9</v>
      </c>
      <c r="AE486" s="87">
        <f t="shared" si="365"/>
        <v>10.9</v>
      </c>
      <c r="AF486" s="88">
        <f t="shared" si="327"/>
        <v>10.9</v>
      </c>
      <c r="AG486" s="93">
        <f t="shared" ca="1" si="328"/>
        <v>335</v>
      </c>
      <c r="AH486" s="77">
        <f>IF(ISERROR(VLOOKUP(B486,'Notes Ecrit'!$A$2:$B$650,2,FALSE)),"ABI",(VLOOKUP(B486,'Notes Ecrit'!$A$2:$B$650,2,FALSE)))</f>
        <v>13.5</v>
      </c>
      <c r="AI486" s="88">
        <f t="shared" si="329"/>
        <v>13.5</v>
      </c>
      <c r="AJ486" s="94">
        <f t="shared" ca="1" si="330"/>
        <v>2</v>
      </c>
      <c r="AK486" s="307">
        <f t="shared" si="331"/>
        <v>12.2</v>
      </c>
    </row>
    <row r="487" spans="1:42" s="204" customFormat="1" ht="16.5" customHeight="1" thickBot="1" x14ac:dyDescent="0.3">
      <c r="A487" s="266" t="s">
        <v>1026</v>
      </c>
      <c r="B487" s="247">
        <v>21815265</v>
      </c>
      <c r="C487" s="248" t="s">
        <v>293</v>
      </c>
      <c r="D487" s="249" t="s">
        <v>280</v>
      </c>
      <c r="E487" s="210">
        <v>16</v>
      </c>
      <c r="F487" s="184">
        <f t="shared" si="349"/>
        <v>17.5</v>
      </c>
      <c r="G487" s="185">
        <f t="shared" si="350"/>
        <v>13</v>
      </c>
      <c r="H487" s="85">
        <f t="shared" si="351"/>
        <v>13</v>
      </c>
      <c r="I487" s="196">
        <v>3.11</v>
      </c>
      <c r="J487" s="185">
        <f t="shared" si="352"/>
        <v>18</v>
      </c>
      <c r="K487" s="196">
        <v>6.77</v>
      </c>
      <c r="L487" s="185">
        <f t="shared" si="353"/>
        <v>11</v>
      </c>
      <c r="M487" s="85">
        <f t="shared" si="354"/>
        <v>14.5</v>
      </c>
      <c r="N487" s="210">
        <v>46</v>
      </c>
      <c r="O487" s="197">
        <v>68</v>
      </c>
      <c r="P487" s="186">
        <f t="shared" si="355"/>
        <v>0.67647058823529416</v>
      </c>
      <c r="Q487" s="185">
        <f t="shared" si="356"/>
        <v>3.5</v>
      </c>
      <c r="R487" s="210">
        <v>50.7</v>
      </c>
      <c r="S487" s="185">
        <f t="shared" si="357"/>
        <v>5.5</v>
      </c>
      <c r="T487" s="85">
        <f t="shared" si="358"/>
        <v>9</v>
      </c>
      <c r="U487" s="381">
        <v>28.06</v>
      </c>
      <c r="V487" s="185">
        <f t="shared" si="359"/>
        <v>3.75</v>
      </c>
      <c r="W487" s="213">
        <v>2</v>
      </c>
      <c r="X487" s="185">
        <f t="shared" si="360"/>
        <v>3</v>
      </c>
      <c r="Y487" s="213">
        <v>6</v>
      </c>
      <c r="Z487" s="185">
        <f t="shared" si="361"/>
        <v>2</v>
      </c>
      <c r="AA487" s="85">
        <f t="shared" si="362"/>
        <v>8.75</v>
      </c>
      <c r="AB487" s="266">
        <v>46.1</v>
      </c>
      <c r="AC487" s="185">
        <f t="shared" si="363"/>
        <v>7</v>
      </c>
      <c r="AD487" s="86">
        <f t="shared" si="364"/>
        <v>7</v>
      </c>
      <c r="AE487" s="87">
        <f t="shared" si="365"/>
        <v>10.45</v>
      </c>
      <c r="AF487" s="88">
        <f t="shared" si="327"/>
        <v>10.45</v>
      </c>
      <c r="AG487" s="93">
        <f t="shared" ca="1" si="328"/>
        <v>392</v>
      </c>
      <c r="AH487" s="77">
        <f>IF(ISERROR(VLOOKUP(B487,'Notes Ecrit'!$A$2:$B$650,2,FALSE)),"ABI",(VLOOKUP(B487,'Notes Ecrit'!$A$2:$B$650,2,FALSE)))</f>
        <v>4</v>
      </c>
      <c r="AI487" s="88">
        <f t="shared" si="329"/>
        <v>4</v>
      </c>
      <c r="AJ487" s="94">
        <f t="shared" ca="1" si="330"/>
        <v>489</v>
      </c>
      <c r="AK487" s="307">
        <f t="shared" si="331"/>
        <v>7.2249999999999996</v>
      </c>
      <c r="AL487" s="26"/>
      <c r="AM487" s="26"/>
      <c r="AN487" s="26"/>
      <c r="AO487" s="26"/>
      <c r="AP487" s="26"/>
    </row>
    <row r="488" spans="1:42" s="198" customFormat="1" ht="15.75" customHeight="1" thickBot="1" x14ac:dyDescent="0.3">
      <c r="A488" s="266" t="s">
        <v>1026</v>
      </c>
      <c r="B488" s="247">
        <v>21708460</v>
      </c>
      <c r="C488" s="248" t="s">
        <v>879</v>
      </c>
      <c r="D488" s="249" t="s">
        <v>176</v>
      </c>
      <c r="E488" s="196">
        <v>21</v>
      </c>
      <c r="F488" s="184">
        <f t="shared" si="349"/>
        <v>20</v>
      </c>
      <c r="G488" s="185">
        <f t="shared" si="350"/>
        <v>18</v>
      </c>
      <c r="H488" s="85">
        <f t="shared" si="351"/>
        <v>18</v>
      </c>
      <c r="I488" s="196">
        <v>3.33</v>
      </c>
      <c r="J488" s="185">
        <f t="shared" si="352"/>
        <v>15</v>
      </c>
      <c r="K488" s="196">
        <v>7.11</v>
      </c>
      <c r="L488" s="185">
        <f t="shared" si="353"/>
        <v>9</v>
      </c>
      <c r="M488" s="85">
        <f t="shared" si="354"/>
        <v>12</v>
      </c>
      <c r="N488" s="196">
        <v>55</v>
      </c>
      <c r="O488" s="197">
        <v>72</v>
      </c>
      <c r="P488" s="186">
        <f t="shared" si="355"/>
        <v>0.76388888888888884</v>
      </c>
      <c r="Q488" s="185">
        <f t="shared" si="356"/>
        <v>4</v>
      </c>
      <c r="R488" s="196">
        <v>40.799999999999997</v>
      </c>
      <c r="S488" s="185">
        <f t="shared" si="357"/>
        <v>3</v>
      </c>
      <c r="T488" s="85">
        <f t="shared" si="358"/>
        <v>7</v>
      </c>
      <c r="U488" s="187">
        <v>23.52</v>
      </c>
      <c r="V488" s="185">
        <f t="shared" si="359"/>
        <v>6</v>
      </c>
      <c r="W488" s="196">
        <v>-3</v>
      </c>
      <c r="X488" s="185">
        <f t="shared" si="360"/>
        <v>1.75</v>
      </c>
      <c r="Y488" s="196">
        <v>4</v>
      </c>
      <c r="Z488" s="185">
        <f t="shared" si="361"/>
        <v>3</v>
      </c>
      <c r="AA488" s="85">
        <f t="shared" si="362"/>
        <v>10.75</v>
      </c>
      <c r="AB488" s="266">
        <v>38.31</v>
      </c>
      <c r="AC488" s="185">
        <f t="shared" si="363"/>
        <v>11</v>
      </c>
      <c r="AD488" s="86">
        <f t="shared" si="364"/>
        <v>11</v>
      </c>
      <c r="AE488" s="87">
        <f t="shared" si="365"/>
        <v>11.75</v>
      </c>
      <c r="AF488" s="88">
        <f t="shared" si="327"/>
        <v>11.75</v>
      </c>
      <c r="AG488" s="93">
        <f t="shared" ca="1" si="328"/>
        <v>226</v>
      </c>
      <c r="AH488" s="77">
        <f>IF(ISERROR(VLOOKUP(B488,'Notes Ecrit'!$A$2:$B$650,2,FALSE)),"ABI",(VLOOKUP(B488,'Notes Ecrit'!$A$2:$B$650,2,FALSE)))</f>
        <v>6</v>
      </c>
      <c r="AI488" s="88">
        <f t="shared" si="329"/>
        <v>6</v>
      </c>
      <c r="AJ488" s="94">
        <f t="shared" ca="1" si="330"/>
        <v>288</v>
      </c>
      <c r="AK488" s="307">
        <f t="shared" si="331"/>
        <v>8.875</v>
      </c>
      <c r="AL488" s="26"/>
      <c r="AM488" s="26"/>
      <c r="AN488" s="26"/>
      <c r="AO488" s="26"/>
      <c r="AP488" s="26"/>
    </row>
    <row r="489" spans="1:42" s="209" customFormat="1" ht="16.5" customHeight="1" thickBot="1" x14ac:dyDescent="0.3">
      <c r="A489" s="266" t="s">
        <v>1026</v>
      </c>
      <c r="B489" s="247">
        <v>21905713</v>
      </c>
      <c r="C489" s="248" t="s">
        <v>880</v>
      </c>
      <c r="D489" s="249" t="s">
        <v>214</v>
      </c>
      <c r="E489" s="196">
        <v>16</v>
      </c>
      <c r="F489" s="184">
        <f t="shared" si="349"/>
        <v>17.5</v>
      </c>
      <c r="G489" s="185">
        <f t="shared" si="350"/>
        <v>13</v>
      </c>
      <c r="H489" s="85">
        <f t="shared" si="351"/>
        <v>13</v>
      </c>
      <c r="I489" s="196">
        <v>3.29</v>
      </c>
      <c r="J489" s="185">
        <f t="shared" si="352"/>
        <v>15</v>
      </c>
      <c r="K489" s="196">
        <v>7.01</v>
      </c>
      <c r="L489" s="185">
        <f t="shared" si="353"/>
        <v>10</v>
      </c>
      <c r="M489" s="85">
        <f t="shared" si="354"/>
        <v>12.5</v>
      </c>
      <c r="N489" s="196">
        <v>82</v>
      </c>
      <c r="O489" s="197">
        <v>74</v>
      </c>
      <c r="P489" s="186">
        <f t="shared" si="355"/>
        <v>1.1081081081081081</v>
      </c>
      <c r="Q489" s="185">
        <f t="shared" si="356"/>
        <v>6</v>
      </c>
      <c r="R489" s="196">
        <v>35.9</v>
      </c>
      <c r="S489" s="185">
        <f t="shared" si="357"/>
        <v>2</v>
      </c>
      <c r="T489" s="85">
        <f t="shared" si="358"/>
        <v>8</v>
      </c>
      <c r="U489" s="187">
        <v>28.35</v>
      </c>
      <c r="V489" s="185">
        <f t="shared" si="359"/>
        <v>3.75</v>
      </c>
      <c r="W489" s="196">
        <v>5</v>
      </c>
      <c r="X489" s="185">
        <f t="shared" si="360"/>
        <v>3.5</v>
      </c>
      <c r="Y489" s="196">
        <v>6</v>
      </c>
      <c r="Z489" s="185">
        <f t="shared" si="361"/>
        <v>2</v>
      </c>
      <c r="AA489" s="85">
        <f t="shared" si="362"/>
        <v>9.25</v>
      </c>
      <c r="AB489" s="266">
        <v>38.200000000000003</v>
      </c>
      <c r="AC489" s="185">
        <f t="shared" si="363"/>
        <v>11</v>
      </c>
      <c r="AD489" s="86">
        <f t="shared" si="364"/>
        <v>11</v>
      </c>
      <c r="AE489" s="87">
        <f t="shared" si="365"/>
        <v>10.75</v>
      </c>
      <c r="AF489" s="88">
        <f t="shared" si="327"/>
        <v>10.75</v>
      </c>
      <c r="AG489" s="93">
        <f t="shared" ca="1" si="328"/>
        <v>354</v>
      </c>
      <c r="AH489" s="77">
        <f>IF(ISERROR(VLOOKUP(B489,'Notes Ecrit'!$A$2:$B$650,2,FALSE)),"ABI",(VLOOKUP(B489,'Notes Ecrit'!$A$2:$B$650,2,FALSE)))</f>
        <v>2</v>
      </c>
      <c r="AI489" s="88">
        <f t="shared" si="329"/>
        <v>2</v>
      </c>
      <c r="AJ489" s="94">
        <f t="shared" ca="1" si="330"/>
        <v>584</v>
      </c>
      <c r="AK489" s="307">
        <f t="shared" si="331"/>
        <v>6.375</v>
      </c>
      <c r="AL489" s="198"/>
      <c r="AM489" s="198"/>
      <c r="AN489" s="198"/>
      <c r="AO489" s="198"/>
      <c r="AP489" s="198"/>
    </row>
    <row r="490" spans="1:42" ht="16.5" customHeight="1" thickBot="1" x14ac:dyDescent="0.3">
      <c r="A490" s="266" t="s">
        <v>74</v>
      </c>
      <c r="B490" s="247">
        <v>21906236</v>
      </c>
      <c r="C490" s="248" t="s">
        <v>881</v>
      </c>
      <c r="D490" s="249" t="s">
        <v>169</v>
      </c>
      <c r="E490" s="196">
        <v>13</v>
      </c>
      <c r="F490" s="184">
        <f t="shared" si="349"/>
        <v>16</v>
      </c>
      <c r="G490" s="185">
        <f t="shared" si="350"/>
        <v>13</v>
      </c>
      <c r="H490" s="85">
        <f t="shared" si="351"/>
        <v>13</v>
      </c>
      <c r="I490" s="196">
        <v>3.39</v>
      </c>
      <c r="J490" s="185">
        <f t="shared" si="352"/>
        <v>18</v>
      </c>
      <c r="K490" s="196">
        <v>7.47</v>
      </c>
      <c r="L490" s="185">
        <f t="shared" si="353"/>
        <v>13</v>
      </c>
      <c r="M490" s="85">
        <f t="shared" si="354"/>
        <v>15.5</v>
      </c>
      <c r="N490" s="196">
        <v>38</v>
      </c>
      <c r="O490" s="197">
        <v>55</v>
      </c>
      <c r="P490" s="186">
        <f t="shared" si="355"/>
        <v>0.69090909090909092</v>
      </c>
      <c r="Q490" s="185">
        <f t="shared" si="356"/>
        <v>6</v>
      </c>
      <c r="R490" s="196">
        <v>29.8</v>
      </c>
      <c r="S490" s="185">
        <f t="shared" si="357"/>
        <v>4.5</v>
      </c>
      <c r="T490" s="85">
        <f t="shared" si="358"/>
        <v>10.5</v>
      </c>
      <c r="U490" s="187">
        <v>27.66</v>
      </c>
      <c r="V490" s="185">
        <f t="shared" si="359"/>
        <v>5</v>
      </c>
      <c r="W490" s="196">
        <v>0</v>
      </c>
      <c r="X490" s="185">
        <f t="shared" si="360"/>
        <v>2.5</v>
      </c>
      <c r="Y490" s="196">
        <v>0</v>
      </c>
      <c r="Z490" s="185">
        <f t="shared" si="361"/>
        <v>5</v>
      </c>
      <c r="AA490" s="85">
        <f t="shared" si="362"/>
        <v>12.5</v>
      </c>
      <c r="AB490" s="266">
        <v>33.450000000000003</v>
      </c>
      <c r="AC490" s="185">
        <f t="shared" si="363"/>
        <v>18</v>
      </c>
      <c r="AD490" s="86">
        <f t="shared" si="364"/>
        <v>18</v>
      </c>
      <c r="AE490" s="87">
        <f t="shared" si="365"/>
        <v>13.9</v>
      </c>
      <c r="AF490" s="88">
        <f t="shared" si="327"/>
        <v>13.9</v>
      </c>
      <c r="AG490" s="93">
        <f t="shared" ca="1" si="328"/>
        <v>24</v>
      </c>
      <c r="AH490" s="77">
        <f>IF(ISERROR(VLOOKUP(B490,'Notes Ecrit'!$A$2:$B$650,2,FALSE)),"ABI",(VLOOKUP(B490,'Notes Ecrit'!$A$2:$B$650,2,FALSE)))</f>
        <v>5.5</v>
      </c>
      <c r="AI490" s="88">
        <f t="shared" si="329"/>
        <v>5.5</v>
      </c>
      <c r="AJ490" s="94">
        <f t="shared" ca="1" si="330"/>
        <v>353</v>
      </c>
      <c r="AK490" s="307">
        <f t="shared" si="331"/>
        <v>9.6999999999999993</v>
      </c>
      <c r="AL490" s="207"/>
      <c r="AM490" s="207"/>
      <c r="AN490" s="207"/>
      <c r="AO490" s="207"/>
      <c r="AP490" s="207"/>
    </row>
    <row r="491" spans="1:42" ht="16.5" hidden="1" customHeight="1" thickBot="1" x14ac:dyDescent="0.3">
      <c r="A491" s="266" t="s">
        <v>1026</v>
      </c>
      <c r="B491" s="247">
        <v>21803452</v>
      </c>
      <c r="C491" s="248" t="s">
        <v>877</v>
      </c>
      <c r="D491" s="249" t="s">
        <v>878</v>
      </c>
      <c r="E491" s="196" t="s">
        <v>329</v>
      </c>
      <c r="F491" s="184" t="str">
        <f t="shared" si="349"/>
        <v>ABI</v>
      </c>
      <c r="G491" s="185">
        <f t="shared" si="350"/>
        <v>0</v>
      </c>
      <c r="H491" s="85">
        <f t="shared" si="351"/>
        <v>0</v>
      </c>
      <c r="I491" s="196" t="s">
        <v>329</v>
      </c>
      <c r="J491" s="185">
        <f t="shared" si="352"/>
        <v>0</v>
      </c>
      <c r="K491" s="196" t="s">
        <v>329</v>
      </c>
      <c r="L491" s="185">
        <f t="shared" si="353"/>
        <v>0</v>
      </c>
      <c r="M491" s="85">
        <f t="shared" si="354"/>
        <v>0</v>
      </c>
      <c r="N491" s="196" t="s">
        <v>329</v>
      </c>
      <c r="O491" s="197"/>
      <c r="P491" s="186">
        <f t="shared" si="355"/>
        <v>0</v>
      </c>
      <c r="Q491" s="185">
        <f t="shared" si="356"/>
        <v>0</v>
      </c>
      <c r="R491" s="196" t="s">
        <v>329</v>
      </c>
      <c r="S491" s="185">
        <f t="shared" si="357"/>
        <v>0</v>
      </c>
      <c r="T491" s="85">
        <f t="shared" si="358"/>
        <v>0</v>
      </c>
      <c r="U491" s="187" t="s">
        <v>329</v>
      </c>
      <c r="V491" s="185">
        <f t="shared" si="359"/>
        <v>0</v>
      </c>
      <c r="W491" s="196" t="s">
        <v>329</v>
      </c>
      <c r="X491" s="185">
        <f t="shared" si="360"/>
        <v>0</v>
      </c>
      <c r="Y491" s="196" t="s">
        <v>329</v>
      </c>
      <c r="Z491" s="185">
        <f t="shared" si="361"/>
        <v>0</v>
      </c>
      <c r="AA491" s="85">
        <f t="shared" si="362"/>
        <v>0</v>
      </c>
      <c r="AB491" s="266" t="s">
        <v>329</v>
      </c>
      <c r="AC491" s="185">
        <f t="shared" si="363"/>
        <v>0</v>
      </c>
      <c r="AD491" s="86">
        <f t="shared" si="364"/>
        <v>0</v>
      </c>
      <c r="AE491" s="87">
        <f t="shared" si="365"/>
        <v>0</v>
      </c>
      <c r="AF491" s="88">
        <f t="shared" si="327"/>
        <v>0</v>
      </c>
      <c r="AG491" s="93">
        <f t="shared" ca="1" si="328"/>
        <v>584</v>
      </c>
      <c r="AH491" s="77" t="str">
        <f>IF(ISERROR(VLOOKUP(B491,'Notes Ecrit'!$A$2:$B$650,2,FALSE)),"ABI",(VLOOKUP(B491,'Notes Ecrit'!$A$2:$B$650,2,FALSE)))</f>
        <v>ABI</v>
      </c>
      <c r="AI491" s="88">
        <f t="shared" si="329"/>
        <v>0</v>
      </c>
      <c r="AJ491" s="94">
        <f t="shared" ca="1" si="330"/>
        <v>591</v>
      </c>
      <c r="AK491" s="307" t="str">
        <f t="shared" si="331"/>
        <v>DEF</v>
      </c>
    </row>
    <row r="492" spans="1:42" s="209" customFormat="1" ht="16.5" customHeight="1" thickBot="1" x14ac:dyDescent="0.3">
      <c r="A492" s="266" t="s">
        <v>1026</v>
      </c>
      <c r="B492" s="247">
        <v>21904640</v>
      </c>
      <c r="C492" s="248" t="s">
        <v>882</v>
      </c>
      <c r="D492" s="249" t="s">
        <v>162</v>
      </c>
      <c r="E492" s="196">
        <v>17</v>
      </c>
      <c r="F492" s="184">
        <f t="shared" si="349"/>
        <v>18</v>
      </c>
      <c r="G492" s="185">
        <f t="shared" si="350"/>
        <v>14</v>
      </c>
      <c r="H492" s="85">
        <f t="shared" si="351"/>
        <v>14</v>
      </c>
      <c r="I492" s="196">
        <v>3.4</v>
      </c>
      <c r="J492" s="185">
        <f t="shared" si="352"/>
        <v>14</v>
      </c>
      <c r="K492" s="196">
        <v>7.23</v>
      </c>
      <c r="L492" s="185">
        <f t="shared" si="353"/>
        <v>8</v>
      </c>
      <c r="M492" s="85">
        <f t="shared" si="354"/>
        <v>11</v>
      </c>
      <c r="N492" s="196">
        <v>38</v>
      </c>
      <c r="O492" s="197">
        <v>73</v>
      </c>
      <c r="P492" s="186">
        <f t="shared" si="355"/>
        <v>0.52054794520547942</v>
      </c>
      <c r="Q492" s="185">
        <f t="shared" si="356"/>
        <v>3</v>
      </c>
      <c r="R492" s="196">
        <v>42.1</v>
      </c>
      <c r="S492" s="185">
        <f t="shared" si="357"/>
        <v>3.5</v>
      </c>
      <c r="T492" s="85">
        <f t="shared" si="358"/>
        <v>6.5</v>
      </c>
      <c r="U492" s="187">
        <v>29.27</v>
      </c>
      <c r="V492" s="185">
        <f t="shared" si="359"/>
        <v>3.25</v>
      </c>
      <c r="W492" s="196">
        <v>-13</v>
      </c>
      <c r="X492" s="185">
        <f t="shared" si="360"/>
        <v>0.5</v>
      </c>
      <c r="Y492" s="196">
        <v>1</v>
      </c>
      <c r="Z492" s="185">
        <f t="shared" si="361"/>
        <v>4.5</v>
      </c>
      <c r="AA492" s="85">
        <f t="shared" si="362"/>
        <v>8.25</v>
      </c>
      <c r="AB492" s="266">
        <v>41.36</v>
      </c>
      <c r="AC492" s="185">
        <f t="shared" si="363"/>
        <v>9</v>
      </c>
      <c r="AD492" s="86">
        <f t="shared" si="364"/>
        <v>9</v>
      </c>
      <c r="AE492" s="87">
        <f t="shared" si="365"/>
        <v>9.75</v>
      </c>
      <c r="AF492" s="88">
        <f t="shared" si="327"/>
        <v>9.75</v>
      </c>
      <c r="AG492" s="93">
        <f t="shared" ca="1" si="328"/>
        <v>448</v>
      </c>
      <c r="AH492" s="77">
        <f>IF(ISERROR(VLOOKUP(B492,'Notes Ecrit'!$A$2:$B$650,2,FALSE)),"ABI",(VLOOKUP(B492,'Notes Ecrit'!$A$2:$B$650,2,FALSE)))</f>
        <v>7.5</v>
      </c>
      <c r="AI492" s="88">
        <f t="shared" si="329"/>
        <v>7.5</v>
      </c>
      <c r="AJ492" s="94">
        <f t="shared" ca="1" si="330"/>
        <v>137</v>
      </c>
      <c r="AK492" s="307">
        <f t="shared" si="331"/>
        <v>8.625</v>
      </c>
      <c r="AL492" s="198"/>
      <c r="AM492" s="198"/>
      <c r="AN492" s="198"/>
      <c r="AO492" s="198"/>
      <c r="AP492" s="198"/>
    </row>
    <row r="493" spans="1:42" ht="16.5" customHeight="1" thickBot="1" x14ac:dyDescent="0.3">
      <c r="A493" s="266" t="s">
        <v>1026</v>
      </c>
      <c r="B493" s="247">
        <v>21905680</v>
      </c>
      <c r="C493" s="248" t="s">
        <v>883</v>
      </c>
      <c r="D493" s="249" t="s">
        <v>153</v>
      </c>
      <c r="E493" s="210">
        <v>17</v>
      </c>
      <c r="F493" s="184">
        <f t="shared" si="349"/>
        <v>18</v>
      </c>
      <c r="G493" s="185">
        <f t="shared" si="350"/>
        <v>14</v>
      </c>
      <c r="H493" s="85">
        <f t="shared" si="351"/>
        <v>14</v>
      </c>
      <c r="I493" s="196">
        <v>3.16</v>
      </c>
      <c r="J493" s="185">
        <f t="shared" si="352"/>
        <v>18</v>
      </c>
      <c r="K493" s="196">
        <v>6.76</v>
      </c>
      <c r="L493" s="185">
        <f t="shared" si="353"/>
        <v>11</v>
      </c>
      <c r="M493" s="85">
        <f t="shared" si="354"/>
        <v>14.5</v>
      </c>
      <c r="N493" s="196">
        <v>64</v>
      </c>
      <c r="O493" s="197">
        <v>72</v>
      </c>
      <c r="P493" s="186">
        <f t="shared" si="355"/>
        <v>0.88888888888888884</v>
      </c>
      <c r="Q493" s="185">
        <f t="shared" si="356"/>
        <v>4.5</v>
      </c>
      <c r="R493" s="210">
        <v>45.8</v>
      </c>
      <c r="S493" s="185">
        <f t="shared" si="357"/>
        <v>4.5</v>
      </c>
      <c r="T493" s="85">
        <f t="shared" si="358"/>
        <v>9</v>
      </c>
      <c r="U493" s="187">
        <v>24.88</v>
      </c>
      <c r="V493" s="185">
        <f t="shared" si="359"/>
        <v>5.5</v>
      </c>
      <c r="W493" s="196">
        <v>3</v>
      </c>
      <c r="X493" s="185">
        <f t="shared" si="360"/>
        <v>3.25</v>
      </c>
      <c r="Y493" s="213">
        <v>0</v>
      </c>
      <c r="Z493" s="185">
        <f t="shared" si="361"/>
        <v>5</v>
      </c>
      <c r="AA493" s="85">
        <f t="shared" si="362"/>
        <v>13.75</v>
      </c>
      <c r="AB493" s="266">
        <v>39.76</v>
      </c>
      <c r="AC493" s="185">
        <f t="shared" si="363"/>
        <v>10</v>
      </c>
      <c r="AD493" s="86">
        <f t="shared" si="364"/>
        <v>10</v>
      </c>
      <c r="AE493" s="87">
        <f t="shared" si="365"/>
        <v>12.25</v>
      </c>
      <c r="AF493" s="88">
        <f t="shared" si="327"/>
        <v>12.25</v>
      </c>
      <c r="AG493" s="93">
        <f t="shared" ca="1" si="328"/>
        <v>157</v>
      </c>
      <c r="AH493" s="77">
        <f>IF(ISERROR(VLOOKUP(B493,'Notes Ecrit'!$A$2:$B$650,2,FALSE)),"ABI",(VLOOKUP(B493,'Notes Ecrit'!$A$2:$B$650,2,FALSE)))</f>
        <v>9</v>
      </c>
      <c r="AI493" s="88">
        <f t="shared" si="329"/>
        <v>9</v>
      </c>
      <c r="AJ493" s="94">
        <f t="shared" ca="1" si="330"/>
        <v>58</v>
      </c>
      <c r="AK493" s="307">
        <f t="shared" si="331"/>
        <v>10.625</v>
      </c>
    </row>
    <row r="494" spans="1:42" ht="16.5" customHeight="1" thickBot="1" x14ac:dyDescent="0.3">
      <c r="A494" s="266" t="s">
        <v>1026</v>
      </c>
      <c r="B494" s="247">
        <v>21908462</v>
      </c>
      <c r="C494" s="248" t="s">
        <v>884</v>
      </c>
      <c r="D494" s="249" t="s">
        <v>760</v>
      </c>
      <c r="E494" s="196">
        <v>21</v>
      </c>
      <c r="F494" s="184">
        <f t="shared" si="349"/>
        <v>20</v>
      </c>
      <c r="G494" s="185">
        <f t="shared" si="350"/>
        <v>18</v>
      </c>
      <c r="H494" s="85">
        <f t="shared" si="351"/>
        <v>18</v>
      </c>
      <c r="I494" s="196">
        <v>3.14</v>
      </c>
      <c r="J494" s="185">
        <f t="shared" si="352"/>
        <v>18</v>
      </c>
      <c r="K494" s="196">
        <v>6.47</v>
      </c>
      <c r="L494" s="185">
        <f t="shared" si="353"/>
        <v>14</v>
      </c>
      <c r="M494" s="85">
        <f t="shared" si="354"/>
        <v>16</v>
      </c>
      <c r="N494" s="196">
        <v>87</v>
      </c>
      <c r="O494" s="197">
        <v>79</v>
      </c>
      <c r="P494" s="186">
        <f t="shared" si="355"/>
        <v>1.1012658227848102</v>
      </c>
      <c r="Q494" s="185">
        <f t="shared" si="356"/>
        <v>6</v>
      </c>
      <c r="R494" s="196">
        <v>49.6</v>
      </c>
      <c r="S494" s="185">
        <f t="shared" si="357"/>
        <v>5.5</v>
      </c>
      <c r="T494" s="85">
        <f t="shared" si="358"/>
        <v>11.5</v>
      </c>
      <c r="U494" s="187">
        <v>24.97</v>
      </c>
      <c r="V494" s="185">
        <f t="shared" si="359"/>
        <v>5.5</v>
      </c>
      <c r="W494" s="196">
        <v>-2</v>
      </c>
      <c r="X494" s="185">
        <f t="shared" si="360"/>
        <v>2</v>
      </c>
      <c r="Y494" s="196">
        <v>5</v>
      </c>
      <c r="Z494" s="185">
        <f t="shared" si="361"/>
        <v>2.5</v>
      </c>
      <c r="AA494" s="85">
        <f t="shared" si="362"/>
        <v>10</v>
      </c>
      <c r="AB494" s="266">
        <v>30.89</v>
      </c>
      <c r="AC494" s="185">
        <f t="shared" si="363"/>
        <v>16</v>
      </c>
      <c r="AD494" s="86">
        <f t="shared" si="364"/>
        <v>16</v>
      </c>
      <c r="AE494" s="87">
        <f t="shared" si="365"/>
        <v>14.3</v>
      </c>
      <c r="AF494" s="88">
        <f t="shared" si="327"/>
        <v>14.3</v>
      </c>
      <c r="AG494" s="93">
        <f t="shared" ca="1" si="328"/>
        <v>10</v>
      </c>
      <c r="AH494" s="77">
        <f>IF(ISERROR(VLOOKUP(B494,'Notes Ecrit'!$A$2:$B$650,2,FALSE)),"ABI",(VLOOKUP(B494,'Notes Ecrit'!$A$2:$B$650,2,FALSE)))</f>
        <v>7.5</v>
      </c>
      <c r="AI494" s="88">
        <f t="shared" si="329"/>
        <v>7.5</v>
      </c>
      <c r="AJ494" s="94">
        <f t="shared" ca="1" si="330"/>
        <v>137</v>
      </c>
      <c r="AK494" s="307">
        <f t="shared" si="331"/>
        <v>10.9</v>
      </c>
    </row>
    <row r="495" spans="1:42" ht="16.5" customHeight="1" thickBot="1" x14ac:dyDescent="0.3">
      <c r="A495" s="266" t="s">
        <v>1026</v>
      </c>
      <c r="B495" s="247">
        <v>21509470</v>
      </c>
      <c r="C495" s="248" t="s">
        <v>885</v>
      </c>
      <c r="D495" s="249" t="s">
        <v>886</v>
      </c>
      <c r="E495" s="196">
        <v>21</v>
      </c>
      <c r="F495" s="184">
        <f t="shared" si="349"/>
        <v>20</v>
      </c>
      <c r="G495" s="185">
        <f t="shared" si="350"/>
        <v>18</v>
      </c>
      <c r="H495" s="85">
        <f t="shared" si="351"/>
        <v>18</v>
      </c>
      <c r="I495" s="196">
        <v>3.14</v>
      </c>
      <c r="J495" s="185">
        <f t="shared" si="352"/>
        <v>18</v>
      </c>
      <c r="K495" s="196">
        <v>6.63</v>
      </c>
      <c r="L495" s="185">
        <f t="shared" si="353"/>
        <v>12</v>
      </c>
      <c r="M495" s="85">
        <f t="shared" si="354"/>
        <v>15</v>
      </c>
      <c r="N495" s="196">
        <v>72</v>
      </c>
      <c r="O495" s="197">
        <v>70</v>
      </c>
      <c r="P495" s="186">
        <f t="shared" si="355"/>
        <v>1.0285714285714285</v>
      </c>
      <c r="Q495" s="185">
        <f t="shared" si="356"/>
        <v>5.5</v>
      </c>
      <c r="R495" s="196">
        <v>43.8</v>
      </c>
      <c r="S495" s="185">
        <f t="shared" si="357"/>
        <v>4</v>
      </c>
      <c r="T495" s="85">
        <f t="shared" si="358"/>
        <v>9.5</v>
      </c>
      <c r="U495" s="187">
        <v>26.83</v>
      </c>
      <c r="V495" s="185">
        <f t="shared" si="359"/>
        <v>4.5</v>
      </c>
      <c r="W495" s="196">
        <v>-20</v>
      </c>
      <c r="X495" s="185">
        <f t="shared" si="360"/>
        <v>0</v>
      </c>
      <c r="Y495" s="196">
        <v>5</v>
      </c>
      <c r="Z495" s="185">
        <f t="shared" si="361"/>
        <v>2.5</v>
      </c>
      <c r="AA495" s="85">
        <f t="shared" si="362"/>
        <v>7</v>
      </c>
      <c r="AB495" s="266">
        <v>52.39</v>
      </c>
      <c r="AC495" s="185">
        <f t="shared" si="363"/>
        <v>4</v>
      </c>
      <c r="AD495" s="86">
        <f t="shared" si="364"/>
        <v>4</v>
      </c>
      <c r="AE495" s="87">
        <f t="shared" si="365"/>
        <v>10.7</v>
      </c>
      <c r="AF495" s="88">
        <f t="shared" si="327"/>
        <v>10.7</v>
      </c>
      <c r="AG495" s="93">
        <f t="shared" ca="1" si="328"/>
        <v>362</v>
      </c>
      <c r="AH495" s="77">
        <f>IF(ISERROR(VLOOKUP(B495,'Notes Ecrit'!$A$2:$B$650,2,FALSE)),"ABI",(VLOOKUP(B495,'Notes Ecrit'!$A$2:$B$650,2,FALSE)))</f>
        <v>9.5</v>
      </c>
      <c r="AI495" s="88">
        <f t="shared" si="329"/>
        <v>9.5</v>
      </c>
      <c r="AJ495" s="94">
        <f t="shared" ca="1" si="330"/>
        <v>38</v>
      </c>
      <c r="AK495" s="307">
        <f t="shared" si="331"/>
        <v>10.1</v>
      </c>
    </row>
    <row r="496" spans="1:42" ht="16.5" customHeight="1" thickBot="1" x14ac:dyDescent="0.3">
      <c r="A496" s="266" t="s">
        <v>1026</v>
      </c>
      <c r="B496" s="247">
        <v>21815404</v>
      </c>
      <c r="C496" s="248" t="s">
        <v>294</v>
      </c>
      <c r="D496" s="249" t="s">
        <v>295</v>
      </c>
      <c r="E496" s="196">
        <v>19</v>
      </c>
      <c r="F496" s="184">
        <f t="shared" si="349"/>
        <v>19</v>
      </c>
      <c r="G496" s="185">
        <f t="shared" si="350"/>
        <v>16</v>
      </c>
      <c r="H496" s="85">
        <f t="shared" si="351"/>
        <v>16</v>
      </c>
      <c r="I496" s="196">
        <v>3.26</v>
      </c>
      <c r="J496" s="185">
        <f t="shared" si="352"/>
        <v>16</v>
      </c>
      <c r="K496" s="196">
        <v>6.81</v>
      </c>
      <c r="L496" s="185">
        <f t="shared" si="353"/>
        <v>11</v>
      </c>
      <c r="M496" s="85">
        <f t="shared" si="354"/>
        <v>13.5</v>
      </c>
      <c r="N496" s="196">
        <v>84.5</v>
      </c>
      <c r="O496" s="197">
        <v>68</v>
      </c>
      <c r="P496" s="186">
        <f t="shared" si="355"/>
        <v>1.2426470588235294</v>
      </c>
      <c r="Q496" s="185">
        <f t="shared" si="356"/>
        <v>6.5</v>
      </c>
      <c r="R496" s="196">
        <v>50.2</v>
      </c>
      <c r="S496" s="185">
        <f t="shared" si="357"/>
        <v>5.5</v>
      </c>
      <c r="T496" s="85">
        <f t="shared" si="358"/>
        <v>12</v>
      </c>
      <c r="U496" s="187">
        <v>27.3</v>
      </c>
      <c r="V496" s="185">
        <f t="shared" si="359"/>
        <v>4.25</v>
      </c>
      <c r="W496" s="196">
        <v>0</v>
      </c>
      <c r="X496" s="185">
        <f t="shared" si="360"/>
        <v>2.5</v>
      </c>
      <c r="Y496" s="196">
        <v>2</v>
      </c>
      <c r="Z496" s="185">
        <f t="shared" si="361"/>
        <v>4</v>
      </c>
      <c r="AA496" s="85">
        <f t="shared" si="362"/>
        <v>10.75</v>
      </c>
      <c r="AB496" s="266">
        <v>33.25</v>
      </c>
      <c r="AC496" s="185">
        <f t="shared" si="363"/>
        <v>14</v>
      </c>
      <c r="AD496" s="86">
        <f t="shared" si="364"/>
        <v>14</v>
      </c>
      <c r="AE496" s="87">
        <f t="shared" si="365"/>
        <v>13.25</v>
      </c>
      <c r="AF496" s="88">
        <f t="shared" si="327"/>
        <v>13.25</v>
      </c>
      <c r="AG496" s="93">
        <f t="shared" ca="1" si="328"/>
        <v>60</v>
      </c>
      <c r="AH496" s="77">
        <f>IF(ISERROR(VLOOKUP(B496,'Notes Ecrit'!$A$2:$B$650,2,FALSE)),"ABI",(VLOOKUP(B496,'Notes Ecrit'!$A$2:$B$650,2,FALSE)))</f>
        <v>7</v>
      </c>
      <c r="AI496" s="88">
        <f t="shared" si="329"/>
        <v>7</v>
      </c>
      <c r="AJ496" s="94">
        <f t="shared" ca="1" si="330"/>
        <v>183</v>
      </c>
      <c r="AK496" s="307">
        <f t="shared" si="331"/>
        <v>10.125</v>
      </c>
      <c r="AL496" s="235"/>
      <c r="AM496" s="235"/>
      <c r="AN496" s="235"/>
      <c r="AO496" s="235"/>
      <c r="AP496" s="235"/>
    </row>
    <row r="497" spans="1:42" ht="16.5" customHeight="1" thickBot="1" x14ac:dyDescent="0.3">
      <c r="A497" s="266" t="s">
        <v>74</v>
      </c>
      <c r="B497" s="247">
        <v>21902040</v>
      </c>
      <c r="C497" s="248" t="s">
        <v>887</v>
      </c>
      <c r="D497" s="249" t="s">
        <v>247</v>
      </c>
      <c r="E497" s="380">
        <v>16</v>
      </c>
      <c r="F497" s="184">
        <f t="shared" si="349"/>
        <v>17.5</v>
      </c>
      <c r="G497" s="185">
        <f t="shared" si="350"/>
        <v>16</v>
      </c>
      <c r="H497" s="85">
        <f t="shared" si="351"/>
        <v>16</v>
      </c>
      <c r="I497" s="196">
        <v>3.5</v>
      </c>
      <c r="J497" s="185">
        <f t="shared" si="352"/>
        <v>16</v>
      </c>
      <c r="K497" s="196">
        <v>7.58</v>
      </c>
      <c r="L497" s="185">
        <f t="shared" si="353"/>
        <v>12</v>
      </c>
      <c r="M497" s="85">
        <f t="shared" si="354"/>
        <v>14</v>
      </c>
      <c r="N497" s="196">
        <v>52</v>
      </c>
      <c r="O497" s="197">
        <v>61</v>
      </c>
      <c r="P497" s="186">
        <f t="shared" si="355"/>
        <v>0.85245901639344257</v>
      </c>
      <c r="Q497" s="185">
        <f t="shared" si="356"/>
        <v>7</v>
      </c>
      <c r="R497" s="196">
        <v>33.5</v>
      </c>
      <c r="S497" s="185">
        <f t="shared" si="357"/>
        <v>5.5</v>
      </c>
      <c r="T497" s="85">
        <f t="shared" si="358"/>
        <v>12.5</v>
      </c>
      <c r="U497" s="187">
        <v>28.79</v>
      </c>
      <c r="V497" s="185">
        <f t="shared" si="359"/>
        <v>4.5</v>
      </c>
      <c r="W497" s="196">
        <v>-6</v>
      </c>
      <c r="X497" s="185">
        <f t="shared" si="360"/>
        <v>1.25</v>
      </c>
      <c r="Y497" s="196">
        <v>1</v>
      </c>
      <c r="Z497" s="185">
        <f t="shared" si="361"/>
        <v>4.5</v>
      </c>
      <c r="AA497" s="85">
        <f t="shared" si="362"/>
        <v>10.25</v>
      </c>
      <c r="AB497" s="266">
        <v>53.09</v>
      </c>
      <c r="AC497" s="185">
        <f t="shared" si="363"/>
        <v>7</v>
      </c>
      <c r="AD497" s="86">
        <f t="shared" si="364"/>
        <v>7</v>
      </c>
      <c r="AE497" s="87">
        <f t="shared" si="365"/>
        <v>11.95</v>
      </c>
      <c r="AF497" s="88">
        <f t="shared" si="327"/>
        <v>11.95</v>
      </c>
      <c r="AG497" s="93">
        <f t="shared" ca="1" si="328"/>
        <v>202</v>
      </c>
      <c r="AH497" s="77">
        <f>IF(ISERROR(VLOOKUP(B497,'Notes Ecrit'!$A$2:$B$650,2,FALSE)),"ABI",(VLOOKUP(B497,'Notes Ecrit'!$A$2:$B$650,2,FALSE)))</f>
        <v>3.5</v>
      </c>
      <c r="AI497" s="88">
        <f t="shared" si="329"/>
        <v>3.5</v>
      </c>
      <c r="AJ497" s="94">
        <f t="shared" ca="1" si="330"/>
        <v>529</v>
      </c>
      <c r="AK497" s="307">
        <f t="shared" si="331"/>
        <v>7.7249999999999996</v>
      </c>
    </row>
    <row r="498" spans="1:42" ht="16.5" customHeight="1" thickBot="1" x14ac:dyDescent="0.3">
      <c r="A498" s="266" t="s">
        <v>1026</v>
      </c>
      <c r="B498" s="247">
        <v>21911663</v>
      </c>
      <c r="C498" s="248" t="s">
        <v>888</v>
      </c>
      <c r="D498" s="249" t="s">
        <v>889</v>
      </c>
      <c r="E498" s="196">
        <v>17</v>
      </c>
      <c r="F498" s="184">
        <f t="shared" si="349"/>
        <v>18</v>
      </c>
      <c r="G498" s="185">
        <f t="shared" si="350"/>
        <v>14</v>
      </c>
      <c r="H498" s="85">
        <f t="shared" si="351"/>
        <v>14</v>
      </c>
      <c r="I498" s="196">
        <v>3.3</v>
      </c>
      <c r="J498" s="185">
        <f t="shared" si="352"/>
        <v>15</v>
      </c>
      <c r="K498" s="196">
        <v>7.08</v>
      </c>
      <c r="L498" s="185">
        <f t="shared" si="353"/>
        <v>9</v>
      </c>
      <c r="M498" s="85">
        <f t="shared" si="354"/>
        <v>12</v>
      </c>
      <c r="N498" s="196">
        <v>55</v>
      </c>
      <c r="O498" s="197">
        <v>52.5</v>
      </c>
      <c r="P498" s="186">
        <f t="shared" si="355"/>
        <v>1.0476190476190477</v>
      </c>
      <c r="Q498" s="185">
        <f t="shared" si="356"/>
        <v>5.5</v>
      </c>
      <c r="R498" s="196">
        <v>46.7</v>
      </c>
      <c r="S498" s="185">
        <f t="shared" si="357"/>
        <v>4.5</v>
      </c>
      <c r="T498" s="85">
        <f t="shared" si="358"/>
        <v>10</v>
      </c>
      <c r="U498" s="187">
        <v>26.24</v>
      </c>
      <c r="V498" s="185">
        <f t="shared" si="359"/>
        <v>4.75</v>
      </c>
      <c r="W498" s="196">
        <v>-10</v>
      </c>
      <c r="X498" s="185">
        <f t="shared" si="360"/>
        <v>0.75</v>
      </c>
      <c r="Y498" s="196">
        <v>7</v>
      </c>
      <c r="Z498" s="185">
        <f t="shared" si="361"/>
        <v>1.5</v>
      </c>
      <c r="AA498" s="85">
        <f t="shared" si="362"/>
        <v>7</v>
      </c>
      <c r="AB498" s="266">
        <v>0</v>
      </c>
      <c r="AC498" s="185">
        <f t="shared" si="363"/>
        <v>0</v>
      </c>
      <c r="AD498" s="86">
        <f t="shared" si="364"/>
        <v>0</v>
      </c>
      <c r="AE498" s="87">
        <f t="shared" si="365"/>
        <v>8.6</v>
      </c>
      <c r="AF498" s="88">
        <f t="shared" ref="AF498:AF561" si="366">IF(AE498="DSP",0,AE498)</f>
        <v>8.6</v>
      </c>
      <c r="AG498" s="93">
        <f t="shared" ref="AG498:AG561" ca="1" si="367">RANK(AF498,$AF$3:$AF$651,0)</f>
        <v>527</v>
      </c>
      <c r="AH498" s="77">
        <f>IF(ISERROR(VLOOKUP(B498,'Notes Ecrit'!$A$2:$B$650,2,FALSE)),"ABI",(VLOOKUP(B498,'Notes Ecrit'!$A$2:$B$650,2,FALSE)))</f>
        <v>4</v>
      </c>
      <c r="AI498" s="88">
        <f t="shared" ref="AI498:AI561" si="368">IF(OR(AH498="ABI",AH498="VALIDÉ"),0,AH498)</f>
        <v>4</v>
      </c>
      <c r="AJ498" s="94">
        <f t="shared" ref="AJ498:AJ561" ca="1" si="369">RANK(AI498,$AI$3:$AI$651,0)</f>
        <v>489</v>
      </c>
      <c r="AK498" s="307">
        <f t="shared" ref="AK498:AK561" si="370">IF(AH498="ABI","DEF",IF(AE498="DSP",AH498,(AE498*0.5+AH498*0.5)))</f>
        <v>6.3</v>
      </c>
    </row>
    <row r="499" spans="1:42" s="207" customFormat="1" ht="16.5" customHeight="1" thickBot="1" x14ac:dyDescent="0.3">
      <c r="A499" s="266" t="s">
        <v>1026</v>
      </c>
      <c r="B499" s="247">
        <v>21913024</v>
      </c>
      <c r="C499" s="248" t="s">
        <v>890</v>
      </c>
      <c r="D499" s="249" t="s">
        <v>891</v>
      </c>
      <c r="E499" s="196">
        <v>16</v>
      </c>
      <c r="F499" s="184">
        <f t="shared" si="349"/>
        <v>17.5</v>
      </c>
      <c r="G499" s="185">
        <f t="shared" si="350"/>
        <v>13</v>
      </c>
      <c r="H499" s="85">
        <f t="shared" si="351"/>
        <v>13</v>
      </c>
      <c r="I499" s="196">
        <v>3.28</v>
      </c>
      <c r="J499" s="185">
        <f t="shared" si="352"/>
        <v>16</v>
      </c>
      <c r="K499" s="196">
        <v>6.73</v>
      </c>
      <c r="L499" s="185">
        <f t="shared" si="353"/>
        <v>12</v>
      </c>
      <c r="M499" s="85">
        <f t="shared" si="354"/>
        <v>14</v>
      </c>
      <c r="N499" s="196">
        <v>70</v>
      </c>
      <c r="O499" s="197">
        <v>63</v>
      </c>
      <c r="P499" s="186">
        <f t="shared" si="355"/>
        <v>1.1111111111111112</v>
      </c>
      <c r="Q499" s="185">
        <f t="shared" si="356"/>
        <v>6</v>
      </c>
      <c r="R499" s="196">
        <v>48.8</v>
      </c>
      <c r="S499" s="185">
        <f t="shared" si="357"/>
        <v>5</v>
      </c>
      <c r="T499" s="85">
        <f t="shared" si="358"/>
        <v>11</v>
      </c>
      <c r="U499" s="187">
        <v>24.71</v>
      </c>
      <c r="V499" s="185">
        <f t="shared" si="359"/>
        <v>5.5</v>
      </c>
      <c r="W499" s="196">
        <v>-12</v>
      </c>
      <c r="X499" s="185">
        <f t="shared" si="360"/>
        <v>0.5</v>
      </c>
      <c r="Y499" s="213">
        <v>5</v>
      </c>
      <c r="Z499" s="185">
        <f t="shared" si="361"/>
        <v>2.5</v>
      </c>
      <c r="AA499" s="85">
        <f t="shared" si="362"/>
        <v>8.5</v>
      </c>
      <c r="AB499" s="266">
        <v>40.86</v>
      </c>
      <c r="AC499" s="185">
        <f t="shared" si="363"/>
        <v>10</v>
      </c>
      <c r="AD499" s="86">
        <f t="shared" si="364"/>
        <v>10</v>
      </c>
      <c r="AE499" s="87">
        <f t="shared" si="365"/>
        <v>11.3</v>
      </c>
      <c r="AF499" s="88">
        <f t="shared" si="366"/>
        <v>11.3</v>
      </c>
      <c r="AG499" s="93">
        <f t="shared" ca="1" si="367"/>
        <v>289</v>
      </c>
      <c r="AH499" s="77">
        <f>IF(ISERROR(VLOOKUP(B499,'Notes Ecrit'!$A$2:$B$650,2,FALSE)),"ABI",(VLOOKUP(B499,'Notes Ecrit'!$A$2:$B$650,2,FALSE)))</f>
        <v>5</v>
      </c>
      <c r="AI499" s="88">
        <f t="shared" si="368"/>
        <v>5</v>
      </c>
      <c r="AJ499" s="94">
        <f t="shared" ca="1" si="369"/>
        <v>416</v>
      </c>
      <c r="AK499" s="307">
        <f t="shared" si="370"/>
        <v>8.15</v>
      </c>
      <c r="AL499" s="26"/>
      <c r="AM499" s="26"/>
      <c r="AN499" s="26"/>
      <c r="AO499" s="26"/>
      <c r="AP499" s="26"/>
    </row>
    <row r="500" spans="1:42" ht="16.5" customHeight="1" thickBot="1" x14ac:dyDescent="0.3">
      <c r="A500" s="266" t="s">
        <v>1026</v>
      </c>
      <c r="B500" s="247">
        <v>21912735</v>
      </c>
      <c r="C500" s="248" t="s">
        <v>892</v>
      </c>
      <c r="D500" s="249" t="s">
        <v>121</v>
      </c>
      <c r="E500" s="196">
        <v>19</v>
      </c>
      <c r="F500" s="184">
        <f t="shared" si="349"/>
        <v>19</v>
      </c>
      <c r="G500" s="185">
        <f t="shared" si="350"/>
        <v>16</v>
      </c>
      <c r="H500" s="85">
        <f t="shared" si="351"/>
        <v>16</v>
      </c>
      <c r="I500" s="196">
        <v>3.16</v>
      </c>
      <c r="J500" s="185">
        <f t="shared" si="352"/>
        <v>18</v>
      </c>
      <c r="K500" s="196">
        <v>6.71</v>
      </c>
      <c r="L500" s="185">
        <f t="shared" si="353"/>
        <v>12</v>
      </c>
      <c r="M500" s="85">
        <f t="shared" si="354"/>
        <v>15</v>
      </c>
      <c r="N500" s="196">
        <v>52</v>
      </c>
      <c r="O500" s="197">
        <v>61</v>
      </c>
      <c r="P500" s="186">
        <f t="shared" si="355"/>
        <v>0.85245901639344257</v>
      </c>
      <c r="Q500" s="185">
        <f t="shared" si="356"/>
        <v>4.5</v>
      </c>
      <c r="R500" s="196">
        <v>40.5</v>
      </c>
      <c r="S500" s="185">
        <f t="shared" si="357"/>
        <v>3</v>
      </c>
      <c r="T500" s="85">
        <f t="shared" si="358"/>
        <v>7.5</v>
      </c>
      <c r="U500" s="187">
        <v>23.53</v>
      </c>
      <c r="V500" s="185">
        <f t="shared" si="359"/>
        <v>6</v>
      </c>
      <c r="W500" s="196">
        <v>0</v>
      </c>
      <c r="X500" s="185">
        <f t="shared" si="360"/>
        <v>2.5</v>
      </c>
      <c r="Y500" s="196">
        <v>2</v>
      </c>
      <c r="Z500" s="185">
        <f t="shared" si="361"/>
        <v>4</v>
      </c>
      <c r="AA500" s="85">
        <f t="shared" si="362"/>
        <v>12.5</v>
      </c>
      <c r="AB500" s="266">
        <v>46.08</v>
      </c>
      <c r="AC500" s="185">
        <f t="shared" si="363"/>
        <v>7</v>
      </c>
      <c r="AD500" s="86">
        <f t="shared" si="364"/>
        <v>7</v>
      </c>
      <c r="AE500" s="87">
        <f t="shared" si="365"/>
        <v>11.6</v>
      </c>
      <c r="AF500" s="88">
        <f t="shared" si="366"/>
        <v>11.6</v>
      </c>
      <c r="AG500" s="93">
        <f t="shared" ca="1" si="367"/>
        <v>243</v>
      </c>
      <c r="AH500" s="77">
        <f>IF(ISERROR(VLOOKUP(B500,'Notes Ecrit'!$A$2:$B$650,2,FALSE)),"ABI",(VLOOKUP(B500,'Notes Ecrit'!$A$2:$B$650,2,FALSE)))</f>
        <v>9</v>
      </c>
      <c r="AI500" s="88">
        <f t="shared" si="368"/>
        <v>9</v>
      </c>
      <c r="AJ500" s="94">
        <f t="shared" ca="1" si="369"/>
        <v>58</v>
      </c>
      <c r="AK500" s="307">
        <f t="shared" si="370"/>
        <v>10.3</v>
      </c>
      <c r="AL500" s="207"/>
      <c r="AM500" s="207"/>
      <c r="AN500" s="207"/>
      <c r="AO500" s="207"/>
      <c r="AP500" s="207"/>
    </row>
    <row r="501" spans="1:42" s="198" customFormat="1" ht="16.5" customHeight="1" thickBot="1" x14ac:dyDescent="0.3">
      <c r="A501" s="266" t="s">
        <v>1026</v>
      </c>
      <c r="B501" s="247">
        <v>21904477</v>
      </c>
      <c r="C501" s="248" t="s">
        <v>893</v>
      </c>
      <c r="D501" s="249" t="s">
        <v>177</v>
      </c>
      <c r="E501" s="196">
        <v>15</v>
      </c>
      <c r="F501" s="184">
        <f t="shared" si="349"/>
        <v>17</v>
      </c>
      <c r="G501" s="185">
        <f t="shared" si="350"/>
        <v>12</v>
      </c>
      <c r="H501" s="85">
        <f t="shared" si="351"/>
        <v>12</v>
      </c>
      <c r="I501" s="196">
        <v>3.24</v>
      </c>
      <c r="J501" s="185">
        <f t="shared" si="352"/>
        <v>16</v>
      </c>
      <c r="K501" s="196">
        <v>6.87</v>
      </c>
      <c r="L501" s="185">
        <f t="shared" si="353"/>
        <v>11</v>
      </c>
      <c r="M501" s="85">
        <f t="shared" si="354"/>
        <v>13.5</v>
      </c>
      <c r="N501" s="196">
        <v>85</v>
      </c>
      <c r="O501" s="197">
        <v>89</v>
      </c>
      <c r="P501" s="186">
        <f t="shared" si="355"/>
        <v>0.9550561797752809</v>
      </c>
      <c r="Q501" s="185">
        <f t="shared" si="356"/>
        <v>5</v>
      </c>
      <c r="R501" s="196">
        <v>36.4</v>
      </c>
      <c r="S501" s="185">
        <f t="shared" si="357"/>
        <v>2</v>
      </c>
      <c r="T501" s="85">
        <f t="shared" si="358"/>
        <v>7</v>
      </c>
      <c r="U501" s="187">
        <v>27.76</v>
      </c>
      <c r="V501" s="185">
        <f t="shared" si="359"/>
        <v>4</v>
      </c>
      <c r="W501" s="196">
        <v>-22</v>
      </c>
      <c r="X501" s="185">
        <f t="shared" si="360"/>
        <v>0</v>
      </c>
      <c r="Y501" s="196">
        <v>2</v>
      </c>
      <c r="Z501" s="185">
        <f t="shared" si="361"/>
        <v>4</v>
      </c>
      <c r="AA501" s="85">
        <f t="shared" si="362"/>
        <v>8</v>
      </c>
      <c r="AB501" s="266">
        <v>48.04</v>
      </c>
      <c r="AC501" s="185">
        <f t="shared" si="363"/>
        <v>6</v>
      </c>
      <c r="AD501" s="86">
        <f t="shared" si="364"/>
        <v>6</v>
      </c>
      <c r="AE501" s="87">
        <f t="shared" si="365"/>
        <v>9.3000000000000007</v>
      </c>
      <c r="AF501" s="88">
        <f t="shared" si="366"/>
        <v>9.3000000000000007</v>
      </c>
      <c r="AG501" s="93">
        <f t="shared" ca="1" si="367"/>
        <v>476</v>
      </c>
      <c r="AH501" s="77">
        <f>IF(ISERROR(VLOOKUP(B501,'Notes Ecrit'!$A$2:$B$650,2,FALSE)),"ABI",(VLOOKUP(B501,'Notes Ecrit'!$A$2:$B$650,2,FALSE)))</f>
        <v>4.5</v>
      </c>
      <c r="AI501" s="88">
        <f t="shared" si="368"/>
        <v>4.5</v>
      </c>
      <c r="AJ501" s="94">
        <f t="shared" ca="1" si="369"/>
        <v>463</v>
      </c>
      <c r="AK501" s="307">
        <f t="shared" si="370"/>
        <v>6.9</v>
      </c>
      <c r="AL501" s="26"/>
      <c r="AM501" s="26"/>
      <c r="AN501" s="26"/>
      <c r="AO501" s="26"/>
      <c r="AP501" s="26"/>
    </row>
    <row r="502" spans="1:42" ht="16.5" customHeight="1" thickBot="1" x14ac:dyDescent="0.3">
      <c r="A502" s="266" t="s">
        <v>74</v>
      </c>
      <c r="B502" s="247">
        <v>21908792</v>
      </c>
      <c r="C502" s="248" t="s">
        <v>894</v>
      </c>
      <c r="D502" s="249" t="s">
        <v>895</v>
      </c>
      <c r="E502" s="196">
        <v>7</v>
      </c>
      <c r="F502" s="184">
        <f t="shared" si="349"/>
        <v>13</v>
      </c>
      <c r="G502" s="185">
        <f t="shared" si="350"/>
        <v>7</v>
      </c>
      <c r="H502" s="85">
        <f t="shared" si="351"/>
        <v>7</v>
      </c>
      <c r="I502" s="196">
        <v>3.5</v>
      </c>
      <c r="J502" s="185">
        <f t="shared" si="352"/>
        <v>16</v>
      </c>
      <c r="K502" s="196">
        <v>7.79</v>
      </c>
      <c r="L502" s="185">
        <f t="shared" si="353"/>
        <v>10</v>
      </c>
      <c r="M502" s="85">
        <f t="shared" si="354"/>
        <v>13</v>
      </c>
      <c r="N502" s="196">
        <v>46</v>
      </c>
      <c r="O502" s="197">
        <v>79</v>
      </c>
      <c r="P502" s="186">
        <f t="shared" si="355"/>
        <v>0.58227848101265822</v>
      </c>
      <c r="Q502" s="185">
        <f t="shared" si="356"/>
        <v>5.5</v>
      </c>
      <c r="R502" s="196" t="s">
        <v>329</v>
      </c>
      <c r="S502" s="185">
        <f t="shared" si="357"/>
        <v>0</v>
      </c>
      <c r="T502" s="85">
        <f t="shared" si="358"/>
        <v>5.5</v>
      </c>
      <c r="U502" s="187">
        <v>33.35</v>
      </c>
      <c r="V502" s="185">
        <f t="shared" si="359"/>
        <v>2.25</v>
      </c>
      <c r="W502" s="196">
        <v>0</v>
      </c>
      <c r="X502" s="185">
        <f t="shared" si="360"/>
        <v>2.5</v>
      </c>
      <c r="Y502" s="196">
        <v>5</v>
      </c>
      <c r="Z502" s="185">
        <f t="shared" si="361"/>
        <v>2.5</v>
      </c>
      <c r="AA502" s="85">
        <f t="shared" si="362"/>
        <v>7.25</v>
      </c>
      <c r="AB502" s="266">
        <v>45.45</v>
      </c>
      <c r="AC502" s="185">
        <f t="shared" si="363"/>
        <v>11</v>
      </c>
      <c r="AD502" s="86">
        <f t="shared" si="364"/>
        <v>11</v>
      </c>
      <c r="AE502" s="87">
        <f t="shared" si="365"/>
        <v>8.75</v>
      </c>
      <c r="AF502" s="88">
        <f t="shared" si="366"/>
        <v>8.75</v>
      </c>
      <c r="AG502" s="93">
        <f t="shared" ca="1" si="367"/>
        <v>519</v>
      </c>
      <c r="AH502" s="77">
        <f>IF(ISERROR(VLOOKUP(B502,'Notes Ecrit'!$A$2:$B$650,2,FALSE)),"ABI",(VLOOKUP(B502,'Notes Ecrit'!$A$2:$B$650,2,FALSE)))</f>
        <v>4.5</v>
      </c>
      <c r="AI502" s="88">
        <f t="shared" si="368"/>
        <v>4.5</v>
      </c>
      <c r="AJ502" s="94">
        <f t="shared" ca="1" si="369"/>
        <v>463</v>
      </c>
      <c r="AK502" s="307">
        <f t="shared" si="370"/>
        <v>6.625</v>
      </c>
    </row>
    <row r="503" spans="1:42" ht="16.5" customHeight="1" thickBot="1" x14ac:dyDescent="0.3">
      <c r="A503" s="266" t="s">
        <v>1026</v>
      </c>
      <c r="B503" s="247">
        <v>21917877</v>
      </c>
      <c r="C503" s="248" t="s">
        <v>896</v>
      </c>
      <c r="D503" s="249" t="s">
        <v>897</v>
      </c>
      <c r="E503" s="196">
        <v>16</v>
      </c>
      <c r="F503" s="184">
        <f t="shared" si="349"/>
        <v>17.5</v>
      </c>
      <c r="G503" s="185">
        <f t="shared" si="350"/>
        <v>13</v>
      </c>
      <c r="H503" s="85">
        <f t="shared" si="351"/>
        <v>13</v>
      </c>
      <c r="I503" s="196">
        <v>3.3</v>
      </c>
      <c r="J503" s="185">
        <f t="shared" si="352"/>
        <v>15</v>
      </c>
      <c r="K503" s="196">
        <v>7.15</v>
      </c>
      <c r="L503" s="185">
        <f t="shared" si="353"/>
        <v>9</v>
      </c>
      <c r="M503" s="85">
        <f t="shared" si="354"/>
        <v>12</v>
      </c>
      <c r="N503" s="196">
        <v>52</v>
      </c>
      <c r="O503" s="197">
        <v>67</v>
      </c>
      <c r="P503" s="186">
        <f t="shared" si="355"/>
        <v>0.77611940298507465</v>
      </c>
      <c r="Q503" s="185">
        <f t="shared" si="356"/>
        <v>4</v>
      </c>
      <c r="R503" s="196" t="s">
        <v>329</v>
      </c>
      <c r="S503" s="185">
        <f t="shared" si="357"/>
        <v>0</v>
      </c>
      <c r="T503" s="85">
        <f t="shared" si="358"/>
        <v>4</v>
      </c>
      <c r="U503" s="187">
        <v>31.55</v>
      </c>
      <c r="V503" s="185">
        <f t="shared" si="359"/>
        <v>2</v>
      </c>
      <c r="W503" s="196">
        <v>-30</v>
      </c>
      <c r="X503" s="185">
        <f t="shared" si="360"/>
        <v>0</v>
      </c>
      <c r="Y503" s="196">
        <v>7</v>
      </c>
      <c r="Z503" s="185">
        <f t="shared" si="361"/>
        <v>1.5</v>
      </c>
      <c r="AA503" s="85">
        <f t="shared" si="362"/>
        <v>3.5</v>
      </c>
      <c r="AB503" s="266">
        <v>0</v>
      </c>
      <c r="AC503" s="185">
        <f t="shared" si="363"/>
        <v>0</v>
      </c>
      <c r="AD503" s="86">
        <f t="shared" si="364"/>
        <v>0</v>
      </c>
      <c r="AE503" s="87">
        <f t="shared" si="365"/>
        <v>6.5</v>
      </c>
      <c r="AF503" s="88">
        <f t="shared" si="366"/>
        <v>6.5</v>
      </c>
      <c r="AG503" s="93">
        <f t="shared" ca="1" si="367"/>
        <v>569</v>
      </c>
      <c r="AH503" s="77">
        <f>IF(ISERROR(VLOOKUP(B503,'Notes Ecrit'!$A$2:$B$650,2,FALSE)),"ABI",(VLOOKUP(B503,'Notes Ecrit'!$A$2:$B$650,2,FALSE)))</f>
        <v>6</v>
      </c>
      <c r="AI503" s="88">
        <f t="shared" si="368"/>
        <v>6</v>
      </c>
      <c r="AJ503" s="94">
        <f t="shared" ca="1" si="369"/>
        <v>288</v>
      </c>
      <c r="AK503" s="307">
        <f t="shared" si="370"/>
        <v>6.25</v>
      </c>
    </row>
    <row r="504" spans="1:42" ht="16.5" customHeight="1" thickBot="1" x14ac:dyDescent="0.3">
      <c r="A504" s="266" t="s">
        <v>1026</v>
      </c>
      <c r="B504" s="250">
        <v>21903046</v>
      </c>
      <c r="C504" s="251" t="s">
        <v>898</v>
      </c>
      <c r="D504" s="252" t="s">
        <v>300</v>
      </c>
      <c r="E504" s="196">
        <v>16</v>
      </c>
      <c r="F504" s="184">
        <f t="shared" si="349"/>
        <v>17.5</v>
      </c>
      <c r="G504" s="185">
        <f t="shared" si="350"/>
        <v>13</v>
      </c>
      <c r="H504" s="85">
        <f t="shared" si="351"/>
        <v>13</v>
      </c>
      <c r="I504" s="196">
        <v>3.27</v>
      </c>
      <c r="J504" s="185">
        <f t="shared" si="352"/>
        <v>16</v>
      </c>
      <c r="K504" s="196">
        <v>7.01</v>
      </c>
      <c r="L504" s="185">
        <f t="shared" si="353"/>
        <v>10</v>
      </c>
      <c r="M504" s="85">
        <f t="shared" si="354"/>
        <v>13</v>
      </c>
      <c r="N504" s="217">
        <v>32</v>
      </c>
      <c r="O504" s="197">
        <v>56</v>
      </c>
      <c r="P504" s="186">
        <f t="shared" si="355"/>
        <v>0.5714285714285714</v>
      </c>
      <c r="Q504" s="185">
        <f t="shared" si="356"/>
        <v>3</v>
      </c>
      <c r="R504" s="196">
        <v>39.5</v>
      </c>
      <c r="S504" s="185">
        <f t="shared" si="357"/>
        <v>3</v>
      </c>
      <c r="T504" s="85">
        <f t="shared" si="358"/>
        <v>6</v>
      </c>
      <c r="U504" s="187">
        <v>25.3</v>
      </c>
      <c r="V504" s="185">
        <f t="shared" si="359"/>
        <v>5.25</v>
      </c>
      <c r="W504" s="196">
        <v>-28</v>
      </c>
      <c r="X504" s="185">
        <f t="shared" si="360"/>
        <v>0</v>
      </c>
      <c r="Y504" s="196">
        <v>8</v>
      </c>
      <c r="Z504" s="185">
        <f t="shared" si="361"/>
        <v>1</v>
      </c>
      <c r="AA504" s="85">
        <f t="shared" si="362"/>
        <v>6.25</v>
      </c>
      <c r="AB504" s="266">
        <v>61.5</v>
      </c>
      <c r="AC504" s="185">
        <f t="shared" si="363"/>
        <v>1</v>
      </c>
      <c r="AD504" s="86">
        <f t="shared" si="364"/>
        <v>1</v>
      </c>
      <c r="AE504" s="87">
        <f t="shared" si="365"/>
        <v>7.85</v>
      </c>
      <c r="AF504" s="88">
        <f t="shared" si="366"/>
        <v>7.85</v>
      </c>
      <c r="AG504" s="93">
        <f t="shared" ca="1" si="367"/>
        <v>551</v>
      </c>
      <c r="AH504" s="77">
        <f>IF(ISERROR(VLOOKUP(B504,'Notes Ecrit'!$A$2:$B$650,2,FALSE)),"ABI",(VLOOKUP(B504,'Notes Ecrit'!$A$2:$B$650,2,FALSE)))</f>
        <v>5.5</v>
      </c>
      <c r="AI504" s="88">
        <f t="shared" si="368"/>
        <v>5.5</v>
      </c>
      <c r="AJ504" s="94">
        <f t="shared" ca="1" si="369"/>
        <v>353</v>
      </c>
      <c r="AK504" s="307">
        <f t="shared" si="370"/>
        <v>6.6749999999999998</v>
      </c>
    </row>
    <row r="505" spans="1:42" ht="16.5" customHeight="1" thickBot="1" x14ac:dyDescent="0.3">
      <c r="A505" s="266" t="s">
        <v>1026</v>
      </c>
      <c r="B505" s="241">
        <v>21910751</v>
      </c>
      <c r="C505" s="242" t="s">
        <v>899</v>
      </c>
      <c r="D505" s="243" t="s">
        <v>267</v>
      </c>
      <c r="E505" s="380">
        <v>21</v>
      </c>
      <c r="F505" s="184">
        <f t="shared" si="349"/>
        <v>20</v>
      </c>
      <c r="G505" s="185">
        <f t="shared" si="350"/>
        <v>18</v>
      </c>
      <c r="H505" s="85">
        <f t="shared" si="351"/>
        <v>18</v>
      </c>
      <c r="I505" s="196">
        <v>2.83</v>
      </c>
      <c r="J505" s="185">
        <f t="shared" si="352"/>
        <v>20</v>
      </c>
      <c r="K505" s="196">
        <v>5.95</v>
      </c>
      <c r="L505" s="185">
        <f t="shared" si="353"/>
        <v>17</v>
      </c>
      <c r="M505" s="85">
        <f t="shared" si="354"/>
        <v>18.5</v>
      </c>
      <c r="N505" s="196">
        <v>62</v>
      </c>
      <c r="O505" s="197">
        <v>79</v>
      </c>
      <c r="P505" s="186">
        <f t="shared" si="355"/>
        <v>0.78481012658227844</v>
      </c>
      <c r="Q505" s="185">
        <f t="shared" si="356"/>
        <v>4</v>
      </c>
      <c r="R505" s="196">
        <v>55.2</v>
      </c>
      <c r="S505" s="185">
        <f t="shared" si="357"/>
        <v>7</v>
      </c>
      <c r="T505" s="85">
        <f t="shared" si="358"/>
        <v>11</v>
      </c>
      <c r="U505" s="187">
        <v>24.3</v>
      </c>
      <c r="V505" s="185">
        <f t="shared" si="359"/>
        <v>5.75</v>
      </c>
      <c r="W505" s="196">
        <v>-20</v>
      </c>
      <c r="X505" s="185">
        <f t="shared" si="360"/>
        <v>0</v>
      </c>
      <c r="Y505" s="196">
        <v>0</v>
      </c>
      <c r="Z505" s="185">
        <f t="shared" si="361"/>
        <v>5</v>
      </c>
      <c r="AA505" s="85">
        <f t="shared" si="362"/>
        <v>10.75</v>
      </c>
      <c r="AB505" s="266">
        <v>39.1</v>
      </c>
      <c r="AC505" s="185">
        <f t="shared" si="363"/>
        <v>11</v>
      </c>
      <c r="AD505" s="86">
        <f t="shared" si="364"/>
        <v>11</v>
      </c>
      <c r="AE505" s="87">
        <f t="shared" si="365"/>
        <v>13.85</v>
      </c>
      <c r="AF505" s="88">
        <f t="shared" si="366"/>
        <v>13.85</v>
      </c>
      <c r="AG505" s="93">
        <f t="shared" ca="1" si="367"/>
        <v>31</v>
      </c>
      <c r="AH505" s="77">
        <f>IF(ISERROR(VLOOKUP(B505,'Notes Ecrit'!$A$2:$B$650,2,FALSE)),"ABI",(VLOOKUP(B505,'Notes Ecrit'!$A$2:$B$650,2,FALSE)))</f>
        <v>9.5</v>
      </c>
      <c r="AI505" s="88">
        <f t="shared" si="368"/>
        <v>9.5</v>
      </c>
      <c r="AJ505" s="94">
        <f t="shared" ca="1" si="369"/>
        <v>38</v>
      </c>
      <c r="AK505" s="307">
        <f t="shared" si="370"/>
        <v>11.675000000000001</v>
      </c>
    </row>
    <row r="506" spans="1:42" s="235" customFormat="1" ht="16.5" customHeight="1" thickBot="1" x14ac:dyDescent="0.3">
      <c r="A506" s="266" t="s">
        <v>74</v>
      </c>
      <c r="B506" s="241">
        <v>21903252</v>
      </c>
      <c r="C506" s="242" t="s">
        <v>900</v>
      </c>
      <c r="D506" s="243" t="s">
        <v>901</v>
      </c>
      <c r="E506" s="380">
        <v>10</v>
      </c>
      <c r="F506" s="184">
        <f t="shared" si="349"/>
        <v>14.5</v>
      </c>
      <c r="G506" s="185">
        <f t="shared" si="350"/>
        <v>10</v>
      </c>
      <c r="H506" s="85">
        <f t="shared" si="351"/>
        <v>10</v>
      </c>
      <c r="I506" s="196">
        <v>3.32</v>
      </c>
      <c r="J506" s="185">
        <f t="shared" si="352"/>
        <v>19</v>
      </c>
      <c r="K506" s="196">
        <v>7.4</v>
      </c>
      <c r="L506" s="185">
        <f t="shared" si="353"/>
        <v>13</v>
      </c>
      <c r="M506" s="85">
        <f t="shared" si="354"/>
        <v>16</v>
      </c>
      <c r="N506" s="196">
        <v>34.5</v>
      </c>
      <c r="O506" s="197">
        <v>54</v>
      </c>
      <c r="P506" s="186">
        <f t="shared" si="355"/>
        <v>0.63888888888888884</v>
      </c>
      <c r="Q506" s="185">
        <f t="shared" si="356"/>
        <v>6</v>
      </c>
      <c r="R506" s="196">
        <v>35.700000000000003</v>
      </c>
      <c r="S506" s="185">
        <f t="shared" si="357"/>
        <v>6</v>
      </c>
      <c r="T506" s="85">
        <f t="shared" si="358"/>
        <v>12</v>
      </c>
      <c r="U506" s="187">
        <v>28.62</v>
      </c>
      <c r="V506" s="185">
        <f t="shared" si="359"/>
        <v>4.5</v>
      </c>
      <c r="W506" s="196">
        <v>-11</v>
      </c>
      <c r="X506" s="185">
        <f t="shared" si="360"/>
        <v>0.75</v>
      </c>
      <c r="Y506" s="196">
        <v>1</v>
      </c>
      <c r="Z506" s="185">
        <f t="shared" si="361"/>
        <v>4.5</v>
      </c>
      <c r="AA506" s="85">
        <f t="shared" si="362"/>
        <v>9.75</v>
      </c>
      <c r="AB506" s="266">
        <v>70.8</v>
      </c>
      <c r="AC506" s="185">
        <f t="shared" si="363"/>
        <v>1</v>
      </c>
      <c r="AD506" s="86">
        <f t="shared" si="364"/>
        <v>1</v>
      </c>
      <c r="AE506" s="87">
        <f t="shared" si="365"/>
        <v>9.75</v>
      </c>
      <c r="AF506" s="88">
        <f t="shared" si="366"/>
        <v>9.75</v>
      </c>
      <c r="AG506" s="93">
        <f t="shared" ca="1" si="367"/>
        <v>448</v>
      </c>
      <c r="AH506" s="77">
        <f>IF(ISERROR(VLOOKUP(B506,'Notes Ecrit'!$A$2:$B$650,2,FALSE)),"ABI",(VLOOKUP(B506,'Notes Ecrit'!$A$2:$B$650,2,FALSE)))</f>
        <v>6.5</v>
      </c>
      <c r="AI506" s="88">
        <f t="shared" si="368"/>
        <v>6.5</v>
      </c>
      <c r="AJ506" s="94">
        <f t="shared" ca="1" si="369"/>
        <v>238</v>
      </c>
      <c r="AK506" s="307">
        <f t="shared" si="370"/>
        <v>8.125</v>
      </c>
      <c r="AL506" s="198"/>
      <c r="AM506" s="198"/>
      <c r="AN506" s="198"/>
      <c r="AO506" s="198"/>
      <c r="AP506" s="198"/>
    </row>
    <row r="507" spans="1:42" ht="16.5" customHeight="1" thickBot="1" x14ac:dyDescent="0.3">
      <c r="A507" s="266" t="s">
        <v>1026</v>
      </c>
      <c r="B507" s="241">
        <v>21904544</v>
      </c>
      <c r="C507" s="242" t="s">
        <v>902</v>
      </c>
      <c r="D507" s="243" t="s">
        <v>903</v>
      </c>
      <c r="E507" s="380">
        <v>19</v>
      </c>
      <c r="F507" s="184">
        <f t="shared" si="349"/>
        <v>19</v>
      </c>
      <c r="G507" s="185">
        <f t="shared" si="350"/>
        <v>16</v>
      </c>
      <c r="H507" s="85">
        <f t="shared" si="351"/>
        <v>16</v>
      </c>
      <c r="I507" s="196">
        <v>3.08</v>
      </c>
      <c r="J507" s="185">
        <f t="shared" si="352"/>
        <v>19</v>
      </c>
      <c r="K507" s="196">
        <v>6.53</v>
      </c>
      <c r="L507" s="185">
        <f t="shared" si="353"/>
        <v>13</v>
      </c>
      <c r="M507" s="85">
        <f t="shared" si="354"/>
        <v>16</v>
      </c>
      <c r="N507" s="196">
        <v>56</v>
      </c>
      <c r="O507" s="197">
        <v>57</v>
      </c>
      <c r="P507" s="186">
        <f t="shared" si="355"/>
        <v>0.98245614035087714</v>
      </c>
      <c r="Q507" s="185">
        <f t="shared" si="356"/>
        <v>5</v>
      </c>
      <c r="R507" s="196">
        <v>55.7</v>
      </c>
      <c r="S507" s="185">
        <f t="shared" si="357"/>
        <v>7</v>
      </c>
      <c r="T507" s="85">
        <f t="shared" si="358"/>
        <v>12</v>
      </c>
      <c r="U507" s="187">
        <v>27.63</v>
      </c>
      <c r="V507" s="185">
        <f t="shared" si="359"/>
        <v>4</v>
      </c>
      <c r="W507" s="196">
        <v>1</v>
      </c>
      <c r="X507" s="185">
        <f t="shared" si="360"/>
        <v>2.75</v>
      </c>
      <c r="Y507" s="196">
        <v>0</v>
      </c>
      <c r="Z507" s="185">
        <f t="shared" si="361"/>
        <v>5</v>
      </c>
      <c r="AA507" s="85">
        <f t="shared" si="362"/>
        <v>11.75</v>
      </c>
      <c r="AB507" s="266">
        <v>40.39</v>
      </c>
      <c r="AC507" s="185">
        <f t="shared" si="363"/>
        <v>10</v>
      </c>
      <c r="AD507" s="86">
        <f t="shared" si="364"/>
        <v>10</v>
      </c>
      <c r="AE507" s="87">
        <f t="shared" si="365"/>
        <v>13.15</v>
      </c>
      <c r="AF507" s="88">
        <f t="shared" si="366"/>
        <v>13.15</v>
      </c>
      <c r="AG507" s="93">
        <f t="shared" ca="1" si="367"/>
        <v>71</v>
      </c>
      <c r="AH507" s="77">
        <f>IF(ISERROR(VLOOKUP(B507,'Notes Ecrit'!$A$2:$B$650,2,FALSE)),"ABI",(VLOOKUP(B507,'Notes Ecrit'!$A$2:$B$650,2,FALSE)))</f>
        <v>10</v>
      </c>
      <c r="AI507" s="88">
        <f t="shared" si="368"/>
        <v>10</v>
      </c>
      <c r="AJ507" s="94">
        <f t="shared" ca="1" si="369"/>
        <v>26</v>
      </c>
      <c r="AK507" s="307">
        <f t="shared" si="370"/>
        <v>11.574999999999999</v>
      </c>
    </row>
    <row r="508" spans="1:42" ht="16.5" customHeight="1" thickBot="1" x14ac:dyDescent="0.3">
      <c r="A508" s="266" t="s">
        <v>1026</v>
      </c>
      <c r="B508" s="241">
        <v>21813961</v>
      </c>
      <c r="C508" s="242" t="s">
        <v>904</v>
      </c>
      <c r="D508" s="243" t="s">
        <v>756</v>
      </c>
      <c r="E508" s="380">
        <v>19</v>
      </c>
      <c r="F508" s="184">
        <f t="shared" si="349"/>
        <v>19</v>
      </c>
      <c r="G508" s="185">
        <f t="shared" si="350"/>
        <v>16</v>
      </c>
      <c r="H508" s="85">
        <f t="shared" si="351"/>
        <v>16</v>
      </c>
      <c r="I508" s="196">
        <v>3.12</v>
      </c>
      <c r="J508" s="185">
        <f t="shared" si="352"/>
        <v>18</v>
      </c>
      <c r="K508" s="196">
        <v>6.79</v>
      </c>
      <c r="L508" s="185">
        <f t="shared" si="353"/>
        <v>11</v>
      </c>
      <c r="M508" s="85">
        <f t="shared" si="354"/>
        <v>14.5</v>
      </c>
      <c r="N508" s="196">
        <v>58</v>
      </c>
      <c r="O508" s="197">
        <v>67</v>
      </c>
      <c r="P508" s="186">
        <f t="shared" si="355"/>
        <v>0.86567164179104472</v>
      </c>
      <c r="Q508" s="185">
        <f t="shared" si="356"/>
        <v>4.5</v>
      </c>
      <c r="R508" s="196">
        <v>56.2</v>
      </c>
      <c r="S508" s="185">
        <f t="shared" si="357"/>
        <v>7</v>
      </c>
      <c r="T508" s="85">
        <f t="shared" si="358"/>
        <v>11.5</v>
      </c>
      <c r="U508" s="187">
        <v>25.11</v>
      </c>
      <c r="V508" s="185">
        <f t="shared" si="359"/>
        <v>5.25</v>
      </c>
      <c r="W508" s="196">
        <v>-3</v>
      </c>
      <c r="X508" s="185">
        <f t="shared" si="360"/>
        <v>1.75</v>
      </c>
      <c r="Y508" s="196">
        <v>1</v>
      </c>
      <c r="Z508" s="185">
        <f t="shared" si="361"/>
        <v>4.5</v>
      </c>
      <c r="AA508" s="85">
        <f t="shared" si="362"/>
        <v>11.5</v>
      </c>
      <c r="AB508" s="266">
        <v>36.880000000000003</v>
      </c>
      <c r="AC508" s="185">
        <f t="shared" si="363"/>
        <v>12</v>
      </c>
      <c r="AD508" s="86">
        <f t="shared" si="364"/>
        <v>12</v>
      </c>
      <c r="AE508" s="87">
        <f t="shared" si="365"/>
        <v>13.1</v>
      </c>
      <c r="AF508" s="88">
        <f t="shared" si="366"/>
        <v>13.1</v>
      </c>
      <c r="AG508" s="93">
        <f t="shared" ca="1" si="367"/>
        <v>78</v>
      </c>
      <c r="AH508" s="77">
        <f>IF(ISERROR(VLOOKUP(B508,'Notes Ecrit'!$A$2:$B$650,2,FALSE)),"ABI",(VLOOKUP(B508,'Notes Ecrit'!$A$2:$B$650,2,FALSE)))</f>
        <v>10.5</v>
      </c>
      <c r="AI508" s="88">
        <f t="shared" si="368"/>
        <v>10.5</v>
      </c>
      <c r="AJ508" s="94">
        <f t="shared" ca="1" si="369"/>
        <v>21</v>
      </c>
      <c r="AK508" s="307">
        <f t="shared" si="370"/>
        <v>11.8</v>
      </c>
    </row>
    <row r="509" spans="1:42" s="198" customFormat="1" ht="16.5" customHeight="1" thickBot="1" x14ac:dyDescent="0.3">
      <c r="A509" s="266" t="s">
        <v>74</v>
      </c>
      <c r="B509" s="247">
        <v>21919915</v>
      </c>
      <c r="C509" s="248" t="s">
        <v>905</v>
      </c>
      <c r="D509" s="249" t="s">
        <v>140</v>
      </c>
      <c r="E509" s="196">
        <v>10</v>
      </c>
      <c r="F509" s="184">
        <f t="shared" si="349"/>
        <v>14.5</v>
      </c>
      <c r="G509" s="185">
        <f t="shared" si="350"/>
        <v>10</v>
      </c>
      <c r="H509" s="85">
        <f t="shared" si="351"/>
        <v>10</v>
      </c>
      <c r="I509" s="196">
        <v>3.34</v>
      </c>
      <c r="J509" s="185">
        <f t="shared" si="352"/>
        <v>19</v>
      </c>
      <c r="K509" s="196">
        <v>7.4</v>
      </c>
      <c r="L509" s="185">
        <f t="shared" si="353"/>
        <v>13</v>
      </c>
      <c r="M509" s="85">
        <f t="shared" si="354"/>
        <v>16</v>
      </c>
      <c r="N509" s="196">
        <v>27</v>
      </c>
      <c r="O509" s="197">
        <v>52</v>
      </c>
      <c r="P509" s="186">
        <f t="shared" si="355"/>
        <v>0.51923076923076927</v>
      </c>
      <c r="Q509" s="185">
        <f t="shared" si="356"/>
        <v>5</v>
      </c>
      <c r="R509" s="196">
        <v>31.9</v>
      </c>
      <c r="S509" s="185">
        <f t="shared" si="357"/>
        <v>5</v>
      </c>
      <c r="T509" s="85">
        <f t="shared" si="358"/>
        <v>10</v>
      </c>
      <c r="U509" s="187">
        <v>26.06</v>
      </c>
      <c r="V509" s="185">
        <f t="shared" si="359"/>
        <v>5.75</v>
      </c>
      <c r="W509" s="196">
        <v>3</v>
      </c>
      <c r="X509" s="185">
        <f t="shared" si="360"/>
        <v>3.25</v>
      </c>
      <c r="Y509" s="196">
        <v>4</v>
      </c>
      <c r="Z509" s="185">
        <f t="shared" si="361"/>
        <v>3</v>
      </c>
      <c r="AA509" s="85">
        <f t="shared" si="362"/>
        <v>12</v>
      </c>
      <c r="AB509" s="266">
        <v>48.42</v>
      </c>
      <c r="AC509" s="185">
        <f t="shared" si="363"/>
        <v>9</v>
      </c>
      <c r="AD509" s="86">
        <f t="shared" si="364"/>
        <v>9</v>
      </c>
      <c r="AE509" s="87">
        <f t="shared" si="365"/>
        <v>11.4</v>
      </c>
      <c r="AF509" s="88">
        <f t="shared" si="366"/>
        <v>11.4</v>
      </c>
      <c r="AG509" s="93">
        <f t="shared" ca="1" si="367"/>
        <v>270</v>
      </c>
      <c r="AH509" s="77">
        <f>IF(ISERROR(VLOOKUP(B509,'Notes Ecrit'!$A$2:$B$650,2,FALSE)),"ABI",(VLOOKUP(B509,'Notes Ecrit'!$A$2:$B$650,2,FALSE)))</f>
        <v>3</v>
      </c>
      <c r="AI509" s="88">
        <f t="shared" si="368"/>
        <v>3</v>
      </c>
      <c r="AJ509" s="94">
        <f t="shared" ca="1" si="369"/>
        <v>555</v>
      </c>
      <c r="AK509" s="307">
        <f t="shared" si="370"/>
        <v>7.2</v>
      </c>
      <c r="AL509" s="26"/>
      <c r="AM509" s="26"/>
      <c r="AN509" s="26"/>
      <c r="AO509" s="26"/>
      <c r="AP509" s="26"/>
    </row>
    <row r="510" spans="1:42" ht="16.5" customHeight="1" thickBot="1" x14ac:dyDescent="0.3">
      <c r="A510" s="266" t="s">
        <v>1026</v>
      </c>
      <c r="B510" s="247">
        <v>21909221</v>
      </c>
      <c r="C510" s="248" t="s">
        <v>907</v>
      </c>
      <c r="D510" s="249" t="s">
        <v>908</v>
      </c>
      <c r="E510" s="196">
        <v>20</v>
      </c>
      <c r="F510" s="184">
        <f t="shared" si="349"/>
        <v>19.5</v>
      </c>
      <c r="G510" s="185">
        <f t="shared" si="350"/>
        <v>17</v>
      </c>
      <c r="H510" s="85">
        <f t="shared" si="351"/>
        <v>17</v>
      </c>
      <c r="I510" s="196">
        <v>3.14</v>
      </c>
      <c r="J510" s="185">
        <f t="shared" si="352"/>
        <v>18</v>
      </c>
      <c r="K510" s="196">
        <v>6.6</v>
      </c>
      <c r="L510" s="185">
        <f t="shared" si="353"/>
        <v>13</v>
      </c>
      <c r="M510" s="85">
        <f t="shared" si="354"/>
        <v>15.5</v>
      </c>
      <c r="N510" s="196">
        <v>64</v>
      </c>
      <c r="O510" s="197">
        <v>65</v>
      </c>
      <c r="P510" s="186">
        <f t="shared" si="355"/>
        <v>0.98461538461538467</v>
      </c>
      <c r="Q510" s="185">
        <f t="shared" si="356"/>
        <v>5</v>
      </c>
      <c r="R510" s="196">
        <v>49</v>
      </c>
      <c r="S510" s="185">
        <f t="shared" si="357"/>
        <v>5.5</v>
      </c>
      <c r="T510" s="85">
        <f t="shared" si="358"/>
        <v>10.5</v>
      </c>
      <c r="U510" s="187">
        <v>23.29</v>
      </c>
      <c r="V510" s="185">
        <f t="shared" si="359"/>
        <v>6.25</v>
      </c>
      <c r="W510" s="196">
        <v>-15</v>
      </c>
      <c r="X510" s="185">
        <f t="shared" si="360"/>
        <v>0.25</v>
      </c>
      <c r="Y510" s="196">
        <v>2</v>
      </c>
      <c r="Z510" s="185">
        <f t="shared" si="361"/>
        <v>4</v>
      </c>
      <c r="AA510" s="85">
        <f t="shared" si="362"/>
        <v>10.5</v>
      </c>
      <c r="AB510" s="266">
        <v>45.98</v>
      </c>
      <c r="AC510" s="185">
        <f t="shared" si="363"/>
        <v>7</v>
      </c>
      <c r="AD510" s="86">
        <f t="shared" si="364"/>
        <v>7</v>
      </c>
      <c r="AE510" s="87">
        <f t="shared" si="365"/>
        <v>12.1</v>
      </c>
      <c r="AF510" s="88">
        <f t="shared" si="366"/>
        <v>12.1</v>
      </c>
      <c r="AG510" s="93">
        <f t="shared" ca="1" si="367"/>
        <v>176</v>
      </c>
      <c r="AH510" s="77">
        <f>IF(ISERROR(VLOOKUP(B510,'Notes Ecrit'!$A$2:$B$650,2,FALSE)),"ABI",(VLOOKUP(B510,'Notes Ecrit'!$A$2:$B$650,2,FALSE)))</f>
        <v>7.5</v>
      </c>
      <c r="AI510" s="88">
        <f t="shared" si="368"/>
        <v>7.5</v>
      </c>
      <c r="AJ510" s="94">
        <f t="shared" ca="1" si="369"/>
        <v>137</v>
      </c>
      <c r="AK510" s="307">
        <f t="shared" si="370"/>
        <v>9.8000000000000007</v>
      </c>
      <c r="AL510" s="198"/>
      <c r="AM510" s="198"/>
      <c r="AN510" s="198"/>
      <c r="AO510" s="198"/>
      <c r="AP510" s="198"/>
    </row>
    <row r="511" spans="1:42" ht="16.5" customHeight="1" thickBot="1" x14ac:dyDescent="0.3">
      <c r="A511" s="266" t="s">
        <v>1026</v>
      </c>
      <c r="B511" s="247">
        <v>21907237</v>
      </c>
      <c r="C511" s="248" t="s">
        <v>52</v>
      </c>
      <c r="D511" s="249" t="s">
        <v>229</v>
      </c>
      <c r="E511" s="196">
        <v>19</v>
      </c>
      <c r="F511" s="184">
        <f t="shared" si="349"/>
        <v>19</v>
      </c>
      <c r="G511" s="185">
        <f t="shared" si="350"/>
        <v>16</v>
      </c>
      <c r="H511" s="85">
        <f t="shared" si="351"/>
        <v>16</v>
      </c>
      <c r="I511" s="196">
        <v>3.08</v>
      </c>
      <c r="J511" s="185">
        <f t="shared" si="352"/>
        <v>19</v>
      </c>
      <c r="K511" s="196">
        <v>6.68</v>
      </c>
      <c r="L511" s="185">
        <f t="shared" si="353"/>
        <v>12</v>
      </c>
      <c r="M511" s="85">
        <f t="shared" si="354"/>
        <v>15.5</v>
      </c>
      <c r="N511" s="196">
        <v>58</v>
      </c>
      <c r="O511" s="197">
        <v>66</v>
      </c>
      <c r="P511" s="186">
        <f t="shared" si="355"/>
        <v>0.87878787878787878</v>
      </c>
      <c r="Q511" s="185">
        <f t="shared" si="356"/>
        <v>4.5</v>
      </c>
      <c r="R511" s="196">
        <v>41.2</v>
      </c>
      <c r="S511" s="185">
        <f t="shared" si="357"/>
        <v>3.5</v>
      </c>
      <c r="T511" s="85">
        <f t="shared" si="358"/>
        <v>8</v>
      </c>
      <c r="U511" s="187">
        <v>25.72</v>
      </c>
      <c r="V511" s="185">
        <f t="shared" si="359"/>
        <v>5</v>
      </c>
      <c r="W511" s="196">
        <v>-5</v>
      </c>
      <c r="X511" s="185">
        <f t="shared" si="360"/>
        <v>1.5</v>
      </c>
      <c r="Y511" s="196">
        <v>4</v>
      </c>
      <c r="Z511" s="185">
        <f t="shared" si="361"/>
        <v>3</v>
      </c>
      <c r="AA511" s="85">
        <f t="shared" si="362"/>
        <v>9.5</v>
      </c>
      <c r="AB511" s="266">
        <v>40.98</v>
      </c>
      <c r="AC511" s="185">
        <f t="shared" si="363"/>
        <v>10</v>
      </c>
      <c r="AD511" s="86">
        <f t="shared" si="364"/>
        <v>10</v>
      </c>
      <c r="AE511" s="87">
        <f t="shared" si="365"/>
        <v>11.8</v>
      </c>
      <c r="AF511" s="88">
        <f t="shared" si="366"/>
        <v>11.8</v>
      </c>
      <c r="AG511" s="93">
        <f t="shared" ca="1" si="367"/>
        <v>213</v>
      </c>
      <c r="AH511" s="77">
        <f>IF(ISERROR(VLOOKUP(B511,'Notes Ecrit'!$A$2:$B$650,2,FALSE)),"ABI",(VLOOKUP(B511,'Notes Ecrit'!$A$2:$B$650,2,FALSE)))</f>
        <v>11</v>
      </c>
      <c r="AI511" s="88">
        <f t="shared" si="368"/>
        <v>11</v>
      </c>
      <c r="AJ511" s="94">
        <f t="shared" ca="1" si="369"/>
        <v>15</v>
      </c>
      <c r="AK511" s="307">
        <f t="shared" si="370"/>
        <v>11.4</v>
      </c>
    </row>
    <row r="512" spans="1:42" ht="16.5" customHeight="1" thickBot="1" x14ac:dyDescent="0.3">
      <c r="A512" s="266" t="s">
        <v>74</v>
      </c>
      <c r="B512" s="241">
        <v>21905904</v>
      </c>
      <c r="C512" s="242" t="s">
        <v>909</v>
      </c>
      <c r="D512" s="243" t="s">
        <v>910</v>
      </c>
      <c r="E512" s="196">
        <v>12</v>
      </c>
      <c r="F512" s="184">
        <f t="shared" ref="F512:F543" si="371">IF(E512="ABI","ABI",IF(E512="DSP","DSP",IF(E512="VAL","VAL",(VLOOKUP(E512,tpstest,2)))))</f>
        <v>15.5</v>
      </c>
      <c r="G512" s="185">
        <f t="shared" ref="G512:G543" si="372">IF(F512="ABI",0,IF(F512="DSP","DSP",IF(F512="VAL","VAL",(IF(A512="F",VLOOKUP(F512,endurfille,2),VLOOKUP(F512,endurgarçon,2))))))</f>
        <v>12</v>
      </c>
      <c r="H512" s="85">
        <f t="shared" ref="H512:H543" si="373">IF(G512="VAL","VALIDÉ",G512)</f>
        <v>12</v>
      </c>
      <c r="I512" s="196">
        <v>3.48</v>
      </c>
      <c r="J512" s="185">
        <f t="shared" ref="J512:J543" si="374">IF(I512="ABI",0,IF(I512="DSP","DSP",IF(I512="VAL","VAL",(IF(A512="F",VLOOKUP(I512,VIT20MF,2),VLOOKUP(I512,Vit20MG,2))))))</f>
        <v>17</v>
      </c>
      <c r="K512" s="196">
        <v>7.54</v>
      </c>
      <c r="L512" s="185">
        <f t="shared" ref="L512:L543" si="375">IF(K512="ABI",0,IF(K512="DSP","DSP",IF(K512="VAL","VAL",(IF(A512="F",VLOOKUP(K512,vit50mf,2),VLOOKUP(K512,vit50mg,2))))))</f>
        <v>12</v>
      </c>
      <c r="M512" s="85">
        <f t="shared" ref="M512:M543" si="376">IF(OR(J512="DSP",L512="DSP"),"DSP",IF(L512="VAL","VALIDÉ",(J512+L512)/2))</f>
        <v>14.5</v>
      </c>
      <c r="N512" s="196">
        <v>29</v>
      </c>
      <c r="O512" s="197">
        <v>57</v>
      </c>
      <c r="P512" s="186">
        <f t="shared" ref="P512:P543" si="377">IF(OR(N512="DSP",N512="ABI",N512="VAL"),0,N512/O512)</f>
        <v>0.50877192982456143</v>
      </c>
      <c r="Q512" s="185">
        <f t="shared" ref="Q512:Q543" si="378">IF(N512="ABI",0,IF(N512="DSP","DSP",IF(N512="VAL","VAL",IF(A512="F",VLOOKUP(P512,forcefille,2),VLOOKUP(P512,forcegarçon,2)))))</f>
        <v>5</v>
      </c>
      <c r="R512" s="196">
        <v>41.1</v>
      </c>
      <c r="S512" s="185">
        <f t="shared" ref="S512:S543" si="379">IF(R512="ABI",0,IF(R512="DSP","DSP",IF(R512="VAL","VAL",IF(A512="F",VLOOKUP(R512,détfille,2),VLOOKUP(R512,détgarçon,2)))))</f>
        <v>7.5</v>
      </c>
      <c r="T512" s="85">
        <f t="shared" ref="T512:T543" si="380">IF(OR(Q512="VAL",S512="VAL"),"VALIDÉ",IF(AND(Q512="DSP",S512="DSP"),"DSP",IF(Q512="DSP",S512*2,IF(S512="DSP",Q512*2,(Q512+S512)))))</f>
        <v>12.5</v>
      </c>
      <c r="U512" s="187">
        <v>26.15</v>
      </c>
      <c r="V512" s="185">
        <f t="shared" ref="V512:V543" si="381">IF(U512="ABI",0,IF(U512="DSP","DSP",IF(U512="VAL","VAL",IF(A512="F",VLOOKUP(U512,coorfille,2),VLOOKUP(U512,coorgarçon,2)))))</f>
        <v>5.75</v>
      </c>
      <c r="W512" s="196">
        <v>6</v>
      </c>
      <c r="X512" s="185">
        <f t="shared" ref="X512:X543" si="382">IF(W512="ABI",0,IF(W512="DSP","DSP",IF(W512="VAL","VAL",IF(A512="F",VLOOKUP(W512,SouplesseFille,2),VLOOKUP(W512,SouplesseGarçon,2)))))</f>
        <v>3.5</v>
      </c>
      <c r="Y512" s="196">
        <v>1</v>
      </c>
      <c r="Z512" s="185">
        <f t="shared" ref="Z512:Z543" si="383">IF(Y512="ABI",0,IF(Y512="DSP","DSP",IF(Y512="VAL","VAL",IF(A512="F",VLOOKUP(Y512,eqfille,2),VLOOKUP(Y512,eqgarçon,2)))))</f>
        <v>4.5</v>
      </c>
      <c r="AA512" s="85">
        <f t="shared" ref="AA512:AA543" si="384">IF(AND(V512="DSP",X512="DSP",Z512="DSP"),"DSP",IF(AND(V512="DSP",X512="DSP"),Z512*4,IF(AND(V512="DSP",Z512="DSP"),X512*4,IF(AND(X512="DSP",Z512="DSP"),V512*2,IF(V512="DSP",(X512+Z512)*2,IF(X512="DSP",V512+Z512*2,IF(Z512="DSP",V512+X512*2,IF(Z512="VAL","VALIDÉ",V512+X512+Z512))))))))</f>
        <v>13.75</v>
      </c>
      <c r="AB512" s="266">
        <v>58.29</v>
      </c>
      <c r="AC512" s="185">
        <f t="shared" ref="AC512:AC543" si="385">IF(AB512="ABI",0,IF(AB512="DNF",0,IF(AB512="DSP","DSP",IF(AB512="VAL","VAL",(IF(A512="F",VLOOKUP(AB512,nagefille,2),VLOOKUP(AB512,nagegarçon,2)))))))</f>
        <v>5</v>
      </c>
      <c r="AD512" s="86">
        <f t="shared" ref="AD512:AD543" si="386">IF(AC512="VAL","VALIDÉ",AC512)</f>
        <v>5</v>
      </c>
      <c r="AE512" s="87">
        <f t="shared" ref="AE512:AE543" si="387">IF(AND(H512="DSP",M512="DSP",T512="DSP",AA512="DSP",AD512="DSP"),"DSP",IF(AND(H512="DSP",M512="DSP",T512="DSP",AA512="DSP"),AD512,IF(AND(H512="DSP",M512="DSP",T512="DSP",AD512="DSP"),AA512,IF(AND(H512="DSP",M512="DSP",AA512="DSP",AD512="DSP"),T512,IF(AND(H512="DSP",T512="DSP",AA512="DSP",AD512="DSP"),M512,IF(AND(M512="DSP",T512="DSP",AA512="DSP",AD512="DSP"),H512,IF(AND(T512="DSP",AA512="DSP",AD512="DSP"),(H512+M512)/2,IF(AND(M512="DSP",AA512="DSP",AD512="DSP"),(H512+T512)/2,IF(AND(H512="DSP",AA512="DSP",AD512="DSP"),(M512+T512)/2,IF(AND(M512="DSP",T512="DSP",AD512="DSP"),(H512+AA512)/2,IF(AND(H512="DSP",T512="DSP",AD512="DSP"),(M512+AA512)/2,IF(AND(H512="DSP",M512="DSP",AD512="DSP"),(T512+AA512)/2,IF(AND(M512="DSP",T512="DSP",AA512="DSP"),(H512+AD512)/2,IF(AND(H512="DSP",T512="DSP",AA512="DSP"),(M512+AD512)/2,IF(AND(H512="DSP",M512="DSP",AA512="DSP"),(T512+AD512)/2,IF(AND(H512="DSP",M512="DSP",T512="DSP"),(AA512+AD512)/2,IF(AND(H512="DSP",M512="DSP"),(T512+AA512+AD512)/3,IF(AND(H512="DSP",T512="DSP"),(M512+AA512+AD512)/3,IF(AND(M512="DSP",T512="DSP"),(H512+AA512+AD512)/3,IF(AND(H512="DSP",AA512="DSP"),(M512+T512+AD512)/3,IF(AND(M512="DSP",AA512="DSP"),(H512+T512+AD512)/3,IF(AND(T512="DSP",AA512="DSP"),(H512+M512+AD512)/3,IF(AND(H512="DSP",AD512="DSP"),(M512+T512+AA512)/3,IF(AND(M512="DSP",AD512="DSP"),(H512+T512+AA512)/3,IF(AND(T512="DSP",AD512="DSP"),(H512+M512+AA512)/3,IF(AND(AA512="DSP",AD512="DSP"),(H512+M512+T512)/3,IF(H512="DSP",(M512+T512+AA512+AD512)/4,IF(M512="DSP",(H512+T512+AA512+AD512)/4,IF(T512="DSP",(H512+M512+AA512+AD512)/4,IF(AA512="DSP",(H512+M512+T512+AD512)/4,IF(AD512="DSP",(H512+M512+T512+AA512)/4,SUM(H512+M512+T512+AA512+AD512)/5)))))))))))))))))))))))))))))))</f>
        <v>11.55</v>
      </c>
      <c r="AF512" s="88">
        <f t="shared" si="366"/>
        <v>11.55</v>
      </c>
      <c r="AG512" s="93">
        <f t="shared" ca="1" si="367"/>
        <v>249</v>
      </c>
      <c r="AH512" s="77">
        <f>IF(ISERROR(VLOOKUP(B512,'Notes Ecrit'!$A$2:$B$650,2,FALSE)),"ABI",(VLOOKUP(B512,'Notes Ecrit'!$A$2:$B$650,2,FALSE)))</f>
        <v>8.5</v>
      </c>
      <c r="AI512" s="88">
        <f t="shared" si="368"/>
        <v>8.5</v>
      </c>
      <c r="AJ512" s="94">
        <f t="shared" ca="1" si="369"/>
        <v>83</v>
      </c>
      <c r="AK512" s="307">
        <f t="shared" si="370"/>
        <v>10.025</v>
      </c>
      <c r="AL512" s="207"/>
      <c r="AM512" s="207"/>
      <c r="AN512" s="207"/>
      <c r="AO512" s="207"/>
      <c r="AP512" s="207"/>
    </row>
    <row r="513" spans="1:42" ht="16.5" customHeight="1" thickBot="1" x14ac:dyDescent="0.3">
      <c r="A513" s="266" t="s">
        <v>1026</v>
      </c>
      <c r="B513" s="247">
        <v>21905110</v>
      </c>
      <c r="C513" s="248" t="s">
        <v>911</v>
      </c>
      <c r="D513" s="249" t="s">
        <v>100</v>
      </c>
      <c r="E513" s="196">
        <v>13</v>
      </c>
      <c r="F513" s="184">
        <f t="shared" si="371"/>
        <v>16</v>
      </c>
      <c r="G513" s="185">
        <f t="shared" si="372"/>
        <v>10</v>
      </c>
      <c r="H513" s="85">
        <f t="shared" si="373"/>
        <v>10</v>
      </c>
      <c r="I513" s="196">
        <v>3.1</v>
      </c>
      <c r="J513" s="185">
        <f t="shared" si="374"/>
        <v>19</v>
      </c>
      <c r="K513" s="196">
        <v>6.5</v>
      </c>
      <c r="L513" s="185">
        <f t="shared" si="375"/>
        <v>13</v>
      </c>
      <c r="M513" s="85">
        <f t="shared" si="376"/>
        <v>16</v>
      </c>
      <c r="N513" s="196">
        <v>53</v>
      </c>
      <c r="O513" s="197">
        <v>64</v>
      </c>
      <c r="P513" s="186">
        <f t="shared" si="377"/>
        <v>0.828125</v>
      </c>
      <c r="Q513" s="185">
        <f t="shared" si="378"/>
        <v>4.5</v>
      </c>
      <c r="R513" s="196">
        <v>55.4</v>
      </c>
      <c r="S513" s="185">
        <f t="shared" si="379"/>
        <v>7</v>
      </c>
      <c r="T513" s="85">
        <f t="shared" si="380"/>
        <v>11.5</v>
      </c>
      <c r="U513" s="187">
        <v>23.75</v>
      </c>
      <c r="V513" s="185">
        <f t="shared" si="381"/>
        <v>6</v>
      </c>
      <c r="W513" s="196">
        <v>-13</v>
      </c>
      <c r="X513" s="185">
        <f t="shared" si="382"/>
        <v>0.5</v>
      </c>
      <c r="Y513" s="196">
        <v>8</v>
      </c>
      <c r="Z513" s="185">
        <f t="shared" si="383"/>
        <v>1</v>
      </c>
      <c r="AA513" s="85">
        <f t="shared" si="384"/>
        <v>7.5</v>
      </c>
      <c r="AB513" s="266">
        <v>44.48</v>
      </c>
      <c r="AC513" s="185">
        <f t="shared" si="385"/>
        <v>8</v>
      </c>
      <c r="AD513" s="86">
        <f t="shared" si="386"/>
        <v>8</v>
      </c>
      <c r="AE513" s="87">
        <f t="shared" si="387"/>
        <v>10.6</v>
      </c>
      <c r="AF513" s="88">
        <f t="shared" si="366"/>
        <v>10.6</v>
      </c>
      <c r="AG513" s="93">
        <f t="shared" ca="1" si="367"/>
        <v>368</v>
      </c>
      <c r="AH513" s="77">
        <f>IF(ISERROR(VLOOKUP(B513,'Notes Ecrit'!$A$2:$B$650,2,FALSE)),"ABI",(VLOOKUP(B513,'Notes Ecrit'!$A$2:$B$650,2,FALSE)))</f>
        <v>6.5</v>
      </c>
      <c r="AI513" s="88">
        <f t="shared" si="368"/>
        <v>6.5</v>
      </c>
      <c r="AJ513" s="94">
        <f t="shared" ca="1" si="369"/>
        <v>238</v>
      </c>
      <c r="AK513" s="307">
        <f t="shared" si="370"/>
        <v>8.5500000000000007</v>
      </c>
    </row>
    <row r="514" spans="1:42" s="198" customFormat="1" ht="16.5" hidden="1" customHeight="1" thickBot="1" x14ac:dyDescent="0.3">
      <c r="A514" s="266" t="s">
        <v>1026</v>
      </c>
      <c r="B514" s="241">
        <v>21903686</v>
      </c>
      <c r="C514" s="242" t="s">
        <v>906</v>
      </c>
      <c r="D514" s="243" t="s">
        <v>154</v>
      </c>
      <c r="E514" s="196" t="s">
        <v>1025</v>
      </c>
      <c r="F514" s="184" t="str">
        <f t="shared" si="371"/>
        <v>DSP</v>
      </c>
      <c r="G514" s="185" t="str">
        <f t="shared" si="372"/>
        <v>DSP</v>
      </c>
      <c r="H514" s="85" t="str">
        <f t="shared" si="373"/>
        <v>DSP</v>
      </c>
      <c r="I514" s="196" t="s">
        <v>1025</v>
      </c>
      <c r="J514" s="185" t="str">
        <f t="shared" si="374"/>
        <v>DSP</v>
      </c>
      <c r="K514" s="196" t="s">
        <v>1025</v>
      </c>
      <c r="L514" s="185" t="str">
        <f t="shared" si="375"/>
        <v>DSP</v>
      </c>
      <c r="M514" s="85" t="str">
        <f t="shared" si="376"/>
        <v>DSP</v>
      </c>
      <c r="N514" s="196" t="s">
        <v>1025</v>
      </c>
      <c r="O514" s="197">
        <v>58</v>
      </c>
      <c r="P514" s="186">
        <f t="shared" si="377"/>
        <v>0</v>
      </c>
      <c r="Q514" s="185" t="str">
        <f t="shared" si="378"/>
        <v>DSP</v>
      </c>
      <c r="R514" s="196" t="s">
        <v>1025</v>
      </c>
      <c r="S514" s="185" t="str">
        <f t="shared" si="379"/>
        <v>DSP</v>
      </c>
      <c r="T514" s="85" t="str">
        <f t="shared" si="380"/>
        <v>DSP</v>
      </c>
      <c r="U514" s="187" t="s">
        <v>1025</v>
      </c>
      <c r="V514" s="185" t="str">
        <f t="shared" si="381"/>
        <v>DSP</v>
      </c>
      <c r="W514" s="196" t="s">
        <v>1025</v>
      </c>
      <c r="X514" s="185" t="str">
        <f t="shared" si="382"/>
        <v>DSP</v>
      </c>
      <c r="Y514" s="196" t="s">
        <v>1025</v>
      </c>
      <c r="Z514" s="185" t="str">
        <f t="shared" si="383"/>
        <v>DSP</v>
      </c>
      <c r="AA514" s="85" t="str">
        <f t="shared" si="384"/>
        <v>DSP</v>
      </c>
      <c r="AB514" s="266" t="s">
        <v>1025</v>
      </c>
      <c r="AC514" s="185" t="str">
        <f t="shared" si="385"/>
        <v>DSP</v>
      </c>
      <c r="AD514" s="86" t="str">
        <f t="shared" si="386"/>
        <v>DSP</v>
      </c>
      <c r="AE514" s="87" t="str">
        <f t="shared" si="387"/>
        <v>DSP</v>
      </c>
      <c r="AF514" s="88">
        <f t="shared" si="366"/>
        <v>0</v>
      </c>
      <c r="AG514" s="93">
        <f t="shared" ca="1" si="367"/>
        <v>584</v>
      </c>
      <c r="AH514" s="77">
        <f>IF(ISERROR(VLOOKUP(B514,'Notes Ecrit'!$A$2:$B$650,2,FALSE)),"ABI",(VLOOKUP(B514,'Notes Ecrit'!$A$2:$B$650,2,FALSE)))</f>
        <v>7</v>
      </c>
      <c r="AI514" s="88">
        <f t="shared" si="368"/>
        <v>7</v>
      </c>
      <c r="AJ514" s="94">
        <f t="shared" ca="1" si="369"/>
        <v>183</v>
      </c>
      <c r="AK514" s="307">
        <f t="shared" si="370"/>
        <v>7</v>
      </c>
    </row>
    <row r="515" spans="1:42" ht="16.5" customHeight="1" thickBot="1" x14ac:dyDescent="0.3">
      <c r="A515" s="266" t="s">
        <v>74</v>
      </c>
      <c r="B515" s="247">
        <v>21906320</v>
      </c>
      <c r="C515" s="248" t="s">
        <v>912</v>
      </c>
      <c r="D515" s="249" t="s">
        <v>194</v>
      </c>
      <c r="E515" s="196">
        <v>12</v>
      </c>
      <c r="F515" s="184">
        <f t="shared" si="371"/>
        <v>15.5</v>
      </c>
      <c r="G515" s="185">
        <f t="shared" si="372"/>
        <v>12</v>
      </c>
      <c r="H515" s="85">
        <f t="shared" si="373"/>
        <v>12</v>
      </c>
      <c r="I515" s="196">
        <v>3.31</v>
      </c>
      <c r="J515" s="185">
        <f t="shared" si="374"/>
        <v>20</v>
      </c>
      <c r="K515" s="196">
        <v>7.15</v>
      </c>
      <c r="L515" s="185">
        <f t="shared" si="375"/>
        <v>15</v>
      </c>
      <c r="M515" s="85">
        <f t="shared" si="376"/>
        <v>17.5</v>
      </c>
      <c r="N515" s="196">
        <v>49</v>
      </c>
      <c r="O515" s="197">
        <v>52</v>
      </c>
      <c r="P515" s="186">
        <f t="shared" si="377"/>
        <v>0.94230769230769229</v>
      </c>
      <c r="Q515" s="185">
        <f t="shared" si="378"/>
        <v>7.5</v>
      </c>
      <c r="R515" s="196">
        <v>39.4</v>
      </c>
      <c r="S515" s="185">
        <f t="shared" si="379"/>
        <v>7</v>
      </c>
      <c r="T515" s="85">
        <f t="shared" si="380"/>
        <v>14.5</v>
      </c>
      <c r="U515" s="187">
        <v>25.3</v>
      </c>
      <c r="V515" s="185">
        <f t="shared" si="381"/>
        <v>6.25</v>
      </c>
      <c r="W515" s="196">
        <v>11</v>
      </c>
      <c r="X515" s="185">
        <f t="shared" si="382"/>
        <v>4.25</v>
      </c>
      <c r="Y515" s="196">
        <v>0</v>
      </c>
      <c r="Z515" s="185">
        <f t="shared" si="383"/>
        <v>5</v>
      </c>
      <c r="AA515" s="85">
        <f t="shared" si="384"/>
        <v>15.5</v>
      </c>
      <c r="AB515" s="266">
        <v>46.22</v>
      </c>
      <c r="AC515" s="185">
        <f t="shared" si="385"/>
        <v>10</v>
      </c>
      <c r="AD515" s="86">
        <f t="shared" si="386"/>
        <v>10</v>
      </c>
      <c r="AE515" s="87">
        <f t="shared" si="387"/>
        <v>13.9</v>
      </c>
      <c r="AF515" s="88">
        <f t="shared" si="366"/>
        <v>13.9</v>
      </c>
      <c r="AG515" s="93">
        <f t="shared" ca="1" si="367"/>
        <v>24</v>
      </c>
      <c r="AH515" s="77">
        <f>IF(ISERROR(VLOOKUP(B515,'Notes Ecrit'!$A$2:$B$650,2,FALSE)),"ABI",(VLOOKUP(B515,'Notes Ecrit'!$A$2:$B$650,2,FALSE)))</f>
        <v>9.5</v>
      </c>
      <c r="AI515" s="88">
        <f t="shared" si="368"/>
        <v>9.5</v>
      </c>
      <c r="AJ515" s="94">
        <f t="shared" ca="1" si="369"/>
        <v>38</v>
      </c>
      <c r="AK515" s="307">
        <f t="shared" si="370"/>
        <v>11.7</v>
      </c>
      <c r="AL515" s="207"/>
      <c r="AM515" s="207"/>
      <c r="AN515" s="207"/>
      <c r="AO515" s="207"/>
      <c r="AP515" s="207"/>
    </row>
    <row r="516" spans="1:42" ht="16.5" customHeight="1" thickBot="1" x14ac:dyDescent="0.3">
      <c r="A516" s="266" t="s">
        <v>1026</v>
      </c>
      <c r="B516" s="247">
        <v>21808734</v>
      </c>
      <c r="C516" s="248" t="s">
        <v>913</v>
      </c>
      <c r="D516" s="249" t="s">
        <v>291</v>
      </c>
      <c r="E516" s="196">
        <v>14</v>
      </c>
      <c r="F516" s="184">
        <f t="shared" si="371"/>
        <v>16.5</v>
      </c>
      <c r="G516" s="185">
        <f t="shared" si="372"/>
        <v>11</v>
      </c>
      <c r="H516" s="85">
        <f t="shared" si="373"/>
        <v>11</v>
      </c>
      <c r="I516" s="196">
        <v>3.32</v>
      </c>
      <c r="J516" s="185">
        <f t="shared" si="374"/>
        <v>15</v>
      </c>
      <c r="K516" s="196">
        <v>7.13</v>
      </c>
      <c r="L516" s="185">
        <f t="shared" si="375"/>
        <v>9</v>
      </c>
      <c r="M516" s="85">
        <f t="shared" si="376"/>
        <v>12</v>
      </c>
      <c r="N516" s="196">
        <v>75.5</v>
      </c>
      <c r="O516" s="197">
        <v>83</v>
      </c>
      <c r="P516" s="186">
        <f t="shared" si="377"/>
        <v>0.90963855421686746</v>
      </c>
      <c r="Q516" s="185">
        <f t="shared" si="378"/>
        <v>5</v>
      </c>
      <c r="R516" s="196">
        <v>38.6</v>
      </c>
      <c r="S516" s="185">
        <f t="shared" si="379"/>
        <v>2.5</v>
      </c>
      <c r="T516" s="85">
        <f t="shared" si="380"/>
        <v>7.5</v>
      </c>
      <c r="U516" s="187">
        <v>26.79</v>
      </c>
      <c r="V516" s="185">
        <f t="shared" si="381"/>
        <v>4.5</v>
      </c>
      <c r="W516" s="196">
        <v>3</v>
      </c>
      <c r="X516" s="185">
        <f t="shared" si="382"/>
        <v>3.25</v>
      </c>
      <c r="Y516" s="196">
        <v>10</v>
      </c>
      <c r="Z516" s="185">
        <f t="shared" si="383"/>
        <v>0</v>
      </c>
      <c r="AA516" s="85">
        <f t="shared" si="384"/>
        <v>7.75</v>
      </c>
      <c r="AB516" s="266">
        <v>46.29</v>
      </c>
      <c r="AC516" s="185">
        <f t="shared" si="385"/>
        <v>7</v>
      </c>
      <c r="AD516" s="86">
        <f t="shared" si="386"/>
        <v>7</v>
      </c>
      <c r="AE516" s="87">
        <f t="shared" si="387"/>
        <v>9.0500000000000007</v>
      </c>
      <c r="AF516" s="88">
        <f t="shared" si="366"/>
        <v>9.0500000000000007</v>
      </c>
      <c r="AG516" s="93">
        <f t="shared" ca="1" si="367"/>
        <v>498</v>
      </c>
      <c r="AH516" s="77">
        <f>IF(ISERROR(VLOOKUP(B516,'Notes Ecrit'!$A$2:$B$650,2,FALSE)),"ABI",(VLOOKUP(B516,'Notes Ecrit'!$A$2:$B$650,2,FALSE)))</f>
        <v>5.5</v>
      </c>
      <c r="AI516" s="88">
        <f t="shared" si="368"/>
        <v>5.5</v>
      </c>
      <c r="AJ516" s="94">
        <f t="shared" ca="1" si="369"/>
        <v>353</v>
      </c>
      <c r="AK516" s="307">
        <f t="shared" si="370"/>
        <v>7.2750000000000004</v>
      </c>
    </row>
    <row r="517" spans="1:42" ht="16.5" customHeight="1" thickBot="1" x14ac:dyDescent="0.3">
      <c r="A517" s="266" t="s">
        <v>1026</v>
      </c>
      <c r="B517" s="247">
        <v>21904048</v>
      </c>
      <c r="C517" s="248" t="s">
        <v>914</v>
      </c>
      <c r="D517" s="249" t="s">
        <v>915</v>
      </c>
      <c r="E517" s="196">
        <v>19</v>
      </c>
      <c r="F517" s="184">
        <f t="shared" si="371"/>
        <v>19</v>
      </c>
      <c r="G517" s="185">
        <f t="shared" si="372"/>
        <v>16</v>
      </c>
      <c r="H517" s="85">
        <f t="shared" si="373"/>
        <v>16</v>
      </c>
      <c r="I517" s="196">
        <v>3.14</v>
      </c>
      <c r="J517" s="185">
        <f t="shared" si="374"/>
        <v>18</v>
      </c>
      <c r="K517" s="196">
        <v>6.65</v>
      </c>
      <c r="L517" s="185">
        <f t="shared" si="375"/>
        <v>12</v>
      </c>
      <c r="M517" s="85">
        <f t="shared" si="376"/>
        <v>15</v>
      </c>
      <c r="N517" s="196">
        <v>52</v>
      </c>
      <c r="O517" s="197">
        <v>61</v>
      </c>
      <c r="P517" s="186">
        <f t="shared" si="377"/>
        <v>0.85245901639344257</v>
      </c>
      <c r="Q517" s="185">
        <f t="shared" si="378"/>
        <v>4.5</v>
      </c>
      <c r="R517" s="196">
        <v>47.6</v>
      </c>
      <c r="S517" s="185">
        <f t="shared" si="379"/>
        <v>5</v>
      </c>
      <c r="T517" s="85">
        <f t="shared" si="380"/>
        <v>9.5</v>
      </c>
      <c r="U517" s="187">
        <v>23.44</v>
      </c>
      <c r="V517" s="185">
        <f t="shared" si="381"/>
        <v>6.25</v>
      </c>
      <c r="W517" s="196">
        <v>0</v>
      </c>
      <c r="X517" s="185">
        <f t="shared" si="382"/>
        <v>2.5</v>
      </c>
      <c r="Y517" s="196">
        <v>5</v>
      </c>
      <c r="Z517" s="185">
        <f t="shared" si="383"/>
        <v>2.5</v>
      </c>
      <c r="AA517" s="85">
        <f t="shared" si="384"/>
        <v>11.25</v>
      </c>
      <c r="AB517" s="266">
        <v>49.26</v>
      </c>
      <c r="AC517" s="185">
        <f t="shared" si="385"/>
        <v>6</v>
      </c>
      <c r="AD517" s="86">
        <f t="shared" si="386"/>
        <v>6</v>
      </c>
      <c r="AE517" s="87">
        <f t="shared" si="387"/>
        <v>11.55</v>
      </c>
      <c r="AF517" s="88">
        <f t="shared" si="366"/>
        <v>11.55</v>
      </c>
      <c r="AG517" s="93">
        <f t="shared" ca="1" si="367"/>
        <v>249</v>
      </c>
      <c r="AH517" s="77">
        <f>IF(ISERROR(VLOOKUP(B517,'Notes Ecrit'!$A$2:$B$650,2,FALSE)),"ABI",(VLOOKUP(B517,'Notes Ecrit'!$A$2:$B$650,2,FALSE)))</f>
        <v>9.5</v>
      </c>
      <c r="AI517" s="88">
        <f t="shared" si="368"/>
        <v>9.5</v>
      </c>
      <c r="AJ517" s="94">
        <f t="shared" ca="1" si="369"/>
        <v>38</v>
      </c>
      <c r="AK517" s="307">
        <f t="shared" si="370"/>
        <v>10.525</v>
      </c>
    </row>
    <row r="518" spans="1:42" ht="16.5" customHeight="1" thickBot="1" x14ac:dyDescent="0.3">
      <c r="A518" s="266" t="s">
        <v>74</v>
      </c>
      <c r="B518" s="241">
        <v>21904863</v>
      </c>
      <c r="C518" s="242" t="s">
        <v>917</v>
      </c>
      <c r="D518" s="243" t="s">
        <v>147</v>
      </c>
      <c r="E518" s="196">
        <v>9</v>
      </c>
      <c r="F518" s="184">
        <f t="shared" si="371"/>
        <v>14</v>
      </c>
      <c r="G518" s="185">
        <f t="shared" si="372"/>
        <v>9</v>
      </c>
      <c r="H518" s="85">
        <f t="shared" si="373"/>
        <v>9</v>
      </c>
      <c r="I518" s="196">
        <v>3.69</v>
      </c>
      <c r="J518" s="185">
        <f t="shared" si="374"/>
        <v>13</v>
      </c>
      <c r="K518" s="196">
        <v>8.26</v>
      </c>
      <c r="L518" s="185">
        <f t="shared" si="375"/>
        <v>7</v>
      </c>
      <c r="M518" s="85">
        <f t="shared" si="376"/>
        <v>10</v>
      </c>
      <c r="N518" s="196">
        <v>29</v>
      </c>
      <c r="O518" s="197">
        <v>65</v>
      </c>
      <c r="P518" s="186">
        <f t="shared" si="377"/>
        <v>0.44615384615384618</v>
      </c>
      <c r="Q518" s="185">
        <f t="shared" si="378"/>
        <v>4</v>
      </c>
      <c r="R518" s="196">
        <v>21.8</v>
      </c>
      <c r="S518" s="185">
        <f t="shared" si="379"/>
        <v>2.5</v>
      </c>
      <c r="T518" s="85">
        <f t="shared" si="380"/>
        <v>6.5</v>
      </c>
      <c r="U518" s="187">
        <v>28.41</v>
      </c>
      <c r="V518" s="185">
        <f t="shared" si="381"/>
        <v>4.75</v>
      </c>
      <c r="W518" s="196">
        <v>-8</v>
      </c>
      <c r="X518" s="185">
        <f t="shared" si="382"/>
        <v>1</v>
      </c>
      <c r="Y518" s="196">
        <v>2</v>
      </c>
      <c r="Z518" s="185">
        <f t="shared" si="383"/>
        <v>4</v>
      </c>
      <c r="AA518" s="85">
        <f t="shared" si="384"/>
        <v>9.75</v>
      </c>
      <c r="AB518" s="266">
        <v>49.93</v>
      </c>
      <c r="AC518" s="185">
        <f t="shared" si="385"/>
        <v>9</v>
      </c>
      <c r="AD518" s="86">
        <f t="shared" si="386"/>
        <v>9</v>
      </c>
      <c r="AE518" s="87">
        <f t="shared" si="387"/>
        <v>8.85</v>
      </c>
      <c r="AF518" s="88">
        <f t="shared" si="366"/>
        <v>8.85</v>
      </c>
      <c r="AG518" s="93">
        <f t="shared" ca="1" si="367"/>
        <v>509</v>
      </c>
      <c r="AH518" s="77">
        <f>IF(ISERROR(VLOOKUP(B518,'Notes Ecrit'!$A$2:$B$650,2,FALSE)),"ABI",(VLOOKUP(B518,'Notes Ecrit'!$A$2:$B$650,2,FALSE)))</f>
        <v>3</v>
      </c>
      <c r="AI518" s="88">
        <f t="shared" si="368"/>
        <v>3</v>
      </c>
      <c r="AJ518" s="94">
        <f t="shared" ca="1" si="369"/>
        <v>555</v>
      </c>
      <c r="AK518" s="307">
        <f t="shared" si="370"/>
        <v>5.9249999999999998</v>
      </c>
      <c r="AL518" s="212"/>
      <c r="AM518" s="212"/>
      <c r="AN518" s="212"/>
      <c r="AO518" s="212"/>
      <c r="AP518" s="212"/>
    </row>
    <row r="519" spans="1:42" ht="16.5" customHeight="1" thickBot="1" x14ac:dyDescent="0.3">
      <c r="A519" s="266" t="s">
        <v>1026</v>
      </c>
      <c r="B519" s="247">
        <v>21806775</v>
      </c>
      <c r="C519" s="248" t="s">
        <v>299</v>
      </c>
      <c r="D519" s="249" t="s">
        <v>162</v>
      </c>
      <c r="E519" s="196">
        <v>14</v>
      </c>
      <c r="F519" s="184">
        <f t="shared" si="371"/>
        <v>16.5</v>
      </c>
      <c r="G519" s="185">
        <f t="shared" si="372"/>
        <v>11</v>
      </c>
      <c r="H519" s="85">
        <f t="shared" si="373"/>
        <v>11</v>
      </c>
      <c r="I519" s="196">
        <v>3.27</v>
      </c>
      <c r="J519" s="185">
        <f t="shared" si="374"/>
        <v>16</v>
      </c>
      <c r="K519" s="196">
        <v>6.96</v>
      </c>
      <c r="L519" s="185">
        <f t="shared" si="375"/>
        <v>10</v>
      </c>
      <c r="M519" s="85">
        <f t="shared" si="376"/>
        <v>13</v>
      </c>
      <c r="N519" s="196">
        <v>62</v>
      </c>
      <c r="O519" s="197">
        <v>75</v>
      </c>
      <c r="P519" s="186">
        <f t="shared" si="377"/>
        <v>0.82666666666666666</v>
      </c>
      <c r="Q519" s="185">
        <f t="shared" si="378"/>
        <v>4.5</v>
      </c>
      <c r="R519" s="196">
        <v>36.9</v>
      </c>
      <c r="S519" s="185">
        <f t="shared" si="379"/>
        <v>2</v>
      </c>
      <c r="T519" s="85">
        <f t="shared" si="380"/>
        <v>6.5</v>
      </c>
      <c r="U519" s="187">
        <v>26.57</v>
      </c>
      <c r="V519" s="185">
        <f t="shared" si="381"/>
        <v>4.5</v>
      </c>
      <c r="W519" s="196">
        <v>-9</v>
      </c>
      <c r="X519" s="185">
        <f t="shared" si="382"/>
        <v>1</v>
      </c>
      <c r="Y519" s="196">
        <v>2</v>
      </c>
      <c r="Z519" s="185">
        <f t="shared" si="383"/>
        <v>4</v>
      </c>
      <c r="AA519" s="85">
        <f t="shared" si="384"/>
        <v>9.5</v>
      </c>
      <c r="AB519" s="266">
        <v>42</v>
      </c>
      <c r="AC519" s="185">
        <f t="shared" si="385"/>
        <v>9</v>
      </c>
      <c r="AD519" s="86">
        <f t="shared" si="386"/>
        <v>9</v>
      </c>
      <c r="AE519" s="87">
        <f t="shared" si="387"/>
        <v>9.8000000000000007</v>
      </c>
      <c r="AF519" s="88">
        <f t="shared" si="366"/>
        <v>9.8000000000000007</v>
      </c>
      <c r="AG519" s="93">
        <f t="shared" ca="1" si="367"/>
        <v>441</v>
      </c>
      <c r="AH519" s="77">
        <f>IF(ISERROR(VLOOKUP(B519,'Notes Ecrit'!$A$2:$B$650,2,FALSE)),"ABI",(VLOOKUP(B519,'Notes Ecrit'!$A$2:$B$650,2,FALSE)))</f>
        <v>6</v>
      </c>
      <c r="AI519" s="88">
        <f t="shared" si="368"/>
        <v>6</v>
      </c>
      <c r="AJ519" s="94">
        <f t="shared" ca="1" si="369"/>
        <v>288</v>
      </c>
      <c r="AK519" s="307">
        <f t="shared" si="370"/>
        <v>7.9</v>
      </c>
    </row>
    <row r="520" spans="1:42" s="209" customFormat="1" ht="16.5" customHeight="1" thickBot="1" x14ac:dyDescent="0.3">
      <c r="A520" s="266" t="s">
        <v>1026</v>
      </c>
      <c r="B520" s="241">
        <v>21910456</v>
      </c>
      <c r="C520" s="242" t="s">
        <v>918</v>
      </c>
      <c r="D520" s="243" t="s">
        <v>100</v>
      </c>
      <c r="E520" s="196">
        <v>18</v>
      </c>
      <c r="F520" s="184">
        <f t="shared" si="371"/>
        <v>18.5</v>
      </c>
      <c r="G520" s="185">
        <f t="shared" si="372"/>
        <v>15</v>
      </c>
      <c r="H520" s="85">
        <f t="shared" si="373"/>
        <v>15</v>
      </c>
      <c r="I520" s="196">
        <v>3.1</v>
      </c>
      <c r="J520" s="185">
        <f t="shared" si="374"/>
        <v>19</v>
      </c>
      <c r="K520" s="196">
        <v>6.77</v>
      </c>
      <c r="L520" s="185">
        <f t="shared" si="375"/>
        <v>11</v>
      </c>
      <c r="M520" s="85">
        <f t="shared" si="376"/>
        <v>15</v>
      </c>
      <c r="N520" s="196">
        <v>46</v>
      </c>
      <c r="O520" s="197">
        <v>61</v>
      </c>
      <c r="P520" s="186">
        <f t="shared" si="377"/>
        <v>0.75409836065573765</v>
      </c>
      <c r="Q520" s="185">
        <f t="shared" si="378"/>
        <v>4</v>
      </c>
      <c r="R520" s="196">
        <v>39</v>
      </c>
      <c r="S520" s="185">
        <f t="shared" si="379"/>
        <v>3</v>
      </c>
      <c r="T520" s="85">
        <f t="shared" si="380"/>
        <v>7</v>
      </c>
      <c r="U520" s="187">
        <v>22.94</v>
      </c>
      <c r="V520" s="185">
        <f t="shared" si="381"/>
        <v>6.5</v>
      </c>
      <c r="W520" s="196">
        <v>5</v>
      </c>
      <c r="X520" s="185">
        <f t="shared" si="382"/>
        <v>3.5</v>
      </c>
      <c r="Y520" s="196">
        <v>0</v>
      </c>
      <c r="Z520" s="185">
        <f t="shared" si="383"/>
        <v>5</v>
      </c>
      <c r="AA520" s="85">
        <f t="shared" si="384"/>
        <v>15</v>
      </c>
      <c r="AB520" s="266">
        <v>37.090000000000003</v>
      </c>
      <c r="AC520" s="185">
        <f t="shared" si="385"/>
        <v>12</v>
      </c>
      <c r="AD520" s="86">
        <f t="shared" si="386"/>
        <v>12</v>
      </c>
      <c r="AE520" s="87">
        <f t="shared" si="387"/>
        <v>12.8</v>
      </c>
      <c r="AF520" s="88">
        <f t="shared" si="366"/>
        <v>12.8</v>
      </c>
      <c r="AG520" s="93">
        <f t="shared" ca="1" si="367"/>
        <v>103</v>
      </c>
      <c r="AH520" s="77">
        <f>IF(ISERROR(VLOOKUP(B520,'Notes Ecrit'!$A$2:$B$650,2,FALSE)),"ABI",(VLOOKUP(B520,'Notes Ecrit'!$A$2:$B$650,2,FALSE)))</f>
        <v>6</v>
      </c>
      <c r="AI520" s="88">
        <f t="shared" si="368"/>
        <v>6</v>
      </c>
      <c r="AJ520" s="94">
        <f t="shared" ca="1" si="369"/>
        <v>288</v>
      </c>
      <c r="AK520" s="307">
        <f t="shared" si="370"/>
        <v>9.4</v>
      </c>
      <c r="AL520" s="26"/>
      <c r="AM520" s="26"/>
      <c r="AN520" s="26"/>
      <c r="AO520" s="26"/>
      <c r="AP520" s="26"/>
    </row>
    <row r="521" spans="1:42" s="207" customFormat="1" ht="16.5" customHeight="1" thickBot="1" x14ac:dyDescent="0.3">
      <c r="A521" s="266" t="s">
        <v>1026</v>
      </c>
      <c r="B521" s="241">
        <v>21805843</v>
      </c>
      <c r="C521" s="242" t="s">
        <v>919</v>
      </c>
      <c r="D521" s="243" t="s">
        <v>100</v>
      </c>
      <c r="E521" s="196">
        <v>17</v>
      </c>
      <c r="F521" s="184">
        <f t="shared" si="371"/>
        <v>18</v>
      </c>
      <c r="G521" s="185">
        <f t="shared" si="372"/>
        <v>14</v>
      </c>
      <c r="H521" s="85">
        <f t="shared" si="373"/>
        <v>14</v>
      </c>
      <c r="I521" s="196">
        <v>3.15</v>
      </c>
      <c r="J521" s="185">
        <f t="shared" si="374"/>
        <v>18</v>
      </c>
      <c r="K521" s="196">
        <v>6.88</v>
      </c>
      <c r="L521" s="185">
        <f t="shared" si="375"/>
        <v>11</v>
      </c>
      <c r="M521" s="85">
        <f t="shared" si="376"/>
        <v>14.5</v>
      </c>
      <c r="N521" s="196">
        <v>0</v>
      </c>
      <c r="O521" s="197">
        <v>62</v>
      </c>
      <c r="P521" s="186">
        <f t="shared" si="377"/>
        <v>0</v>
      </c>
      <c r="Q521" s="185">
        <f t="shared" si="378"/>
        <v>0</v>
      </c>
      <c r="R521" s="196">
        <v>49.1</v>
      </c>
      <c r="S521" s="185">
        <f t="shared" si="379"/>
        <v>5.5</v>
      </c>
      <c r="T521" s="85">
        <f t="shared" si="380"/>
        <v>5.5</v>
      </c>
      <c r="U521" s="187">
        <v>27.26</v>
      </c>
      <c r="V521" s="185">
        <f t="shared" si="381"/>
        <v>4.25</v>
      </c>
      <c r="W521" s="196">
        <v>0</v>
      </c>
      <c r="X521" s="185">
        <f t="shared" si="382"/>
        <v>2.5</v>
      </c>
      <c r="Y521" s="196">
        <v>2</v>
      </c>
      <c r="Z521" s="185">
        <f t="shared" si="383"/>
        <v>4</v>
      </c>
      <c r="AA521" s="85">
        <f t="shared" si="384"/>
        <v>10.75</v>
      </c>
      <c r="AB521" s="266">
        <v>46.9</v>
      </c>
      <c r="AC521" s="185">
        <f t="shared" si="385"/>
        <v>7</v>
      </c>
      <c r="AD521" s="86">
        <f t="shared" si="386"/>
        <v>7</v>
      </c>
      <c r="AE521" s="87">
        <f t="shared" si="387"/>
        <v>10.35</v>
      </c>
      <c r="AF521" s="88">
        <f t="shared" si="366"/>
        <v>10.35</v>
      </c>
      <c r="AG521" s="93">
        <f t="shared" ca="1" si="367"/>
        <v>397</v>
      </c>
      <c r="AH521" s="77">
        <f>IF(ISERROR(VLOOKUP(B521,'Notes Ecrit'!$A$2:$B$650,2,FALSE)),"ABI",(VLOOKUP(B521,'Notes Ecrit'!$A$2:$B$650,2,FALSE)))</f>
        <v>5.5</v>
      </c>
      <c r="AI521" s="88">
        <f t="shared" si="368"/>
        <v>5.5</v>
      </c>
      <c r="AJ521" s="94">
        <f t="shared" ca="1" si="369"/>
        <v>353</v>
      </c>
      <c r="AK521" s="307">
        <f t="shared" si="370"/>
        <v>7.9249999999999998</v>
      </c>
    </row>
    <row r="522" spans="1:42" ht="16.5" hidden="1" customHeight="1" thickBot="1" x14ac:dyDescent="0.3">
      <c r="A522" s="266" t="s">
        <v>1026</v>
      </c>
      <c r="B522" s="247">
        <v>21804952</v>
      </c>
      <c r="C522" s="248" t="s">
        <v>298</v>
      </c>
      <c r="D522" s="249" t="s">
        <v>32</v>
      </c>
      <c r="E522" s="196" t="s">
        <v>329</v>
      </c>
      <c r="F522" s="184" t="str">
        <f t="shared" si="371"/>
        <v>ABI</v>
      </c>
      <c r="G522" s="185">
        <f t="shared" si="372"/>
        <v>0</v>
      </c>
      <c r="H522" s="85">
        <f t="shared" si="373"/>
        <v>0</v>
      </c>
      <c r="I522" s="196" t="s">
        <v>329</v>
      </c>
      <c r="J522" s="185">
        <f t="shared" si="374"/>
        <v>0</v>
      </c>
      <c r="K522" s="196" t="s">
        <v>329</v>
      </c>
      <c r="L522" s="185">
        <f t="shared" si="375"/>
        <v>0</v>
      </c>
      <c r="M522" s="85">
        <f t="shared" si="376"/>
        <v>0</v>
      </c>
      <c r="N522" s="196" t="s">
        <v>329</v>
      </c>
      <c r="O522" s="197"/>
      <c r="P522" s="186">
        <f t="shared" si="377"/>
        <v>0</v>
      </c>
      <c r="Q522" s="185">
        <f t="shared" si="378"/>
        <v>0</v>
      </c>
      <c r="R522" s="196" t="s">
        <v>329</v>
      </c>
      <c r="S522" s="185">
        <f t="shared" si="379"/>
        <v>0</v>
      </c>
      <c r="T522" s="85">
        <f t="shared" si="380"/>
        <v>0</v>
      </c>
      <c r="U522" s="187" t="s">
        <v>329</v>
      </c>
      <c r="V522" s="185">
        <f t="shared" si="381"/>
        <v>0</v>
      </c>
      <c r="W522" s="196" t="s">
        <v>329</v>
      </c>
      <c r="X522" s="185">
        <f t="shared" si="382"/>
        <v>0</v>
      </c>
      <c r="Y522" s="196" t="s">
        <v>329</v>
      </c>
      <c r="Z522" s="185">
        <f t="shared" si="383"/>
        <v>0</v>
      </c>
      <c r="AA522" s="85">
        <f t="shared" si="384"/>
        <v>0</v>
      </c>
      <c r="AB522" s="266" t="s">
        <v>329</v>
      </c>
      <c r="AC522" s="185">
        <f t="shared" si="385"/>
        <v>0</v>
      </c>
      <c r="AD522" s="86">
        <f t="shared" si="386"/>
        <v>0</v>
      </c>
      <c r="AE522" s="87">
        <f t="shared" si="387"/>
        <v>0</v>
      </c>
      <c r="AF522" s="88">
        <f t="shared" si="366"/>
        <v>0</v>
      </c>
      <c r="AG522" s="93">
        <f t="shared" ca="1" si="367"/>
        <v>584</v>
      </c>
      <c r="AH522" s="77" t="str">
        <f>IF(ISERROR(VLOOKUP(B522,'Notes Ecrit'!$A$2:$B$650,2,FALSE)),"ABI",(VLOOKUP(B522,'Notes Ecrit'!$A$2:$B$650,2,FALSE)))</f>
        <v>ABI</v>
      </c>
      <c r="AI522" s="88">
        <f t="shared" si="368"/>
        <v>0</v>
      </c>
      <c r="AJ522" s="94">
        <f t="shared" ca="1" si="369"/>
        <v>591</v>
      </c>
      <c r="AK522" s="307" t="str">
        <f t="shared" si="370"/>
        <v>DEF</v>
      </c>
      <c r="AL522" s="207"/>
      <c r="AM522" s="207"/>
      <c r="AN522" s="207"/>
      <c r="AO522" s="207"/>
      <c r="AP522" s="207"/>
    </row>
    <row r="523" spans="1:42" ht="16.5" hidden="1" customHeight="1" thickBot="1" x14ac:dyDescent="0.3">
      <c r="A523" s="266" t="s">
        <v>1026</v>
      </c>
      <c r="B523" s="247">
        <v>21912170</v>
      </c>
      <c r="C523" s="248" t="s">
        <v>916</v>
      </c>
      <c r="D523" s="249" t="s">
        <v>307</v>
      </c>
      <c r="E523" s="196" t="s">
        <v>329</v>
      </c>
      <c r="F523" s="184" t="str">
        <f t="shared" si="371"/>
        <v>ABI</v>
      </c>
      <c r="G523" s="185">
        <f t="shared" si="372"/>
        <v>0</v>
      </c>
      <c r="H523" s="85">
        <f t="shared" si="373"/>
        <v>0</v>
      </c>
      <c r="I523" s="196" t="s">
        <v>329</v>
      </c>
      <c r="J523" s="185">
        <f t="shared" si="374"/>
        <v>0</v>
      </c>
      <c r="K523" s="196" t="s">
        <v>329</v>
      </c>
      <c r="L523" s="185">
        <f t="shared" si="375"/>
        <v>0</v>
      </c>
      <c r="M523" s="85">
        <f t="shared" si="376"/>
        <v>0</v>
      </c>
      <c r="N523" s="196" t="s">
        <v>329</v>
      </c>
      <c r="O523" s="197"/>
      <c r="P523" s="186">
        <f t="shared" si="377"/>
        <v>0</v>
      </c>
      <c r="Q523" s="185">
        <f t="shared" si="378"/>
        <v>0</v>
      </c>
      <c r="R523" s="196" t="s">
        <v>329</v>
      </c>
      <c r="S523" s="185">
        <f t="shared" si="379"/>
        <v>0</v>
      </c>
      <c r="T523" s="85">
        <f t="shared" si="380"/>
        <v>0</v>
      </c>
      <c r="U523" s="187" t="s">
        <v>329</v>
      </c>
      <c r="V523" s="185">
        <f t="shared" si="381"/>
        <v>0</v>
      </c>
      <c r="W523" s="196" t="s">
        <v>329</v>
      </c>
      <c r="X523" s="185">
        <f t="shared" si="382"/>
        <v>0</v>
      </c>
      <c r="Y523" s="196" t="s">
        <v>329</v>
      </c>
      <c r="Z523" s="185">
        <f t="shared" si="383"/>
        <v>0</v>
      </c>
      <c r="AA523" s="85">
        <f t="shared" si="384"/>
        <v>0</v>
      </c>
      <c r="AB523" s="266" t="s">
        <v>329</v>
      </c>
      <c r="AC523" s="185">
        <f t="shared" si="385"/>
        <v>0</v>
      </c>
      <c r="AD523" s="86">
        <f t="shared" si="386"/>
        <v>0</v>
      </c>
      <c r="AE523" s="87">
        <f t="shared" si="387"/>
        <v>0</v>
      </c>
      <c r="AF523" s="88">
        <f t="shared" si="366"/>
        <v>0</v>
      </c>
      <c r="AG523" s="93">
        <f t="shared" ca="1" si="367"/>
        <v>584</v>
      </c>
      <c r="AH523" s="77" t="str">
        <f>IF(ISERROR(VLOOKUP(B523,'Notes Ecrit'!$A$2:$B$650,2,FALSE)),"ABI",(VLOOKUP(B523,'Notes Ecrit'!$A$2:$B$650,2,FALSE)))</f>
        <v>ABI</v>
      </c>
      <c r="AI523" s="88">
        <f t="shared" si="368"/>
        <v>0</v>
      </c>
      <c r="AJ523" s="94">
        <f t="shared" ca="1" si="369"/>
        <v>591</v>
      </c>
      <c r="AK523" s="307" t="str">
        <f t="shared" si="370"/>
        <v>DEF</v>
      </c>
    </row>
    <row r="524" spans="1:42" s="198" customFormat="1" ht="16.5" customHeight="1" thickBot="1" x14ac:dyDescent="0.3">
      <c r="A524" s="266" t="s">
        <v>74</v>
      </c>
      <c r="B524" s="247">
        <v>21907239</v>
      </c>
      <c r="C524" s="248" t="s">
        <v>920</v>
      </c>
      <c r="D524" s="249" t="s">
        <v>507</v>
      </c>
      <c r="E524" s="196">
        <v>12</v>
      </c>
      <c r="F524" s="184">
        <f t="shared" si="371"/>
        <v>15.5</v>
      </c>
      <c r="G524" s="185">
        <f t="shared" si="372"/>
        <v>12</v>
      </c>
      <c r="H524" s="85">
        <f t="shared" si="373"/>
        <v>12</v>
      </c>
      <c r="I524" s="196">
        <v>3.36</v>
      </c>
      <c r="J524" s="185">
        <f t="shared" si="374"/>
        <v>19</v>
      </c>
      <c r="K524" s="196">
        <v>7.26</v>
      </c>
      <c r="L524" s="185">
        <f t="shared" si="375"/>
        <v>14</v>
      </c>
      <c r="M524" s="85">
        <f t="shared" si="376"/>
        <v>16.5</v>
      </c>
      <c r="N524" s="196">
        <v>29</v>
      </c>
      <c r="O524" s="197">
        <v>59.5</v>
      </c>
      <c r="P524" s="186">
        <f t="shared" si="377"/>
        <v>0.48739495798319327</v>
      </c>
      <c r="Q524" s="185">
        <f t="shared" si="378"/>
        <v>4.5</v>
      </c>
      <c r="R524" s="196">
        <v>33.4</v>
      </c>
      <c r="S524" s="185">
        <f t="shared" si="379"/>
        <v>5.5</v>
      </c>
      <c r="T524" s="85">
        <f t="shared" si="380"/>
        <v>10</v>
      </c>
      <c r="U524" s="187">
        <v>26.99</v>
      </c>
      <c r="V524" s="185">
        <f t="shared" si="381"/>
        <v>5.5</v>
      </c>
      <c r="W524" s="196">
        <v>-9</v>
      </c>
      <c r="X524" s="185">
        <f t="shared" si="382"/>
        <v>1</v>
      </c>
      <c r="Y524" s="196">
        <v>2</v>
      </c>
      <c r="Z524" s="185">
        <f t="shared" si="383"/>
        <v>4</v>
      </c>
      <c r="AA524" s="85">
        <f t="shared" si="384"/>
        <v>10.5</v>
      </c>
      <c r="AB524" s="266" t="s">
        <v>1025</v>
      </c>
      <c r="AC524" s="185" t="str">
        <f t="shared" si="385"/>
        <v>DSP</v>
      </c>
      <c r="AD524" s="86" t="str">
        <f t="shared" si="386"/>
        <v>DSP</v>
      </c>
      <c r="AE524" s="87">
        <f t="shared" si="387"/>
        <v>12.25</v>
      </c>
      <c r="AF524" s="88">
        <f t="shared" si="366"/>
        <v>12.25</v>
      </c>
      <c r="AG524" s="93">
        <f t="shared" ca="1" si="367"/>
        <v>157</v>
      </c>
      <c r="AH524" s="77">
        <f>IF(ISERROR(VLOOKUP(B524,'Notes Ecrit'!$A$2:$B$650,2,FALSE)),"ABI",(VLOOKUP(B524,'Notes Ecrit'!$A$2:$B$650,2,FALSE)))</f>
        <v>5.5</v>
      </c>
      <c r="AI524" s="88">
        <f t="shared" si="368"/>
        <v>5.5</v>
      </c>
      <c r="AJ524" s="94">
        <f t="shared" ca="1" si="369"/>
        <v>353</v>
      </c>
      <c r="AK524" s="307">
        <f t="shared" si="370"/>
        <v>8.875</v>
      </c>
      <c r="AL524" s="26"/>
      <c r="AM524" s="26"/>
      <c r="AN524" s="26"/>
      <c r="AO524" s="26"/>
      <c r="AP524" s="26"/>
    </row>
    <row r="525" spans="1:42" ht="16.5" customHeight="1" thickBot="1" x14ac:dyDescent="0.3">
      <c r="A525" s="266" t="s">
        <v>1026</v>
      </c>
      <c r="B525" s="247">
        <v>21902815</v>
      </c>
      <c r="C525" s="248" t="s">
        <v>921</v>
      </c>
      <c r="D525" s="249" t="s">
        <v>162</v>
      </c>
      <c r="E525" s="196">
        <v>13</v>
      </c>
      <c r="F525" s="184">
        <f t="shared" si="371"/>
        <v>16</v>
      </c>
      <c r="G525" s="185">
        <f t="shared" si="372"/>
        <v>10</v>
      </c>
      <c r="H525" s="85">
        <f t="shared" si="373"/>
        <v>10</v>
      </c>
      <c r="I525" s="196">
        <v>3.37</v>
      </c>
      <c r="J525" s="185">
        <f t="shared" si="374"/>
        <v>14</v>
      </c>
      <c r="K525" s="196">
        <v>7.19</v>
      </c>
      <c r="L525" s="185">
        <f t="shared" si="375"/>
        <v>8</v>
      </c>
      <c r="M525" s="85">
        <f t="shared" si="376"/>
        <v>11</v>
      </c>
      <c r="N525" s="196">
        <v>62</v>
      </c>
      <c r="O525" s="197">
        <v>70</v>
      </c>
      <c r="P525" s="186">
        <f t="shared" si="377"/>
        <v>0.88571428571428568</v>
      </c>
      <c r="Q525" s="185">
        <f t="shared" si="378"/>
        <v>4.5</v>
      </c>
      <c r="R525" s="196">
        <v>42.1</v>
      </c>
      <c r="S525" s="185">
        <f t="shared" si="379"/>
        <v>3.5</v>
      </c>
      <c r="T525" s="85">
        <f t="shared" si="380"/>
        <v>8</v>
      </c>
      <c r="U525" s="187">
        <v>28.41</v>
      </c>
      <c r="V525" s="185">
        <f t="shared" si="381"/>
        <v>3.75</v>
      </c>
      <c r="W525" s="196">
        <v>-12</v>
      </c>
      <c r="X525" s="185">
        <f t="shared" si="382"/>
        <v>0.5</v>
      </c>
      <c r="Y525" s="196">
        <v>8</v>
      </c>
      <c r="Z525" s="185">
        <f t="shared" si="383"/>
        <v>1</v>
      </c>
      <c r="AA525" s="85">
        <f t="shared" si="384"/>
        <v>5.25</v>
      </c>
      <c r="AB525" s="266">
        <v>39.39</v>
      </c>
      <c r="AC525" s="185">
        <f t="shared" si="385"/>
        <v>11</v>
      </c>
      <c r="AD525" s="86">
        <f t="shared" si="386"/>
        <v>11</v>
      </c>
      <c r="AE525" s="87">
        <f t="shared" si="387"/>
        <v>9.0500000000000007</v>
      </c>
      <c r="AF525" s="88">
        <f t="shared" si="366"/>
        <v>9.0500000000000007</v>
      </c>
      <c r="AG525" s="93">
        <f t="shared" ca="1" si="367"/>
        <v>498</v>
      </c>
      <c r="AH525" s="77">
        <f>IF(ISERROR(VLOOKUP(B525,'Notes Ecrit'!$A$2:$B$650,2,FALSE)),"ABI",(VLOOKUP(B525,'Notes Ecrit'!$A$2:$B$650,2,FALSE)))</f>
        <v>5</v>
      </c>
      <c r="AI525" s="88">
        <f t="shared" si="368"/>
        <v>5</v>
      </c>
      <c r="AJ525" s="94">
        <f t="shared" ca="1" si="369"/>
        <v>416</v>
      </c>
      <c r="AK525" s="307">
        <f t="shared" si="370"/>
        <v>7.0250000000000004</v>
      </c>
    </row>
    <row r="526" spans="1:42" ht="15.75" customHeight="1" thickBot="1" x14ac:dyDescent="0.3">
      <c r="A526" s="266" t="s">
        <v>74</v>
      </c>
      <c r="B526" s="241">
        <v>21902576</v>
      </c>
      <c r="C526" s="242" t="s">
        <v>922</v>
      </c>
      <c r="D526" s="243" t="s">
        <v>285</v>
      </c>
      <c r="E526" s="196">
        <v>13</v>
      </c>
      <c r="F526" s="184">
        <f t="shared" si="371"/>
        <v>16</v>
      </c>
      <c r="G526" s="185">
        <f t="shared" si="372"/>
        <v>13</v>
      </c>
      <c r="H526" s="85">
        <f t="shared" si="373"/>
        <v>13</v>
      </c>
      <c r="I526" s="196">
        <v>3.45</v>
      </c>
      <c r="J526" s="185">
        <f t="shared" si="374"/>
        <v>17</v>
      </c>
      <c r="K526" s="196">
        <v>7.47</v>
      </c>
      <c r="L526" s="185">
        <f t="shared" si="375"/>
        <v>13</v>
      </c>
      <c r="M526" s="85">
        <f t="shared" si="376"/>
        <v>15</v>
      </c>
      <c r="N526" s="196">
        <v>35</v>
      </c>
      <c r="O526" s="197">
        <v>57</v>
      </c>
      <c r="P526" s="186">
        <f t="shared" si="377"/>
        <v>0.61403508771929827</v>
      </c>
      <c r="Q526" s="185">
        <f t="shared" si="378"/>
        <v>6</v>
      </c>
      <c r="R526" s="196">
        <v>35.1</v>
      </c>
      <c r="S526" s="185">
        <f t="shared" si="379"/>
        <v>6</v>
      </c>
      <c r="T526" s="85">
        <f t="shared" si="380"/>
        <v>12</v>
      </c>
      <c r="U526" s="412">
        <v>27.91</v>
      </c>
      <c r="V526" s="185">
        <f t="shared" si="381"/>
        <v>5</v>
      </c>
      <c r="W526" s="196">
        <v>8</v>
      </c>
      <c r="X526" s="185">
        <f t="shared" si="382"/>
        <v>3.75</v>
      </c>
      <c r="Y526" s="196">
        <v>3</v>
      </c>
      <c r="Z526" s="185">
        <f t="shared" si="383"/>
        <v>3.5</v>
      </c>
      <c r="AA526" s="85">
        <f t="shared" si="384"/>
        <v>12.25</v>
      </c>
      <c r="AB526" s="266">
        <v>38.200000000000003</v>
      </c>
      <c r="AC526" s="185">
        <f t="shared" si="385"/>
        <v>15</v>
      </c>
      <c r="AD526" s="86">
        <f t="shared" si="386"/>
        <v>15</v>
      </c>
      <c r="AE526" s="87">
        <f t="shared" si="387"/>
        <v>13.45</v>
      </c>
      <c r="AF526" s="88">
        <f t="shared" si="366"/>
        <v>13.45</v>
      </c>
      <c r="AG526" s="93">
        <f t="shared" ca="1" si="367"/>
        <v>49</v>
      </c>
      <c r="AH526" s="77">
        <f>IF(ISERROR(VLOOKUP(B526,'Notes Ecrit'!$A$2:$B$650,2,FALSE)),"ABI",(VLOOKUP(B526,'Notes Ecrit'!$A$2:$B$650,2,FALSE)))</f>
        <v>5.5</v>
      </c>
      <c r="AI526" s="88">
        <f t="shared" si="368"/>
        <v>5.5</v>
      </c>
      <c r="AJ526" s="94">
        <f t="shared" ca="1" si="369"/>
        <v>353</v>
      </c>
      <c r="AK526" s="307">
        <f t="shared" si="370"/>
        <v>9.4749999999999996</v>
      </c>
    </row>
    <row r="527" spans="1:42" s="198" customFormat="1" ht="16.5" customHeight="1" thickBot="1" x14ac:dyDescent="0.3">
      <c r="A527" s="266" t="s">
        <v>1026</v>
      </c>
      <c r="B527" s="247">
        <v>21912772</v>
      </c>
      <c r="C527" s="248" t="s">
        <v>925</v>
      </c>
      <c r="D527" s="249" t="s">
        <v>192</v>
      </c>
      <c r="E527" s="196">
        <v>14</v>
      </c>
      <c r="F527" s="184">
        <f t="shared" si="371"/>
        <v>16.5</v>
      </c>
      <c r="G527" s="185">
        <f t="shared" si="372"/>
        <v>11</v>
      </c>
      <c r="H527" s="85">
        <f t="shared" si="373"/>
        <v>11</v>
      </c>
      <c r="I527" s="196">
        <v>3.08</v>
      </c>
      <c r="J527" s="185">
        <f t="shared" si="374"/>
        <v>19</v>
      </c>
      <c r="K527" s="196">
        <v>6.44</v>
      </c>
      <c r="L527" s="185">
        <f t="shared" si="375"/>
        <v>14</v>
      </c>
      <c r="M527" s="85">
        <f t="shared" si="376"/>
        <v>16.5</v>
      </c>
      <c r="N527" s="196">
        <v>70</v>
      </c>
      <c r="O527" s="197">
        <v>85</v>
      </c>
      <c r="P527" s="186">
        <f t="shared" si="377"/>
        <v>0.82352941176470584</v>
      </c>
      <c r="Q527" s="185">
        <f t="shared" si="378"/>
        <v>4.5</v>
      </c>
      <c r="R527" s="196">
        <v>44.3</v>
      </c>
      <c r="S527" s="185">
        <f t="shared" si="379"/>
        <v>4</v>
      </c>
      <c r="T527" s="85">
        <f t="shared" si="380"/>
        <v>8.5</v>
      </c>
      <c r="U527" s="187">
        <v>24</v>
      </c>
      <c r="V527" s="185">
        <f t="shared" si="381"/>
        <v>5.75</v>
      </c>
      <c r="W527" s="196">
        <v>1</v>
      </c>
      <c r="X527" s="185">
        <f t="shared" si="382"/>
        <v>2.75</v>
      </c>
      <c r="Y527" s="196">
        <v>3</v>
      </c>
      <c r="Z527" s="185">
        <f t="shared" si="383"/>
        <v>3.5</v>
      </c>
      <c r="AA527" s="85">
        <f t="shared" si="384"/>
        <v>12</v>
      </c>
      <c r="AB527" s="266">
        <v>51.19</v>
      </c>
      <c r="AC527" s="185">
        <f t="shared" si="385"/>
        <v>5</v>
      </c>
      <c r="AD527" s="86">
        <f t="shared" si="386"/>
        <v>5</v>
      </c>
      <c r="AE527" s="87">
        <f t="shared" si="387"/>
        <v>10.6</v>
      </c>
      <c r="AF527" s="88">
        <f t="shared" si="366"/>
        <v>10.6</v>
      </c>
      <c r="AG527" s="93">
        <f t="shared" ca="1" si="367"/>
        <v>368</v>
      </c>
      <c r="AH527" s="77">
        <f>IF(ISERROR(VLOOKUP(B527,'Notes Ecrit'!$A$2:$B$650,2,FALSE)),"ABI",(VLOOKUP(B527,'Notes Ecrit'!$A$2:$B$650,2,FALSE)))</f>
        <v>3</v>
      </c>
      <c r="AI527" s="88">
        <f t="shared" si="368"/>
        <v>3</v>
      </c>
      <c r="AJ527" s="94">
        <f t="shared" ca="1" si="369"/>
        <v>555</v>
      </c>
      <c r="AK527" s="307">
        <f t="shared" si="370"/>
        <v>6.8</v>
      </c>
    </row>
    <row r="528" spans="1:42" ht="16.5" customHeight="1" thickBot="1" x14ac:dyDescent="0.3">
      <c r="A528" s="266" t="s">
        <v>1026</v>
      </c>
      <c r="B528" s="247">
        <v>21906739</v>
      </c>
      <c r="C528" s="248" t="s">
        <v>926</v>
      </c>
      <c r="D528" s="249" t="s">
        <v>107</v>
      </c>
      <c r="E528" s="196">
        <v>25</v>
      </c>
      <c r="F528" s="184">
        <f t="shared" si="371"/>
        <v>21.5</v>
      </c>
      <c r="G528" s="185">
        <f t="shared" si="372"/>
        <v>20</v>
      </c>
      <c r="H528" s="85">
        <f t="shared" si="373"/>
        <v>20</v>
      </c>
      <c r="I528" s="196">
        <v>2.96</v>
      </c>
      <c r="J528" s="185">
        <f t="shared" si="374"/>
        <v>20</v>
      </c>
      <c r="K528" s="196">
        <v>6.22</v>
      </c>
      <c r="L528" s="185">
        <f t="shared" si="375"/>
        <v>15</v>
      </c>
      <c r="M528" s="85">
        <f t="shared" si="376"/>
        <v>17.5</v>
      </c>
      <c r="N528" s="196">
        <v>55</v>
      </c>
      <c r="O528" s="197">
        <v>63</v>
      </c>
      <c r="P528" s="186">
        <f t="shared" si="377"/>
        <v>0.87301587301587302</v>
      </c>
      <c r="Q528" s="185">
        <f t="shared" si="378"/>
        <v>4.5</v>
      </c>
      <c r="R528" s="196">
        <v>44.9</v>
      </c>
      <c r="S528" s="185">
        <f t="shared" si="379"/>
        <v>4</v>
      </c>
      <c r="T528" s="85">
        <f t="shared" si="380"/>
        <v>8.5</v>
      </c>
      <c r="U528" s="187">
        <v>23.71</v>
      </c>
      <c r="V528" s="185">
        <f t="shared" si="381"/>
        <v>6</v>
      </c>
      <c r="W528" s="196">
        <v>-6</v>
      </c>
      <c r="X528" s="185">
        <f t="shared" si="382"/>
        <v>1.25</v>
      </c>
      <c r="Y528" s="196">
        <v>7</v>
      </c>
      <c r="Z528" s="185">
        <f t="shared" si="383"/>
        <v>1.5</v>
      </c>
      <c r="AA528" s="85">
        <f t="shared" si="384"/>
        <v>8.75</v>
      </c>
      <c r="AB528" s="266">
        <v>67.819999999999993</v>
      </c>
      <c r="AC528" s="185">
        <f t="shared" si="385"/>
        <v>1</v>
      </c>
      <c r="AD528" s="86">
        <f t="shared" si="386"/>
        <v>1</v>
      </c>
      <c r="AE528" s="87">
        <f t="shared" si="387"/>
        <v>11.15</v>
      </c>
      <c r="AF528" s="88">
        <f t="shared" si="366"/>
        <v>11.15</v>
      </c>
      <c r="AG528" s="93">
        <f t="shared" ca="1" si="367"/>
        <v>306</v>
      </c>
      <c r="AH528" s="77">
        <f>IF(ISERROR(VLOOKUP(B528,'Notes Ecrit'!$A$2:$B$650,2,FALSE)),"ABI",(VLOOKUP(B528,'Notes Ecrit'!$A$2:$B$650,2,FALSE)))</f>
        <v>6.5</v>
      </c>
      <c r="AI528" s="88">
        <f t="shared" si="368"/>
        <v>6.5</v>
      </c>
      <c r="AJ528" s="94">
        <f t="shared" ca="1" si="369"/>
        <v>238</v>
      </c>
      <c r="AK528" s="307">
        <f t="shared" si="370"/>
        <v>8.8249999999999993</v>
      </c>
    </row>
    <row r="529" spans="1:42" ht="16.5" customHeight="1" thickBot="1" x14ac:dyDescent="0.3">
      <c r="A529" s="266" t="s">
        <v>1026</v>
      </c>
      <c r="B529" s="247">
        <v>21910725</v>
      </c>
      <c r="C529" s="248" t="s">
        <v>927</v>
      </c>
      <c r="D529" s="249" t="s">
        <v>177</v>
      </c>
      <c r="E529" s="380">
        <v>16</v>
      </c>
      <c r="F529" s="184">
        <f t="shared" si="371"/>
        <v>17.5</v>
      </c>
      <c r="G529" s="185">
        <f t="shared" si="372"/>
        <v>13</v>
      </c>
      <c r="H529" s="85">
        <f t="shared" si="373"/>
        <v>13</v>
      </c>
      <c r="I529" s="196" t="s">
        <v>329</v>
      </c>
      <c r="J529" s="185">
        <f t="shared" si="374"/>
        <v>0</v>
      </c>
      <c r="K529" s="196" t="s">
        <v>329</v>
      </c>
      <c r="L529" s="185">
        <f t="shared" si="375"/>
        <v>0</v>
      </c>
      <c r="M529" s="85">
        <f t="shared" si="376"/>
        <v>0</v>
      </c>
      <c r="N529" s="196" t="s">
        <v>329</v>
      </c>
      <c r="O529" s="197"/>
      <c r="P529" s="186">
        <f t="shared" si="377"/>
        <v>0</v>
      </c>
      <c r="Q529" s="185">
        <f t="shared" si="378"/>
        <v>0</v>
      </c>
      <c r="R529" s="196" t="s">
        <v>329</v>
      </c>
      <c r="S529" s="185">
        <f t="shared" si="379"/>
        <v>0</v>
      </c>
      <c r="T529" s="85">
        <f t="shared" si="380"/>
        <v>0</v>
      </c>
      <c r="U529" s="187" t="s">
        <v>329</v>
      </c>
      <c r="V529" s="185">
        <f t="shared" si="381"/>
        <v>0</v>
      </c>
      <c r="W529" s="196" t="s">
        <v>329</v>
      </c>
      <c r="X529" s="185">
        <f t="shared" si="382"/>
        <v>0</v>
      </c>
      <c r="Y529" s="196" t="s">
        <v>329</v>
      </c>
      <c r="Z529" s="185">
        <f t="shared" si="383"/>
        <v>0</v>
      </c>
      <c r="AA529" s="85">
        <f t="shared" si="384"/>
        <v>0</v>
      </c>
      <c r="AB529" s="266" t="s">
        <v>329</v>
      </c>
      <c r="AC529" s="185">
        <f t="shared" si="385"/>
        <v>0</v>
      </c>
      <c r="AD529" s="86">
        <f t="shared" si="386"/>
        <v>0</v>
      </c>
      <c r="AE529" s="87">
        <f t="shared" si="387"/>
        <v>2.6</v>
      </c>
      <c r="AF529" s="88">
        <f t="shared" si="366"/>
        <v>2.6</v>
      </c>
      <c r="AG529" s="93">
        <f t="shared" ca="1" si="367"/>
        <v>581</v>
      </c>
      <c r="AH529" s="77" t="str">
        <f>IF(ISERROR(VLOOKUP(B529,'Notes Ecrit'!$A$2:$B$650,2,FALSE)),"ABI",(VLOOKUP(B529,'Notes Ecrit'!$A$2:$B$650,2,FALSE)))</f>
        <v>ABI</v>
      </c>
      <c r="AI529" s="88">
        <f t="shared" si="368"/>
        <v>0</v>
      </c>
      <c r="AJ529" s="94">
        <f t="shared" ca="1" si="369"/>
        <v>591</v>
      </c>
      <c r="AK529" s="307" t="str">
        <f t="shared" si="370"/>
        <v>DEF</v>
      </c>
      <c r="AL529" s="207"/>
      <c r="AM529" s="207"/>
      <c r="AN529" s="207"/>
      <c r="AO529" s="207"/>
      <c r="AP529" s="207"/>
    </row>
    <row r="530" spans="1:42" s="207" customFormat="1" ht="16.5" customHeight="1" thickBot="1" x14ac:dyDescent="0.3">
      <c r="A530" s="266" t="s">
        <v>1026</v>
      </c>
      <c r="B530" s="247">
        <v>21908570</v>
      </c>
      <c r="C530" s="248" t="s">
        <v>928</v>
      </c>
      <c r="D530" s="249" t="s">
        <v>248</v>
      </c>
      <c r="E530" s="380">
        <v>17</v>
      </c>
      <c r="F530" s="184">
        <f t="shared" si="371"/>
        <v>18</v>
      </c>
      <c r="G530" s="185">
        <f t="shared" si="372"/>
        <v>14</v>
      </c>
      <c r="H530" s="85">
        <f t="shared" si="373"/>
        <v>14</v>
      </c>
      <c r="I530" s="196">
        <v>3.08</v>
      </c>
      <c r="J530" s="185">
        <f t="shared" si="374"/>
        <v>19</v>
      </c>
      <c r="K530" s="196">
        <v>6.69</v>
      </c>
      <c r="L530" s="185">
        <f t="shared" si="375"/>
        <v>12</v>
      </c>
      <c r="M530" s="85">
        <f t="shared" si="376"/>
        <v>15.5</v>
      </c>
      <c r="N530" s="196">
        <v>58</v>
      </c>
      <c r="O530" s="197">
        <v>63</v>
      </c>
      <c r="P530" s="186">
        <f t="shared" si="377"/>
        <v>0.92063492063492058</v>
      </c>
      <c r="Q530" s="185">
        <f t="shared" si="378"/>
        <v>5</v>
      </c>
      <c r="R530" s="196">
        <v>49.7</v>
      </c>
      <c r="S530" s="185">
        <f t="shared" si="379"/>
        <v>5.5</v>
      </c>
      <c r="T530" s="85">
        <f t="shared" si="380"/>
        <v>10.5</v>
      </c>
      <c r="U530" s="410">
        <v>28.45</v>
      </c>
      <c r="V530" s="185">
        <f t="shared" si="381"/>
        <v>3.75</v>
      </c>
      <c r="W530" s="196">
        <v>3</v>
      </c>
      <c r="X530" s="185">
        <f t="shared" si="382"/>
        <v>3.25</v>
      </c>
      <c r="Y530" s="196">
        <v>10</v>
      </c>
      <c r="Z530" s="185">
        <f t="shared" si="383"/>
        <v>0</v>
      </c>
      <c r="AA530" s="85">
        <f t="shared" si="384"/>
        <v>7</v>
      </c>
      <c r="AB530" s="266">
        <v>48.08</v>
      </c>
      <c r="AC530" s="185">
        <f t="shared" si="385"/>
        <v>6</v>
      </c>
      <c r="AD530" s="86">
        <f t="shared" si="386"/>
        <v>6</v>
      </c>
      <c r="AE530" s="87">
        <f t="shared" si="387"/>
        <v>10.6</v>
      </c>
      <c r="AF530" s="88">
        <f t="shared" si="366"/>
        <v>10.6</v>
      </c>
      <c r="AG530" s="93">
        <f t="shared" ca="1" si="367"/>
        <v>368</v>
      </c>
      <c r="AH530" s="77">
        <f>IF(ISERROR(VLOOKUP(B530,'Notes Ecrit'!$A$2:$B$650,2,FALSE)),"ABI",(VLOOKUP(B530,'Notes Ecrit'!$A$2:$B$650,2,FALSE)))</f>
        <v>5.5</v>
      </c>
      <c r="AI530" s="88">
        <f t="shared" si="368"/>
        <v>5.5</v>
      </c>
      <c r="AJ530" s="94">
        <f t="shared" ca="1" si="369"/>
        <v>353</v>
      </c>
      <c r="AK530" s="307">
        <f t="shared" si="370"/>
        <v>8.0500000000000007</v>
      </c>
      <c r="AL530" s="26"/>
      <c r="AM530" s="26"/>
      <c r="AN530" s="26"/>
      <c r="AO530" s="26"/>
      <c r="AP530" s="26"/>
    </row>
    <row r="531" spans="1:42" ht="16.5" hidden="1" customHeight="1" thickBot="1" x14ac:dyDescent="0.3">
      <c r="A531" s="266" t="s">
        <v>1026</v>
      </c>
      <c r="B531" s="247">
        <v>21908075</v>
      </c>
      <c r="C531" s="248" t="s">
        <v>923</v>
      </c>
      <c r="D531" s="249" t="s">
        <v>924</v>
      </c>
      <c r="E531" s="196" t="s">
        <v>329</v>
      </c>
      <c r="F531" s="184" t="str">
        <f t="shared" si="371"/>
        <v>ABI</v>
      </c>
      <c r="G531" s="185">
        <f t="shared" si="372"/>
        <v>0</v>
      </c>
      <c r="H531" s="85">
        <f t="shared" si="373"/>
        <v>0</v>
      </c>
      <c r="I531" s="196" t="s">
        <v>329</v>
      </c>
      <c r="J531" s="185">
        <f t="shared" si="374"/>
        <v>0</v>
      </c>
      <c r="K531" s="196" t="s">
        <v>329</v>
      </c>
      <c r="L531" s="185">
        <f t="shared" si="375"/>
        <v>0</v>
      </c>
      <c r="M531" s="85">
        <f t="shared" si="376"/>
        <v>0</v>
      </c>
      <c r="N531" s="196" t="s">
        <v>329</v>
      </c>
      <c r="O531" s="197"/>
      <c r="P531" s="186">
        <f t="shared" si="377"/>
        <v>0</v>
      </c>
      <c r="Q531" s="185">
        <f t="shared" si="378"/>
        <v>0</v>
      </c>
      <c r="R531" s="196" t="s">
        <v>329</v>
      </c>
      <c r="S531" s="185">
        <f t="shared" si="379"/>
        <v>0</v>
      </c>
      <c r="T531" s="85">
        <f t="shared" si="380"/>
        <v>0</v>
      </c>
      <c r="U531" s="187" t="s">
        <v>329</v>
      </c>
      <c r="V531" s="185">
        <f t="shared" si="381"/>
        <v>0</v>
      </c>
      <c r="W531" s="196" t="s">
        <v>329</v>
      </c>
      <c r="X531" s="185">
        <f t="shared" si="382"/>
        <v>0</v>
      </c>
      <c r="Y531" s="196" t="s">
        <v>329</v>
      </c>
      <c r="Z531" s="185">
        <f t="shared" si="383"/>
        <v>0</v>
      </c>
      <c r="AA531" s="85">
        <f t="shared" si="384"/>
        <v>0</v>
      </c>
      <c r="AB531" s="266" t="s">
        <v>329</v>
      </c>
      <c r="AC531" s="185">
        <f t="shared" si="385"/>
        <v>0</v>
      </c>
      <c r="AD531" s="86">
        <f t="shared" si="386"/>
        <v>0</v>
      </c>
      <c r="AE531" s="87">
        <f t="shared" si="387"/>
        <v>0</v>
      </c>
      <c r="AF531" s="88">
        <f t="shared" si="366"/>
        <v>0</v>
      </c>
      <c r="AG531" s="93">
        <f t="shared" ca="1" si="367"/>
        <v>584</v>
      </c>
      <c r="AH531" s="77">
        <f>IF(ISERROR(VLOOKUP(B531,'Notes Ecrit'!$A$2:$B$650,2,FALSE)),"ABI",(VLOOKUP(B531,'Notes Ecrit'!$A$2:$B$650,2,FALSE)))</f>
        <v>5.5</v>
      </c>
      <c r="AI531" s="88">
        <f t="shared" si="368"/>
        <v>5.5</v>
      </c>
      <c r="AJ531" s="94">
        <f t="shared" ca="1" si="369"/>
        <v>353</v>
      </c>
      <c r="AK531" s="307">
        <f t="shared" si="370"/>
        <v>2.75</v>
      </c>
    </row>
    <row r="532" spans="1:42" ht="16.5" customHeight="1" thickBot="1" x14ac:dyDescent="0.3">
      <c r="A532" s="266" t="s">
        <v>1026</v>
      </c>
      <c r="B532" s="247">
        <v>21911417</v>
      </c>
      <c r="C532" s="248" t="s">
        <v>929</v>
      </c>
      <c r="D532" s="249" t="s">
        <v>156</v>
      </c>
      <c r="E532" s="196">
        <v>17</v>
      </c>
      <c r="F532" s="184">
        <f t="shared" si="371"/>
        <v>18</v>
      </c>
      <c r="G532" s="185">
        <f t="shared" si="372"/>
        <v>14</v>
      </c>
      <c r="H532" s="85">
        <f t="shared" si="373"/>
        <v>14</v>
      </c>
      <c r="I532" s="196">
        <v>3.3</v>
      </c>
      <c r="J532" s="185">
        <f t="shared" si="374"/>
        <v>15</v>
      </c>
      <c r="K532" s="196">
        <v>6.91</v>
      </c>
      <c r="L532" s="185">
        <f t="shared" si="375"/>
        <v>10</v>
      </c>
      <c r="M532" s="85">
        <f t="shared" si="376"/>
        <v>12.5</v>
      </c>
      <c r="N532" s="196">
        <v>46</v>
      </c>
      <c r="O532" s="197">
        <v>72</v>
      </c>
      <c r="P532" s="186">
        <f t="shared" si="377"/>
        <v>0.63888888888888884</v>
      </c>
      <c r="Q532" s="185">
        <f t="shared" si="378"/>
        <v>3.5</v>
      </c>
      <c r="R532" s="196">
        <v>49.6</v>
      </c>
      <c r="S532" s="185">
        <f t="shared" si="379"/>
        <v>5.5</v>
      </c>
      <c r="T532" s="85">
        <f t="shared" si="380"/>
        <v>9</v>
      </c>
      <c r="U532" s="187">
        <v>28.46</v>
      </c>
      <c r="V532" s="185">
        <f t="shared" si="381"/>
        <v>3.75</v>
      </c>
      <c r="W532" s="196">
        <v>-18</v>
      </c>
      <c r="X532" s="185">
        <f t="shared" si="382"/>
        <v>0</v>
      </c>
      <c r="Y532" s="196">
        <v>9</v>
      </c>
      <c r="Z532" s="185">
        <f t="shared" si="383"/>
        <v>0.5</v>
      </c>
      <c r="AA532" s="85">
        <f t="shared" si="384"/>
        <v>4.25</v>
      </c>
      <c r="AB532" s="266">
        <v>46.86</v>
      </c>
      <c r="AC532" s="185">
        <f t="shared" si="385"/>
        <v>7</v>
      </c>
      <c r="AD532" s="86">
        <f t="shared" si="386"/>
        <v>7</v>
      </c>
      <c r="AE532" s="87">
        <f t="shared" si="387"/>
        <v>9.35</v>
      </c>
      <c r="AF532" s="88">
        <f t="shared" si="366"/>
        <v>9.35</v>
      </c>
      <c r="AG532" s="93">
        <f t="shared" ca="1" si="367"/>
        <v>473</v>
      </c>
      <c r="AH532" s="77">
        <f>IF(ISERROR(VLOOKUP(B532,'Notes Ecrit'!$A$2:$B$650,2,FALSE)),"ABI",(VLOOKUP(B532,'Notes Ecrit'!$A$2:$B$650,2,FALSE)))</f>
        <v>7.5</v>
      </c>
      <c r="AI532" s="88">
        <f t="shared" si="368"/>
        <v>7.5</v>
      </c>
      <c r="AJ532" s="94">
        <f t="shared" ca="1" si="369"/>
        <v>137</v>
      </c>
      <c r="AK532" s="307">
        <f t="shared" si="370"/>
        <v>8.4250000000000007</v>
      </c>
      <c r="AL532" s="209"/>
      <c r="AM532" s="209"/>
      <c r="AN532" s="209"/>
      <c r="AO532" s="209"/>
      <c r="AP532" s="209"/>
    </row>
    <row r="533" spans="1:42" ht="16.5" customHeight="1" thickBot="1" x14ac:dyDescent="0.3">
      <c r="A533" s="266" t="s">
        <v>74</v>
      </c>
      <c r="B533" s="247">
        <v>21812346</v>
      </c>
      <c r="C533" s="248" t="s">
        <v>301</v>
      </c>
      <c r="D533" s="249" t="s">
        <v>187</v>
      </c>
      <c r="E533" s="196">
        <v>10</v>
      </c>
      <c r="F533" s="184">
        <f t="shared" si="371"/>
        <v>14.5</v>
      </c>
      <c r="G533" s="185">
        <f t="shared" si="372"/>
        <v>10</v>
      </c>
      <c r="H533" s="85">
        <f t="shared" si="373"/>
        <v>10</v>
      </c>
      <c r="I533" s="196">
        <v>3.74</v>
      </c>
      <c r="J533" s="185">
        <f t="shared" si="374"/>
        <v>12</v>
      </c>
      <c r="K533" s="196">
        <v>8.52</v>
      </c>
      <c r="L533" s="185">
        <f t="shared" si="375"/>
        <v>5</v>
      </c>
      <c r="M533" s="85">
        <f t="shared" si="376"/>
        <v>8.5</v>
      </c>
      <c r="N533" s="196">
        <v>36</v>
      </c>
      <c r="O533" s="197">
        <v>68</v>
      </c>
      <c r="P533" s="186">
        <f t="shared" si="377"/>
        <v>0.52941176470588236</v>
      </c>
      <c r="Q533" s="185">
        <f t="shared" si="378"/>
        <v>5</v>
      </c>
      <c r="R533" s="196">
        <v>27</v>
      </c>
      <c r="S533" s="185">
        <f t="shared" si="379"/>
        <v>4</v>
      </c>
      <c r="T533" s="85">
        <f t="shared" si="380"/>
        <v>9</v>
      </c>
      <c r="U533" s="187">
        <v>28.07</v>
      </c>
      <c r="V533" s="185">
        <f t="shared" si="381"/>
        <v>4.75</v>
      </c>
      <c r="W533" s="196">
        <v>10</v>
      </c>
      <c r="X533" s="185">
        <f t="shared" si="382"/>
        <v>4</v>
      </c>
      <c r="Y533" s="196">
        <v>4</v>
      </c>
      <c r="Z533" s="185">
        <f t="shared" si="383"/>
        <v>3</v>
      </c>
      <c r="AA533" s="85">
        <f t="shared" si="384"/>
        <v>11.75</v>
      </c>
      <c r="AB533" s="266">
        <v>48.89</v>
      </c>
      <c r="AC533" s="185">
        <f t="shared" si="385"/>
        <v>9</v>
      </c>
      <c r="AD533" s="86">
        <f t="shared" si="386"/>
        <v>9</v>
      </c>
      <c r="AE533" s="87">
        <f t="shared" si="387"/>
        <v>9.65</v>
      </c>
      <c r="AF533" s="88">
        <f t="shared" si="366"/>
        <v>9.65</v>
      </c>
      <c r="AG533" s="93">
        <f t="shared" ca="1" si="367"/>
        <v>454</v>
      </c>
      <c r="AH533" s="77">
        <f>IF(ISERROR(VLOOKUP(B533,'Notes Ecrit'!$A$2:$B$650,2,FALSE)),"ABI",(VLOOKUP(B533,'Notes Ecrit'!$A$2:$B$650,2,FALSE)))</f>
        <v>8.5</v>
      </c>
      <c r="AI533" s="88">
        <f t="shared" si="368"/>
        <v>8.5</v>
      </c>
      <c r="AJ533" s="94">
        <f t="shared" ca="1" si="369"/>
        <v>83</v>
      </c>
      <c r="AK533" s="307">
        <f t="shared" si="370"/>
        <v>9.0749999999999993</v>
      </c>
    </row>
    <row r="534" spans="1:42" ht="16.5" customHeight="1" thickBot="1" x14ac:dyDescent="0.3">
      <c r="A534" s="266" t="s">
        <v>1026</v>
      </c>
      <c r="B534" s="247">
        <v>21912748</v>
      </c>
      <c r="C534" s="248" t="s">
        <v>930</v>
      </c>
      <c r="D534" s="249" t="s">
        <v>737</v>
      </c>
      <c r="E534" s="196">
        <v>16</v>
      </c>
      <c r="F534" s="184">
        <f t="shared" si="371"/>
        <v>17.5</v>
      </c>
      <c r="G534" s="185">
        <f t="shared" si="372"/>
        <v>13</v>
      </c>
      <c r="H534" s="85">
        <f t="shared" si="373"/>
        <v>13</v>
      </c>
      <c r="I534" s="196" t="s">
        <v>1025</v>
      </c>
      <c r="J534" s="185" t="str">
        <f t="shared" si="374"/>
        <v>DSP</v>
      </c>
      <c r="K534" s="196" t="s">
        <v>1025</v>
      </c>
      <c r="L534" s="185" t="str">
        <f t="shared" si="375"/>
        <v>DSP</v>
      </c>
      <c r="M534" s="85" t="str">
        <f t="shared" si="376"/>
        <v>DSP</v>
      </c>
      <c r="N534" s="196">
        <v>65</v>
      </c>
      <c r="O534" s="197">
        <v>70</v>
      </c>
      <c r="P534" s="186">
        <f t="shared" si="377"/>
        <v>0.9285714285714286</v>
      </c>
      <c r="Q534" s="185">
        <f t="shared" si="378"/>
        <v>5</v>
      </c>
      <c r="R534" s="196">
        <v>38.6</v>
      </c>
      <c r="S534" s="185">
        <f t="shared" si="379"/>
        <v>2.5</v>
      </c>
      <c r="T534" s="85">
        <f t="shared" si="380"/>
        <v>7.5</v>
      </c>
      <c r="U534" s="187" t="s">
        <v>1025</v>
      </c>
      <c r="V534" s="185" t="str">
        <f t="shared" si="381"/>
        <v>DSP</v>
      </c>
      <c r="W534" s="196">
        <v>0</v>
      </c>
      <c r="X534" s="185">
        <f t="shared" si="382"/>
        <v>2.5</v>
      </c>
      <c r="Y534" s="196">
        <v>4</v>
      </c>
      <c r="Z534" s="185">
        <f t="shared" si="383"/>
        <v>3</v>
      </c>
      <c r="AA534" s="85">
        <f t="shared" si="384"/>
        <v>11</v>
      </c>
      <c r="AB534" s="266">
        <v>36.770000000000003</v>
      </c>
      <c r="AC534" s="185">
        <f t="shared" si="385"/>
        <v>12</v>
      </c>
      <c r="AD534" s="86">
        <f t="shared" si="386"/>
        <v>12</v>
      </c>
      <c r="AE534" s="87">
        <f t="shared" si="387"/>
        <v>10.875</v>
      </c>
      <c r="AF534" s="88">
        <f t="shared" si="366"/>
        <v>10.875</v>
      </c>
      <c r="AG534" s="93">
        <f t="shared" ca="1" si="367"/>
        <v>344</v>
      </c>
      <c r="AH534" s="77">
        <f>IF(ISERROR(VLOOKUP(B534,'Notes Ecrit'!$A$2:$B$650,2,FALSE)),"ABI",(VLOOKUP(B534,'Notes Ecrit'!$A$2:$B$650,2,FALSE)))</f>
        <v>8</v>
      </c>
      <c r="AI534" s="88">
        <f t="shared" si="368"/>
        <v>8</v>
      </c>
      <c r="AJ534" s="94">
        <f t="shared" ca="1" si="369"/>
        <v>109</v>
      </c>
      <c r="AK534" s="307">
        <f t="shared" si="370"/>
        <v>9.4375</v>
      </c>
    </row>
    <row r="535" spans="1:42" s="198" customFormat="1" ht="16.5" customHeight="1" thickBot="1" x14ac:dyDescent="0.3">
      <c r="A535" s="266" t="s">
        <v>74</v>
      </c>
      <c r="B535" s="247">
        <v>21902128</v>
      </c>
      <c r="C535" s="248" t="s">
        <v>931</v>
      </c>
      <c r="D535" s="249" t="s">
        <v>199</v>
      </c>
      <c r="E535" s="196">
        <v>10</v>
      </c>
      <c r="F535" s="184">
        <f t="shared" si="371"/>
        <v>14.5</v>
      </c>
      <c r="G535" s="185">
        <f t="shared" si="372"/>
        <v>10</v>
      </c>
      <c r="H535" s="85">
        <f t="shared" si="373"/>
        <v>10</v>
      </c>
      <c r="I535" s="196">
        <v>3.63</v>
      </c>
      <c r="J535" s="185">
        <f t="shared" si="374"/>
        <v>14</v>
      </c>
      <c r="K535" s="196">
        <v>7.86</v>
      </c>
      <c r="L535" s="185">
        <f t="shared" si="375"/>
        <v>10</v>
      </c>
      <c r="M535" s="85">
        <f t="shared" si="376"/>
        <v>12</v>
      </c>
      <c r="N535" s="196">
        <v>29</v>
      </c>
      <c r="O535" s="197">
        <v>56</v>
      </c>
      <c r="P535" s="186">
        <f t="shared" si="377"/>
        <v>0.5178571428571429</v>
      </c>
      <c r="Q535" s="185">
        <f t="shared" si="378"/>
        <v>5</v>
      </c>
      <c r="R535" s="196">
        <v>31.3</v>
      </c>
      <c r="S535" s="185">
        <f t="shared" si="379"/>
        <v>5</v>
      </c>
      <c r="T535" s="85">
        <f t="shared" si="380"/>
        <v>10</v>
      </c>
      <c r="U535" s="187">
        <v>28.76</v>
      </c>
      <c r="V535" s="185">
        <f t="shared" si="381"/>
        <v>4.5</v>
      </c>
      <c r="W535" s="196">
        <v>6</v>
      </c>
      <c r="X535" s="185">
        <f t="shared" si="382"/>
        <v>3.5</v>
      </c>
      <c r="Y535" s="196">
        <v>10</v>
      </c>
      <c r="Z535" s="185">
        <f t="shared" si="383"/>
        <v>0</v>
      </c>
      <c r="AA535" s="85">
        <f t="shared" si="384"/>
        <v>8</v>
      </c>
      <c r="AB535" s="266">
        <v>51.7</v>
      </c>
      <c r="AC535" s="185">
        <f t="shared" si="385"/>
        <v>8</v>
      </c>
      <c r="AD535" s="86">
        <f t="shared" si="386"/>
        <v>8</v>
      </c>
      <c r="AE535" s="87">
        <f t="shared" si="387"/>
        <v>9.6</v>
      </c>
      <c r="AF535" s="88">
        <f t="shared" si="366"/>
        <v>9.6</v>
      </c>
      <c r="AG535" s="93">
        <f t="shared" ca="1" si="367"/>
        <v>458</v>
      </c>
      <c r="AH535" s="77">
        <f>IF(ISERROR(VLOOKUP(B535,'Notes Ecrit'!$A$2:$B$650,2,FALSE)),"ABI",(VLOOKUP(B535,'Notes Ecrit'!$A$2:$B$650,2,FALSE)))</f>
        <v>7.5</v>
      </c>
      <c r="AI535" s="88">
        <f t="shared" si="368"/>
        <v>7.5</v>
      </c>
      <c r="AJ535" s="94">
        <f t="shared" ca="1" si="369"/>
        <v>137</v>
      </c>
      <c r="AK535" s="307">
        <f t="shared" si="370"/>
        <v>8.5500000000000007</v>
      </c>
      <c r="AL535" s="26"/>
      <c r="AM535" s="26"/>
      <c r="AN535" s="26"/>
      <c r="AO535" s="26"/>
      <c r="AP535" s="26"/>
    </row>
    <row r="536" spans="1:42" ht="16.5" customHeight="1" thickBot="1" x14ac:dyDescent="0.3">
      <c r="A536" s="266" t="s">
        <v>1026</v>
      </c>
      <c r="B536" s="247">
        <v>21909938</v>
      </c>
      <c r="C536" s="248" t="s">
        <v>934</v>
      </c>
      <c r="D536" s="249" t="s">
        <v>269</v>
      </c>
      <c r="E536" s="196">
        <v>15</v>
      </c>
      <c r="F536" s="184">
        <f t="shared" si="371"/>
        <v>17</v>
      </c>
      <c r="G536" s="185">
        <f t="shared" si="372"/>
        <v>12</v>
      </c>
      <c r="H536" s="85">
        <f t="shared" si="373"/>
        <v>12</v>
      </c>
      <c r="I536" s="196">
        <v>3.26</v>
      </c>
      <c r="J536" s="185">
        <f t="shared" si="374"/>
        <v>16</v>
      </c>
      <c r="K536" s="196">
        <v>6.81</v>
      </c>
      <c r="L536" s="185">
        <f t="shared" si="375"/>
        <v>11</v>
      </c>
      <c r="M536" s="85">
        <f t="shared" si="376"/>
        <v>13.5</v>
      </c>
      <c r="N536" s="196">
        <v>70</v>
      </c>
      <c r="O536" s="197">
        <v>63</v>
      </c>
      <c r="P536" s="186">
        <f t="shared" si="377"/>
        <v>1.1111111111111112</v>
      </c>
      <c r="Q536" s="185">
        <f t="shared" si="378"/>
        <v>6</v>
      </c>
      <c r="R536" s="196">
        <v>47.7</v>
      </c>
      <c r="S536" s="185">
        <f t="shared" si="379"/>
        <v>5</v>
      </c>
      <c r="T536" s="85">
        <f t="shared" si="380"/>
        <v>11</v>
      </c>
      <c r="U536" s="187">
        <v>24.82</v>
      </c>
      <c r="V536" s="185">
        <f t="shared" si="381"/>
        <v>5.5</v>
      </c>
      <c r="W536" s="196">
        <v>-10</v>
      </c>
      <c r="X536" s="185">
        <f t="shared" si="382"/>
        <v>0.75</v>
      </c>
      <c r="Y536" s="196">
        <v>1</v>
      </c>
      <c r="Z536" s="185">
        <f t="shared" si="383"/>
        <v>4.5</v>
      </c>
      <c r="AA536" s="85">
        <f t="shared" si="384"/>
        <v>10.75</v>
      </c>
      <c r="AB536" s="266">
        <v>38.630000000000003</v>
      </c>
      <c r="AC536" s="185">
        <f t="shared" si="385"/>
        <v>11</v>
      </c>
      <c r="AD536" s="86">
        <f t="shared" si="386"/>
        <v>11</v>
      </c>
      <c r="AE536" s="87">
        <f t="shared" si="387"/>
        <v>11.65</v>
      </c>
      <c r="AF536" s="88">
        <f t="shared" si="366"/>
        <v>11.65</v>
      </c>
      <c r="AG536" s="93">
        <f t="shared" ca="1" si="367"/>
        <v>235</v>
      </c>
      <c r="AH536" s="77">
        <f>IF(ISERROR(VLOOKUP(B536,'Notes Ecrit'!$A$2:$B$650,2,FALSE)),"ABI",(VLOOKUP(B536,'Notes Ecrit'!$A$2:$B$650,2,FALSE)))</f>
        <v>4</v>
      </c>
      <c r="AI536" s="88">
        <f t="shared" si="368"/>
        <v>4</v>
      </c>
      <c r="AJ536" s="94">
        <f t="shared" ca="1" si="369"/>
        <v>489</v>
      </c>
      <c r="AK536" s="307">
        <f t="shared" si="370"/>
        <v>7.8250000000000002</v>
      </c>
      <c r="AL536" s="209"/>
      <c r="AM536" s="209"/>
      <c r="AN536" s="209"/>
      <c r="AO536" s="209"/>
      <c r="AP536" s="209"/>
    </row>
    <row r="537" spans="1:42" ht="16.5" customHeight="1" thickBot="1" x14ac:dyDescent="0.3">
      <c r="A537" s="266" t="s">
        <v>1026</v>
      </c>
      <c r="B537" s="241">
        <v>21909612</v>
      </c>
      <c r="C537" s="242" t="s">
        <v>935</v>
      </c>
      <c r="D537" s="243" t="s">
        <v>288</v>
      </c>
      <c r="E537" s="196">
        <v>20</v>
      </c>
      <c r="F537" s="184">
        <f t="shared" si="371"/>
        <v>19.5</v>
      </c>
      <c r="G537" s="185">
        <f t="shared" si="372"/>
        <v>17</v>
      </c>
      <c r="H537" s="85">
        <f t="shared" si="373"/>
        <v>17</v>
      </c>
      <c r="I537" s="196">
        <v>3.04</v>
      </c>
      <c r="J537" s="185">
        <f t="shared" si="374"/>
        <v>20</v>
      </c>
      <c r="K537" s="196">
        <v>6.41</v>
      </c>
      <c r="L537" s="185">
        <f t="shared" si="375"/>
        <v>14</v>
      </c>
      <c r="M537" s="85">
        <f t="shared" si="376"/>
        <v>17</v>
      </c>
      <c r="N537" s="196">
        <v>43.5</v>
      </c>
      <c r="O537" s="197">
        <v>62</v>
      </c>
      <c r="P537" s="186">
        <f t="shared" si="377"/>
        <v>0.70161290322580649</v>
      </c>
      <c r="Q537" s="185">
        <f t="shared" si="378"/>
        <v>4</v>
      </c>
      <c r="R537" s="196">
        <v>45.5</v>
      </c>
      <c r="S537" s="185">
        <f t="shared" si="379"/>
        <v>4.5</v>
      </c>
      <c r="T537" s="85">
        <f t="shared" si="380"/>
        <v>8.5</v>
      </c>
      <c r="U537" s="187">
        <v>22.5</v>
      </c>
      <c r="V537" s="185">
        <f t="shared" si="381"/>
        <v>6.5</v>
      </c>
      <c r="W537" s="196">
        <v>2</v>
      </c>
      <c r="X537" s="185">
        <f t="shared" si="382"/>
        <v>3</v>
      </c>
      <c r="Y537" s="196">
        <v>4</v>
      </c>
      <c r="Z537" s="185">
        <f t="shared" si="383"/>
        <v>3</v>
      </c>
      <c r="AA537" s="85">
        <f t="shared" si="384"/>
        <v>12.5</v>
      </c>
      <c r="AB537" s="266">
        <v>31.82</v>
      </c>
      <c r="AC537" s="185">
        <f t="shared" si="385"/>
        <v>15</v>
      </c>
      <c r="AD537" s="86">
        <f t="shared" si="386"/>
        <v>15</v>
      </c>
      <c r="AE537" s="87">
        <f t="shared" si="387"/>
        <v>14</v>
      </c>
      <c r="AF537" s="88">
        <f t="shared" si="366"/>
        <v>14</v>
      </c>
      <c r="AG537" s="93">
        <f t="shared" ca="1" si="367"/>
        <v>19</v>
      </c>
      <c r="AH537" s="77">
        <f>IF(ISERROR(VLOOKUP(B537,'Notes Ecrit'!$A$2:$B$650,2,FALSE)),"ABI",(VLOOKUP(B537,'Notes Ecrit'!$A$2:$B$650,2,FALSE)))</f>
        <v>7</v>
      </c>
      <c r="AI537" s="88">
        <f t="shared" si="368"/>
        <v>7</v>
      </c>
      <c r="AJ537" s="94">
        <f t="shared" ca="1" si="369"/>
        <v>183</v>
      </c>
      <c r="AK537" s="307">
        <f t="shared" si="370"/>
        <v>10.5</v>
      </c>
      <c r="AL537" s="207"/>
      <c r="AM537" s="207"/>
      <c r="AN537" s="207"/>
      <c r="AO537" s="207"/>
      <c r="AP537" s="207"/>
    </row>
    <row r="538" spans="1:42" ht="16.5" customHeight="1" thickBot="1" x14ac:dyDescent="0.3">
      <c r="A538" s="266" t="s">
        <v>74</v>
      </c>
      <c r="B538" s="247">
        <v>21905202</v>
      </c>
      <c r="C538" s="248" t="s">
        <v>936</v>
      </c>
      <c r="D538" s="249" t="s">
        <v>500</v>
      </c>
      <c r="E538" s="196">
        <v>13</v>
      </c>
      <c r="F538" s="184">
        <f t="shared" si="371"/>
        <v>16</v>
      </c>
      <c r="G538" s="185">
        <f t="shared" si="372"/>
        <v>13</v>
      </c>
      <c r="H538" s="85">
        <f t="shared" si="373"/>
        <v>13</v>
      </c>
      <c r="I538" s="196">
        <v>3.66</v>
      </c>
      <c r="J538" s="185">
        <f t="shared" si="374"/>
        <v>14</v>
      </c>
      <c r="K538" s="196">
        <v>7.91</v>
      </c>
      <c r="L538" s="185">
        <f t="shared" si="375"/>
        <v>10</v>
      </c>
      <c r="M538" s="85">
        <f t="shared" si="376"/>
        <v>12</v>
      </c>
      <c r="N538" s="196">
        <v>43</v>
      </c>
      <c r="O538" s="197">
        <v>52.5</v>
      </c>
      <c r="P538" s="186">
        <f t="shared" si="377"/>
        <v>0.81904761904761902</v>
      </c>
      <c r="Q538" s="185">
        <f t="shared" si="378"/>
        <v>7</v>
      </c>
      <c r="R538" s="196">
        <v>35.6</v>
      </c>
      <c r="S538" s="185">
        <f t="shared" si="379"/>
        <v>6</v>
      </c>
      <c r="T538" s="85">
        <f t="shared" si="380"/>
        <v>13</v>
      </c>
      <c r="U538" s="187">
        <v>29.55</v>
      </c>
      <c r="V538" s="185">
        <f t="shared" si="381"/>
        <v>4</v>
      </c>
      <c r="W538" s="196">
        <v>10</v>
      </c>
      <c r="X538" s="185">
        <f t="shared" si="382"/>
        <v>4</v>
      </c>
      <c r="Y538" s="196">
        <v>0</v>
      </c>
      <c r="Z538" s="185">
        <f t="shared" si="383"/>
        <v>5</v>
      </c>
      <c r="AA538" s="85">
        <f t="shared" si="384"/>
        <v>13</v>
      </c>
      <c r="AB538" s="266">
        <v>50.59</v>
      </c>
      <c r="AC538" s="185">
        <f t="shared" si="385"/>
        <v>8</v>
      </c>
      <c r="AD538" s="86">
        <f t="shared" si="386"/>
        <v>8</v>
      </c>
      <c r="AE538" s="87">
        <f t="shared" si="387"/>
        <v>11.8</v>
      </c>
      <c r="AF538" s="88">
        <f t="shared" si="366"/>
        <v>11.8</v>
      </c>
      <c r="AG538" s="93">
        <f t="shared" ca="1" si="367"/>
        <v>213</v>
      </c>
      <c r="AH538" s="77">
        <f>IF(ISERROR(VLOOKUP(B538,'Notes Ecrit'!$A$2:$B$650,2,FALSE)),"ABI",(VLOOKUP(B538,'Notes Ecrit'!$A$2:$B$650,2,FALSE)))</f>
        <v>9</v>
      </c>
      <c r="AI538" s="88">
        <f t="shared" si="368"/>
        <v>9</v>
      </c>
      <c r="AJ538" s="94">
        <f t="shared" ca="1" si="369"/>
        <v>58</v>
      </c>
      <c r="AK538" s="307">
        <f t="shared" si="370"/>
        <v>10.4</v>
      </c>
    </row>
    <row r="539" spans="1:42" ht="16.5" customHeight="1" thickBot="1" x14ac:dyDescent="0.3">
      <c r="A539" s="266" t="s">
        <v>74</v>
      </c>
      <c r="B539" s="247">
        <v>21901931</v>
      </c>
      <c r="C539" s="500" t="s">
        <v>937</v>
      </c>
      <c r="D539" s="249" t="s">
        <v>30</v>
      </c>
      <c r="E539" s="196">
        <v>12</v>
      </c>
      <c r="F539" s="184">
        <f t="shared" si="371"/>
        <v>15.5</v>
      </c>
      <c r="G539" s="185">
        <f t="shared" si="372"/>
        <v>12</v>
      </c>
      <c r="H539" s="85">
        <f t="shared" si="373"/>
        <v>12</v>
      </c>
      <c r="I539" s="196">
        <v>3.41</v>
      </c>
      <c r="J539" s="185">
        <f t="shared" si="374"/>
        <v>18</v>
      </c>
      <c r="K539" s="196">
        <v>7.39</v>
      </c>
      <c r="L539" s="185">
        <f t="shared" si="375"/>
        <v>13</v>
      </c>
      <c r="M539" s="85">
        <f t="shared" si="376"/>
        <v>15.5</v>
      </c>
      <c r="N539" s="196">
        <v>29</v>
      </c>
      <c r="O539" s="197">
        <v>57</v>
      </c>
      <c r="P539" s="186">
        <f t="shared" si="377"/>
        <v>0.50877192982456143</v>
      </c>
      <c r="Q539" s="185">
        <f t="shared" si="378"/>
        <v>5</v>
      </c>
      <c r="R539" s="196">
        <v>33.9</v>
      </c>
      <c r="S539" s="185">
        <f t="shared" si="379"/>
        <v>5.5</v>
      </c>
      <c r="T539" s="85">
        <f t="shared" si="380"/>
        <v>10.5</v>
      </c>
      <c r="U539" s="187">
        <v>29.03</v>
      </c>
      <c r="V539" s="185">
        <f t="shared" si="381"/>
        <v>4.25</v>
      </c>
      <c r="W539" s="380">
        <v>-1</v>
      </c>
      <c r="X539" s="185">
        <f t="shared" si="382"/>
        <v>2.25</v>
      </c>
      <c r="Y539" s="196">
        <v>1</v>
      </c>
      <c r="Z539" s="185">
        <f t="shared" si="383"/>
        <v>4.5</v>
      </c>
      <c r="AA539" s="85">
        <f t="shared" si="384"/>
        <v>11</v>
      </c>
      <c r="AB539" s="266">
        <v>61</v>
      </c>
      <c r="AC539" s="185">
        <f t="shared" si="385"/>
        <v>4</v>
      </c>
      <c r="AD539" s="86">
        <f t="shared" si="386"/>
        <v>4</v>
      </c>
      <c r="AE539" s="87">
        <f t="shared" si="387"/>
        <v>10.6</v>
      </c>
      <c r="AF539" s="88">
        <f t="shared" si="366"/>
        <v>10.6</v>
      </c>
      <c r="AG539" s="93">
        <f t="shared" ca="1" si="367"/>
        <v>368</v>
      </c>
      <c r="AH539" s="77">
        <f>IF(ISERROR(VLOOKUP(B539,'Notes Ecrit'!$A$2:$B$650,2,FALSE)),"ABI",(VLOOKUP(B539,'Notes Ecrit'!$A$2:$B$650,2,FALSE)))</f>
        <v>9</v>
      </c>
      <c r="AI539" s="88">
        <f t="shared" si="368"/>
        <v>9</v>
      </c>
      <c r="AJ539" s="94">
        <f t="shared" ca="1" si="369"/>
        <v>58</v>
      </c>
      <c r="AK539" s="307">
        <f t="shared" si="370"/>
        <v>9.8000000000000007</v>
      </c>
      <c r="AL539" s="207"/>
      <c r="AM539" s="207"/>
      <c r="AN539" s="207"/>
      <c r="AO539" s="207"/>
      <c r="AP539" s="207"/>
    </row>
    <row r="540" spans="1:42" ht="16.5" hidden="1" customHeight="1" thickBot="1" x14ac:dyDescent="0.3">
      <c r="A540" s="266" t="s">
        <v>1026</v>
      </c>
      <c r="B540" s="247">
        <v>21911853</v>
      </c>
      <c r="C540" s="248" t="s">
        <v>302</v>
      </c>
      <c r="D540" s="249" t="s">
        <v>932</v>
      </c>
      <c r="E540" s="196" t="s">
        <v>329</v>
      </c>
      <c r="F540" s="184" t="str">
        <f t="shared" si="371"/>
        <v>ABI</v>
      </c>
      <c r="G540" s="185">
        <f t="shared" si="372"/>
        <v>0</v>
      </c>
      <c r="H540" s="85">
        <f t="shared" si="373"/>
        <v>0</v>
      </c>
      <c r="I540" s="196" t="s">
        <v>329</v>
      </c>
      <c r="J540" s="185">
        <f t="shared" si="374"/>
        <v>0</v>
      </c>
      <c r="K540" s="196" t="s">
        <v>329</v>
      </c>
      <c r="L540" s="185">
        <f t="shared" si="375"/>
        <v>0</v>
      </c>
      <c r="M540" s="85">
        <f t="shared" si="376"/>
        <v>0</v>
      </c>
      <c r="N540" s="196" t="s">
        <v>329</v>
      </c>
      <c r="O540" s="197"/>
      <c r="P540" s="186">
        <f t="shared" si="377"/>
        <v>0</v>
      </c>
      <c r="Q540" s="185">
        <f t="shared" si="378"/>
        <v>0</v>
      </c>
      <c r="R540" s="196" t="s">
        <v>329</v>
      </c>
      <c r="S540" s="185">
        <f t="shared" si="379"/>
        <v>0</v>
      </c>
      <c r="T540" s="85">
        <f t="shared" si="380"/>
        <v>0</v>
      </c>
      <c r="U540" s="187" t="s">
        <v>329</v>
      </c>
      <c r="V540" s="185">
        <f t="shared" si="381"/>
        <v>0</v>
      </c>
      <c r="W540" s="196" t="s">
        <v>329</v>
      </c>
      <c r="X540" s="185">
        <f t="shared" si="382"/>
        <v>0</v>
      </c>
      <c r="Y540" s="196" t="s">
        <v>329</v>
      </c>
      <c r="Z540" s="185">
        <f t="shared" si="383"/>
        <v>0</v>
      </c>
      <c r="AA540" s="85">
        <f t="shared" si="384"/>
        <v>0</v>
      </c>
      <c r="AB540" s="266" t="s">
        <v>329</v>
      </c>
      <c r="AC540" s="185">
        <f t="shared" si="385"/>
        <v>0</v>
      </c>
      <c r="AD540" s="86">
        <f t="shared" si="386"/>
        <v>0</v>
      </c>
      <c r="AE540" s="87">
        <f t="shared" si="387"/>
        <v>0</v>
      </c>
      <c r="AF540" s="88">
        <f t="shared" si="366"/>
        <v>0</v>
      </c>
      <c r="AG540" s="93">
        <f t="shared" ca="1" si="367"/>
        <v>584</v>
      </c>
      <c r="AH540" s="77">
        <f>IF(ISERROR(VLOOKUP(B540,'Notes Ecrit'!$A$2:$B$650,2,FALSE)),"ABI",(VLOOKUP(B540,'Notes Ecrit'!$A$2:$B$650,2,FALSE)))</f>
        <v>6</v>
      </c>
      <c r="AI540" s="88">
        <f t="shared" si="368"/>
        <v>6</v>
      </c>
      <c r="AJ540" s="94">
        <f t="shared" ca="1" si="369"/>
        <v>288</v>
      </c>
      <c r="AK540" s="307">
        <f t="shared" si="370"/>
        <v>3</v>
      </c>
    </row>
    <row r="541" spans="1:42" ht="16.5" hidden="1" customHeight="1" thickBot="1" x14ac:dyDescent="0.3">
      <c r="A541" s="266" t="s">
        <v>1026</v>
      </c>
      <c r="B541" s="247">
        <v>21910480</v>
      </c>
      <c r="C541" s="248" t="s">
        <v>933</v>
      </c>
      <c r="D541" s="249" t="s">
        <v>165</v>
      </c>
      <c r="E541" s="196" t="s">
        <v>1025</v>
      </c>
      <c r="F541" s="184" t="str">
        <f t="shared" si="371"/>
        <v>DSP</v>
      </c>
      <c r="G541" s="185" t="str">
        <f t="shared" si="372"/>
        <v>DSP</v>
      </c>
      <c r="H541" s="85" t="str">
        <f t="shared" si="373"/>
        <v>DSP</v>
      </c>
      <c r="I541" s="196" t="s">
        <v>1025</v>
      </c>
      <c r="J541" s="185" t="str">
        <f t="shared" si="374"/>
        <v>DSP</v>
      </c>
      <c r="K541" s="196" t="s">
        <v>1025</v>
      </c>
      <c r="L541" s="185" t="str">
        <f t="shared" si="375"/>
        <v>DSP</v>
      </c>
      <c r="M541" s="85" t="str">
        <f t="shared" si="376"/>
        <v>DSP</v>
      </c>
      <c r="N541" s="196" t="s">
        <v>1025</v>
      </c>
      <c r="O541" s="197"/>
      <c r="P541" s="186">
        <f t="shared" si="377"/>
        <v>0</v>
      </c>
      <c r="Q541" s="185" t="str">
        <f t="shared" si="378"/>
        <v>DSP</v>
      </c>
      <c r="R541" s="196" t="s">
        <v>1025</v>
      </c>
      <c r="S541" s="185" t="str">
        <f t="shared" si="379"/>
        <v>DSP</v>
      </c>
      <c r="T541" s="85" t="str">
        <f t="shared" si="380"/>
        <v>DSP</v>
      </c>
      <c r="U541" s="187" t="s">
        <v>1025</v>
      </c>
      <c r="V541" s="185" t="str">
        <f t="shared" si="381"/>
        <v>DSP</v>
      </c>
      <c r="W541" s="196" t="s">
        <v>1025</v>
      </c>
      <c r="X541" s="185" t="str">
        <f t="shared" si="382"/>
        <v>DSP</v>
      </c>
      <c r="Y541" s="196" t="s">
        <v>1025</v>
      </c>
      <c r="Z541" s="185" t="str">
        <f t="shared" si="383"/>
        <v>DSP</v>
      </c>
      <c r="AA541" s="85" t="str">
        <f t="shared" si="384"/>
        <v>DSP</v>
      </c>
      <c r="AB541" s="266" t="s">
        <v>1025</v>
      </c>
      <c r="AC541" s="185" t="str">
        <f t="shared" si="385"/>
        <v>DSP</v>
      </c>
      <c r="AD541" s="86" t="str">
        <f t="shared" si="386"/>
        <v>DSP</v>
      </c>
      <c r="AE541" s="87" t="str">
        <f t="shared" si="387"/>
        <v>DSP</v>
      </c>
      <c r="AF541" s="88">
        <f t="shared" si="366"/>
        <v>0</v>
      </c>
      <c r="AG541" s="93">
        <f t="shared" ca="1" si="367"/>
        <v>584</v>
      </c>
      <c r="AH541" s="77">
        <f>IF(ISERROR(VLOOKUP(B541,'Notes Ecrit'!$A$2:$B$650,2,FALSE)),"ABI",(VLOOKUP(B541,'Notes Ecrit'!$A$2:$B$650,2,FALSE)))</f>
        <v>6</v>
      </c>
      <c r="AI541" s="88">
        <f t="shared" si="368"/>
        <v>6</v>
      </c>
      <c r="AJ541" s="94">
        <f t="shared" ca="1" si="369"/>
        <v>288</v>
      </c>
      <c r="AK541" s="307">
        <f t="shared" si="370"/>
        <v>6</v>
      </c>
    </row>
    <row r="542" spans="1:42" s="209" customFormat="1" ht="16.5" customHeight="1" thickBot="1" x14ac:dyDescent="0.3">
      <c r="A542" s="266" t="s">
        <v>1026</v>
      </c>
      <c r="B542" s="247">
        <v>21900697</v>
      </c>
      <c r="C542" s="248" t="s">
        <v>938</v>
      </c>
      <c r="D542" s="249" t="s">
        <v>291</v>
      </c>
      <c r="E542" s="196">
        <v>18</v>
      </c>
      <c r="F542" s="184">
        <f t="shared" si="371"/>
        <v>18.5</v>
      </c>
      <c r="G542" s="185">
        <f t="shared" si="372"/>
        <v>15</v>
      </c>
      <c r="H542" s="85">
        <f t="shared" si="373"/>
        <v>15</v>
      </c>
      <c r="I542" s="196">
        <v>3.16</v>
      </c>
      <c r="J542" s="185">
        <f t="shared" si="374"/>
        <v>18</v>
      </c>
      <c r="K542" s="196">
        <v>6.72</v>
      </c>
      <c r="L542" s="185">
        <f t="shared" si="375"/>
        <v>12</v>
      </c>
      <c r="M542" s="85">
        <f t="shared" si="376"/>
        <v>15</v>
      </c>
      <c r="N542" s="196">
        <v>41</v>
      </c>
      <c r="O542" s="197">
        <v>63</v>
      </c>
      <c r="P542" s="186">
        <f t="shared" si="377"/>
        <v>0.65079365079365081</v>
      </c>
      <c r="Q542" s="185">
        <f t="shared" si="378"/>
        <v>3.5</v>
      </c>
      <c r="R542" s="196">
        <v>44.9</v>
      </c>
      <c r="S542" s="185">
        <f t="shared" si="379"/>
        <v>4</v>
      </c>
      <c r="T542" s="85">
        <f t="shared" si="380"/>
        <v>7.5</v>
      </c>
      <c r="U542" s="187">
        <v>25.38</v>
      </c>
      <c r="V542" s="185">
        <f t="shared" si="381"/>
        <v>5.25</v>
      </c>
      <c r="W542" s="196">
        <v>-20</v>
      </c>
      <c r="X542" s="185">
        <f t="shared" si="382"/>
        <v>0</v>
      </c>
      <c r="Y542" s="196">
        <v>3</v>
      </c>
      <c r="Z542" s="185">
        <f t="shared" si="383"/>
        <v>3.5</v>
      </c>
      <c r="AA542" s="85">
        <f t="shared" si="384"/>
        <v>8.75</v>
      </c>
      <c r="AB542" s="266">
        <v>42.73</v>
      </c>
      <c r="AC542" s="185">
        <f t="shared" si="385"/>
        <v>9</v>
      </c>
      <c r="AD542" s="86">
        <f t="shared" si="386"/>
        <v>9</v>
      </c>
      <c r="AE542" s="87">
        <f t="shared" si="387"/>
        <v>11.05</v>
      </c>
      <c r="AF542" s="88">
        <f t="shared" si="366"/>
        <v>11.05</v>
      </c>
      <c r="AG542" s="93">
        <f t="shared" ca="1" si="367"/>
        <v>316</v>
      </c>
      <c r="AH542" s="77">
        <f>IF(ISERROR(VLOOKUP(B542,'Notes Ecrit'!$A$2:$B$650,2,FALSE)),"ABI",(VLOOKUP(B542,'Notes Ecrit'!$A$2:$B$650,2,FALSE)))</f>
        <v>6.5</v>
      </c>
      <c r="AI542" s="88">
        <f t="shared" si="368"/>
        <v>6.5</v>
      </c>
      <c r="AJ542" s="94">
        <f t="shared" ca="1" si="369"/>
        <v>238</v>
      </c>
      <c r="AK542" s="307">
        <f t="shared" si="370"/>
        <v>8.7750000000000004</v>
      </c>
      <c r="AL542" s="26"/>
      <c r="AM542" s="26"/>
      <c r="AN542" s="26"/>
      <c r="AO542" s="26"/>
      <c r="AP542" s="26"/>
    </row>
    <row r="543" spans="1:42" ht="16.5" customHeight="1" thickBot="1" x14ac:dyDescent="0.3">
      <c r="A543" s="266" t="s">
        <v>74</v>
      </c>
      <c r="B543" s="241">
        <v>21717031</v>
      </c>
      <c r="C543" s="242" t="s">
        <v>41</v>
      </c>
      <c r="D543" s="243" t="s">
        <v>303</v>
      </c>
      <c r="E543" s="196">
        <v>10</v>
      </c>
      <c r="F543" s="184">
        <f t="shared" si="371"/>
        <v>14.5</v>
      </c>
      <c r="G543" s="185">
        <f t="shared" si="372"/>
        <v>10</v>
      </c>
      <c r="H543" s="85">
        <f t="shared" si="373"/>
        <v>10</v>
      </c>
      <c r="I543" s="196">
        <v>3.73</v>
      </c>
      <c r="J543" s="185">
        <f t="shared" si="374"/>
        <v>13</v>
      </c>
      <c r="K543" s="196">
        <v>8.44</v>
      </c>
      <c r="L543" s="185">
        <f t="shared" si="375"/>
        <v>6</v>
      </c>
      <c r="M543" s="85">
        <f t="shared" si="376"/>
        <v>9.5</v>
      </c>
      <c r="N543" s="196">
        <v>35</v>
      </c>
      <c r="O543" s="197">
        <v>64</v>
      </c>
      <c r="P543" s="186">
        <f t="shared" si="377"/>
        <v>0.546875</v>
      </c>
      <c r="Q543" s="185">
        <f t="shared" si="378"/>
        <v>5</v>
      </c>
      <c r="R543" s="196">
        <v>32.299999999999997</v>
      </c>
      <c r="S543" s="185">
        <f t="shared" si="379"/>
        <v>5.5</v>
      </c>
      <c r="T543" s="85">
        <f t="shared" si="380"/>
        <v>10.5</v>
      </c>
      <c r="U543" s="187">
        <v>28.43</v>
      </c>
      <c r="V543" s="185">
        <f t="shared" si="381"/>
        <v>4.75</v>
      </c>
      <c r="W543" s="196">
        <v>0</v>
      </c>
      <c r="X543" s="185">
        <f t="shared" si="382"/>
        <v>2.5</v>
      </c>
      <c r="Y543" s="196">
        <v>1</v>
      </c>
      <c r="Z543" s="185">
        <f t="shared" si="383"/>
        <v>4.5</v>
      </c>
      <c r="AA543" s="85">
        <f t="shared" si="384"/>
        <v>11.75</v>
      </c>
      <c r="AB543" s="266">
        <v>32.82</v>
      </c>
      <c r="AC543" s="185">
        <f t="shared" si="385"/>
        <v>18</v>
      </c>
      <c r="AD543" s="86">
        <f t="shared" si="386"/>
        <v>18</v>
      </c>
      <c r="AE543" s="87">
        <f t="shared" si="387"/>
        <v>11.95</v>
      </c>
      <c r="AF543" s="88">
        <f t="shared" si="366"/>
        <v>11.95</v>
      </c>
      <c r="AG543" s="93">
        <f t="shared" ca="1" si="367"/>
        <v>202</v>
      </c>
      <c r="AH543" s="77">
        <f>IF(ISERROR(VLOOKUP(B543,'Notes Ecrit'!$A$2:$B$650,2,FALSE)),"ABI",(VLOOKUP(B543,'Notes Ecrit'!$A$2:$B$650,2,FALSE)))</f>
        <v>7</v>
      </c>
      <c r="AI543" s="88">
        <f t="shared" si="368"/>
        <v>7</v>
      </c>
      <c r="AJ543" s="94">
        <f t="shared" ca="1" si="369"/>
        <v>183</v>
      </c>
      <c r="AK543" s="307">
        <f t="shared" si="370"/>
        <v>9.4749999999999996</v>
      </c>
    </row>
    <row r="544" spans="1:42" ht="16.5" customHeight="1" thickBot="1" x14ac:dyDescent="0.3">
      <c r="A544" s="266" t="s">
        <v>1026</v>
      </c>
      <c r="B544" s="247">
        <v>21904158</v>
      </c>
      <c r="C544" s="248" t="s">
        <v>41</v>
      </c>
      <c r="D544" s="249" t="s">
        <v>213</v>
      </c>
      <c r="E544" s="196">
        <v>17</v>
      </c>
      <c r="F544" s="184">
        <f t="shared" ref="F544:F555" si="388">IF(E544="ABI","ABI",IF(E544="DSP","DSP",IF(E544="VAL","VAL",(VLOOKUP(E544,tpstest,2)))))</f>
        <v>18</v>
      </c>
      <c r="G544" s="185">
        <f t="shared" ref="G544:G555" si="389">IF(F544="ABI",0,IF(F544="DSP","DSP",IF(F544="VAL","VAL",(IF(A544="F",VLOOKUP(F544,endurfille,2),VLOOKUP(F544,endurgarçon,2))))))</f>
        <v>14</v>
      </c>
      <c r="H544" s="85">
        <f t="shared" ref="H544:H555" si="390">IF(G544="VAL","VALIDÉ",G544)</f>
        <v>14</v>
      </c>
      <c r="I544" s="196">
        <v>3.19</v>
      </c>
      <c r="J544" s="185">
        <f t="shared" ref="J544:J555" si="391">IF(I544="ABI",0,IF(I544="DSP","DSP",IF(I544="VAL","VAL",(IF(A544="F",VLOOKUP(I544,VIT20MF,2),VLOOKUP(I544,Vit20MG,2))))))</f>
        <v>17</v>
      </c>
      <c r="K544" s="196">
        <v>6.73</v>
      </c>
      <c r="L544" s="185">
        <f t="shared" ref="L544:L555" si="392">IF(K544="ABI",0,IF(K544="DSP","DSP",IF(K544="VAL","VAL",(IF(A544="F",VLOOKUP(K544,vit50mf,2),VLOOKUP(K544,vit50mg,2))))))</f>
        <v>12</v>
      </c>
      <c r="M544" s="85">
        <f t="shared" ref="M544:M555" si="393">IF(OR(J544="DSP",L544="DSP"),"DSP",IF(L544="VAL","VALIDÉ",(J544+L544)/2))</f>
        <v>14.5</v>
      </c>
      <c r="N544" s="196">
        <v>75</v>
      </c>
      <c r="O544" s="197">
        <v>70</v>
      </c>
      <c r="P544" s="186">
        <f t="shared" ref="P544:P555" si="394">IF(OR(N544="DSP",N544="ABI",N544="VAL"),0,N544/O544)</f>
        <v>1.0714285714285714</v>
      </c>
      <c r="Q544" s="185">
        <f t="shared" ref="Q544:Q555" si="395">IF(N544="ABI",0,IF(N544="DSP","DSP",IF(N544="VAL","VAL",IF(A544="F",VLOOKUP(P544,forcefille,2),VLOOKUP(P544,forcegarçon,2)))))</f>
        <v>5.5</v>
      </c>
      <c r="R544" s="196">
        <v>51.3</v>
      </c>
      <c r="S544" s="185">
        <f t="shared" ref="S544:S555" si="396">IF(R544="ABI",0,IF(R544="DSP","DSP",IF(R544="VAL","VAL",IF(A544="F",VLOOKUP(R544,détfille,2),VLOOKUP(R544,détgarçon,2)))))</f>
        <v>6</v>
      </c>
      <c r="T544" s="85">
        <f t="shared" ref="T544:T555" si="397">IF(OR(Q544="VAL",S544="VAL"),"VALIDÉ",IF(AND(Q544="DSP",S544="DSP"),"DSP",IF(Q544="DSP",S544*2,IF(S544="DSP",Q544*2,(Q544+S544)))))</f>
        <v>11.5</v>
      </c>
      <c r="U544" s="187">
        <v>24.2</v>
      </c>
      <c r="V544" s="185">
        <f t="shared" ref="V544:V555" si="398">IF(U544="ABI",0,IF(U544="DSP","DSP",IF(U544="VAL","VAL",IF(A544="F",VLOOKUP(U544,coorfille,2),VLOOKUP(U544,coorgarçon,2)))))</f>
        <v>5.75</v>
      </c>
      <c r="W544" s="196">
        <v>0</v>
      </c>
      <c r="X544" s="185">
        <f t="shared" ref="X544:X555" si="399">IF(W544="ABI",0,IF(W544="DSP","DSP",IF(W544="VAL","VAL",IF(A544="F",VLOOKUP(W544,SouplesseFille,2),VLOOKUP(W544,SouplesseGarçon,2)))))</f>
        <v>2.5</v>
      </c>
      <c r="Y544" s="196">
        <v>1</v>
      </c>
      <c r="Z544" s="185">
        <f t="shared" ref="Z544:Z555" si="400">IF(Y544="ABI",0,IF(Y544="DSP","DSP",IF(Y544="VAL","VAL",IF(A544="F",VLOOKUP(Y544,eqfille,2),VLOOKUP(Y544,eqgarçon,2)))))</f>
        <v>4.5</v>
      </c>
      <c r="AA544" s="85">
        <f t="shared" ref="AA544:AA555" si="401">IF(AND(V544="DSP",X544="DSP",Z544="DSP"),"DSP",IF(AND(V544="DSP",X544="DSP"),Z544*4,IF(AND(V544="DSP",Z544="DSP"),X544*4,IF(AND(X544="DSP",Z544="DSP"),V544*2,IF(V544="DSP",(X544+Z544)*2,IF(X544="DSP",V544+Z544*2,IF(Z544="DSP",V544+X544*2,IF(Z544="VAL","VALIDÉ",V544+X544+Z544))))))))</f>
        <v>12.75</v>
      </c>
      <c r="AB544" s="266">
        <v>36.29</v>
      </c>
      <c r="AC544" s="185">
        <f t="shared" ref="AC544:AC555" si="402">IF(AB544="ABI",0,IF(AB544="DNF",0,IF(AB544="DSP","DSP",IF(AB544="VAL","VAL",(IF(A544="F",VLOOKUP(AB544,nagefille,2),VLOOKUP(AB544,nagegarçon,2)))))))</f>
        <v>12</v>
      </c>
      <c r="AD544" s="86">
        <f t="shared" ref="AD544:AD555" si="403">IF(AC544="VAL","VALIDÉ",AC544)</f>
        <v>12</v>
      </c>
      <c r="AE544" s="87">
        <f t="shared" ref="AE544:AE555" si="404">IF(AND(H544="DSP",M544="DSP",T544="DSP",AA544="DSP",AD544="DSP"),"DSP",IF(AND(H544="DSP",M544="DSP",T544="DSP",AA544="DSP"),AD544,IF(AND(H544="DSP",M544="DSP",T544="DSP",AD544="DSP"),AA544,IF(AND(H544="DSP",M544="DSP",AA544="DSP",AD544="DSP"),T544,IF(AND(H544="DSP",T544="DSP",AA544="DSP",AD544="DSP"),M544,IF(AND(M544="DSP",T544="DSP",AA544="DSP",AD544="DSP"),H544,IF(AND(T544="DSP",AA544="DSP",AD544="DSP"),(H544+M544)/2,IF(AND(M544="DSP",AA544="DSP",AD544="DSP"),(H544+T544)/2,IF(AND(H544="DSP",AA544="DSP",AD544="DSP"),(M544+T544)/2,IF(AND(M544="DSP",T544="DSP",AD544="DSP"),(H544+AA544)/2,IF(AND(H544="DSP",T544="DSP",AD544="DSP"),(M544+AA544)/2,IF(AND(H544="DSP",M544="DSP",AD544="DSP"),(T544+AA544)/2,IF(AND(M544="DSP",T544="DSP",AA544="DSP"),(H544+AD544)/2,IF(AND(H544="DSP",T544="DSP",AA544="DSP"),(M544+AD544)/2,IF(AND(H544="DSP",M544="DSP",AA544="DSP"),(T544+AD544)/2,IF(AND(H544="DSP",M544="DSP",T544="DSP"),(AA544+AD544)/2,IF(AND(H544="DSP",M544="DSP"),(T544+AA544+AD544)/3,IF(AND(H544="DSP",T544="DSP"),(M544+AA544+AD544)/3,IF(AND(M544="DSP",T544="DSP"),(H544+AA544+AD544)/3,IF(AND(H544="DSP",AA544="DSP"),(M544+T544+AD544)/3,IF(AND(M544="DSP",AA544="DSP"),(H544+T544+AD544)/3,IF(AND(T544="DSP",AA544="DSP"),(H544+M544+AD544)/3,IF(AND(H544="DSP",AD544="DSP"),(M544+T544+AA544)/3,IF(AND(M544="DSP",AD544="DSP"),(H544+T544+AA544)/3,IF(AND(T544="DSP",AD544="DSP"),(H544+M544+AA544)/3,IF(AND(AA544="DSP",AD544="DSP"),(H544+M544+T544)/3,IF(H544="DSP",(M544+T544+AA544+AD544)/4,IF(M544="DSP",(H544+T544+AA544+AD544)/4,IF(T544="DSP",(H544+M544+AA544+AD544)/4,IF(AA544="DSP",(H544+M544+T544+AD544)/4,IF(AD544="DSP",(H544+M544+T544+AA544)/4,SUM(H544+M544+T544+AA544+AD544)/5)))))))))))))))))))))))))))))))</f>
        <v>12.95</v>
      </c>
      <c r="AF544" s="88">
        <f t="shared" si="366"/>
        <v>12.95</v>
      </c>
      <c r="AG544" s="93">
        <f t="shared" ca="1" si="367"/>
        <v>92</v>
      </c>
      <c r="AH544" s="77">
        <f>IF(ISERROR(VLOOKUP(B544,'Notes Ecrit'!$A$2:$B$650,2,FALSE)),"ABI",(VLOOKUP(B544,'Notes Ecrit'!$A$2:$B$650,2,FALSE)))</f>
        <v>11</v>
      </c>
      <c r="AI544" s="88">
        <f t="shared" si="368"/>
        <v>11</v>
      </c>
      <c r="AJ544" s="94">
        <f t="shared" ca="1" si="369"/>
        <v>15</v>
      </c>
      <c r="AK544" s="307">
        <f t="shared" si="370"/>
        <v>11.975</v>
      </c>
    </row>
    <row r="545" spans="1:42" ht="16.5" customHeight="1" thickBot="1" x14ac:dyDescent="0.3">
      <c r="A545" s="266" t="s">
        <v>1026</v>
      </c>
      <c r="B545" s="247">
        <v>21913651</v>
      </c>
      <c r="C545" s="248" t="s">
        <v>41</v>
      </c>
      <c r="D545" s="249" t="s">
        <v>165</v>
      </c>
      <c r="E545" s="196">
        <v>13</v>
      </c>
      <c r="F545" s="184">
        <f t="shared" si="388"/>
        <v>16</v>
      </c>
      <c r="G545" s="185">
        <f t="shared" si="389"/>
        <v>10</v>
      </c>
      <c r="H545" s="85">
        <f t="shared" si="390"/>
        <v>10</v>
      </c>
      <c r="I545" s="196">
        <v>3.16</v>
      </c>
      <c r="J545" s="185">
        <f t="shared" si="391"/>
        <v>18</v>
      </c>
      <c r="K545" s="196">
        <v>6.77</v>
      </c>
      <c r="L545" s="185">
        <f t="shared" si="392"/>
        <v>11</v>
      </c>
      <c r="M545" s="85">
        <f t="shared" si="393"/>
        <v>14.5</v>
      </c>
      <c r="N545" s="196">
        <v>74</v>
      </c>
      <c r="O545" s="197">
        <v>73</v>
      </c>
      <c r="P545" s="186">
        <f t="shared" si="394"/>
        <v>1.0136986301369864</v>
      </c>
      <c r="Q545" s="185">
        <f t="shared" si="395"/>
        <v>5.5</v>
      </c>
      <c r="R545" s="196">
        <v>48</v>
      </c>
      <c r="S545" s="185">
        <f t="shared" si="396"/>
        <v>5</v>
      </c>
      <c r="T545" s="85">
        <f t="shared" si="397"/>
        <v>10.5</v>
      </c>
      <c r="U545" s="381">
        <v>25.01</v>
      </c>
      <c r="V545" s="185">
        <f t="shared" si="398"/>
        <v>5.25</v>
      </c>
      <c r="W545" s="196">
        <v>-10</v>
      </c>
      <c r="X545" s="185">
        <f t="shared" si="399"/>
        <v>0.75</v>
      </c>
      <c r="Y545" s="196">
        <v>4</v>
      </c>
      <c r="Z545" s="185">
        <f t="shared" si="400"/>
        <v>3</v>
      </c>
      <c r="AA545" s="85">
        <f t="shared" si="401"/>
        <v>9</v>
      </c>
      <c r="AB545" s="266">
        <v>31.06</v>
      </c>
      <c r="AC545" s="185">
        <f t="shared" si="402"/>
        <v>16</v>
      </c>
      <c r="AD545" s="86">
        <f t="shared" si="403"/>
        <v>16</v>
      </c>
      <c r="AE545" s="87">
        <f t="shared" si="404"/>
        <v>12</v>
      </c>
      <c r="AF545" s="88">
        <f t="shared" si="366"/>
        <v>12</v>
      </c>
      <c r="AG545" s="93">
        <f t="shared" ca="1" si="367"/>
        <v>192</v>
      </c>
      <c r="AH545" s="77">
        <f>IF(ISERROR(VLOOKUP(B545,'Notes Ecrit'!$A$2:$B$650,2,FALSE)),"ABI",(VLOOKUP(B545,'Notes Ecrit'!$A$2:$B$650,2,FALSE)))</f>
        <v>7</v>
      </c>
      <c r="AI545" s="88">
        <f t="shared" si="368"/>
        <v>7</v>
      </c>
      <c r="AJ545" s="94">
        <f t="shared" ca="1" si="369"/>
        <v>183</v>
      </c>
      <c r="AK545" s="307">
        <f t="shared" si="370"/>
        <v>9.5</v>
      </c>
      <c r="AL545" s="207"/>
      <c r="AM545" s="207"/>
      <c r="AN545" s="207"/>
      <c r="AO545" s="207"/>
      <c r="AP545" s="207"/>
    </row>
    <row r="546" spans="1:42" ht="16.5" customHeight="1" thickBot="1" x14ac:dyDescent="0.3">
      <c r="A546" s="266" t="s">
        <v>1026</v>
      </c>
      <c r="B546" s="241">
        <v>21907614</v>
      </c>
      <c r="C546" s="242" t="s">
        <v>41</v>
      </c>
      <c r="D546" s="243" t="s">
        <v>798</v>
      </c>
      <c r="E546" s="196">
        <v>19</v>
      </c>
      <c r="F546" s="184">
        <f t="shared" si="388"/>
        <v>19</v>
      </c>
      <c r="G546" s="185">
        <f t="shared" si="389"/>
        <v>16</v>
      </c>
      <c r="H546" s="85">
        <f t="shared" si="390"/>
        <v>16</v>
      </c>
      <c r="I546" s="196">
        <v>3.12</v>
      </c>
      <c r="J546" s="185">
        <f t="shared" si="391"/>
        <v>18</v>
      </c>
      <c r="K546" s="196">
        <v>6.67</v>
      </c>
      <c r="L546" s="185">
        <f t="shared" si="392"/>
        <v>12</v>
      </c>
      <c r="M546" s="85">
        <f t="shared" si="393"/>
        <v>15</v>
      </c>
      <c r="N546" s="196">
        <v>57</v>
      </c>
      <c r="O546" s="197">
        <v>78</v>
      </c>
      <c r="P546" s="186">
        <f t="shared" si="394"/>
        <v>0.73076923076923073</v>
      </c>
      <c r="Q546" s="185">
        <f t="shared" si="395"/>
        <v>4</v>
      </c>
      <c r="R546" s="196">
        <v>46.7</v>
      </c>
      <c r="S546" s="185">
        <f t="shared" si="396"/>
        <v>4.5</v>
      </c>
      <c r="T546" s="85">
        <f t="shared" si="397"/>
        <v>8.5</v>
      </c>
      <c r="U546" s="187">
        <v>26.78</v>
      </c>
      <c r="V546" s="185">
        <f t="shared" si="398"/>
        <v>4.5</v>
      </c>
      <c r="W546" s="196">
        <v>0</v>
      </c>
      <c r="X546" s="185">
        <f t="shared" si="399"/>
        <v>2.5</v>
      </c>
      <c r="Y546" s="196">
        <v>10</v>
      </c>
      <c r="Z546" s="185">
        <f t="shared" si="400"/>
        <v>0</v>
      </c>
      <c r="AA546" s="85">
        <f t="shared" si="401"/>
        <v>7</v>
      </c>
      <c r="AB546" s="266">
        <v>46.86</v>
      </c>
      <c r="AC546" s="185">
        <f t="shared" si="402"/>
        <v>7</v>
      </c>
      <c r="AD546" s="86">
        <f t="shared" si="403"/>
        <v>7</v>
      </c>
      <c r="AE546" s="87">
        <f t="shared" si="404"/>
        <v>10.7</v>
      </c>
      <c r="AF546" s="88">
        <f t="shared" si="366"/>
        <v>10.7</v>
      </c>
      <c r="AG546" s="93">
        <f t="shared" ca="1" si="367"/>
        <v>362</v>
      </c>
      <c r="AH546" s="77">
        <f>IF(ISERROR(VLOOKUP(B546,'Notes Ecrit'!$A$2:$B$650,2,FALSE)),"ABI",(VLOOKUP(B546,'Notes Ecrit'!$A$2:$B$650,2,FALSE)))</f>
        <v>6.5</v>
      </c>
      <c r="AI546" s="88">
        <f t="shared" si="368"/>
        <v>6.5</v>
      </c>
      <c r="AJ546" s="94">
        <f t="shared" ca="1" si="369"/>
        <v>238</v>
      </c>
      <c r="AK546" s="307">
        <f t="shared" si="370"/>
        <v>8.6</v>
      </c>
      <c r="AL546" s="207"/>
      <c r="AM546" s="207"/>
      <c r="AN546" s="207"/>
      <c r="AO546" s="207"/>
      <c r="AP546" s="207"/>
    </row>
    <row r="547" spans="1:42" s="198" customFormat="1" ht="16.5" hidden="1" customHeight="1" thickBot="1" x14ac:dyDescent="0.3">
      <c r="A547" s="266" t="s">
        <v>1026</v>
      </c>
      <c r="B547" s="247">
        <v>21908622</v>
      </c>
      <c r="C547" s="248" t="s">
        <v>939</v>
      </c>
      <c r="D547" s="249" t="s">
        <v>940</v>
      </c>
      <c r="E547" s="196" t="s">
        <v>329</v>
      </c>
      <c r="F547" s="184" t="str">
        <f t="shared" si="388"/>
        <v>ABI</v>
      </c>
      <c r="G547" s="185">
        <f t="shared" si="389"/>
        <v>0</v>
      </c>
      <c r="H547" s="85">
        <f t="shared" si="390"/>
        <v>0</v>
      </c>
      <c r="I547" s="196" t="s">
        <v>329</v>
      </c>
      <c r="J547" s="185">
        <f t="shared" si="391"/>
        <v>0</v>
      </c>
      <c r="K547" s="196" t="s">
        <v>329</v>
      </c>
      <c r="L547" s="185">
        <f t="shared" si="392"/>
        <v>0</v>
      </c>
      <c r="M547" s="85">
        <f t="shared" si="393"/>
        <v>0</v>
      </c>
      <c r="N547" s="196" t="s">
        <v>329</v>
      </c>
      <c r="O547" s="197"/>
      <c r="P547" s="186">
        <f t="shared" si="394"/>
        <v>0</v>
      </c>
      <c r="Q547" s="185">
        <f t="shared" si="395"/>
        <v>0</v>
      </c>
      <c r="R547" s="196" t="s">
        <v>329</v>
      </c>
      <c r="S547" s="185">
        <f t="shared" si="396"/>
        <v>0</v>
      </c>
      <c r="T547" s="85">
        <f t="shared" si="397"/>
        <v>0</v>
      </c>
      <c r="U547" s="187" t="s">
        <v>329</v>
      </c>
      <c r="V547" s="185">
        <f t="shared" si="398"/>
        <v>0</v>
      </c>
      <c r="W547" s="196" t="s">
        <v>329</v>
      </c>
      <c r="X547" s="185">
        <f t="shared" si="399"/>
        <v>0</v>
      </c>
      <c r="Y547" s="196" t="s">
        <v>329</v>
      </c>
      <c r="Z547" s="185">
        <f t="shared" si="400"/>
        <v>0</v>
      </c>
      <c r="AA547" s="85">
        <f t="shared" si="401"/>
        <v>0</v>
      </c>
      <c r="AB547" s="266" t="s">
        <v>329</v>
      </c>
      <c r="AC547" s="185">
        <f t="shared" si="402"/>
        <v>0</v>
      </c>
      <c r="AD547" s="86">
        <f t="shared" si="403"/>
        <v>0</v>
      </c>
      <c r="AE547" s="87">
        <f t="shared" si="404"/>
        <v>0</v>
      </c>
      <c r="AF547" s="88">
        <f t="shared" si="366"/>
        <v>0</v>
      </c>
      <c r="AG547" s="93">
        <f t="shared" ca="1" si="367"/>
        <v>584</v>
      </c>
      <c r="AH547" s="77" t="str">
        <f>IF(ISERROR(VLOOKUP(B547,'Notes Ecrit'!$A$2:$B$650,2,FALSE)),"ABI",(VLOOKUP(B547,'Notes Ecrit'!$A$2:$B$650,2,FALSE)))</f>
        <v>ABI</v>
      </c>
      <c r="AI547" s="88">
        <f t="shared" si="368"/>
        <v>0</v>
      </c>
      <c r="AJ547" s="94">
        <f t="shared" ca="1" si="369"/>
        <v>591</v>
      </c>
      <c r="AK547" s="307" t="str">
        <f t="shared" si="370"/>
        <v>DEF</v>
      </c>
    </row>
    <row r="548" spans="1:42" ht="16.5" hidden="1" customHeight="1" thickBot="1" x14ac:dyDescent="0.3">
      <c r="A548" s="266" t="s">
        <v>1026</v>
      </c>
      <c r="B548" s="241">
        <v>21909459</v>
      </c>
      <c r="C548" s="242" t="s">
        <v>41</v>
      </c>
      <c r="D548" s="243" t="s">
        <v>210</v>
      </c>
      <c r="E548" s="196" t="s">
        <v>329</v>
      </c>
      <c r="F548" s="184" t="str">
        <f t="shared" si="388"/>
        <v>ABI</v>
      </c>
      <c r="G548" s="185">
        <f t="shared" si="389"/>
        <v>0</v>
      </c>
      <c r="H548" s="85">
        <f t="shared" si="390"/>
        <v>0</v>
      </c>
      <c r="I548" s="196" t="s">
        <v>329</v>
      </c>
      <c r="J548" s="185">
        <f t="shared" si="391"/>
        <v>0</v>
      </c>
      <c r="K548" s="196" t="s">
        <v>329</v>
      </c>
      <c r="L548" s="185">
        <f t="shared" si="392"/>
        <v>0</v>
      </c>
      <c r="M548" s="85">
        <f t="shared" si="393"/>
        <v>0</v>
      </c>
      <c r="N548" s="196" t="s">
        <v>329</v>
      </c>
      <c r="O548" s="197"/>
      <c r="P548" s="186">
        <f t="shared" si="394"/>
        <v>0</v>
      </c>
      <c r="Q548" s="185">
        <f t="shared" si="395"/>
        <v>0</v>
      </c>
      <c r="R548" s="196" t="s">
        <v>329</v>
      </c>
      <c r="S548" s="185">
        <f t="shared" si="396"/>
        <v>0</v>
      </c>
      <c r="T548" s="85">
        <f t="shared" si="397"/>
        <v>0</v>
      </c>
      <c r="U548" s="411" t="s">
        <v>329</v>
      </c>
      <c r="V548" s="185">
        <f t="shared" si="398"/>
        <v>0</v>
      </c>
      <c r="W548" s="196" t="s">
        <v>329</v>
      </c>
      <c r="X548" s="185">
        <f t="shared" si="399"/>
        <v>0</v>
      </c>
      <c r="Y548" s="196" t="s">
        <v>329</v>
      </c>
      <c r="Z548" s="185">
        <f t="shared" si="400"/>
        <v>0</v>
      </c>
      <c r="AA548" s="85">
        <f t="shared" si="401"/>
        <v>0</v>
      </c>
      <c r="AB548" s="266" t="s">
        <v>329</v>
      </c>
      <c r="AC548" s="185">
        <f t="shared" si="402"/>
        <v>0</v>
      </c>
      <c r="AD548" s="86">
        <f t="shared" si="403"/>
        <v>0</v>
      </c>
      <c r="AE548" s="87">
        <f t="shared" si="404"/>
        <v>0</v>
      </c>
      <c r="AF548" s="88">
        <f t="shared" si="366"/>
        <v>0</v>
      </c>
      <c r="AG548" s="93">
        <f t="shared" ca="1" si="367"/>
        <v>584</v>
      </c>
      <c r="AH548" s="77" t="str">
        <f>IF(ISERROR(VLOOKUP(B548,'Notes Ecrit'!$A$2:$B$650,2,FALSE)),"ABI",(VLOOKUP(B548,'Notes Ecrit'!$A$2:$B$650,2,FALSE)))</f>
        <v>ABI</v>
      </c>
      <c r="AI548" s="88">
        <f t="shared" si="368"/>
        <v>0</v>
      </c>
      <c r="AJ548" s="94">
        <f t="shared" ca="1" si="369"/>
        <v>591</v>
      </c>
      <c r="AK548" s="307" t="str">
        <f t="shared" si="370"/>
        <v>DEF</v>
      </c>
    </row>
    <row r="549" spans="1:42" ht="16.5" customHeight="1" thickBot="1" x14ac:dyDescent="0.3">
      <c r="A549" s="266" t="s">
        <v>1026</v>
      </c>
      <c r="B549" s="241">
        <v>21910338</v>
      </c>
      <c r="C549" s="242" t="s">
        <v>42</v>
      </c>
      <c r="D549" s="243" t="s">
        <v>98</v>
      </c>
      <c r="E549" s="196">
        <v>20</v>
      </c>
      <c r="F549" s="184">
        <f t="shared" si="388"/>
        <v>19.5</v>
      </c>
      <c r="G549" s="185">
        <f t="shared" si="389"/>
        <v>17</v>
      </c>
      <c r="H549" s="85">
        <f t="shared" si="390"/>
        <v>17</v>
      </c>
      <c r="I549" s="196">
        <v>3.18</v>
      </c>
      <c r="J549" s="185">
        <f t="shared" si="391"/>
        <v>17</v>
      </c>
      <c r="K549" s="196">
        <v>6.85</v>
      </c>
      <c r="L549" s="185">
        <f t="shared" si="392"/>
        <v>11</v>
      </c>
      <c r="M549" s="85">
        <f t="shared" si="393"/>
        <v>14</v>
      </c>
      <c r="N549" s="196">
        <v>65</v>
      </c>
      <c r="O549" s="197">
        <v>56</v>
      </c>
      <c r="P549" s="186">
        <f t="shared" si="394"/>
        <v>1.1607142857142858</v>
      </c>
      <c r="Q549" s="185">
        <f t="shared" si="395"/>
        <v>6</v>
      </c>
      <c r="R549" s="196">
        <v>44.1</v>
      </c>
      <c r="S549" s="185">
        <f t="shared" si="396"/>
        <v>4</v>
      </c>
      <c r="T549" s="85">
        <f t="shared" si="397"/>
        <v>10</v>
      </c>
      <c r="U549" s="187">
        <v>24.86</v>
      </c>
      <c r="V549" s="185">
        <f t="shared" si="398"/>
        <v>5.5</v>
      </c>
      <c r="W549" s="196">
        <v>3</v>
      </c>
      <c r="X549" s="185">
        <f t="shared" si="399"/>
        <v>3.25</v>
      </c>
      <c r="Y549" s="196">
        <v>0</v>
      </c>
      <c r="Z549" s="185">
        <f t="shared" si="400"/>
        <v>5</v>
      </c>
      <c r="AA549" s="85">
        <f t="shared" si="401"/>
        <v>13.75</v>
      </c>
      <c r="AB549" s="266">
        <v>32.94</v>
      </c>
      <c r="AC549" s="185">
        <f t="shared" si="402"/>
        <v>15</v>
      </c>
      <c r="AD549" s="86">
        <f t="shared" si="403"/>
        <v>15</v>
      </c>
      <c r="AE549" s="87">
        <f t="shared" si="404"/>
        <v>13.95</v>
      </c>
      <c r="AF549" s="88">
        <f t="shared" si="366"/>
        <v>13.95</v>
      </c>
      <c r="AG549" s="93">
        <f t="shared" ca="1" si="367"/>
        <v>20</v>
      </c>
      <c r="AH549" s="77">
        <f>IF(ISERROR(VLOOKUP(B549,'Notes Ecrit'!$A$2:$B$650,2,FALSE)),"ABI",(VLOOKUP(B549,'Notes Ecrit'!$A$2:$B$650,2,FALSE)))</f>
        <v>9.5</v>
      </c>
      <c r="AI549" s="88">
        <f t="shared" si="368"/>
        <v>9.5</v>
      </c>
      <c r="AJ549" s="94">
        <f t="shared" ca="1" si="369"/>
        <v>38</v>
      </c>
      <c r="AK549" s="307">
        <f t="shared" si="370"/>
        <v>11.725</v>
      </c>
      <c r="AL549" s="207"/>
      <c r="AM549" s="207"/>
      <c r="AN549" s="207"/>
      <c r="AO549" s="207"/>
      <c r="AP549" s="207"/>
    </row>
    <row r="550" spans="1:42" ht="16.5" customHeight="1" thickBot="1" x14ac:dyDescent="0.3">
      <c r="A550" s="266" t="s">
        <v>1026</v>
      </c>
      <c r="B550" s="241">
        <v>21908179</v>
      </c>
      <c r="C550" s="242" t="s">
        <v>941</v>
      </c>
      <c r="D550" s="243" t="s">
        <v>148</v>
      </c>
      <c r="E550" s="196">
        <v>15</v>
      </c>
      <c r="F550" s="184">
        <f t="shared" si="388"/>
        <v>17</v>
      </c>
      <c r="G550" s="185">
        <f t="shared" si="389"/>
        <v>12</v>
      </c>
      <c r="H550" s="85">
        <f t="shared" si="390"/>
        <v>12</v>
      </c>
      <c r="I550" s="196">
        <v>3.23</v>
      </c>
      <c r="J550" s="185">
        <f t="shared" si="391"/>
        <v>16</v>
      </c>
      <c r="K550" s="196">
        <v>6.7</v>
      </c>
      <c r="L550" s="185">
        <f t="shared" si="392"/>
        <v>12</v>
      </c>
      <c r="M550" s="85">
        <f t="shared" si="393"/>
        <v>14</v>
      </c>
      <c r="N550" s="196">
        <v>87</v>
      </c>
      <c r="O550" s="197">
        <v>74</v>
      </c>
      <c r="P550" s="186">
        <f t="shared" si="394"/>
        <v>1.1756756756756757</v>
      </c>
      <c r="Q550" s="185">
        <f t="shared" si="395"/>
        <v>6</v>
      </c>
      <c r="R550" s="196">
        <v>48.5</v>
      </c>
      <c r="S550" s="185">
        <f t="shared" si="396"/>
        <v>5</v>
      </c>
      <c r="T550" s="85">
        <f t="shared" si="397"/>
        <v>11</v>
      </c>
      <c r="U550" s="187">
        <v>25.35</v>
      </c>
      <c r="V550" s="185">
        <f t="shared" si="398"/>
        <v>5.25</v>
      </c>
      <c r="W550" s="196">
        <v>-15</v>
      </c>
      <c r="X550" s="185">
        <f t="shared" si="399"/>
        <v>0.25</v>
      </c>
      <c r="Y550" s="196">
        <v>5</v>
      </c>
      <c r="Z550" s="185">
        <f t="shared" si="400"/>
        <v>2.5</v>
      </c>
      <c r="AA550" s="85">
        <f t="shared" si="401"/>
        <v>8</v>
      </c>
      <c r="AB550" s="266">
        <v>35.4</v>
      </c>
      <c r="AC550" s="185">
        <f t="shared" si="402"/>
        <v>13</v>
      </c>
      <c r="AD550" s="86">
        <f t="shared" si="403"/>
        <v>13</v>
      </c>
      <c r="AE550" s="87">
        <f t="shared" si="404"/>
        <v>11.6</v>
      </c>
      <c r="AF550" s="88">
        <f t="shared" si="366"/>
        <v>11.6</v>
      </c>
      <c r="AG550" s="93">
        <f t="shared" ca="1" si="367"/>
        <v>243</v>
      </c>
      <c r="AH550" s="77">
        <f>IF(ISERROR(VLOOKUP(B550,'Notes Ecrit'!$A$2:$B$650,2,FALSE)),"ABI",(VLOOKUP(B550,'Notes Ecrit'!$A$2:$B$650,2,FALSE)))</f>
        <v>7</v>
      </c>
      <c r="AI550" s="88">
        <f t="shared" si="368"/>
        <v>7</v>
      </c>
      <c r="AJ550" s="94">
        <f t="shared" ca="1" si="369"/>
        <v>183</v>
      </c>
      <c r="AK550" s="307">
        <f t="shared" si="370"/>
        <v>9.3000000000000007</v>
      </c>
      <c r="AL550" s="212"/>
      <c r="AM550" s="212"/>
      <c r="AN550" s="212"/>
      <c r="AO550" s="212"/>
      <c r="AP550" s="212"/>
    </row>
    <row r="551" spans="1:42" ht="16.5" customHeight="1" thickBot="1" x14ac:dyDescent="0.3">
      <c r="A551" s="266" t="s">
        <v>1026</v>
      </c>
      <c r="B551" s="241">
        <v>21909693</v>
      </c>
      <c r="C551" s="242" t="s">
        <v>53</v>
      </c>
      <c r="D551" s="243" t="s">
        <v>98</v>
      </c>
      <c r="E551" s="196">
        <v>16</v>
      </c>
      <c r="F551" s="184">
        <f t="shared" si="388"/>
        <v>17.5</v>
      </c>
      <c r="G551" s="185">
        <f t="shared" si="389"/>
        <v>13</v>
      </c>
      <c r="H551" s="85">
        <f t="shared" si="390"/>
        <v>13</v>
      </c>
      <c r="I551" s="196">
        <v>3.4</v>
      </c>
      <c r="J551" s="185">
        <f t="shared" si="391"/>
        <v>14</v>
      </c>
      <c r="K551" s="196">
        <v>6.88</v>
      </c>
      <c r="L551" s="185">
        <f t="shared" si="392"/>
        <v>11</v>
      </c>
      <c r="M551" s="85">
        <f t="shared" si="393"/>
        <v>12.5</v>
      </c>
      <c r="N551" s="196">
        <v>0</v>
      </c>
      <c r="O551" s="197">
        <v>59</v>
      </c>
      <c r="P551" s="186">
        <f t="shared" si="394"/>
        <v>0</v>
      </c>
      <c r="Q551" s="185">
        <f t="shared" si="395"/>
        <v>0</v>
      </c>
      <c r="R551" s="196">
        <v>46.1</v>
      </c>
      <c r="S551" s="185">
        <f t="shared" si="396"/>
        <v>4.5</v>
      </c>
      <c r="T551" s="85">
        <f t="shared" si="397"/>
        <v>4.5</v>
      </c>
      <c r="U551" s="187">
        <v>25.88</v>
      </c>
      <c r="V551" s="185">
        <f t="shared" si="398"/>
        <v>5</v>
      </c>
      <c r="W551" s="196">
        <v>0</v>
      </c>
      <c r="X551" s="185">
        <f t="shared" si="399"/>
        <v>2.5</v>
      </c>
      <c r="Y551" s="196">
        <v>5</v>
      </c>
      <c r="Z551" s="185">
        <f t="shared" si="400"/>
        <v>2.5</v>
      </c>
      <c r="AA551" s="85">
        <f t="shared" si="401"/>
        <v>10</v>
      </c>
      <c r="AB551" s="266">
        <v>56.26</v>
      </c>
      <c r="AC551" s="185">
        <f t="shared" si="402"/>
        <v>3</v>
      </c>
      <c r="AD551" s="86">
        <f t="shared" si="403"/>
        <v>3</v>
      </c>
      <c r="AE551" s="87">
        <f t="shared" si="404"/>
        <v>8.6</v>
      </c>
      <c r="AF551" s="88">
        <f t="shared" si="366"/>
        <v>8.6</v>
      </c>
      <c r="AG551" s="93">
        <f t="shared" ca="1" si="367"/>
        <v>527</v>
      </c>
      <c r="AH551" s="77">
        <f>IF(ISERROR(VLOOKUP(B551,'Notes Ecrit'!$A$2:$B$650,2,FALSE)),"ABI",(VLOOKUP(B551,'Notes Ecrit'!$A$2:$B$650,2,FALSE)))</f>
        <v>4.5</v>
      </c>
      <c r="AI551" s="88">
        <f t="shared" si="368"/>
        <v>4.5</v>
      </c>
      <c r="AJ551" s="94">
        <f t="shared" ca="1" si="369"/>
        <v>463</v>
      </c>
      <c r="AK551" s="307">
        <f t="shared" si="370"/>
        <v>6.55</v>
      </c>
      <c r="AL551" s="207"/>
      <c r="AM551" s="207"/>
      <c r="AN551" s="207"/>
      <c r="AO551" s="207"/>
      <c r="AP551" s="207"/>
    </row>
    <row r="552" spans="1:42" s="204" customFormat="1" ht="16.5" customHeight="1" thickBot="1" x14ac:dyDescent="0.3">
      <c r="A552" s="266" t="s">
        <v>1026</v>
      </c>
      <c r="B552" s="241">
        <v>21907511</v>
      </c>
      <c r="C552" s="242" t="s">
        <v>305</v>
      </c>
      <c r="D552" s="243" t="s">
        <v>364</v>
      </c>
      <c r="E552" s="196">
        <v>18</v>
      </c>
      <c r="F552" s="184">
        <f t="shared" si="388"/>
        <v>18.5</v>
      </c>
      <c r="G552" s="185">
        <f t="shared" si="389"/>
        <v>15</v>
      </c>
      <c r="H552" s="85">
        <f t="shared" si="390"/>
        <v>15</v>
      </c>
      <c r="I552" s="196">
        <v>3.03</v>
      </c>
      <c r="J552" s="185">
        <f t="shared" si="391"/>
        <v>20</v>
      </c>
      <c r="K552" s="196">
        <v>6.39</v>
      </c>
      <c r="L552" s="185">
        <f t="shared" si="392"/>
        <v>14</v>
      </c>
      <c r="M552" s="85">
        <f t="shared" si="393"/>
        <v>17</v>
      </c>
      <c r="N552" s="196">
        <v>40</v>
      </c>
      <c r="O552" s="197">
        <v>76</v>
      </c>
      <c r="P552" s="186">
        <f t="shared" si="394"/>
        <v>0.52631578947368418</v>
      </c>
      <c r="Q552" s="185">
        <f t="shared" si="395"/>
        <v>3</v>
      </c>
      <c r="R552" s="196">
        <v>41.4</v>
      </c>
      <c r="S552" s="185">
        <f t="shared" si="396"/>
        <v>3.5</v>
      </c>
      <c r="T552" s="85">
        <f t="shared" si="397"/>
        <v>6.5</v>
      </c>
      <c r="U552" s="187">
        <v>25.65</v>
      </c>
      <c r="V552" s="185">
        <f t="shared" si="398"/>
        <v>5</v>
      </c>
      <c r="W552" s="196">
        <v>-15</v>
      </c>
      <c r="X552" s="185">
        <f t="shared" si="399"/>
        <v>0.25</v>
      </c>
      <c r="Y552" s="196">
        <v>6</v>
      </c>
      <c r="Z552" s="185">
        <f t="shared" si="400"/>
        <v>2</v>
      </c>
      <c r="AA552" s="85">
        <f t="shared" si="401"/>
        <v>7.25</v>
      </c>
      <c r="AB552" s="266">
        <v>37.86</v>
      </c>
      <c r="AC552" s="185">
        <f t="shared" si="402"/>
        <v>11</v>
      </c>
      <c r="AD552" s="86">
        <f t="shared" si="403"/>
        <v>11</v>
      </c>
      <c r="AE552" s="87">
        <f t="shared" si="404"/>
        <v>11.35</v>
      </c>
      <c r="AF552" s="88">
        <f t="shared" si="366"/>
        <v>11.35</v>
      </c>
      <c r="AG552" s="93">
        <f t="shared" ca="1" si="367"/>
        <v>278</v>
      </c>
      <c r="AH552" s="77">
        <f>IF(ISERROR(VLOOKUP(B552,'Notes Ecrit'!$A$2:$B$650,2,FALSE)),"ABI",(VLOOKUP(B552,'Notes Ecrit'!$A$2:$B$650,2,FALSE)))</f>
        <v>3.5</v>
      </c>
      <c r="AI552" s="88">
        <f t="shared" si="368"/>
        <v>3.5</v>
      </c>
      <c r="AJ552" s="94">
        <f t="shared" ca="1" si="369"/>
        <v>529</v>
      </c>
      <c r="AK552" s="307">
        <f t="shared" si="370"/>
        <v>7.4249999999999998</v>
      </c>
      <c r="AL552" s="26"/>
      <c r="AM552" s="26"/>
      <c r="AN552" s="26"/>
      <c r="AO552" s="26"/>
      <c r="AP552" s="26"/>
    </row>
    <row r="553" spans="1:42" ht="16.5" hidden="1" customHeight="1" thickBot="1" x14ac:dyDescent="0.3">
      <c r="A553" s="266" t="s">
        <v>1026</v>
      </c>
      <c r="B553" s="241">
        <v>21908838</v>
      </c>
      <c r="C553" s="242" t="s">
        <v>42</v>
      </c>
      <c r="D553" s="243" t="s">
        <v>92</v>
      </c>
      <c r="E553" s="196" t="s">
        <v>329</v>
      </c>
      <c r="F553" s="184" t="str">
        <f t="shared" si="388"/>
        <v>ABI</v>
      </c>
      <c r="G553" s="185">
        <f t="shared" si="389"/>
        <v>0</v>
      </c>
      <c r="H553" s="85">
        <f t="shared" si="390"/>
        <v>0</v>
      </c>
      <c r="I553" s="196" t="s">
        <v>329</v>
      </c>
      <c r="J553" s="185">
        <f t="shared" si="391"/>
        <v>0</v>
      </c>
      <c r="K553" s="196" t="s">
        <v>329</v>
      </c>
      <c r="L553" s="185">
        <f t="shared" si="392"/>
        <v>0</v>
      </c>
      <c r="M553" s="85">
        <f t="shared" si="393"/>
        <v>0</v>
      </c>
      <c r="N553" s="196" t="s">
        <v>329</v>
      </c>
      <c r="O553" s="197"/>
      <c r="P553" s="186">
        <f t="shared" si="394"/>
        <v>0</v>
      </c>
      <c r="Q553" s="185">
        <f t="shared" si="395"/>
        <v>0</v>
      </c>
      <c r="R553" s="196" t="s">
        <v>329</v>
      </c>
      <c r="S553" s="185">
        <f t="shared" si="396"/>
        <v>0</v>
      </c>
      <c r="T553" s="85">
        <f t="shared" si="397"/>
        <v>0</v>
      </c>
      <c r="U553" s="409" t="s">
        <v>329</v>
      </c>
      <c r="V553" s="185">
        <f t="shared" si="398"/>
        <v>0</v>
      </c>
      <c r="W553" s="196" t="s">
        <v>329</v>
      </c>
      <c r="X553" s="185">
        <f t="shared" si="399"/>
        <v>0</v>
      </c>
      <c r="Y553" s="196" t="s">
        <v>329</v>
      </c>
      <c r="Z553" s="185">
        <f t="shared" si="400"/>
        <v>0</v>
      </c>
      <c r="AA553" s="85">
        <f t="shared" si="401"/>
        <v>0</v>
      </c>
      <c r="AB553" s="266" t="s">
        <v>329</v>
      </c>
      <c r="AC553" s="185">
        <f t="shared" si="402"/>
        <v>0</v>
      </c>
      <c r="AD553" s="86">
        <f t="shared" si="403"/>
        <v>0</v>
      </c>
      <c r="AE553" s="87">
        <f t="shared" si="404"/>
        <v>0</v>
      </c>
      <c r="AF553" s="88">
        <f t="shared" si="366"/>
        <v>0</v>
      </c>
      <c r="AG553" s="93">
        <f t="shared" ca="1" si="367"/>
        <v>584</v>
      </c>
      <c r="AH553" s="77" t="str">
        <f>IF(ISERROR(VLOOKUP(B553,'Notes Ecrit'!$A$2:$B$650,2,FALSE)),"ABI",(VLOOKUP(B553,'Notes Ecrit'!$A$2:$B$650,2,FALSE)))</f>
        <v>ABI</v>
      </c>
      <c r="AI553" s="88">
        <f t="shared" si="368"/>
        <v>0</v>
      </c>
      <c r="AJ553" s="94">
        <f t="shared" ca="1" si="369"/>
        <v>591</v>
      </c>
      <c r="AK553" s="307" t="str">
        <f t="shared" si="370"/>
        <v>DEF</v>
      </c>
    </row>
    <row r="554" spans="1:42" ht="16.5" customHeight="1" thickBot="1" x14ac:dyDescent="0.3">
      <c r="A554" s="266" t="s">
        <v>1026</v>
      </c>
      <c r="B554" s="241">
        <v>21905248</v>
      </c>
      <c r="C554" s="242" t="s">
        <v>944</v>
      </c>
      <c r="D554" s="243" t="s">
        <v>153</v>
      </c>
      <c r="E554" s="196">
        <v>17</v>
      </c>
      <c r="F554" s="184">
        <f t="shared" si="388"/>
        <v>18</v>
      </c>
      <c r="G554" s="185">
        <f t="shared" si="389"/>
        <v>14</v>
      </c>
      <c r="H554" s="85">
        <f t="shared" si="390"/>
        <v>14</v>
      </c>
      <c r="I554" s="196">
        <v>3.11</v>
      </c>
      <c r="J554" s="185">
        <f t="shared" si="391"/>
        <v>18</v>
      </c>
      <c r="K554" s="196">
        <v>6.44</v>
      </c>
      <c r="L554" s="185">
        <f t="shared" si="392"/>
        <v>14</v>
      </c>
      <c r="M554" s="85">
        <f t="shared" si="393"/>
        <v>16</v>
      </c>
      <c r="N554" s="196">
        <v>93</v>
      </c>
      <c r="O554" s="197">
        <v>67</v>
      </c>
      <c r="P554" s="186">
        <f t="shared" si="394"/>
        <v>1.3880597014925373</v>
      </c>
      <c r="Q554" s="185">
        <f t="shared" si="395"/>
        <v>7</v>
      </c>
      <c r="R554" s="196">
        <v>49.6</v>
      </c>
      <c r="S554" s="185">
        <f t="shared" si="396"/>
        <v>5.5</v>
      </c>
      <c r="T554" s="85">
        <f t="shared" si="397"/>
        <v>12.5</v>
      </c>
      <c r="U554" s="187">
        <v>24.54</v>
      </c>
      <c r="V554" s="185">
        <f t="shared" si="398"/>
        <v>5.5</v>
      </c>
      <c r="W554" s="196">
        <v>6</v>
      </c>
      <c r="X554" s="185">
        <f t="shared" si="399"/>
        <v>3.5</v>
      </c>
      <c r="Y554" s="196">
        <v>4</v>
      </c>
      <c r="Z554" s="185">
        <f t="shared" si="400"/>
        <v>3</v>
      </c>
      <c r="AA554" s="85">
        <f t="shared" si="401"/>
        <v>12</v>
      </c>
      <c r="AB554" s="266">
        <v>32.42</v>
      </c>
      <c r="AC554" s="185">
        <f t="shared" si="402"/>
        <v>15</v>
      </c>
      <c r="AD554" s="86">
        <f t="shared" si="403"/>
        <v>15</v>
      </c>
      <c r="AE554" s="87">
        <f t="shared" si="404"/>
        <v>13.9</v>
      </c>
      <c r="AF554" s="88">
        <f t="shared" si="366"/>
        <v>13.9</v>
      </c>
      <c r="AG554" s="93">
        <f t="shared" ca="1" si="367"/>
        <v>24</v>
      </c>
      <c r="AH554" s="77">
        <f>IF(ISERROR(VLOOKUP(B554,'Notes Ecrit'!$A$2:$B$650,2,FALSE)),"ABI",(VLOOKUP(B554,'Notes Ecrit'!$A$2:$B$650,2,FALSE)))</f>
        <v>5</v>
      </c>
      <c r="AI554" s="88">
        <f t="shared" si="368"/>
        <v>5</v>
      </c>
      <c r="AJ554" s="94">
        <f t="shared" ca="1" si="369"/>
        <v>416</v>
      </c>
      <c r="AK554" s="307">
        <f t="shared" si="370"/>
        <v>9.4499999999999993</v>
      </c>
    </row>
    <row r="555" spans="1:42" ht="16.5" customHeight="1" thickBot="1" x14ac:dyDescent="0.3">
      <c r="A555" s="266" t="s">
        <v>74</v>
      </c>
      <c r="B555" s="241">
        <v>21909323</v>
      </c>
      <c r="C555" s="242" t="s">
        <v>945</v>
      </c>
      <c r="D555" s="243" t="s">
        <v>30</v>
      </c>
      <c r="E555" s="196">
        <v>9</v>
      </c>
      <c r="F555" s="184">
        <f t="shared" si="388"/>
        <v>14</v>
      </c>
      <c r="G555" s="185">
        <f t="shared" si="389"/>
        <v>9</v>
      </c>
      <c r="H555" s="85">
        <f t="shared" si="390"/>
        <v>9</v>
      </c>
      <c r="I555" s="196">
        <v>3.37</v>
      </c>
      <c r="J555" s="185">
        <f t="shared" si="391"/>
        <v>19</v>
      </c>
      <c r="K555" s="196">
        <v>7.58</v>
      </c>
      <c r="L555" s="185">
        <f t="shared" si="392"/>
        <v>12</v>
      </c>
      <c r="M555" s="85">
        <f t="shared" si="393"/>
        <v>15.5</v>
      </c>
      <c r="N555" s="196">
        <v>35</v>
      </c>
      <c r="O555" s="197">
        <v>54</v>
      </c>
      <c r="P555" s="186">
        <f t="shared" si="394"/>
        <v>0.64814814814814814</v>
      </c>
      <c r="Q555" s="185">
        <f t="shared" si="395"/>
        <v>6</v>
      </c>
      <c r="R555" s="196">
        <v>41.1</v>
      </c>
      <c r="S555" s="185">
        <f t="shared" si="396"/>
        <v>7.5</v>
      </c>
      <c r="T555" s="85">
        <f t="shared" si="397"/>
        <v>13.5</v>
      </c>
      <c r="U555" s="187">
        <v>26.94</v>
      </c>
      <c r="V555" s="185">
        <f t="shared" si="398"/>
        <v>5.5</v>
      </c>
      <c r="W555" s="196">
        <v>-2</v>
      </c>
      <c r="X555" s="185">
        <f t="shared" si="399"/>
        <v>2</v>
      </c>
      <c r="Y555" s="196">
        <v>2</v>
      </c>
      <c r="Z555" s="185">
        <f t="shared" si="400"/>
        <v>4</v>
      </c>
      <c r="AA555" s="85">
        <f t="shared" si="401"/>
        <v>11.5</v>
      </c>
      <c r="AB555" s="266">
        <v>41.86</v>
      </c>
      <c r="AC555" s="185">
        <f t="shared" si="402"/>
        <v>13</v>
      </c>
      <c r="AD555" s="86">
        <f t="shared" si="403"/>
        <v>13</v>
      </c>
      <c r="AE555" s="87">
        <f t="shared" si="404"/>
        <v>12.5</v>
      </c>
      <c r="AF555" s="88">
        <f t="shared" si="366"/>
        <v>12.5</v>
      </c>
      <c r="AG555" s="93">
        <f t="shared" ca="1" si="367"/>
        <v>131</v>
      </c>
      <c r="AH555" s="77">
        <f>IF(ISERROR(VLOOKUP(B555,'Notes Ecrit'!$A$2:$B$650,2,FALSE)),"ABI",(VLOOKUP(B555,'Notes Ecrit'!$A$2:$B$650,2,FALSE)))</f>
        <v>7</v>
      </c>
      <c r="AI555" s="88">
        <f t="shared" si="368"/>
        <v>7</v>
      </c>
      <c r="AJ555" s="94">
        <f t="shared" ca="1" si="369"/>
        <v>183</v>
      </c>
      <c r="AK555" s="307">
        <f t="shared" si="370"/>
        <v>9.75</v>
      </c>
    </row>
    <row r="556" spans="1:42" s="207" customFormat="1" ht="16.5" hidden="1" customHeight="1" thickBot="1" x14ac:dyDescent="0.3">
      <c r="A556" s="266" t="s">
        <v>1026</v>
      </c>
      <c r="B556" s="346">
        <v>21803522</v>
      </c>
      <c r="C556" s="350" t="s">
        <v>53</v>
      </c>
      <c r="D556" s="351" t="s">
        <v>208</v>
      </c>
      <c r="E556" s="196"/>
      <c r="F556" s="184"/>
      <c r="G556" s="185"/>
      <c r="H556" s="85"/>
      <c r="I556" s="196"/>
      <c r="J556" s="185"/>
      <c r="K556" s="196"/>
      <c r="L556" s="185"/>
      <c r="M556" s="85"/>
      <c r="N556" s="196"/>
      <c r="O556" s="197"/>
      <c r="P556" s="186"/>
      <c r="Q556" s="185"/>
      <c r="R556" s="196"/>
      <c r="S556" s="185"/>
      <c r="T556" s="85"/>
      <c r="U556" s="187"/>
      <c r="V556" s="185"/>
      <c r="W556" s="196"/>
      <c r="X556" s="185"/>
      <c r="Y556" s="196"/>
      <c r="Z556" s="185"/>
      <c r="AA556" s="85"/>
      <c r="AB556" s="266"/>
      <c r="AC556" s="185"/>
      <c r="AD556" s="86"/>
      <c r="AE556" s="329">
        <v>12.85</v>
      </c>
      <c r="AF556" s="88">
        <f t="shared" si="366"/>
        <v>12.85</v>
      </c>
      <c r="AG556" s="93">
        <f t="shared" ca="1" si="367"/>
        <v>101</v>
      </c>
      <c r="AH556" s="77">
        <f>IF(ISERROR(VLOOKUP(B556,'Notes Ecrit'!$A$2:$B$650,2,FALSE)),"ABI",(VLOOKUP(B556,'Notes Ecrit'!$A$2:$B$650,2,FALSE)))</f>
        <v>6</v>
      </c>
      <c r="AI556" s="88">
        <f t="shared" si="368"/>
        <v>6</v>
      </c>
      <c r="AJ556" s="94">
        <f t="shared" ca="1" si="369"/>
        <v>288</v>
      </c>
      <c r="AK556" s="307">
        <f t="shared" si="370"/>
        <v>9.4250000000000007</v>
      </c>
      <c r="AL556" s="26"/>
      <c r="AM556" s="26"/>
      <c r="AN556" s="26"/>
      <c r="AO556" s="26"/>
      <c r="AP556" s="26"/>
    </row>
    <row r="557" spans="1:42" s="207" customFormat="1" ht="16.5" customHeight="1" thickBot="1" x14ac:dyDescent="0.3">
      <c r="A557" s="266" t="s">
        <v>1026</v>
      </c>
      <c r="B557" s="241">
        <v>21903102</v>
      </c>
      <c r="C557" s="242" t="s">
        <v>946</v>
      </c>
      <c r="D557" s="243" t="s">
        <v>473</v>
      </c>
      <c r="E557" s="196">
        <v>22</v>
      </c>
      <c r="F557" s="184">
        <f t="shared" ref="F557:F564" si="405">IF(E557="ABI","ABI",IF(E557="DSP","DSP",IF(E557="VAL","VAL",(VLOOKUP(E557,tpstest,2)))))</f>
        <v>20.5</v>
      </c>
      <c r="G557" s="185">
        <f t="shared" ref="G557:G564" si="406">IF(F557="ABI",0,IF(F557="DSP","DSP",IF(F557="VAL","VAL",(IF(A557="F",VLOOKUP(F557,endurfille,2),VLOOKUP(F557,endurgarçon,2))))))</f>
        <v>19</v>
      </c>
      <c r="H557" s="85">
        <f t="shared" ref="H557:H564" si="407">IF(G557="VAL","VALIDÉ",G557)</f>
        <v>19</v>
      </c>
      <c r="I557" s="196">
        <v>3.44</v>
      </c>
      <c r="J557" s="185">
        <f t="shared" ref="J557:J564" si="408">IF(I557="ABI",0,IF(I557="DSP","DSP",IF(I557="VAL","VAL",(IF(A557="F",VLOOKUP(I557,VIT20MF,2),VLOOKUP(I557,Vit20MG,2))))))</f>
        <v>13</v>
      </c>
      <c r="K557" s="196">
        <v>7.26</v>
      </c>
      <c r="L557" s="185">
        <f t="shared" ref="L557:L564" si="409">IF(K557="ABI",0,IF(K557="DSP","DSP",IF(K557="VAL","VAL",(IF(A557="F",VLOOKUP(K557,vit50mf,2),VLOOKUP(K557,vit50mg,2))))))</f>
        <v>8</v>
      </c>
      <c r="M557" s="85">
        <f t="shared" ref="M557:M564" si="410">IF(OR(J557="DSP",L557="DSP"),"DSP",IF(L557="VAL","VALIDÉ",(J557+L557)/2))</f>
        <v>10.5</v>
      </c>
      <c r="N557" s="196">
        <v>38</v>
      </c>
      <c r="O557" s="197">
        <v>45</v>
      </c>
      <c r="P557" s="186">
        <f t="shared" ref="P557:P564" si="411">IF(OR(N557="DSP",N557="ABI",N557="VAL"),0,N557/O557)</f>
        <v>0.84444444444444444</v>
      </c>
      <c r="Q557" s="185">
        <f t="shared" ref="Q557:Q564" si="412">IF(N557="ABI",0,IF(N557="DSP","DSP",IF(N557="VAL","VAL",IF(A557="F",VLOOKUP(P557,forcefille,2),VLOOKUP(P557,forcegarçon,2)))))</f>
        <v>4.5</v>
      </c>
      <c r="R557" s="196">
        <v>34</v>
      </c>
      <c r="S557" s="185">
        <f t="shared" ref="S557:S564" si="413">IF(R557="ABI",0,IF(R557="DSP","DSP",IF(R557="VAL","VAL",IF(A557="F",VLOOKUP(R557,détfille,2),VLOOKUP(R557,détgarçon,2)))))</f>
        <v>1.5</v>
      </c>
      <c r="T557" s="85">
        <f t="shared" ref="T557:T564" si="414">IF(OR(Q557="VAL",S557="VAL"),"VALIDÉ",IF(AND(Q557="DSP",S557="DSP"),"DSP",IF(Q557="DSP",S557*2,IF(S557="DSP",Q557*2,(Q557+S557)))))</f>
        <v>6</v>
      </c>
      <c r="U557" s="187">
        <v>27.22</v>
      </c>
      <c r="V557" s="185">
        <f t="shared" ref="V557:V564" si="415">IF(U557="ABI",0,IF(U557="DSP","DSP",IF(U557="VAL","VAL",IF(A557="F",VLOOKUP(U557,coorfille,2),VLOOKUP(U557,coorgarçon,2)))))</f>
        <v>4.25</v>
      </c>
      <c r="W557" s="196">
        <v>1</v>
      </c>
      <c r="X557" s="185">
        <f t="shared" ref="X557:X564" si="416">IF(W557="ABI",0,IF(W557="DSP","DSP",IF(W557="VAL","VAL",IF(A557="F",VLOOKUP(W557,SouplesseFille,2),VLOOKUP(W557,SouplesseGarçon,2)))))</f>
        <v>2.75</v>
      </c>
      <c r="Y557" s="196">
        <v>3</v>
      </c>
      <c r="Z557" s="185">
        <f t="shared" ref="Z557:Z564" si="417">IF(Y557="ABI",0,IF(Y557="DSP","DSP",IF(Y557="VAL","VAL",IF(A557="F",VLOOKUP(Y557,eqfille,2),VLOOKUP(Y557,eqgarçon,2)))))</f>
        <v>3.5</v>
      </c>
      <c r="AA557" s="85">
        <f t="shared" ref="AA557:AA564" si="418">IF(AND(V557="DSP",X557="DSP",Z557="DSP"),"DSP",IF(AND(V557="DSP",X557="DSP"),Z557*4,IF(AND(V557="DSP",Z557="DSP"),X557*4,IF(AND(X557="DSP",Z557="DSP"),V557*2,IF(V557="DSP",(X557+Z557)*2,IF(X557="DSP",V557+Z557*2,IF(Z557="DSP",V557+X557*2,IF(Z557="VAL","VALIDÉ",V557+X557+Z557))))))))</f>
        <v>10.5</v>
      </c>
      <c r="AB557" s="266">
        <v>56.54</v>
      </c>
      <c r="AC557" s="185">
        <f t="shared" ref="AC557:AC564" si="419">IF(AB557="ABI",0,IF(AB557="DNF",0,IF(AB557="DSP","DSP",IF(AB557="VAL","VAL",(IF(A557="F",VLOOKUP(AB557,nagefille,2),VLOOKUP(AB557,nagegarçon,2)))))))</f>
        <v>3</v>
      </c>
      <c r="AD557" s="86">
        <f t="shared" ref="AD557:AD564" si="420">IF(AC557="VAL","VALIDÉ",AC557)</f>
        <v>3</v>
      </c>
      <c r="AE557" s="87">
        <f t="shared" ref="AE557:AE564" si="421">IF(AND(H557="DSP",M557="DSP",T557="DSP",AA557="DSP",AD557="DSP"),"DSP",IF(AND(H557="DSP",M557="DSP",T557="DSP",AA557="DSP"),AD557,IF(AND(H557="DSP",M557="DSP",T557="DSP",AD557="DSP"),AA557,IF(AND(H557="DSP",M557="DSP",AA557="DSP",AD557="DSP"),T557,IF(AND(H557="DSP",T557="DSP",AA557="DSP",AD557="DSP"),M557,IF(AND(M557="DSP",T557="DSP",AA557="DSP",AD557="DSP"),H557,IF(AND(T557="DSP",AA557="DSP",AD557="DSP"),(H557+M557)/2,IF(AND(M557="DSP",AA557="DSP",AD557="DSP"),(H557+T557)/2,IF(AND(H557="DSP",AA557="DSP",AD557="DSP"),(M557+T557)/2,IF(AND(M557="DSP",T557="DSP",AD557="DSP"),(H557+AA557)/2,IF(AND(H557="DSP",T557="DSP",AD557="DSP"),(M557+AA557)/2,IF(AND(H557="DSP",M557="DSP",AD557="DSP"),(T557+AA557)/2,IF(AND(M557="DSP",T557="DSP",AA557="DSP"),(H557+AD557)/2,IF(AND(H557="DSP",T557="DSP",AA557="DSP"),(M557+AD557)/2,IF(AND(H557="DSP",M557="DSP",AA557="DSP"),(T557+AD557)/2,IF(AND(H557="DSP",M557="DSP",T557="DSP"),(AA557+AD557)/2,IF(AND(H557="DSP",M557="DSP"),(T557+AA557+AD557)/3,IF(AND(H557="DSP",T557="DSP"),(M557+AA557+AD557)/3,IF(AND(M557="DSP",T557="DSP"),(H557+AA557+AD557)/3,IF(AND(H557="DSP",AA557="DSP"),(M557+T557+AD557)/3,IF(AND(M557="DSP",AA557="DSP"),(H557+T557+AD557)/3,IF(AND(T557="DSP",AA557="DSP"),(H557+M557+AD557)/3,IF(AND(H557="DSP",AD557="DSP"),(M557+T557+AA557)/3,IF(AND(M557="DSP",AD557="DSP"),(H557+T557+AA557)/3,IF(AND(T557="DSP",AD557="DSP"),(H557+M557+AA557)/3,IF(AND(AA557="DSP",AD557="DSP"),(H557+M557+T557)/3,IF(H557="DSP",(M557+T557+AA557+AD557)/4,IF(M557="DSP",(H557+T557+AA557+AD557)/4,IF(T557="DSP",(H557+M557+AA557+AD557)/4,IF(AA557="DSP",(H557+M557+T557+AD557)/4,IF(AD557="DSP",(H557+M557+T557+AA557)/4,SUM(H557+M557+T557+AA557+AD557)/5)))))))))))))))))))))))))))))))</f>
        <v>9.8000000000000007</v>
      </c>
      <c r="AF557" s="88">
        <f t="shared" si="366"/>
        <v>9.8000000000000007</v>
      </c>
      <c r="AG557" s="93">
        <f t="shared" ca="1" si="367"/>
        <v>441</v>
      </c>
      <c r="AH557" s="77">
        <f>IF(ISERROR(VLOOKUP(B557,'Notes Ecrit'!$A$2:$B$650,2,FALSE)),"ABI",(VLOOKUP(B557,'Notes Ecrit'!$A$2:$B$650,2,FALSE)))</f>
        <v>9</v>
      </c>
      <c r="AI557" s="88">
        <f t="shared" si="368"/>
        <v>9</v>
      </c>
      <c r="AJ557" s="94">
        <f t="shared" ca="1" si="369"/>
        <v>58</v>
      </c>
      <c r="AK557" s="307">
        <f t="shared" si="370"/>
        <v>9.4</v>
      </c>
      <c r="AL557" s="26"/>
      <c r="AM557" s="26"/>
      <c r="AN557" s="26"/>
      <c r="AO557" s="26"/>
      <c r="AP557" s="26"/>
    </row>
    <row r="558" spans="1:42" s="207" customFormat="1" ht="16.5" hidden="1" customHeight="1" thickBot="1" x14ac:dyDescent="0.3">
      <c r="A558" s="266" t="s">
        <v>1026</v>
      </c>
      <c r="B558" s="241">
        <v>21912757</v>
      </c>
      <c r="C558" s="242" t="s">
        <v>942</v>
      </c>
      <c r="D558" s="243" t="s">
        <v>943</v>
      </c>
      <c r="E558" s="196" t="s">
        <v>329</v>
      </c>
      <c r="F558" s="184" t="str">
        <f t="shared" si="405"/>
        <v>ABI</v>
      </c>
      <c r="G558" s="185">
        <f t="shared" si="406"/>
        <v>0</v>
      </c>
      <c r="H558" s="85">
        <f t="shared" si="407"/>
        <v>0</v>
      </c>
      <c r="I558" s="196" t="s">
        <v>329</v>
      </c>
      <c r="J558" s="185">
        <f t="shared" si="408"/>
        <v>0</v>
      </c>
      <c r="K558" s="196" t="s">
        <v>329</v>
      </c>
      <c r="L558" s="185">
        <f t="shared" si="409"/>
        <v>0</v>
      </c>
      <c r="M558" s="85">
        <f t="shared" si="410"/>
        <v>0</v>
      </c>
      <c r="N558" s="196" t="s">
        <v>329</v>
      </c>
      <c r="O558" s="197"/>
      <c r="P558" s="186">
        <f t="shared" si="411"/>
        <v>0</v>
      </c>
      <c r="Q558" s="185">
        <f t="shared" si="412"/>
        <v>0</v>
      </c>
      <c r="R558" s="196" t="s">
        <v>329</v>
      </c>
      <c r="S558" s="185">
        <f t="shared" si="413"/>
        <v>0</v>
      </c>
      <c r="T558" s="85">
        <f t="shared" si="414"/>
        <v>0</v>
      </c>
      <c r="U558" s="187" t="s">
        <v>329</v>
      </c>
      <c r="V558" s="185">
        <f t="shared" si="415"/>
        <v>0</v>
      </c>
      <c r="W558" s="196" t="s">
        <v>329</v>
      </c>
      <c r="X558" s="185">
        <f t="shared" si="416"/>
        <v>0</v>
      </c>
      <c r="Y558" s="196" t="s">
        <v>329</v>
      </c>
      <c r="Z558" s="185">
        <f t="shared" si="417"/>
        <v>0</v>
      </c>
      <c r="AA558" s="85">
        <f t="shared" si="418"/>
        <v>0</v>
      </c>
      <c r="AB558" s="266" t="s">
        <v>329</v>
      </c>
      <c r="AC558" s="185">
        <f t="shared" si="419"/>
        <v>0</v>
      </c>
      <c r="AD558" s="86">
        <f t="shared" si="420"/>
        <v>0</v>
      </c>
      <c r="AE558" s="87">
        <f t="shared" si="421"/>
        <v>0</v>
      </c>
      <c r="AF558" s="88">
        <f t="shared" si="366"/>
        <v>0</v>
      </c>
      <c r="AG558" s="93">
        <f t="shared" ca="1" si="367"/>
        <v>584</v>
      </c>
      <c r="AH558" s="77" t="str">
        <f>IF(ISERROR(VLOOKUP(B558,'Notes Ecrit'!$A$2:$B$650,2,FALSE)),"ABI",(VLOOKUP(B558,'Notes Ecrit'!$A$2:$B$650,2,FALSE)))</f>
        <v>ABI</v>
      </c>
      <c r="AI558" s="88">
        <f t="shared" si="368"/>
        <v>0</v>
      </c>
      <c r="AJ558" s="94">
        <f t="shared" ca="1" si="369"/>
        <v>591</v>
      </c>
      <c r="AK558" s="307" t="str">
        <f t="shared" si="370"/>
        <v>DEF</v>
      </c>
      <c r="AL558" s="26"/>
      <c r="AM558" s="26"/>
      <c r="AN558" s="26"/>
      <c r="AO558" s="26"/>
      <c r="AP558" s="26"/>
    </row>
    <row r="559" spans="1:42" s="207" customFormat="1" ht="16.5" customHeight="1" thickBot="1" x14ac:dyDescent="0.3">
      <c r="A559" s="266" t="s">
        <v>1026</v>
      </c>
      <c r="B559" s="241">
        <v>21902583</v>
      </c>
      <c r="C559" s="242" t="s">
        <v>947</v>
      </c>
      <c r="D559" s="243" t="s">
        <v>32</v>
      </c>
      <c r="E559" s="196">
        <v>19</v>
      </c>
      <c r="F559" s="184">
        <f t="shared" si="405"/>
        <v>19</v>
      </c>
      <c r="G559" s="185">
        <f t="shared" si="406"/>
        <v>16</v>
      </c>
      <c r="H559" s="85">
        <f t="shared" si="407"/>
        <v>16</v>
      </c>
      <c r="I559" s="196">
        <v>3.2</v>
      </c>
      <c r="J559" s="185">
        <f t="shared" si="408"/>
        <v>17</v>
      </c>
      <c r="K559" s="196">
        <v>6.9</v>
      </c>
      <c r="L559" s="185">
        <f t="shared" si="409"/>
        <v>10</v>
      </c>
      <c r="M559" s="85">
        <f t="shared" si="410"/>
        <v>13.5</v>
      </c>
      <c r="N559" s="196">
        <v>62</v>
      </c>
      <c r="O559" s="197">
        <v>60</v>
      </c>
      <c r="P559" s="186">
        <f t="shared" si="411"/>
        <v>1.0333333333333334</v>
      </c>
      <c r="Q559" s="185">
        <f t="shared" si="412"/>
        <v>5.5</v>
      </c>
      <c r="R559" s="196">
        <v>41</v>
      </c>
      <c r="S559" s="185">
        <f t="shared" si="413"/>
        <v>3.5</v>
      </c>
      <c r="T559" s="85">
        <f t="shared" si="414"/>
        <v>9</v>
      </c>
      <c r="U559" s="187">
        <v>24.79</v>
      </c>
      <c r="V559" s="185">
        <f t="shared" si="415"/>
        <v>5.5</v>
      </c>
      <c r="W559" s="196">
        <v>5</v>
      </c>
      <c r="X559" s="185">
        <f t="shared" si="416"/>
        <v>3.5</v>
      </c>
      <c r="Y559" s="196">
        <v>3</v>
      </c>
      <c r="Z559" s="185">
        <f t="shared" si="417"/>
        <v>3.5</v>
      </c>
      <c r="AA559" s="85">
        <f t="shared" si="418"/>
        <v>12.5</v>
      </c>
      <c r="AB559" s="266">
        <v>34.36</v>
      </c>
      <c r="AC559" s="185">
        <f t="shared" si="419"/>
        <v>14</v>
      </c>
      <c r="AD559" s="86">
        <f t="shared" si="420"/>
        <v>14</v>
      </c>
      <c r="AE559" s="87">
        <f t="shared" si="421"/>
        <v>13</v>
      </c>
      <c r="AF559" s="88">
        <f t="shared" si="366"/>
        <v>13</v>
      </c>
      <c r="AG559" s="93">
        <f t="shared" ca="1" si="367"/>
        <v>86</v>
      </c>
      <c r="AH559" s="77">
        <f>IF(ISERROR(VLOOKUP(B559,'Notes Ecrit'!$A$2:$B$650,2,FALSE)),"ABI",(VLOOKUP(B559,'Notes Ecrit'!$A$2:$B$650,2,FALSE)))</f>
        <v>5.5</v>
      </c>
      <c r="AI559" s="88">
        <f t="shared" si="368"/>
        <v>5.5</v>
      </c>
      <c r="AJ559" s="94">
        <f t="shared" ca="1" si="369"/>
        <v>353</v>
      </c>
      <c r="AK559" s="307">
        <f t="shared" si="370"/>
        <v>9.25</v>
      </c>
      <c r="AL559" s="204"/>
      <c r="AM559" s="204"/>
      <c r="AN559" s="204"/>
      <c r="AO559" s="204"/>
      <c r="AP559" s="204"/>
    </row>
    <row r="560" spans="1:42" s="204" customFormat="1" ht="16.5" customHeight="1" thickBot="1" x14ac:dyDescent="0.3">
      <c r="A560" s="266" t="s">
        <v>74</v>
      </c>
      <c r="B560" s="241">
        <v>21906369</v>
      </c>
      <c r="C560" s="242" t="s">
        <v>948</v>
      </c>
      <c r="D560" s="243" t="s">
        <v>949</v>
      </c>
      <c r="E560" s="196">
        <v>9</v>
      </c>
      <c r="F560" s="184">
        <f t="shared" si="405"/>
        <v>14</v>
      </c>
      <c r="G560" s="185">
        <f t="shared" si="406"/>
        <v>9</v>
      </c>
      <c r="H560" s="85">
        <f t="shared" si="407"/>
        <v>9</v>
      </c>
      <c r="I560" s="196">
        <v>3.67</v>
      </c>
      <c r="J560" s="185">
        <f t="shared" si="408"/>
        <v>14</v>
      </c>
      <c r="K560" s="196">
        <v>8.7899999999999991</v>
      </c>
      <c r="L560" s="185">
        <f t="shared" si="409"/>
        <v>3</v>
      </c>
      <c r="M560" s="85">
        <f t="shared" si="410"/>
        <v>8.5</v>
      </c>
      <c r="N560" s="196">
        <v>35</v>
      </c>
      <c r="O560" s="197">
        <v>50</v>
      </c>
      <c r="P560" s="186">
        <f t="shared" si="411"/>
        <v>0.7</v>
      </c>
      <c r="Q560" s="185">
        <f t="shared" si="412"/>
        <v>6.5</v>
      </c>
      <c r="R560" s="196">
        <v>33.1</v>
      </c>
      <c r="S560" s="185">
        <f t="shared" si="413"/>
        <v>5.5</v>
      </c>
      <c r="T560" s="85">
        <f t="shared" si="414"/>
        <v>12</v>
      </c>
      <c r="U560" s="187">
        <v>28.11</v>
      </c>
      <c r="V560" s="185">
        <f t="shared" si="415"/>
        <v>4.75</v>
      </c>
      <c r="W560" s="380">
        <v>12</v>
      </c>
      <c r="X560" s="185">
        <f t="shared" si="416"/>
        <v>4.25</v>
      </c>
      <c r="Y560" s="196">
        <v>3</v>
      </c>
      <c r="Z560" s="185">
        <f t="shared" si="417"/>
        <v>3.5</v>
      </c>
      <c r="AA560" s="85">
        <f t="shared" si="418"/>
        <v>12.5</v>
      </c>
      <c r="AB560" s="266">
        <v>66</v>
      </c>
      <c r="AC560" s="185">
        <f t="shared" si="419"/>
        <v>2</v>
      </c>
      <c r="AD560" s="86">
        <f t="shared" si="420"/>
        <v>2</v>
      </c>
      <c r="AE560" s="87">
        <f t="shared" si="421"/>
        <v>8.8000000000000007</v>
      </c>
      <c r="AF560" s="88">
        <f t="shared" si="366"/>
        <v>8.8000000000000007</v>
      </c>
      <c r="AG560" s="93">
        <f t="shared" ca="1" si="367"/>
        <v>512</v>
      </c>
      <c r="AH560" s="77">
        <f>IF(ISERROR(VLOOKUP(B560,'Notes Ecrit'!$A$2:$B$650,2,FALSE)),"ABI",(VLOOKUP(B560,'Notes Ecrit'!$A$2:$B$650,2,FALSE)))</f>
        <v>4.5</v>
      </c>
      <c r="AI560" s="88">
        <f t="shared" si="368"/>
        <v>4.5</v>
      </c>
      <c r="AJ560" s="94">
        <f t="shared" ca="1" si="369"/>
        <v>463</v>
      </c>
      <c r="AK560" s="307">
        <f t="shared" si="370"/>
        <v>6.65</v>
      </c>
      <c r="AL560" s="198"/>
      <c r="AM560" s="198"/>
      <c r="AN560" s="198"/>
      <c r="AO560" s="198"/>
      <c r="AP560" s="198"/>
    </row>
    <row r="561" spans="1:42" s="207" customFormat="1" ht="16.5" customHeight="1" thickBot="1" x14ac:dyDescent="0.3">
      <c r="A561" s="266" t="s">
        <v>1026</v>
      </c>
      <c r="B561" s="241">
        <v>21915770</v>
      </c>
      <c r="C561" s="242" t="s">
        <v>950</v>
      </c>
      <c r="D561" s="243" t="s">
        <v>156</v>
      </c>
      <c r="E561" s="196">
        <v>13</v>
      </c>
      <c r="F561" s="184">
        <f t="shared" si="405"/>
        <v>16</v>
      </c>
      <c r="G561" s="185">
        <f t="shared" si="406"/>
        <v>10</v>
      </c>
      <c r="H561" s="85">
        <f t="shared" si="407"/>
        <v>10</v>
      </c>
      <c r="I561" s="196">
        <v>3.25</v>
      </c>
      <c r="J561" s="185">
        <f t="shared" si="408"/>
        <v>16</v>
      </c>
      <c r="K561" s="196">
        <v>7.07</v>
      </c>
      <c r="L561" s="185">
        <f t="shared" si="409"/>
        <v>9</v>
      </c>
      <c r="M561" s="85">
        <f t="shared" si="410"/>
        <v>12.5</v>
      </c>
      <c r="N561" s="196">
        <v>90</v>
      </c>
      <c r="O561" s="197">
        <v>105</v>
      </c>
      <c r="P561" s="186">
        <f t="shared" si="411"/>
        <v>0.8571428571428571</v>
      </c>
      <c r="Q561" s="185">
        <f t="shared" si="412"/>
        <v>4.5</v>
      </c>
      <c r="R561" s="196">
        <v>38.6</v>
      </c>
      <c r="S561" s="185">
        <f t="shared" si="413"/>
        <v>2.5</v>
      </c>
      <c r="T561" s="85">
        <f t="shared" si="414"/>
        <v>7</v>
      </c>
      <c r="U561" s="187">
        <v>27.24</v>
      </c>
      <c r="V561" s="185">
        <f t="shared" si="415"/>
        <v>4.25</v>
      </c>
      <c r="W561" s="196">
        <v>-3</v>
      </c>
      <c r="X561" s="185">
        <f t="shared" si="416"/>
        <v>1.75</v>
      </c>
      <c r="Y561" s="196">
        <v>5</v>
      </c>
      <c r="Z561" s="185">
        <f t="shared" si="417"/>
        <v>2.5</v>
      </c>
      <c r="AA561" s="85">
        <f t="shared" si="418"/>
        <v>8.5</v>
      </c>
      <c r="AB561" s="266">
        <v>48.48</v>
      </c>
      <c r="AC561" s="185">
        <f t="shared" si="419"/>
        <v>6</v>
      </c>
      <c r="AD561" s="86">
        <f t="shared" si="420"/>
        <v>6</v>
      </c>
      <c r="AE561" s="87">
        <f t="shared" si="421"/>
        <v>8.8000000000000007</v>
      </c>
      <c r="AF561" s="88">
        <f t="shared" si="366"/>
        <v>8.8000000000000007</v>
      </c>
      <c r="AG561" s="93">
        <f t="shared" ca="1" si="367"/>
        <v>512</v>
      </c>
      <c r="AH561" s="77">
        <f>IF(ISERROR(VLOOKUP(B561,'Notes Ecrit'!$A$2:$B$650,2,FALSE)),"ABI",(VLOOKUP(B561,'Notes Ecrit'!$A$2:$B$650,2,FALSE)))</f>
        <v>6</v>
      </c>
      <c r="AI561" s="88">
        <f t="shared" si="368"/>
        <v>6</v>
      </c>
      <c r="AJ561" s="94">
        <f t="shared" ca="1" si="369"/>
        <v>288</v>
      </c>
      <c r="AK561" s="307">
        <f t="shared" si="370"/>
        <v>7.4</v>
      </c>
      <c r="AL561" s="26"/>
      <c r="AM561" s="26"/>
      <c r="AN561" s="26"/>
      <c r="AO561" s="26"/>
      <c r="AP561" s="26"/>
    </row>
    <row r="562" spans="1:42" s="207" customFormat="1" ht="16.5" customHeight="1" thickBot="1" x14ac:dyDescent="0.3">
      <c r="A562" s="266" t="s">
        <v>74</v>
      </c>
      <c r="B562" s="241">
        <v>21910710</v>
      </c>
      <c r="C562" s="242" t="s">
        <v>951</v>
      </c>
      <c r="D562" s="243" t="s">
        <v>163</v>
      </c>
      <c r="E562" s="196">
        <v>10</v>
      </c>
      <c r="F562" s="184">
        <f t="shared" si="405"/>
        <v>14.5</v>
      </c>
      <c r="G562" s="185">
        <f t="shared" si="406"/>
        <v>10</v>
      </c>
      <c r="H562" s="85">
        <f t="shared" si="407"/>
        <v>10</v>
      </c>
      <c r="I562" s="196">
        <v>3.73</v>
      </c>
      <c r="J562" s="185">
        <f t="shared" si="408"/>
        <v>13</v>
      </c>
      <c r="K562" s="196">
        <v>8.09</v>
      </c>
      <c r="L562" s="185">
        <f t="shared" si="409"/>
        <v>8</v>
      </c>
      <c r="M562" s="85">
        <f t="shared" si="410"/>
        <v>10.5</v>
      </c>
      <c r="N562" s="196">
        <v>28</v>
      </c>
      <c r="O562" s="197">
        <v>58</v>
      </c>
      <c r="P562" s="186">
        <f t="shared" si="411"/>
        <v>0.48275862068965519</v>
      </c>
      <c r="Q562" s="185">
        <f t="shared" si="412"/>
        <v>4.5</v>
      </c>
      <c r="R562" s="196">
        <v>30.8</v>
      </c>
      <c r="S562" s="185">
        <f t="shared" si="413"/>
        <v>5</v>
      </c>
      <c r="T562" s="85">
        <f t="shared" si="414"/>
        <v>9.5</v>
      </c>
      <c r="U562" s="381">
        <v>31.71</v>
      </c>
      <c r="V562" s="185">
        <f t="shared" si="415"/>
        <v>3</v>
      </c>
      <c r="W562" s="196">
        <v>3</v>
      </c>
      <c r="X562" s="185">
        <f t="shared" si="416"/>
        <v>3.25</v>
      </c>
      <c r="Y562" s="196">
        <v>4</v>
      </c>
      <c r="Z562" s="185">
        <f t="shared" si="417"/>
        <v>3</v>
      </c>
      <c r="AA562" s="85">
        <f t="shared" si="418"/>
        <v>9.25</v>
      </c>
      <c r="AB562" s="266">
        <v>51.29</v>
      </c>
      <c r="AC562" s="185">
        <f t="shared" si="419"/>
        <v>8</v>
      </c>
      <c r="AD562" s="86">
        <f t="shared" si="420"/>
        <v>8</v>
      </c>
      <c r="AE562" s="87">
        <f t="shared" si="421"/>
        <v>9.4499999999999993</v>
      </c>
      <c r="AF562" s="88">
        <f t="shared" ref="AF562:AF625" si="422">IF(AE562="DSP",0,AE562)</f>
        <v>9.4499999999999993</v>
      </c>
      <c r="AG562" s="93">
        <f t="shared" ref="AG562:AG625" ca="1" si="423">RANK(AF562,$AF$3:$AF$651,0)</f>
        <v>465</v>
      </c>
      <c r="AH562" s="77">
        <f>IF(ISERROR(VLOOKUP(B562,'Notes Ecrit'!$A$2:$B$650,2,FALSE)),"ABI",(VLOOKUP(B562,'Notes Ecrit'!$A$2:$B$650,2,FALSE)))</f>
        <v>7.5</v>
      </c>
      <c r="AI562" s="88">
        <f t="shared" ref="AI562:AI625" si="424">IF(OR(AH562="ABI",AH562="VALIDÉ"),0,AH562)</f>
        <v>7.5</v>
      </c>
      <c r="AJ562" s="94">
        <f t="shared" ref="AJ562:AJ625" ca="1" si="425">RANK(AI562,$AI$3:$AI$651,0)</f>
        <v>137</v>
      </c>
      <c r="AK562" s="307">
        <f t="shared" ref="AK562:AK625" si="426">IF(AH562="ABI","DEF",IF(AE562="DSP",AH562,(AE562*0.5+AH562*0.5)))</f>
        <v>8.4749999999999996</v>
      </c>
    </row>
    <row r="563" spans="1:42" s="207" customFormat="1" ht="16.5" customHeight="1" thickBot="1" x14ac:dyDescent="0.3">
      <c r="A563" s="266" t="s">
        <v>1026</v>
      </c>
      <c r="B563" s="241">
        <v>21905890</v>
      </c>
      <c r="C563" s="242" t="s">
        <v>952</v>
      </c>
      <c r="D563" s="243" t="s">
        <v>156</v>
      </c>
      <c r="E563" s="196">
        <v>19</v>
      </c>
      <c r="F563" s="184">
        <f t="shared" si="405"/>
        <v>19</v>
      </c>
      <c r="G563" s="185">
        <f t="shared" si="406"/>
        <v>16</v>
      </c>
      <c r="H563" s="85">
        <f t="shared" si="407"/>
        <v>16</v>
      </c>
      <c r="I563" s="196">
        <v>3.3</v>
      </c>
      <c r="J563" s="185">
        <f t="shared" si="408"/>
        <v>15</v>
      </c>
      <c r="K563" s="196">
        <v>6.8</v>
      </c>
      <c r="L563" s="185">
        <f t="shared" si="409"/>
        <v>11</v>
      </c>
      <c r="M563" s="85">
        <f t="shared" si="410"/>
        <v>13</v>
      </c>
      <c r="N563" s="196">
        <v>35</v>
      </c>
      <c r="O563" s="197">
        <v>51</v>
      </c>
      <c r="P563" s="186">
        <f t="shared" si="411"/>
        <v>0.68627450980392157</v>
      </c>
      <c r="Q563" s="185">
        <f t="shared" si="412"/>
        <v>3.5</v>
      </c>
      <c r="R563" s="196">
        <v>37.1</v>
      </c>
      <c r="S563" s="185">
        <f t="shared" si="413"/>
        <v>2.5</v>
      </c>
      <c r="T563" s="85">
        <f t="shared" si="414"/>
        <v>6</v>
      </c>
      <c r="U563" s="187">
        <v>24.97</v>
      </c>
      <c r="V563" s="185">
        <f t="shared" si="415"/>
        <v>5.5</v>
      </c>
      <c r="W563" s="196">
        <v>-11</v>
      </c>
      <c r="X563" s="185">
        <f t="shared" si="416"/>
        <v>0.75</v>
      </c>
      <c r="Y563" s="196">
        <v>5</v>
      </c>
      <c r="Z563" s="185">
        <f t="shared" si="417"/>
        <v>2.5</v>
      </c>
      <c r="AA563" s="85">
        <f t="shared" si="418"/>
        <v>8.75</v>
      </c>
      <c r="AB563" s="266">
        <v>39.08</v>
      </c>
      <c r="AC563" s="185">
        <f t="shared" si="419"/>
        <v>11</v>
      </c>
      <c r="AD563" s="86">
        <f t="shared" si="420"/>
        <v>11</v>
      </c>
      <c r="AE563" s="87">
        <f t="shared" si="421"/>
        <v>10.95</v>
      </c>
      <c r="AF563" s="88">
        <f t="shared" si="422"/>
        <v>10.95</v>
      </c>
      <c r="AG563" s="93">
        <f t="shared" ca="1" si="423"/>
        <v>329</v>
      </c>
      <c r="AH563" s="77">
        <f>IF(ISERROR(VLOOKUP(B563,'Notes Ecrit'!$A$2:$B$650,2,FALSE)),"ABI",(VLOOKUP(B563,'Notes Ecrit'!$A$2:$B$650,2,FALSE)))</f>
        <v>3.5</v>
      </c>
      <c r="AI563" s="88">
        <f t="shared" si="424"/>
        <v>3.5</v>
      </c>
      <c r="AJ563" s="94">
        <f t="shared" ca="1" si="425"/>
        <v>529</v>
      </c>
      <c r="AK563" s="307">
        <f t="shared" si="426"/>
        <v>7.2249999999999996</v>
      </c>
      <c r="AL563" s="204"/>
      <c r="AM563" s="204"/>
      <c r="AN563" s="204"/>
      <c r="AO563" s="204"/>
      <c r="AP563" s="204"/>
    </row>
    <row r="564" spans="1:42" s="198" customFormat="1" ht="16.5" customHeight="1" thickBot="1" x14ac:dyDescent="0.3">
      <c r="A564" s="266" t="s">
        <v>1026</v>
      </c>
      <c r="B564" s="241">
        <v>21916700</v>
      </c>
      <c r="C564" s="242" t="s">
        <v>306</v>
      </c>
      <c r="D564" s="243" t="s">
        <v>953</v>
      </c>
      <c r="E564" s="196">
        <v>17</v>
      </c>
      <c r="F564" s="184">
        <f t="shared" si="405"/>
        <v>18</v>
      </c>
      <c r="G564" s="185">
        <f t="shared" si="406"/>
        <v>14</v>
      </c>
      <c r="H564" s="85">
        <f t="shared" si="407"/>
        <v>14</v>
      </c>
      <c r="I564" s="196">
        <v>3.09</v>
      </c>
      <c r="J564" s="185">
        <f t="shared" si="408"/>
        <v>19</v>
      </c>
      <c r="K564" s="196">
        <v>6.79</v>
      </c>
      <c r="L564" s="185">
        <f t="shared" si="409"/>
        <v>11</v>
      </c>
      <c r="M564" s="85">
        <f t="shared" si="410"/>
        <v>15</v>
      </c>
      <c r="N564" s="196">
        <v>45</v>
      </c>
      <c r="O564" s="197">
        <v>62</v>
      </c>
      <c r="P564" s="186">
        <f t="shared" si="411"/>
        <v>0.72580645161290325</v>
      </c>
      <c r="Q564" s="185">
        <f t="shared" si="412"/>
        <v>4</v>
      </c>
      <c r="R564" s="196">
        <v>31.9</v>
      </c>
      <c r="S564" s="185">
        <f t="shared" si="413"/>
        <v>1</v>
      </c>
      <c r="T564" s="85">
        <f t="shared" si="414"/>
        <v>5</v>
      </c>
      <c r="U564" s="187">
        <v>25</v>
      </c>
      <c r="V564" s="185">
        <f t="shared" si="415"/>
        <v>5.25</v>
      </c>
      <c r="W564" s="196">
        <v>-10</v>
      </c>
      <c r="X564" s="185">
        <f t="shared" si="416"/>
        <v>0.75</v>
      </c>
      <c r="Y564" s="196">
        <v>5</v>
      </c>
      <c r="Z564" s="185">
        <f t="shared" si="417"/>
        <v>2.5</v>
      </c>
      <c r="AA564" s="85">
        <f t="shared" si="418"/>
        <v>8.5</v>
      </c>
      <c r="AB564" s="266">
        <v>41.73</v>
      </c>
      <c r="AC564" s="185">
        <f t="shared" si="419"/>
        <v>9</v>
      </c>
      <c r="AD564" s="86">
        <f t="shared" si="420"/>
        <v>9</v>
      </c>
      <c r="AE564" s="87">
        <f t="shared" si="421"/>
        <v>10.3</v>
      </c>
      <c r="AF564" s="88">
        <f t="shared" si="422"/>
        <v>10.3</v>
      </c>
      <c r="AG564" s="93">
        <f t="shared" ca="1" si="423"/>
        <v>403</v>
      </c>
      <c r="AH564" s="77">
        <f>IF(ISERROR(VLOOKUP(B564,'Notes Ecrit'!$A$2:$B$650,2,FALSE)),"ABI",(VLOOKUP(B564,'Notes Ecrit'!$A$2:$B$650,2,FALSE)))</f>
        <v>3</v>
      </c>
      <c r="AI564" s="88">
        <f t="shared" si="424"/>
        <v>3</v>
      </c>
      <c r="AJ564" s="94">
        <f t="shared" ca="1" si="425"/>
        <v>555</v>
      </c>
      <c r="AK564" s="307">
        <f t="shared" si="426"/>
        <v>6.65</v>
      </c>
    </row>
    <row r="565" spans="1:42" s="207" customFormat="1" ht="16.5" hidden="1" customHeight="1" thickBot="1" x14ac:dyDescent="0.3">
      <c r="A565" s="266" t="s">
        <v>1026</v>
      </c>
      <c r="B565" s="346">
        <v>21815464</v>
      </c>
      <c r="C565" s="350" t="s">
        <v>1621</v>
      </c>
      <c r="D565" s="351" t="s">
        <v>1622</v>
      </c>
      <c r="E565" s="196"/>
      <c r="F565" s="184"/>
      <c r="G565" s="185"/>
      <c r="H565" s="85"/>
      <c r="I565" s="196"/>
      <c r="J565" s="185"/>
      <c r="K565" s="196"/>
      <c r="L565" s="185"/>
      <c r="M565" s="85"/>
      <c r="N565" s="196"/>
      <c r="O565" s="197"/>
      <c r="P565" s="186"/>
      <c r="Q565" s="185"/>
      <c r="R565" s="196"/>
      <c r="S565" s="185"/>
      <c r="T565" s="85"/>
      <c r="U565" s="187"/>
      <c r="V565" s="185"/>
      <c r="W565" s="196"/>
      <c r="X565" s="185"/>
      <c r="Y565" s="196"/>
      <c r="Z565" s="185"/>
      <c r="AA565" s="85"/>
      <c r="AB565" s="266"/>
      <c r="AC565" s="185"/>
      <c r="AD565" s="86"/>
      <c r="AE565" s="329">
        <v>12.45</v>
      </c>
      <c r="AF565" s="88">
        <f t="shared" si="422"/>
        <v>12.45</v>
      </c>
      <c r="AG565" s="93">
        <f t="shared" ca="1" si="423"/>
        <v>138</v>
      </c>
      <c r="AH565" s="77">
        <f>IF(ISERROR(VLOOKUP(B565,'Notes Ecrit'!$A$2:$B$650,2,FALSE)),"ABI",(VLOOKUP(B565,'Notes Ecrit'!$A$2:$B$650,2,FALSE)))</f>
        <v>2.5</v>
      </c>
      <c r="AI565" s="88">
        <f t="shared" si="424"/>
        <v>2.5</v>
      </c>
      <c r="AJ565" s="94">
        <f t="shared" ca="1" si="425"/>
        <v>573</v>
      </c>
      <c r="AK565" s="307">
        <f t="shared" si="426"/>
        <v>7.4749999999999996</v>
      </c>
      <c r="AL565" s="26"/>
      <c r="AM565" s="26"/>
      <c r="AN565" s="26"/>
      <c r="AO565" s="26"/>
      <c r="AP565" s="26"/>
    </row>
    <row r="566" spans="1:42" s="207" customFormat="1" ht="16.5" customHeight="1" thickBot="1" x14ac:dyDescent="0.3">
      <c r="A566" s="266" t="s">
        <v>1026</v>
      </c>
      <c r="B566" s="241">
        <v>21813516</v>
      </c>
      <c r="C566" s="242" t="s">
        <v>308</v>
      </c>
      <c r="D566" s="243" t="s">
        <v>309</v>
      </c>
      <c r="E566" s="196">
        <v>8</v>
      </c>
      <c r="F566" s="184">
        <f t="shared" ref="F566:F604" si="427">IF(E566="ABI","ABI",IF(E566="DSP","DSP",IF(E566="VAL","VAL",(VLOOKUP(E566,tpstest,2)))))</f>
        <v>13.5</v>
      </c>
      <c r="G566" s="185">
        <f t="shared" ref="G566:G604" si="428">IF(F566="ABI",0,IF(F566="DSP","DSP",IF(F566="VAL","VAL",(IF(A566="F",VLOOKUP(F566,endurfille,2),VLOOKUP(F566,endurgarçon,2))))))</f>
        <v>5</v>
      </c>
      <c r="H566" s="85">
        <f t="shared" ref="H566:H604" si="429">IF(G566="VAL","VALIDÉ",G566)</f>
        <v>5</v>
      </c>
      <c r="I566" s="196">
        <v>3.35</v>
      </c>
      <c r="J566" s="185">
        <f t="shared" ref="J566:J604" si="430">IF(I566="ABI",0,IF(I566="DSP","DSP",IF(I566="VAL","VAL",(IF(A566="F",VLOOKUP(I566,VIT20MF,2),VLOOKUP(I566,Vit20MG,2))))))</f>
        <v>14</v>
      </c>
      <c r="K566" s="196">
        <v>7.39</v>
      </c>
      <c r="L566" s="185">
        <f t="shared" ref="L566:L604" si="431">IF(K566="ABI",0,IF(K566="DSP","DSP",IF(K566="VAL","VAL",(IF(A566="F",VLOOKUP(K566,vit50mf,2),VLOOKUP(K566,vit50mg,2))))))</f>
        <v>7</v>
      </c>
      <c r="M566" s="85">
        <f t="shared" ref="M566:M604" si="432">IF(OR(J566="DSP",L566="DSP"),"DSP",IF(L566="VAL","VALIDÉ",(J566+L566)/2))</f>
        <v>10.5</v>
      </c>
      <c r="N566" s="196">
        <v>64</v>
      </c>
      <c r="O566" s="197">
        <v>89</v>
      </c>
      <c r="P566" s="186">
        <f t="shared" ref="P566:P604" si="433">IF(OR(N566="DSP",N566="ABI",N566="VAL"),0,N566/O566)</f>
        <v>0.7191011235955056</v>
      </c>
      <c r="Q566" s="185">
        <f t="shared" ref="Q566:Q604" si="434">IF(N566="ABI",0,IF(N566="DSP","DSP",IF(N566="VAL","VAL",IF(A566="F",VLOOKUP(P566,forcefille,2),VLOOKUP(P566,forcegarçon,2)))))</f>
        <v>4</v>
      </c>
      <c r="R566" s="196">
        <v>34.700000000000003</v>
      </c>
      <c r="S566" s="185">
        <f t="shared" ref="S566:S604" si="435">IF(R566="ABI",0,IF(R566="DSP","DSP",IF(R566="VAL","VAL",IF(A566="F",VLOOKUP(R566,détfille,2),VLOOKUP(R566,détgarçon,2)))))</f>
        <v>1.5</v>
      </c>
      <c r="T566" s="85">
        <f t="shared" ref="T566:T604" si="436">IF(OR(Q566="VAL",S566="VAL"),"VALIDÉ",IF(AND(Q566="DSP",S566="DSP"),"DSP",IF(Q566="DSP",S566*2,IF(S566="DSP",Q566*2,(Q566+S566)))))</f>
        <v>5.5</v>
      </c>
      <c r="U566" s="187">
        <v>30.45</v>
      </c>
      <c r="V566" s="185">
        <f t="shared" ref="V566:V604" si="437">IF(U566="ABI",0,IF(U566="DSP","DSP",IF(U566="VAL","VAL",IF(A566="F",VLOOKUP(U566,coorfille,2),VLOOKUP(U566,coorgarçon,2)))))</f>
        <v>2.75</v>
      </c>
      <c r="W566" s="196">
        <v>-20</v>
      </c>
      <c r="X566" s="185">
        <f t="shared" ref="X566:X604" si="438">IF(W566="ABI",0,IF(W566="DSP","DSP",IF(W566="VAL","VAL",IF(A566="F",VLOOKUP(W566,SouplesseFille,2),VLOOKUP(W566,SouplesseGarçon,2)))))</f>
        <v>0</v>
      </c>
      <c r="Y566" s="196">
        <v>10</v>
      </c>
      <c r="Z566" s="185">
        <f t="shared" ref="Z566:Z604" si="439">IF(Y566="ABI",0,IF(Y566="DSP","DSP",IF(Y566="VAL","VAL",IF(A566="F",VLOOKUP(Y566,eqfille,2),VLOOKUP(Y566,eqgarçon,2)))))</f>
        <v>0</v>
      </c>
      <c r="AA566" s="85">
        <f t="shared" ref="AA566:AA604" si="440">IF(AND(V566="DSP",X566="DSP",Z566="DSP"),"DSP",IF(AND(V566="DSP",X566="DSP"),Z566*4,IF(AND(V566="DSP",Z566="DSP"),X566*4,IF(AND(X566="DSP",Z566="DSP"),V566*2,IF(V566="DSP",(X566+Z566)*2,IF(X566="DSP",V566+Z566*2,IF(Z566="DSP",V566+X566*2,IF(Z566="VAL","VALIDÉ",V566+X566+Z566))))))))</f>
        <v>2.75</v>
      </c>
      <c r="AB566" s="266">
        <v>59.8</v>
      </c>
      <c r="AC566" s="185">
        <f t="shared" ref="AC566:AC604" si="441">IF(AB566="ABI",0,IF(AB566="DNF",0,IF(AB566="DSP","DSP",IF(AB566="VAL","VAL",(IF(A566="F",VLOOKUP(AB566,nagefille,2),VLOOKUP(AB566,nagegarçon,2)))))))</f>
        <v>1</v>
      </c>
      <c r="AD566" s="86">
        <f t="shared" ref="AD566:AD604" si="442">IF(AC566="VAL","VALIDÉ",AC566)</f>
        <v>1</v>
      </c>
      <c r="AE566" s="87">
        <f t="shared" ref="AE566:AE604" si="443">IF(AND(H566="DSP",M566="DSP",T566="DSP",AA566="DSP",AD566="DSP"),"DSP",IF(AND(H566="DSP",M566="DSP",T566="DSP",AA566="DSP"),AD566,IF(AND(H566="DSP",M566="DSP",T566="DSP",AD566="DSP"),AA566,IF(AND(H566="DSP",M566="DSP",AA566="DSP",AD566="DSP"),T566,IF(AND(H566="DSP",T566="DSP",AA566="DSP",AD566="DSP"),M566,IF(AND(M566="DSP",T566="DSP",AA566="DSP",AD566="DSP"),H566,IF(AND(T566="DSP",AA566="DSP",AD566="DSP"),(H566+M566)/2,IF(AND(M566="DSP",AA566="DSP",AD566="DSP"),(H566+T566)/2,IF(AND(H566="DSP",AA566="DSP",AD566="DSP"),(M566+T566)/2,IF(AND(M566="DSP",T566="DSP",AD566="DSP"),(H566+AA566)/2,IF(AND(H566="DSP",T566="DSP",AD566="DSP"),(M566+AA566)/2,IF(AND(H566="DSP",M566="DSP",AD566="DSP"),(T566+AA566)/2,IF(AND(M566="DSP",T566="DSP",AA566="DSP"),(H566+AD566)/2,IF(AND(H566="DSP",T566="DSP",AA566="DSP"),(M566+AD566)/2,IF(AND(H566="DSP",M566="DSP",AA566="DSP"),(T566+AD566)/2,IF(AND(H566="DSP",M566="DSP",T566="DSP"),(AA566+AD566)/2,IF(AND(H566="DSP",M566="DSP"),(T566+AA566+AD566)/3,IF(AND(H566="DSP",T566="DSP"),(M566+AA566+AD566)/3,IF(AND(M566="DSP",T566="DSP"),(H566+AA566+AD566)/3,IF(AND(H566="DSP",AA566="DSP"),(M566+T566+AD566)/3,IF(AND(M566="DSP",AA566="DSP"),(H566+T566+AD566)/3,IF(AND(T566="DSP",AA566="DSP"),(H566+M566+AD566)/3,IF(AND(H566="DSP",AD566="DSP"),(M566+T566+AA566)/3,IF(AND(M566="DSP",AD566="DSP"),(H566+T566+AA566)/3,IF(AND(T566="DSP",AD566="DSP"),(H566+M566+AA566)/3,IF(AND(AA566="DSP",AD566="DSP"),(H566+M566+T566)/3,IF(H566="DSP",(M566+T566+AA566+AD566)/4,IF(M566="DSP",(H566+T566+AA566+AD566)/4,IF(T566="DSP",(H566+M566+AA566+AD566)/4,IF(AA566="DSP",(H566+M566+T566+AD566)/4,IF(AD566="DSP",(H566+M566+T566+AA566)/4,SUM(H566+M566+T566+AA566+AD566)/5)))))))))))))))))))))))))))))))</f>
        <v>4.95</v>
      </c>
      <c r="AF566" s="88">
        <f t="shared" si="422"/>
        <v>4.95</v>
      </c>
      <c r="AG566" s="93">
        <f t="shared" ca="1" si="423"/>
        <v>576</v>
      </c>
      <c r="AH566" s="77">
        <f>IF(ISERROR(VLOOKUP(B566,'Notes Ecrit'!$A$2:$B$650,2,FALSE)),"ABI",(VLOOKUP(B566,'Notes Ecrit'!$A$2:$B$650,2,FALSE)))</f>
        <v>7</v>
      </c>
      <c r="AI566" s="88">
        <f t="shared" si="424"/>
        <v>7</v>
      </c>
      <c r="AJ566" s="94">
        <f t="shared" ca="1" si="425"/>
        <v>183</v>
      </c>
      <c r="AK566" s="307">
        <f t="shared" si="426"/>
        <v>5.9749999999999996</v>
      </c>
      <c r="AL566" s="198"/>
      <c r="AM566" s="198"/>
      <c r="AN566" s="198"/>
      <c r="AO566" s="198"/>
      <c r="AP566" s="198"/>
    </row>
    <row r="567" spans="1:42" s="207" customFormat="1" ht="16.5" customHeight="1" thickBot="1" x14ac:dyDescent="0.3">
      <c r="A567" s="266" t="s">
        <v>74</v>
      </c>
      <c r="B567" s="241">
        <v>21909345</v>
      </c>
      <c r="C567" s="242" t="s">
        <v>956</v>
      </c>
      <c r="D567" s="243" t="s">
        <v>957</v>
      </c>
      <c r="E567" s="196">
        <v>16</v>
      </c>
      <c r="F567" s="184">
        <f t="shared" si="427"/>
        <v>17.5</v>
      </c>
      <c r="G567" s="185">
        <f t="shared" si="428"/>
        <v>16</v>
      </c>
      <c r="H567" s="85">
        <f t="shared" si="429"/>
        <v>16</v>
      </c>
      <c r="I567" s="196">
        <v>3.23</v>
      </c>
      <c r="J567" s="185">
        <f t="shared" si="430"/>
        <v>20</v>
      </c>
      <c r="K567" s="196">
        <v>7.11</v>
      </c>
      <c r="L567" s="185">
        <f t="shared" si="431"/>
        <v>15</v>
      </c>
      <c r="M567" s="85">
        <f t="shared" si="432"/>
        <v>17.5</v>
      </c>
      <c r="N567" s="196">
        <v>35</v>
      </c>
      <c r="O567" s="197">
        <v>49</v>
      </c>
      <c r="P567" s="186">
        <f t="shared" si="433"/>
        <v>0.7142857142857143</v>
      </c>
      <c r="Q567" s="185">
        <f t="shared" si="434"/>
        <v>6.5</v>
      </c>
      <c r="R567" s="196">
        <v>39</v>
      </c>
      <c r="S567" s="185">
        <f t="shared" si="435"/>
        <v>7</v>
      </c>
      <c r="T567" s="85">
        <f t="shared" si="436"/>
        <v>13.5</v>
      </c>
      <c r="U567" s="187">
        <v>23.46</v>
      </c>
      <c r="V567" s="185">
        <f t="shared" si="437"/>
        <v>7.25</v>
      </c>
      <c r="W567" s="380">
        <v>0</v>
      </c>
      <c r="X567" s="185">
        <f t="shared" si="438"/>
        <v>2.5</v>
      </c>
      <c r="Y567" s="196">
        <v>4</v>
      </c>
      <c r="Z567" s="185">
        <f t="shared" si="439"/>
        <v>3</v>
      </c>
      <c r="AA567" s="85">
        <f t="shared" si="440"/>
        <v>12.75</v>
      </c>
      <c r="AB567" s="266">
        <v>45.9</v>
      </c>
      <c r="AC567" s="185">
        <f t="shared" si="441"/>
        <v>11</v>
      </c>
      <c r="AD567" s="86">
        <f t="shared" si="442"/>
        <v>11</v>
      </c>
      <c r="AE567" s="87">
        <f t="shared" si="443"/>
        <v>14.15</v>
      </c>
      <c r="AF567" s="88">
        <f t="shared" si="422"/>
        <v>14.15</v>
      </c>
      <c r="AG567" s="93">
        <f t="shared" ca="1" si="423"/>
        <v>14</v>
      </c>
      <c r="AH567" s="77">
        <f>IF(ISERROR(VLOOKUP(B567,'Notes Ecrit'!$A$2:$B$650,2,FALSE)),"ABI",(VLOOKUP(B567,'Notes Ecrit'!$A$2:$B$650,2,FALSE)))</f>
        <v>4.5</v>
      </c>
      <c r="AI567" s="88">
        <f t="shared" si="424"/>
        <v>4.5</v>
      </c>
      <c r="AJ567" s="94">
        <f t="shared" ca="1" si="425"/>
        <v>463</v>
      </c>
      <c r="AK567" s="307">
        <f t="shared" si="426"/>
        <v>9.3249999999999993</v>
      </c>
      <c r="AL567" s="26"/>
      <c r="AM567" s="26"/>
      <c r="AN567" s="26"/>
      <c r="AO567" s="26"/>
      <c r="AP567" s="26"/>
    </row>
    <row r="568" spans="1:42" s="207" customFormat="1" ht="16.5" customHeight="1" thickBot="1" x14ac:dyDescent="0.3">
      <c r="A568" s="266" t="s">
        <v>1026</v>
      </c>
      <c r="B568" s="509">
        <v>21912440</v>
      </c>
      <c r="C568" s="515" t="s">
        <v>960</v>
      </c>
      <c r="D568" s="520" t="s">
        <v>961</v>
      </c>
      <c r="E568" s="196">
        <v>18</v>
      </c>
      <c r="F568" s="184">
        <f t="shared" si="427"/>
        <v>18.5</v>
      </c>
      <c r="G568" s="185">
        <f t="shared" si="428"/>
        <v>15</v>
      </c>
      <c r="H568" s="85">
        <f t="shared" si="429"/>
        <v>15</v>
      </c>
      <c r="I568" s="196">
        <v>3.24</v>
      </c>
      <c r="J568" s="185">
        <f t="shared" si="430"/>
        <v>16</v>
      </c>
      <c r="K568" s="196">
        <v>6.97</v>
      </c>
      <c r="L568" s="185">
        <f t="shared" si="431"/>
        <v>10</v>
      </c>
      <c r="M568" s="85">
        <f t="shared" si="432"/>
        <v>13</v>
      </c>
      <c r="N568" s="196">
        <v>79</v>
      </c>
      <c r="O568" s="197">
        <v>65</v>
      </c>
      <c r="P568" s="186">
        <f t="shared" si="433"/>
        <v>1.2153846153846153</v>
      </c>
      <c r="Q568" s="185">
        <f t="shared" si="434"/>
        <v>6.5</v>
      </c>
      <c r="R568" s="196">
        <v>41.1</v>
      </c>
      <c r="S568" s="185">
        <f t="shared" si="435"/>
        <v>3.5</v>
      </c>
      <c r="T568" s="85">
        <f t="shared" si="436"/>
        <v>10</v>
      </c>
      <c r="U568" s="187">
        <v>27.3</v>
      </c>
      <c r="V568" s="185">
        <f t="shared" si="437"/>
        <v>4.25</v>
      </c>
      <c r="W568" s="196">
        <v>10</v>
      </c>
      <c r="X568" s="185">
        <f t="shared" si="438"/>
        <v>4</v>
      </c>
      <c r="Y568" s="196">
        <v>0</v>
      </c>
      <c r="Z568" s="185">
        <f t="shared" si="439"/>
        <v>5</v>
      </c>
      <c r="AA568" s="85">
        <f t="shared" si="440"/>
        <v>13.25</v>
      </c>
      <c r="AB568" s="266">
        <v>32.979999999999997</v>
      </c>
      <c r="AC568" s="185">
        <f t="shared" si="441"/>
        <v>15</v>
      </c>
      <c r="AD568" s="86">
        <f t="shared" si="442"/>
        <v>15</v>
      </c>
      <c r="AE568" s="87">
        <f t="shared" si="443"/>
        <v>13.25</v>
      </c>
      <c r="AF568" s="88">
        <f t="shared" si="422"/>
        <v>13.25</v>
      </c>
      <c r="AG568" s="93">
        <f t="shared" ca="1" si="423"/>
        <v>60</v>
      </c>
      <c r="AH568" s="77">
        <f>IF(ISERROR(VLOOKUP(B568,'Notes Ecrit'!$A$2:$B$650,2,FALSE)),"ABI",(VLOOKUP(B568,'Notes Ecrit'!$A$2:$B$650,2,FALSE)))</f>
        <v>11.5</v>
      </c>
      <c r="AI568" s="88">
        <f t="shared" si="424"/>
        <v>11.5</v>
      </c>
      <c r="AJ568" s="94">
        <f t="shared" ca="1" si="425"/>
        <v>9</v>
      </c>
      <c r="AK568" s="307">
        <f t="shared" si="426"/>
        <v>12.375</v>
      </c>
      <c r="AL568" s="198"/>
      <c r="AM568" s="198"/>
      <c r="AN568" s="198"/>
      <c r="AO568" s="198"/>
      <c r="AP568" s="198"/>
    </row>
    <row r="569" spans="1:42" s="207" customFormat="1" ht="16.5" customHeight="1" thickBot="1" x14ac:dyDescent="0.3">
      <c r="A569" s="266" t="s">
        <v>1026</v>
      </c>
      <c r="B569" s="241">
        <v>21901789</v>
      </c>
      <c r="C569" s="242" t="s">
        <v>962</v>
      </c>
      <c r="D569" s="243" t="s">
        <v>120</v>
      </c>
      <c r="E569" s="196">
        <v>18</v>
      </c>
      <c r="F569" s="184">
        <f t="shared" si="427"/>
        <v>18.5</v>
      </c>
      <c r="G569" s="185">
        <f t="shared" si="428"/>
        <v>15</v>
      </c>
      <c r="H569" s="85">
        <f t="shared" si="429"/>
        <v>15</v>
      </c>
      <c r="I569" s="196">
        <v>3.27</v>
      </c>
      <c r="J569" s="185">
        <f t="shared" si="430"/>
        <v>16</v>
      </c>
      <c r="K569" s="196">
        <v>6.67</v>
      </c>
      <c r="L569" s="185">
        <f t="shared" si="431"/>
        <v>12</v>
      </c>
      <c r="M569" s="85">
        <f t="shared" si="432"/>
        <v>14</v>
      </c>
      <c r="N569" s="196">
        <v>75</v>
      </c>
      <c r="O569" s="197">
        <v>74</v>
      </c>
      <c r="P569" s="186">
        <f t="shared" si="433"/>
        <v>1.0135135135135136</v>
      </c>
      <c r="Q569" s="185">
        <f t="shared" si="434"/>
        <v>5.5</v>
      </c>
      <c r="R569" s="196">
        <v>41.2</v>
      </c>
      <c r="S569" s="185">
        <f t="shared" si="435"/>
        <v>3.5</v>
      </c>
      <c r="T569" s="85">
        <f t="shared" si="436"/>
        <v>9</v>
      </c>
      <c r="U569" s="187">
        <v>27.11</v>
      </c>
      <c r="V569" s="185">
        <f t="shared" si="437"/>
        <v>4.25</v>
      </c>
      <c r="W569" s="196">
        <v>-15</v>
      </c>
      <c r="X569" s="185">
        <f t="shared" si="438"/>
        <v>0.25</v>
      </c>
      <c r="Y569" s="196">
        <v>4</v>
      </c>
      <c r="Z569" s="185">
        <f t="shared" si="439"/>
        <v>3</v>
      </c>
      <c r="AA569" s="85">
        <f t="shared" si="440"/>
        <v>7.5</v>
      </c>
      <c r="AB569" s="266">
        <v>42.2</v>
      </c>
      <c r="AC569" s="185">
        <f t="shared" si="441"/>
        <v>9</v>
      </c>
      <c r="AD569" s="86">
        <f t="shared" si="442"/>
        <v>9</v>
      </c>
      <c r="AE569" s="87">
        <f t="shared" si="443"/>
        <v>10.9</v>
      </c>
      <c r="AF569" s="88">
        <f t="shared" si="422"/>
        <v>10.9</v>
      </c>
      <c r="AG569" s="93">
        <f t="shared" ca="1" si="423"/>
        <v>335</v>
      </c>
      <c r="AH569" s="77">
        <f>IF(ISERROR(VLOOKUP(B569,'Notes Ecrit'!$A$2:$B$650,2,FALSE)),"ABI",(VLOOKUP(B569,'Notes Ecrit'!$A$2:$B$650,2,FALSE)))</f>
        <v>6.5</v>
      </c>
      <c r="AI569" s="88">
        <f t="shared" si="424"/>
        <v>6.5</v>
      </c>
      <c r="AJ569" s="94">
        <f t="shared" ca="1" si="425"/>
        <v>238</v>
      </c>
      <c r="AK569" s="307">
        <f t="shared" si="426"/>
        <v>8.6999999999999993</v>
      </c>
      <c r="AL569" s="26"/>
      <c r="AM569" s="26"/>
      <c r="AN569" s="26"/>
      <c r="AO569" s="26"/>
      <c r="AP569" s="26"/>
    </row>
    <row r="570" spans="1:42" s="207" customFormat="1" ht="16.5" customHeight="1" thickBot="1" x14ac:dyDescent="0.3">
      <c r="A570" s="266" t="s">
        <v>1026</v>
      </c>
      <c r="B570" s="241">
        <v>21904002</v>
      </c>
      <c r="C570" s="242" t="s">
        <v>963</v>
      </c>
      <c r="D570" s="243" t="s">
        <v>180</v>
      </c>
      <c r="E570" s="196">
        <v>16</v>
      </c>
      <c r="F570" s="184">
        <f t="shared" si="427"/>
        <v>17.5</v>
      </c>
      <c r="G570" s="185">
        <f t="shared" si="428"/>
        <v>13</v>
      </c>
      <c r="H570" s="85">
        <f t="shared" si="429"/>
        <v>13</v>
      </c>
      <c r="I570" s="196">
        <v>3.06</v>
      </c>
      <c r="J570" s="185">
        <f t="shared" si="430"/>
        <v>19</v>
      </c>
      <c r="K570" s="196">
        <v>6.73</v>
      </c>
      <c r="L570" s="185">
        <f t="shared" si="431"/>
        <v>12</v>
      </c>
      <c r="M570" s="85">
        <f t="shared" si="432"/>
        <v>15.5</v>
      </c>
      <c r="N570" s="196">
        <v>58</v>
      </c>
      <c r="O570" s="197">
        <v>64</v>
      </c>
      <c r="P570" s="186">
        <f t="shared" si="433"/>
        <v>0.90625</v>
      </c>
      <c r="Q570" s="185">
        <f t="shared" si="434"/>
        <v>5</v>
      </c>
      <c r="R570" s="196">
        <v>45</v>
      </c>
      <c r="S570" s="185">
        <f t="shared" si="435"/>
        <v>4.5</v>
      </c>
      <c r="T570" s="85">
        <f t="shared" si="436"/>
        <v>9.5</v>
      </c>
      <c r="U570" s="187">
        <v>26.88</v>
      </c>
      <c r="V570" s="185">
        <f t="shared" si="437"/>
        <v>4.5</v>
      </c>
      <c r="W570" s="196">
        <v>0</v>
      </c>
      <c r="X570" s="185">
        <f t="shared" si="438"/>
        <v>2.5</v>
      </c>
      <c r="Y570" s="196">
        <v>5</v>
      </c>
      <c r="Z570" s="185">
        <f t="shared" si="439"/>
        <v>2.5</v>
      </c>
      <c r="AA570" s="85">
        <f t="shared" si="440"/>
        <v>9.5</v>
      </c>
      <c r="AB570" s="266">
        <v>43.42</v>
      </c>
      <c r="AC570" s="185">
        <f t="shared" si="441"/>
        <v>8</v>
      </c>
      <c r="AD570" s="86">
        <f t="shared" si="442"/>
        <v>8</v>
      </c>
      <c r="AE570" s="87">
        <f t="shared" si="443"/>
        <v>11.1</v>
      </c>
      <c r="AF570" s="88">
        <f t="shared" si="422"/>
        <v>11.1</v>
      </c>
      <c r="AG570" s="93">
        <f t="shared" ca="1" si="423"/>
        <v>313</v>
      </c>
      <c r="AH570" s="77">
        <f>IF(ISERROR(VLOOKUP(B570,'Notes Ecrit'!$A$2:$B$650,2,FALSE)),"ABI",(VLOOKUP(B570,'Notes Ecrit'!$A$2:$B$650,2,FALSE)))</f>
        <v>5</v>
      </c>
      <c r="AI570" s="88">
        <f t="shared" si="424"/>
        <v>5</v>
      </c>
      <c r="AJ570" s="94">
        <f t="shared" ca="1" si="425"/>
        <v>416</v>
      </c>
      <c r="AK570" s="307">
        <f t="shared" si="426"/>
        <v>8.0500000000000007</v>
      </c>
    </row>
    <row r="571" spans="1:42" s="198" customFormat="1" ht="13.5" customHeight="1" thickBot="1" x14ac:dyDescent="0.3">
      <c r="A571" s="266" t="s">
        <v>1026</v>
      </c>
      <c r="B571" s="241">
        <v>21907847</v>
      </c>
      <c r="C571" s="242" t="s">
        <v>965</v>
      </c>
      <c r="D571" s="243" t="s">
        <v>232</v>
      </c>
      <c r="E571" s="196">
        <v>16</v>
      </c>
      <c r="F571" s="184">
        <f t="shared" si="427"/>
        <v>17.5</v>
      </c>
      <c r="G571" s="185">
        <f t="shared" si="428"/>
        <v>13</v>
      </c>
      <c r="H571" s="85">
        <f t="shared" si="429"/>
        <v>13</v>
      </c>
      <c r="I571" s="196">
        <v>3.12</v>
      </c>
      <c r="J571" s="185">
        <f t="shared" si="430"/>
        <v>18</v>
      </c>
      <c r="K571" s="196">
        <v>6.83</v>
      </c>
      <c r="L571" s="185">
        <f t="shared" si="431"/>
        <v>11</v>
      </c>
      <c r="M571" s="85">
        <f t="shared" si="432"/>
        <v>14.5</v>
      </c>
      <c r="N571" s="196">
        <v>62</v>
      </c>
      <c r="O571" s="197">
        <v>77</v>
      </c>
      <c r="P571" s="186">
        <f t="shared" si="433"/>
        <v>0.80519480519480524</v>
      </c>
      <c r="Q571" s="185">
        <f t="shared" si="434"/>
        <v>4.5</v>
      </c>
      <c r="R571" s="196">
        <v>40.200000000000003</v>
      </c>
      <c r="S571" s="185">
        <f t="shared" si="435"/>
        <v>3</v>
      </c>
      <c r="T571" s="85">
        <f t="shared" si="436"/>
        <v>7.5</v>
      </c>
      <c r="U571" s="381">
        <v>24.52</v>
      </c>
      <c r="V571" s="185">
        <f t="shared" si="437"/>
        <v>5.5</v>
      </c>
      <c r="W571" s="196">
        <v>2</v>
      </c>
      <c r="X571" s="185">
        <f t="shared" si="438"/>
        <v>3</v>
      </c>
      <c r="Y571" s="196">
        <v>3</v>
      </c>
      <c r="Z571" s="185">
        <f t="shared" si="439"/>
        <v>3.5</v>
      </c>
      <c r="AA571" s="85">
        <f t="shared" si="440"/>
        <v>12</v>
      </c>
      <c r="AB571" s="266">
        <v>35.979999999999997</v>
      </c>
      <c r="AC571" s="185">
        <f t="shared" si="441"/>
        <v>13</v>
      </c>
      <c r="AD571" s="86">
        <f t="shared" si="442"/>
        <v>13</v>
      </c>
      <c r="AE571" s="87">
        <f t="shared" si="443"/>
        <v>12</v>
      </c>
      <c r="AF571" s="88">
        <f t="shared" si="422"/>
        <v>12</v>
      </c>
      <c r="AG571" s="93">
        <f t="shared" ca="1" si="423"/>
        <v>192</v>
      </c>
      <c r="AH571" s="77">
        <f>IF(ISERROR(VLOOKUP(B571,'Notes Ecrit'!$A$2:$B$650,2,FALSE)),"ABI",(VLOOKUP(B571,'Notes Ecrit'!$A$2:$B$650,2,FALSE)))</f>
        <v>6.5</v>
      </c>
      <c r="AI571" s="88">
        <f t="shared" si="424"/>
        <v>6.5</v>
      </c>
      <c r="AJ571" s="94">
        <f t="shared" ca="1" si="425"/>
        <v>238</v>
      </c>
      <c r="AK571" s="307">
        <f t="shared" si="426"/>
        <v>9.25</v>
      </c>
      <c r="AL571" s="26"/>
      <c r="AM571" s="26"/>
      <c r="AN571" s="26"/>
      <c r="AO571" s="26"/>
      <c r="AP571" s="26"/>
    </row>
    <row r="572" spans="1:42" s="207" customFormat="1" ht="16.5" customHeight="1" thickBot="1" x14ac:dyDescent="0.3">
      <c r="A572" s="266" t="s">
        <v>1026</v>
      </c>
      <c r="B572" s="241">
        <v>21812029</v>
      </c>
      <c r="C572" s="242" t="s">
        <v>313</v>
      </c>
      <c r="D572" s="243" t="s">
        <v>201</v>
      </c>
      <c r="E572" s="196">
        <v>17</v>
      </c>
      <c r="F572" s="184">
        <f t="shared" si="427"/>
        <v>18</v>
      </c>
      <c r="G572" s="185">
        <f t="shared" si="428"/>
        <v>14</v>
      </c>
      <c r="H572" s="85">
        <f t="shared" si="429"/>
        <v>14</v>
      </c>
      <c r="I572" s="196">
        <v>3.25</v>
      </c>
      <c r="J572" s="185">
        <f t="shared" si="430"/>
        <v>16</v>
      </c>
      <c r="K572" s="196">
        <v>6.77</v>
      </c>
      <c r="L572" s="185">
        <f t="shared" si="431"/>
        <v>11</v>
      </c>
      <c r="M572" s="85">
        <f t="shared" si="432"/>
        <v>13.5</v>
      </c>
      <c r="N572" s="196">
        <v>67</v>
      </c>
      <c r="O572" s="197">
        <v>73</v>
      </c>
      <c r="P572" s="186">
        <f t="shared" si="433"/>
        <v>0.9178082191780822</v>
      </c>
      <c r="Q572" s="185">
        <f t="shared" si="434"/>
        <v>5</v>
      </c>
      <c r="R572" s="196">
        <v>36.5</v>
      </c>
      <c r="S572" s="185">
        <f t="shared" si="435"/>
        <v>2</v>
      </c>
      <c r="T572" s="85">
        <f t="shared" si="436"/>
        <v>7</v>
      </c>
      <c r="U572" s="187">
        <v>24.47</v>
      </c>
      <c r="V572" s="185">
        <f t="shared" si="437"/>
        <v>5.75</v>
      </c>
      <c r="W572" s="196">
        <v>-15</v>
      </c>
      <c r="X572" s="185">
        <f t="shared" si="438"/>
        <v>0.25</v>
      </c>
      <c r="Y572" s="196">
        <v>5</v>
      </c>
      <c r="Z572" s="185">
        <f t="shared" si="439"/>
        <v>2.5</v>
      </c>
      <c r="AA572" s="85">
        <f t="shared" si="440"/>
        <v>8.5</v>
      </c>
      <c r="AB572" s="266">
        <v>43.86</v>
      </c>
      <c r="AC572" s="185">
        <f t="shared" si="441"/>
        <v>8</v>
      </c>
      <c r="AD572" s="86">
        <f t="shared" si="442"/>
        <v>8</v>
      </c>
      <c r="AE572" s="87">
        <f t="shared" si="443"/>
        <v>10.199999999999999</v>
      </c>
      <c r="AF572" s="88">
        <f t="shared" si="422"/>
        <v>10.199999999999999</v>
      </c>
      <c r="AG572" s="93">
        <f t="shared" ca="1" si="423"/>
        <v>410</v>
      </c>
      <c r="AH572" s="77">
        <f>IF(ISERROR(VLOOKUP(B572,'Notes Ecrit'!$A$2:$B$650,2,FALSE)),"ABI",(VLOOKUP(B572,'Notes Ecrit'!$A$2:$B$650,2,FALSE)))</f>
        <v>5.5</v>
      </c>
      <c r="AI572" s="88">
        <f t="shared" si="424"/>
        <v>5.5</v>
      </c>
      <c r="AJ572" s="94">
        <f t="shared" ca="1" si="425"/>
        <v>353</v>
      </c>
      <c r="AK572" s="307">
        <f t="shared" si="426"/>
        <v>7.85</v>
      </c>
      <c r="AL572" s="26"/>
      <c r="AM572" s="26"/>
      <c r="AN572" s="26"/>
      <c r="AO572" s="26"/>
      <c r="AP572" s="26"/>
    </row>
    <row r="573" spans="1:42" s="198" customFormat="1" ht="16.5" hidden="1" customHeight="1" thickBot="1" x14ac:dyDescent="0.3">
      <c r="A573" s="266" t="s">
        <v>74</v>
      </c>
      <c r="B573" s="193">
        <v>21902495</v>
      </c>
      <c r="C573" s="208" t="s">
        <v>806</v>
      </c>
      <c r="D573" s="203" t="s">
        <v>104</v>
      </c>
      <c r="E573" s="196" t="s">
        <v>329</v>
      </c>
      <c r="F573" s="184" t="str">
        <f t="shared" si="427"/>
        <v>ABI</v>
      </c>
      <c r="G573" s="185">
        <f t="shared" si="428"/>
        <v>0</v>
      </c>
      <c r="H573" s="85">
        <f t="shared" si="429"/>
        <v>0</v>
      </c>
      <c r="I573" s="196">
        <v>3.61</v>
      </c>
      <c r="J573" s="185">
        <f t="shared" si="430"/>
        <v>15</v>
      </c>
      <c r="K573" s="196">
        <v>8.02</v>
      </c>
      <c r="L573" s="185">
        <f t="shared" si="431"/>
        <v>9</v>
      </c>
      <c r="M573" s="85">
        <f t="shared" si="432"/>
        <v>12</v>
      </c>
      <c r="N573" s="196">
        <v>28</v>
      </c>
      <c r="O573" s="197">
        <v>56</v>
      </c>
      <c r="P573" s="186">
        <f t="shared" si="433"/>
        <v>0.5</v>
      </c>
      <c r="Q573" s="185">
        <f t="shared" si="434"/>
        <v>5</v>
      </c>
      <c r="R573" s="196">
        <v>33.200000000000003</v>
      </c>
      <c r="S573" s="185">
        <f t="shared" si="435"/>
        <v>5.5</v>
      </c>
      <c r="T573" s="85">
        <f t="shared" si="436"/>
        <v>10.5</v>
      </c>
      <c r="U573" s="187">
        <v>28.28</v>
      </c>
      <c r="V573" s="185">
        <f t="shared" si="437"/>
        <v>4.75</v>
      </c>
      <c r="W573" s="196">
        <v>2</v>
      </c>
      <c r="X573" s="185">
        <f t="shared" si="438"/>
        <v>3</v>
      </c>
      <c r="Y573" s="196">
        <v>0</v>
      </c>
      <c r="Z573" s="185">
        <f t="shared" si="439"/>
        <v>5</v>
      </c>
      <c r="AA573" s="85">
        <f t="shared" si="440"/>
        <v>12.75</v>
      </c>
      <c r="AB573" s="266">
        <v>54.1</v>
      </c>
      <c r="AC573" s="185">
        <f t="shared" si="441"/>
        <v>7</v>
      </c>
      <c r="AD573" s="86">
        <f t="shared" si="442"/>
        <v>7</v>
      </c>
      <c r="AE573" s="87">
        <f t="shared" si="443"/>
        <v>8.4499999999999993</v>
      </c>
      <c r="AF573" s="88">
        <f t="shared" si="422"/>
        <v>8.4499999999999993</v>
      </c>
      <c r="AG573" s="93">
        <f t="shared" ca="1" si="423"/>
        <v>534</v>
      </c>
      <c r="AH573" s="77">
        <f>IF(ISERROR(VLOOKUP(B573,'Notes Ecrit'!$A$2:$B$650,2,FALSE)),"ABI",(VLOOKUP(B573,'Notes Ecrit'!$A$2:$B$650,2,FALSE)))</f>
        <v>4</v>
      </c>
      <c r="AI573" s="88">
        <f t="shared" si="424"/>
        <v>4</v>
      </c>
      <c r="AJ573" s="94">
        <f t="shared" ca="1" si="425"/>
        <v>489</v>
      </c>
      <c r="AK573" s="307">
        <f t="shared" si="426"/>
        <v>6.2249999999999996</v>
      </c>
      <c r="AL573" s="26"/>
      <c r="AM573" s="26"/>
      <c r="AN573" s="26"/>
      <c r="AO573" s="26"/>
      <c r="AP573" s="26"/>
    </row>
    <row r="574" spans="1:42" s="207" customFormat="1" ht="16.5" hidden="1" customHeight="1" thickBot="1" x14ac:dyDescent="0.3">
      <c r="A574" s="266" t="s">
        <v>1026</v>
      </c>
      <c r="B574" s="241">
        <v>21908948</v>
      </c>
      <c r="C574" s="242" t="s">
        <v>958</v>
      </c>
      <c r="D574" s="243" t="s">
        <v>697</v>
      </c>
      <c r="E574" s="196" t="s">
        <v>329</v>
      </c>
      <c r="F574" s="184" t="str">
        <f t="shared" si="427"/>
        <v>ABI</v>
      </c>
      <c r="G574" s="185">
        <f t="shared" si="428"/>
        <v>0</v>
      </c>
      <c r="H574" s="85">
        <f t="shared" si="429"/>
        <v>0</v>
      </c>
      <c r="I574" s="196">
        <v>3.4</v>
      </c>
      <c r="J574" s="185">
        <f t="shared" si="430"/>
        <v>14</v>
      </c>
      <c r="K574" s="196">
        <v>7.4</v>
      </c>
      <c r="L574" s="185">
        <f t="shared" si="431"/>
        <v>7</v>
      </c>
      <c r="M574" s="85">
        <f t="shared" si="432"/>
        <v>10.5</v>
      </c>
      <c r="N574" s="196">
        <v>44</v>
      </c>
      <c r="O574" s="197">
        <v>74</v>
      </c>
      <c r="P574" s="186">
        <f t="shared" si="433"/>
        <v>0.59459459459459463</v>
      </c>
      <c r="Q574" s="185">
        <f t="shared" si="434"/>
        <v>3</v>
      </c>
      <c r="R574" s="196">
        <v>36.799999999999997</v>
      </c>
      <c r="S574" s="185">
        <f t="shared" si="435"/>
        <v>2</v>
      </c>
      <c r="T574" s="85">
        <f t="shared" si="436"/>
        <v>5</v>
      </c>
      <c r="U574" s="187">
        <v>29.62</v>
      </c>
      <c r="V574" s="185">
        <f t="shared" si="437"/>
        <v>3</v>
      </c>
      <c r="W574" s="196">
        <v>0</v>
      </c>
      <c r="X574" s="185">
        <f t="shared" si="438"/>
        <v>2.5</v>
      </c>
      <c r="Y574" s="196">
        <v>5</v>
      </c>
      <c r="Z574" s="185">
        <f t="shared" si="439"/>
        <v>2.5</v>
      </c>
      <c r="AA574" s="85">
        <f t="shared" si="440"/>
        <v>8</v>
      </c>
      <c r="AB574" s="266">
        <v>39.07</v>
      </c>
      <c r="AC574" s="185">
        <f t="shared" si="441"/>
        <v>11</v>
      </c>
      <c r="AD574" s="86">
        <f t="shared" si="442"/>
        <v>11</v>
      </c>
      <c r="AE574" s="87">
        <f t="shared" si="443"/>
        <v>6.9</v>
      </c>
      <c r="AF574" s="88">
        <f t="shared" si="422"/>
        <v>6.9</v>
      </c>
      <c r="AG574" s="93">
        <f t="shared" ca="1" si="423"/>
        <v>561</v>
      </c>
      <c r="AH574" s="77">
        <f>IF(ISERROR(VLOOKUP(B574,'Notes Ecrit'!$A$2:$B$650,2,FALSE)),"ABI",(VLOOKUP(B574,'Notes Ecrit'!$A$2:$B$650,2,FALSE)))</f>
        <v>5.5</v>
      </c>
      <c r="AI574" s="88">
        <f t="shared" si="424"/>
        <v>5.5</v>
      </c>
      <c r="AJ574" s="94">
        <f t="shared" ca="1" si="425"/>
        <v>353</v>
      </c>
      <c r="AK574" s="307">
        <f t="shared" si="426"/>
        <v>6.2</v>
      </c>
      <c r="AL574" s="26"/>
      <c r="AM574" s="26"/>
      <c r="AN574" s="26"/>
      <c r="AO574" s="26"/>
      <c r="AP574" s="26"/>
    </row>
    <row r="575" spans="1:42" s="207" customFormat="1" ht="16.5" customHeight="1" thickBot="1" x14ac:dyDescent="0.3">
      <c r="A575" s="266" t="s">
        <v>1026</v>
      </c>
      <c r="B575" s="241">
        <v>21803419</v>
      </c>
      <c r="C575" s="242" t="s">
        <v>314</v>
      </c>
      <c r="D575" s="243" t="s">
        <v>315</v>
      </c>
      <c r="E575" s="196">
        <v>16</v>
      </c>
      <c r="F575" s="184">
        <f t="shared" si="427"/>
        <v>17.5</v>
      </c>
      <c r="G575" s="185">
        <f t="shared" si="428"/>
        <v>13</v>
      </c>
      <c r="H575" s="85">
        <f t="shared" si="429"/>
        <v>13</v>
      </c>
      <c r="I575" s="196">
        <v>3.32</v>
      </c>
      <c r="J575" s="185">
        <f t="shared" si="430"/>
        <v>15</v>
      </c>
      <c r="K575" s="196">
        <v>7.23</v>
      </c>
      <c r="L575" s="185">
        <f t="shared" si="431"/>
        <v>8</v>
      </c>
      <c r="M575" s="85">
        <f t="shared" si="432"/>
        <v>11.5</v>
      </c>
      <c r="N575" s="196">
        <v>70</v>
      </c>
      <c r="O575" s="197">
        <v>76</v>
      </c>
      <c r="P575" s="186">
        <f t="shared" si="433"/>
        <v>0.92105263157894735</v>
      </c>
      <c r="Q575" s="185">
        <f t="shared" si="434"/>
        <v>5</v>
      </c>
      <c r="R575" s="196">
        <v>37.4</v>
      </c>
      <c r="S575" s="185">
        <f t="shared" si="435"/>
        <v>2.5</v>
      </c>
      <c r="T575" s="85">
        <f t="shared" si="436"/>
        <v>7.5</v>
      </c>
      <c r="U575" s="187">
        <v>24.73</v>
      </c>
      <c r="V575" s="185">
        <f t="shared" si="437"/>
        <v>5.5</v>
      </c>
      <c r="W575" s="196">
        <v>-15</v>
      </c>
      <c r="X575" s="185">
        <f t="shared" si="438"/>
        <v>0.25</v>
      </c>
      <c r="Y575" s="196">
        <v>4</v>
      </c>
      <c r="Z575" s="185">
        <f t="shared" si="439"/>
        <v>3</v>
      </c>
      <c r="AA575" s="85">
        <f t="shared" si="440"/>
        <v>8.75</v>
      </c>
      <c r="AB575" s="266">
        <v>38.42</v>
      </c>
      <c r="AC575" s="185">
        <f t="shared" si="441"/>
        <v>11</v>
      </c>
      <c r="AD575" s="86">
        <f t="shared" si="442"/>
        <v>11</v>
      </c>
      <c r="AE575" s="87">
        <f t="shared" si="443"/>
        <v>10.35</v>
      </c>
      <c r="AF575" s="88">
        <f t="shared" si="422"/>
        <v>10.35</v>
      </c>
      <c r="AG575" s="93">
        <f t="shared" ca="1" si="423"/>
        <v>397</v>
      </c>
      <c r="AH575" s="77">
        <f>IF(ISERROR(VLOOKUP(B575,'Notes Ecrit'!$A$2:$B$650,2,FALSE)),"ABI",(VLOOKUP(B575,'Notes Ecrit'!$A$2:$B$650,2,FALSE)))</f>
        <v>7.5</v>
      </c>
      <c r="AI575" s="88">
        <f t="shared" si="424"/>
        <v>7.5</v>
      </c>
      <c r="AJ575" s="94">
        <f t="shared" ca="1" si="425"/>
        <v>137</v>
      </c>
      <c r="AK575" s="307">
        <f t="shared" si="426"/>
        <v>8.9250000000000007</v>
      </c>
      <c r="AL575" s="26"/>
      <c r="AM575" s="26"/>
      <c r="AN575" s="26"/>
      <c r="AO575" s="26"/>
      <c r="AP575" s="26"/>
    </row>
    <row r="576" spans="1:42" s="207" customFormat="1" ht="16.5" customHeight="1" thickBot="1" x14ac:dyDescent="0.3">
      <c r="A576" s="266" t="s">
        <v>1026</v>
      </c>
      <c r="B576" s="241">
        <v>21813637</v>
      </c>
      <c r="C576" s="242" t="s">
        <v>966</v>
      </c>
      <c r="D576" s="243" t="s">
        <v>200</v>
      </c>
      <c r="E576" s="196">
        <v>19</v>
      </c>
      <c r="F576" s="184">
        <f t="shared" si="427"/>
        <v>19</v>
      </c>
      <c r="G576" s="185">
        <f t="shared" si="428"/>
        <v>16</v>
      </c>
      <c r="H576" s="85">
        <f t="shared" si="429"/>
        <v>16</v>
      </c>
      <c r="I576" s="196">
        <v>3.07</v>
      </c>
      <c r="J576" s="185">
        <f t="shared" si="430"/>
        <v>19</v>
      </c>
      <c r="K576" s="196">
        <v>6.58</v>
      </c>
      <c r="L576" s="185">
        <f t="shared" si="431"/>
        <v>13</v>
      </c>
      <c r="M576" s="85">
        <f t="shared" si="432"/>
        <v>16</v>
      </c>
      <c r="N576" s="196">
        <v>58</v>
      </c>
      <c r="O576" s="197">
        <v>75</v>
      </c>
      <c r="P576" s="186">
        <f t="shared" si="433"/>
        <v>0.77333333333333332</v>
      </c>
      <c r="Q576" s="185">
        <f t="shared" si="434"/>
        <v>4</v>
      </c>
      <c r="R576" s="196">
        <v>54</v>
      </c>
      <c r="S576" s="185">
        <f t="shared" si="435"/>
        <v>6.5</v>
      </c>
      <c r="T576" s="85">
        <f t="shared" si="436"/>
        <v>10.5</v>
      </c>
      <c r="U576" s="187">
        <v>24.08</v>
      </c>
      <c r="V576" s="185">
        <f t="shared" si="437"/>
        <v>5.75</v>
      </c>
      <c r="W576" s="196">
        <v>0</v>
      </c>
      <c r="X576" s="185">
        <f t="shared" si="438"/>
        <v>2.5</v>
      </c>
      <c r="Y576" s="196">
        <v>0</v>
      </c>
      <c r="Z576" s="185">
        <f t="shared" si="439"/>
        <v>5</v>
      </c>
      <c r="AA576" s="85">
        <f t="shared" si="440"/>
        <v>13.25</v>
      </c>
      <c r="AB576" s="266">
        <v>34.46</v>
      </c>
      <c r="AC576" s="185">
        <f t="shared" si="441"/>
        <v>14</v>
      </c>
      <c r="AD576" s="86">
        <f t="shared" si="442"/>
        <v>14</v>
      </c>
      <c r="AE576" s="87">
        <f t="shared" si="443"/>
        <v>13.95</v>
      </c>
      <c r="AF576" s="88">
        <f t="shared" si="422"/>
        <v>13.95</v>
      </c>
      <c r="AG576" s="93">
        <f t="shared" ca="1" si="423"/>
        <v>20</v>
      </c>
      <c r="AH576" s="77">
        <f>IF(ISERROR(VLOOKUP(B576,'Notes Ecrit'!$A$2:$B$650,2,FALSE)),"ABI",(VLOOKUP(B576,'Notes Ecrit'!$A$2:$B$650,2,FALSE)))</f>
        <v>7</v>
      </c>
      <c r="AI576" s="88">
        <f t="shared" si="424"/>
        <v>7</v>
      </c>
      <c r="AJ576" s="94">
        <f t="shared" ca="1" si="425"/>
        <v>183</v>
      </c>
      <c r="AK576" s="307">
        <f t="shared" si="426"/>
        <v>10.475</v>
      </c>
      <c r="AL576" s="198"/>
      <c r="AM576" s="198"/>
      <c r="AN576" s="198"/>
      <c r="AO576" s="198"/>
      <c r="AP576" s="198"/>
    </row>
    <row r="577" spans="1:42" s="207" customFormat="1" ht="16.5" customHeight="1" thickBot="1" x14ac:dyDescent="0.3">
      <c r="A577" s="266" t="s">
        <v>74</v>
      </c>
      <c r="B577" s="241">
        <v>21911480</v>
      </c>
      <c r="C577" s="242" t="s">
        <v>967</v>
      </c>
      <c r="D577" s="243" t="s">
        <v>968</v>
      </c>
      <c r="E577" s="196">
        <v>9</v>
      </c>
      <c r="F577" s="184">
        <f t="shared" si="427"/>
        <v>14</v>
      </c>
      <c r="G577" s="185">
        <f t="shared" si="428"/>
        <v>9</v>
      </c>
      <c r="H577" s="85">
        <f t="shared" si="429"/>
        <v>9</v>
      </c>
      <c r="I577" s="196">
        <v>3.78</v>
      </c>
      <c r="J577" s="185">
        <f t="shared" si="430"/>
        <v>12</v>
      </c>
      <c r="K577" s="196">
        <v>8.4600000000000009</v>
      </c>
      <c r="L577" s="185">
        <f t="shared" si="431"/>
        <v>6</v>
      </c>
      <c r="M577" s="85">
        <f t="shared" si="432"/>
        <v>9</v>
      </c>
      <c r="N577" s="196">
        <v>32</v>
      </c>
      <c r="O577" s="197">
        <v>67</v>
      </c>
      <c r="P577" s="186">
        <f t="shared" si="433"/>
        <v>0.47761194029850745</v>
      </c>
      <c r="Q577" s="185">
        <f t="shared" si="434"/>
        <v>4.5</v>
      </c>
      <c r="R577" s="196">
        <v>25.3</v>
      </c>
      <c r="S577" s="185">
        <f t="shared" si="435"/>
        <v>3.5</v>
      </c>
      <c r="T577" s="85">
        <f t="shared" si="436"/>
        <v>8</v>
      </c>
      <c r="U577" s="187">
        <v>33.44</v>
      </c>
      <c r="V577" s="185">
        <f t="shared" si="437"/>
        <v>2.25</v>
      </c>
      <c r="W577" s="196">
        <v>0</v>
      </c>
      <c r="X577" s="185">
        <f t="shared" si="438"/>
        <v>2.5</v>
      </c>
      <c r="Y577" s="196">
        <v>3</v>
      </c>
      <c r="Z577" s="185">
        <f t="shared" si="439"/>
        <v>3.5</v>
      </c>
      <c r="AA577" s="85">
        <f t="shared" si="440"/>
        <v>8.25</v>
      </c>
      <c r="AB577" s="266">
        <v>35.200000000000003</v>
      </c>
      <c r="AC577" s="185">
        <f t="shared" si="441"/>
        <v>16</v>
      </c>
      <c r="AD577" s="86">
        <f t="shared" si="442"/>
        <v>16</v>
      </c>
      <c r="AE577" s="87">
        <f t="shared" si="443"/>
        <v>10.050000000000001</v>
      </c>
      <c r="AF577" s="88">
        <f t="shared" si="422"/>
        <v>10.050000000000001</v>
      </c>
      <c r="AG577" s="93">
        <f t="shared" ca="1" si="423"/>
        <v>418</v>
      </c>
      <c r="AH577" s="77">
        <f>IF(ISERROR(VLOOKUP(B577,'Notes Ecrit'!$A$2:$B$650,2,FALSE)),"ABI",(VLOOKUP(B577,'Notes Ecrit'!$A$2:$B$650,2,FALSE)))</f>
        <v>7</v>
      </c>
      <c r="AI577" s="88">
        <f t="shared" si="424"/>
        <v>7</v>
      </c>
      <c r="AJ577" s="94">
        <f t="shared" ca="1" si="425"/>
        <v>183</v>
      </c>
      <c r="AK577" s="307">
        <f t="shared" si="426"/>
        <v>8.5250000000000004</v>
      </c>
      <c r="AL577" s="26"/>
      <c r="AM577" s="26"/>
      <c r="AN577" s="26"/>
      <c r="AO577" s="26"/>
      <c r="AP577" s="26"/>
    </row>
    <row r="578" spans="1:42" s="207" customFormat="1" ht="16.5" customHeight="1" thickBot="1" x14ac:dyDescent="0.3">
      <c r="A578" s="266" t="s">
        <v>1026</v>
      </c>
      <c r="B578" s="241">
        <v>21805506</v>
      </c>
      <c r="C578" s="242" t="s">
        <v>316</v>
      </c>
      <c r="D578" s="243" t="s">
        <v>183</v>
      </c>
      <c r="E578" s="196">
        <v>21</v>
      </c>
      <c r="F578" s="184">
        <f t="shared" si="427"/>
        <v>20</v>
      </c>
      <c r="G578" s="185">
        <f t="shared" si="428"/>
        <v>18</v>
      </c>
      <c r="H578" s="85">
        <f t="shared" si="429"/>
        <v>18</v>
      </c>
      <c r="I578" s="196">
        <v>3.08</v>
      </c>
      <c r="J578" s="185">
        <f t="shared" si="430"/>
        <v>19</v>
      </c>
      <c r="K578" s="196">
        <v>6.76</v>
      </c>
      <c r="L578" s="185">
        <f t="shared" si="431"/>
        <v>11</v>
      </c>
      <c r="M578" s="85">
        <f t="shared" si="432"/>
        <v>15</v>
      </c>
      <c r="N578" s="196">
        <v>76</v>
      </c>
      <c r="O578" s="197">
        <v>68</v>
      </c>
      <c r="P578" s="186">
        <f t="shared" si="433"/>
        <v>1.1176470588235294</v>
      </c>
      <c r="Q578" s="185">
        <f t="shared" si="434"/>
        <v>6</v>
      </c>
      <c r="R578" s="196">
        <v>36.9</v>
      </c>
      <c r="S578" s="185">
        <f t="shared" si="435"/>
        <v>2</v>
      </c>
      <c r="T578" s="85">
        <f t="shared" si="436"/>
        <v>8</v>
      </c>
      <c r="U578" s="187">
        <v>27.89</v>
      </c>
      <c r="V578" s="185">
        <f t="shared" si="437"/>
        <v>4</v>
      </c>
      <c r="W578" s="196">
        <v>-2</v>
      </c>
      <c r="X578" s="185">
        <f t="shared" si="438"/>
        <v>2</v>
      </c>
      <c r="Y578" s="196">
        <v>5</v>
      </c>
      <c r="Z578" s="185">
        <f t="shared" si="439"/>
        <v>2.5</v>
      </c>
      <c r="AA578" s="85">
        <f t="shared" si="440"/>
        <v>8.5</v>
      </c>
      <c r="AB578" s="266">
        <v>50.09</v>
      </c>
      <c r="AC578" s="185">
        <f t="shared" si="441"/>
        <v>5</v>
      </c>
      <c r="AD578" s="86">
        <f t="shared" si="442"/>
        <v>5</v>
      </c>
      <c r="AE578" s="87">
        <f t="shared" si="443"/>
        <v>10.9</v>
      </c>
      <c r="AF578" s="88">
        <f t="shared" si="422"/>
        <v>10.9</v>
      </c>
      <c r="AG578" s="93">
        <f t="shared" ca="1" si="423"/>
        <v>335</v>
      </c>
      <c r="AH578" s="77">
        <f>IF(ISERROR(VLOOKUP(B578,'Notes Ecrit'!$A$2:$B$650,2,FALSE)),"ABI",(VLOOKUP(B578,'Notes Ecrit'!$A$2:$B$650,2,FALSE)))</f>
        <v>8</v>
      </c>
      <c r="AI578" s="88">
        <f t="shared" si="424"/>
        <v>8</v>
      </c>
      <c r="AJ578" s="94">
        <f t="shared" ca="1" si="425"/>
        <v>109</v>
      </c>
      <c r="AK578" s="307">
        <f t="shared" si="426"/>
        <v>9.4499999999999993</v>
      </c>
      <c r="AL578" s="26"/>
      <c r="AM578" s="26"/>
      <c r="AN578" s="26"/>
      <c r="AO578" s="26"/>
      <c r="AP578" s="26"/>
    </row>
    <row r="579" spans="1:42" s="207" customFormat="1" ht="16.5" customHeight="1" thickBot="1" x14ac:dyDescent="0.3">
      <c r="A579" s="266" t="s">
        <v>1026</v>
      </c>
      <c r="B579" s="241">
        <v>21913934</v>
      </c>
      <c r="C579" s="242" t="s">
        <v>970</v>
      </c>
      <c r="D579" s="243" t="s">
        <v>136</v>
      </c>
      <c r="E579" s="196">
        <v>18</v>
      </c>
      <c r="F579" s="184">
        <f t="shared" si="427"/>
        <v>18.5</v>
      </c>
      <c r="G579" s="185">
        <f t="shared" si="428"/>
        <v>15</v>
      </c>
      <c r="H579" s="85">
        <f t="shared" si="429"/>
        <v>15</v>
      </c>
      <c r="I579" s="196">
        <v>3.08</v>
      </c>
      <c r="J579" s="185">
        <f t="shared" si="430"/>
        <v>19</v>
      </c>
      <c r="K579" s="196">
        <v>6.48</v>
      </c>
      <c r="L579" s="185">
        <f t="shared" si="431"/>
        <v>13</v>
      </c>
      <c r="M579" s="85">
        <f t="shared" si="432"/>
        <v>16</v>
      </c>
      <c r="N579" s="196">
        <v>51</v>
      </c>
      <c r="O579" s="197">
        <v>67</v>
      </c>
      <c r="P579" s="186">
        <f t="shared" si="433"/>
        <v>0.76119402985074625</v>
      </c>
      <c r="Q579" s="185">
        <f t="shared" si="434"/>
        <v>4</v>
      </c>
      <c r="R579" s="196">
        <v>43.7</v>
      </c>
      <c r="S579" s="185">
        <f t="shared" si="435"/>
        <v>4</v>
      </c>
      <c r="T579" s="85">
        <f t="shared" si="436"/>
        <v>8</v>
      </c>
      <c r="U579" s="187">
        <v>27.5</v>
      </c>
      <c r="V579" s="185">
        <f t="shared" si="437"/>
        <v>4</v>
      </c>
      <c r="W579" s="196">
        <v>-3</v>
      </c>
      <c r="X579" s="185">
        <f t="shared" si="438"/>
        <v>1.75</v>
      </c>
      <c r="Y579" s="196">
        <v>7</v>
      </c>
      <c r="Z579" s="185">
        <f t="shared" si="439"/>
        <v>1.5</v>
      </c>
      <c r="AA579" s="85">
        <f t="shared" si="440"/>
        <v>7.25</v>
      </c>
      <c r="AB579" s="266">
        <v>38.6</v>
      </c>
      <c r="AC579" s="185">
        <f t="shared" si="441"/>
        <v>11</v>
      </c>
      <c r="AD579" s="86">
        <f t="shared" si="442"/>
        <v>11</v>
      </c>
      <c r="AE579" s="87">
        <f t="shared" si="443"/>
        <v>11.45</v>
      </c>
      <c r="AF579" s="88">
        <f t="shared" si="422"/>
        <v>11.45</v>
      </c>
      <c r="AG579" s="93">
        <f t="shared" ca="1" si="423"/>
        <v>259</v>
      </c>
      <c r="AH579" s="77">
        <f>IF(ISERROR(VLOOKUP(B579,'Notes Ecrit'!$A$2:$B$650,2,FALSE)),"ABI",(VLOOKUP(B579,'Notes Ecrit'!$A$2:$B$650,2,FALSE)))</f>
        <v>2.5</v>
      </c>
      <c r="AI579" s="88">
        <f t="shared" si="424"/>
        <v>2.5</v>
      </c>
      <c r="AJ579" s="94">
        <f t="shared" ca="1" si="425"/>
        <v>573</v>
      </c>
      <c r="AK579" s="307">
        <f t="shared" si="426"/>
        <v>6.9749999999999996</v>
      </c>
    </row>
    <row r="580" spans="1:42" s="207" customFormat="1" ht="16.5" hidden="1" customHeight="1" thickBot="1" x14ac:dyDescent="0.3">
      <c r="A580" s="266" t="s">
        <v>1026</v>
      </c>
      <c r="B580" s="241">
        <v>21900628</v>
      </c>
      <c r="C580" s="242" t="s">
        <v>965</v>
      </c>
      <c r="D580" s="243" t="s">
        <v>168</v>
      </c>
      <c r="E580" s="196" t="s">
        <v>1025</v>
      </c>
      <c r="F580" s="184" t="str">
        <f t="shared" si="427"/>
        <v>DSP</v>
      </c>
      <c r="G580" s="185" t="str">
        <f t="shared" si="428"/>
        <v>DSP</v>
      </c>
      <c r="H580" s="85" t="str">
        <f t="shared" si="429"/>
        <v>DSP</v>
      </c>
      <c r="I580" s="196" t="s">
        <v>1025</v>
      </c>
      <c r="J580" s="185" t="str">
        <f t="shared" si="430"/>
        <v>DSP</v>
      </c>
      <c r="K580" s="196" t="s">
        <v>1025</v>
      </c>
      <c r="L580" s="185" t="str">
        <f t="shared" si="431"/>
        <v>DSP</v>
      </c>
      <c r="M580" s="85" t="str">
        <f t="shared" si="432"/>
        <v>DSP</v>
      </c>
      <c r="N580" s="196">
        <v>70</v>
      </c>
      <c r="O580" s="197">
        <v>60</v>
      </c>
      <c r="P580" s="186">
        <f t="shared" si="433"/>
        <v>1.1666666666666667</v>
      </c>
      <c r="Q580" s="185">
        <f t="shared" si="434"/>
        <v>6</v>
      </c>
      <c r="R580" s="196" t="s">
        <v>1025</v>
      </c>
      <c r="S580" s="185" t="str">
        <f t="shared" si="435"/>
        <v>DSP</v>
      </c>
      <c r="T580" s="85">
        <f t="shared" si="436"/>
        <v>12</v>
      </c>
      <c r="U580" s="187" t="s">
        <v>1025</v>
      </c>
      <c r="V580" s="185" t="str">
        <f t="shared" si="437"/>
        <v>DSP</v>
      </c>
      <c r="W580" s="196" t="s">
        <v>329</v>
      </c>
      <c r="X580" s="185">
        <f t="shared" si="438"/>
        <v>0</v>
      </c>
      <c r="Y580" s="196">
        <v>5</v>
      </c>
      <c r="Z580" s="185">
        <f t="shared" si="439"/>
        <v>2.5</v>
      </c>
      <c r="AA580" s="85">
        <f t="shared" si="440"/>
        <v>5</v>
      </c>
      <c r="AB580" s="266" t="s">
        <v>1025</v>
      </c>
      <c r="AC580" s="185" t="str">
        <f t="shared" si="441"/>
        <v>DSP</v>
      </c>
      <c r="AD580" s="86" t="str">
        <f t="shared" si="442"/>
        <v>DSP</v>
      </c>
      <c r="AE580" s="87">
        <f t="shared" si="443"/>
        <v>8.5</v>
      </c>
      <c r="AF580" s="88">
        <f t="shared" si="422"/>
        <v>8.5</v>
      </c>
      <c r="AG580" s="93">
        <f t="shared" ca="1" si="423"/>
        <v>531</v>
      </c>
      <c r="AH580" s="77">
        <f>IF(ISERROR(VLOOKUP(B580,'Notes Ecrit'!$A$2:$B$650,2,FALSE)),"ABI",(VLOOKUP(B580,'Notes Ecrit'!$A$2:$B$650,2,FALSE)))</f>
        <v>11</v>
      </c>
      <c r="AI580" s="88">
        <f t="shared" si="424"/>
        <v>11</v>
      </c>
      <c r="AJ580" s="94">
        <f t="shared" ca="1" si="425"/>
        <v>15</v>
      </c>
      <c r="AK580" s="307">
        <f t="shared" si="426"/>
        <v>9.75</v>
      </c>
      <c r="AL580" s="26"/>
      <c r="AM580" s="26"/>
      <c r="AN580" s="26"/>
      <c r="AO580" s="26"/>
      <c r="AP580" s="26"/>
    </row>
    <row r="581" spans="1:42" s="198" customFormat="1" ht="16.5" customHeight="1" thickBot="1" x14ac:dyDescent="0.3">
      <c r="A581" s="266" t="s">
        <v>74</v>
      </c>
      <c r="B581" s="241">
        <v>21904070</v>
      </c>
      <c r="C581" s="242" t="s">
        <v>971</v>
      </c>
      <c r="D581" s="243" t="s">
        <v>30</v>
      </c>
      <c r="E581" s="196">
        <v>9</v>
      </c>
      <c r="F581" s="184">
        <f t="shared" si="427"/>
        <v>14</v>
      </c>
      <c r="G581" s="185">
        <f t="shared" si="428"/>
        <v>9</v>
      </c>
      <c r="H581" s="85">
        <f t="shared" si="429"/>
        <v>9</v>
      </c>
      <c r="I581" s="196">
        <v>3.76</v>
      </c>
      <c r="J581" s="185">
        <f t="shared" si="430"/>
        <v>12</v>
      </c>
      <c r="K581" s="196">
        <v>8.68</v>
      </c>
      <c r="L581" s="185">
        <f t="shared" si="431"/>
        <v>4</v>
      </c>
      <c r="M581" s="85">
        <f t="shared" si="432"/>
        <v>8</v>
      </c>
      <c r="N581" s="196">
        <v>38</v>
      </c>
      <c r="O581" s="197">
        <v>85</v>
      </c>
      <c r="P581" s="186">
        <f t="shared" si="433"/>
        <v>0.44705882352941179</v>
      </c>
      <c r="Q581" s="185">
        <f t="shared" si="434"/>
        <v>4</v>
      </c>
      <c r="R581" s="196">
        <v>27.5</v>
      </c>
      <c r="S581" s="185">
        <f t="shared" si="435"/>
        <v>4</v>
      </c>
      <c r="T581" s="85">
        <f t="shared" si="436"/>
        <v>8</v>
      </c>
      <c r="U581" s="187">
        <v>32.25</v>
      </c>
      <c r="V581" s="185">
        <f t="shared" si="437"/>
        <v>2.75</v>
      </c>
      <c r="W581" s="196">
        <v>3</v>
      </c>
      <c r="X581" s="185">
        <f t="shared" si="438"/>
        <v>3.25</v>
      </c>
      <c r="Y581" s="196">
        <v>3</v>
      </c>
      <c r="Z581" s="185">
        <f t="shared" si="439"/>
        <v>3.5</v>
      </c>
      <c r="AA581" s="85">
        <f t="shared" si="440"/>
        <v>9.5</v>
      </c>
      <c r="AB581" s="266">
        <v>49.7</v>
      </c>
      <c r="AC581" s="185">
        <f t="shared" si="441"/>
        <v>9</v>
      </c>
      <c r="AD581" s="86">
        <f t="shared" si="442"/>
        <v>9</v>
      </c>
      <c r="AE581" s="87">
        <f t="shared" si="443"/>
        <v>8.6999999999999993</v>
      </c>
      <c r="AF581" s="88">
        <f t="shared" si="422"/>
        <v>8.6999999999999993</v>
      </c>
      <c r="AG581" s="93">
        <f t="shared" ca="1" si="423"/>
        <v>522</v>
      </c>
      <c r="AH581" s="77">
        <f>IF(ISERROR(VLOOKUP(B581,'Notes Ecrit'!$A$2:$B$650,2,FALSE)),"ABI",(VLOOKUP(B581,'Notes Ecrit'!$A$2:$B$650,2,FALSE)))</f>
        <v>6.5</v>
      </c>
      <c r="AI581" s="88">
        <f t="shared" si="424"/>
        <v>6.5</v>
      </c>
      <c r="AJ581" s="94">
        <f t="shared" ca="1" si="425"/>
        <v>238</v>
      </c>
      <c r="AK581" s="307">
        <f t="shared" si="426"/>
        <v>7.6</v>
      </c>
      <c r="AL581" s="26"/>
      <c r="AM581" s="26"/>
      <c r="AN581" s="26"/>
      <c r="AO581" s="26"/>
      <c r="AP581" s="26"/>
    </row>
    <row r="582" spans="1:42" s="207" customFormat="1" ht="16.5" customHeight="1" thickBot="1" x14ac:dyDescent="0.3">
      <c r="A582" s="266" t="s">
        <v>74</v>
      </c>
      <c r="B582" s="241">
        <v>21910806</v>
      </c>
      <c r="C582" s="242" t="s">
        <v>973</v>
      </c>
      <c r="D582" s="243" t="s">
        <v>974</v>
      </c>
      <c r="E582" s="196">
        <v>9</v>
      </c>
      <c r="F582" s="184">
        <f t="shared" si="427"/>
        <v>14</v>
      </c>
      <c r="G582" s="185">
        <f t="shared" si="428"/>
        <v>9</v>
      </c>
      <c r="H582" s="85">
        <f t="shared" si="429"/>
        <v>9</v>
      </c>
      <c r="I582" s="196">
        <v>3.68</v>
      </c>
      <c r="J582" s="185">
        <f t="shared" si="430"/>
        <v>13</v>
      </c>
      <c r="K582" s="196">
        <v>8.17</v>
      </c>
      <c r="L582" s="185">
        <f t="shared" si="431"/>
        <v>8</v>
      </c>
      <c r="M582" s="85">
        <f t="shared" si="432"/>
        <v>10.5</v>
      </c>
      <c r="N582" s="196">
        <v>27.5</v>
      </c>
      <c r="O582" s="197">
        <v>50</v>
      </c>
      <c r="P582" s="186">
        <f t="shared" si="433"/>
        <v>0.55000000000000004</v>
      </c>
      <c r="Q582" s="185">
        <f t="shared" si="434"/>
        <v>5.5</v>
      </c>
      <c r="R582" s="196">
        <v>27.5</v>
      </c>
      <c r="S582" s="185">
        <f t="shared" si="435"/>
        <v>4</v>
      </c>
      <c r="T582" s="85">
        <f t="shared" si="436"/>
        <v>9.5</v>
      </c>
      <c r="U582" s="187">
        <v>27.71</v>
      </c>
      <c r="V582" s="185">
        <f t="shared" si="437"/>
        <v>5</v>
      </c>
      <c r="W582" s="196">
        <v>-8</v>
      </c>
      <c r="X582" s="185">
        <f t="shared" si="438"/>
        <v>1</v>
      </c>
      <c r="Y582" s="196">
        <v>2</v>
      </c>
      <c r="Z582" s="185">
        <f t="shared" si="439"/>
        <v>4</v>
      </c>
      <c r="AA582" s="85">
        <f t="shared" si="440"/>
        <v>10</v>
      </c>
      <c r="AB582" s="266">
        <v>53.23</v>
      </c>
      <c r="AC582" s="185">
        <f t="shared" si="441"/>
        <v>7</v>
      </c>
      <c r="AD582" s="86">
        <f t="shared" si="442"/>
        <v>7</v>
      </c>
      <c r="AE582" s="87">
        <f t="shared" si="443"/>
        <v>9.1999999999999993</v>
      </c>
      <c r="AF582" s="88">
        <f t="shared" si="422"/>
        <v>9.1999999999999993</v>
      </c>
      <c r="AG582" s="93">
        <f t="shared" ca="1" si="423"/>
        <v>488</v>
      </c>
      <c r="AH582" s="77">
        <f>IF(ISERROR(VLOOKUP(B582,'Notes Ecrit'!$A$2:$B$650,2,FALSE)),"ABI",(VLOOKUP(B582,'Notes Ecrit'!$A$2:$B$650,2,FALSE)))</f>
        <v>6</v>
      </c>
      <c r="AI582" s="88">
        <f t="shared" si="424"/>
        <v>6</v>
      </c>
      <c r="AJ582" s="94">
        <f t="shared" ca="1" si="425"/>
        <v>288</v>
      </c>
      <c r="AK582" s="307">
        <f t="shared" si="426"/>
        <v>7.6</v>
      </c>
      <c r="AL582" s="204"/>
      <c r="AM582" s="204"/>
      <c r="AN582" s="204"/>
      <c r="AO582" s="204"/>
      <c r="AP582" s="204"/>
    </row>
    <row r="583" spans="1:42" s="207" customFormat="1" ht="16.5" customHeight="1" thickBot="1" x14ac:dyDescent="0.3">
      <c r="A583" s="266" t="s">
        <v>1026</v>
      </c>
      <c r="B583" s="233">
        <v>21803548</v>
      </c>
      <c r="C583" s="253" t="s">
        <v>130</v>
      </c>
      <c r="D583" s="234" t="s">
        <v>184</v>
      </c>
      <c r="E583" s="196">
        <v>21</v>
      </c>
      <c r="F583" s="184">
        <f t="shared" si="427"/>
        <v>20</v>
      </c>
      <c r="G583" s="185">
        <f t="shared" si="428"/>
        <v>18</v>
      </c>
      <c r="H583" s="85">
        <f t="shared" si="429"/>
        <v>18</v>
      </c>
      <c r="I583" s="196">
        <v>3.31</v>
      </c>
      <c r="J583" s="185">
        <f t="shared" si="430"/>
        <v>15</v>
      </c>
      <c r="K583" s="196">
        <v>7.11</v>
      </c>
      <c r="L583" s="185">
        <f t="shared" si="431"/>
        <v>9</v>
      </c>
      <c r="M583" s="85">
        <f t="shared" si="432"/>
        <v>12</v>
      </c>
      <c r="N583" s="196">
        <v>52</v>
      </c>
      <c r="O583" s="197">
        <v>77</v>
      </c>
      <c r="P583" s="186">
        <f t="shared" si="433"/>
        <v>0.67532467532467533</v>
      </c>
      <c r="Q583" s="185">
        <f t="shared" si="434"/>
        <v>3.5</v>
      </c>
      <c r="R583" s="196">
        <v>42.7</v>
      </c>
      <c r="S583" s="185">
        <f t="shared" si="435"/>
        <v>3.5</v>
      </c>
      <c r="T583" s="85">
        <f t="shared" si="436"/>
        <v>7</v>
      </c>
      <c r="U583" s="187">
        <v>23.69</v>
      </c>
      <c r="V583" s="185">
        <f t="shared" si="437"/>
        <v>6</v>
      </c>
      <c r="W583" s="196">
        <v>0</v>
      </c>
      <c r="X583" s="185">
        <f t="shared" si="438"/>
        <v>2.5</v>
      </c>
      <c r="Y583" s="196">
        <v>0</v>
      </c>
      <c r="Z583" s="185">
        <f t="shared" si="439"/>
        <v>5</v>
      </c>
      <c r="AA583" s="85">
        <f t="shared" si="440"/>
        <v>13.5</v>
      </c>
      <c r="AB583" s="266">
        <v>33.76</v>
      </c>
      <c r="AC583" s="185">
        <f t="shared" si="441"/>
        <v>14</v>
      </c>
      <c r="AD583" s="86">
        <f t="shared" si="442"/>
        <v>14</v>
      </c>
      <c r="AE583" s="87">
        <f t="shared" si="443"/>
        <v>12.9</v>
      </c>
      <c r="AF583" s="88">
        <f t="shared" si="422"/>
        <v>12.9</v>
      </c>
      <c r="AG583" s="93">
        <f t="shared" ca="1" si="423"/>
        <v>97</v>
      </c>
      <c r="AH583" s="77">
        <f>IF(ISERROR(VLOOKUP(B583,'Notes Ecrit'!$A$2:$B$650,2,FALSE)),"ABI",(VLOOKUP(B583,'Notes Ecrit'!$A$2:$B$650,2,FALSE)))</f>
        <v>8</v>
      </c>
      <c r="AI583" s="88">
        <f t="shared" si="424"/>
        <v>8</v>
      </c>
      <c r="AJ583" s="94">
        <f t="shared" ca="1" si="425"/>
        <v>109</v>
      </c>
      <c r="AK583" s="307">
        <f t="shared" si="426"/>
        <v>10.45</v>
      </c>
    </row>
    <row r="584" spans="1:42" s="198" customFormat="1" ht="13.5" customHeight="1" thickBot="1" x14ac:dyDescent="0.3">
      <c r="A584" s="266" t="s">
        <v>1026</v>
      </c>
      <c r="B584" s="233">
        <v>21717185</v>
      </c>
      <c r="C584" s="253" t="s">
        <v>55</v>
      </c>
      <c r="D584" s="234" t="s">
        <v>125</v>
      </c>
      <c r="E584" s="196">
        <v>16</v>
      </c>
      <c r="F584" s="184">
        <f t="shared" si="427"/>
        <v>17.5</v>
      </c>
      <c r="G584" s="185">
        <f t="shared" si="428"/>
        <v>13</v>
      </c>
      <c r="H584" s="85">
        <f t="shared" si="429"/>
        <v>13</v>
      </c>
      <c r="I584" s="196">
        <v>3.05</v>
      </c>
      <c r="J584" s="185">
        <f t="shared" si="430"/>
        <v>19</v>
      </c>
      <c r="K584" s="196">
        <v>6.79</v>
      </c>
      <c r="L584" s="185">
        <f t="shared" si="431"/>
        <v>11</v>
      </c>
      <c r="M584" s="85">
        <f t="shared" si="432"/>
        <v>15</v>
      </c>
      <c r="N584" s="196">
        <v>65</v>
      </c>
      <c r="O584" s="197">
        <v>76</v>
      </c>
      <c r="P584" s="186">
        <f t="shared" si="433"/>
        <v>0.85526315789473684</v>
      </c>
      <c r="Q584" s="185">
        <f t="shared" si="434"/>
        <v>4.5</v>
      </c>
      <c r="R584" s="196">
        <v>46.5</v>
      </c>
      <c r="S584" s="185">
        <f t="shared" si="435"/>
        <v>4.5</v>
      </c>
      <c r="T584" s="85">
        <f t="shared" si="436"/>
        <v>9</v>
      </c>
      <c r="U584" s="187">
        <v>27.82</v>
      </c>
      <c r="V584" s="185">
        <f t="shared" si="437"/>
        <v>4</v>
      </c>
      <c r="W584" s="196">
        <v>3</v>
      </c>
      <c r="X584" s="185">
        <f t="shared" si="438"/>
        <v>3.25</v>
      </c>
      <c r="Y584" s="196">
        <v>7</v>
      </c>
      <c r="Z584" s="185">
        <f t="shared" si="439"/>
        <v>1.5</v>
      </c>
      <c r="AA584" s="85">
        <f t="shared" si="440"/>
        <v>8.75</v>
      </c>
      <c r="AB584" s="266" t="s">
        <v>329</v>
      </c>
      <c r="AC584" s="185">
        <f t="shared" si="441"/>
        <v>0</v>
      </c>
      <c r="AD584" s="86">
        <f t="shared" si="442"/>
        <v>0</v>
      </c>
      <c r="AE584" s="87">
        <f t="shared" si="443"/>
        <v>9.15</v>
      </c>
      <c r="AF584" s="88">
        <f t="shared" si="422"/>
        <v>9.15</v>
      </c>
      <c r="AG584" s="93">
        <f t="shared" ca="1" si="423"/>
        <v>489</v>
      </c>
      <c r="AH584" s="77">
        <f>IF(ISERROR(VLOOKUP(B584,'Notes Ecrit'!$A$2:$B$650,2,FALSE)),"ABI",(VLOOKUP(B584,'Notes Ecrit'!$A$2:$B$650,2,FALSE)))</f>
        <v>5.5</v>
      </c>
      <c r="AI584" s="88">
        <f t="shared" si="424"/>
        <v>5.5</v>
      </c>
      <c r="AJ584" s="94">
        <f t="shared" ca="1" si="425"/>
        <v>353</v>
      </c>
      <c r="AK584" s="307">
        <f t="shared" si="426"/>
        <v>7.3250000000000002</v>
      </c>
      <c r="AL584" s="26"/>
      <c r="AM584" s="26"/>
      <c r="AN584" s="26"/>
      <c r="AO584" s="26"/>
      <c r="AP584" s="26"/>
    </row>
    <row r="585" spans="1:42" s="207" customFormat="1" ht="16.5" customHeight="1" thickBot="1" x14ac:dyDescent="0.3">
      <c r="A585" s="266" t="s">
        <v>74</v>
      </c>
      <c r="B585" s="233">
        <v>21810952</v>
      </c>
      <c r="C585" s="253" t="s">
        <v>978</v>
      </c>
      <c r="D585" s="234" t="s">
        <v>979</v>
      </c>
      <c r="E585" s="196">
        <v>11</v>
      </c>
      <c r="F585" s="184">
        <f t="shared" si="427"/>
        <v>15</v>
      </c>
      <c r="G585" s="185">
        <f t="shared" si="428"/>
        <v>11</v>
      </c>
      <c r="H585" s="85">
        <f t="shared" si="429"/>
        <v>11</v>
      </c>
      <c r="I585" s="196">
        <v>3.78</v>
      </c>
      <c r="J585" s="185">
        <f t="shared" si="430"/>
        <v>12</v>
      </c>
      <c r="K585" s="196">
        <v>8.69</v>
      </c>
      <c r="L585" s="185">
        <f t="shared" si="431"/>
        <v>4</v>
      </c>
      <c r="M585" s="85">
        <f t="shared" si="432"/>
        <v>8</v>
      </c>
      <c r="N585" s="196">
        <v>41</v>
      </c>
      <c r="O585" s="197">
        <v>82</v>
      </c>
      <c r="P585" s="186">
        <f t="shared" si="433"/>
        <v>0.5</v>
      </c>
      <c r="Q585" s="185">
        <f t="shared" si="434"/>
        <v>5</v>
      </c>
      <c r="R585" s="196">
        <v>28.4</v>
      </c>
      <c r="S585" s="185">
        <f t="shared" si="435"/>
        <v>4.5</v>
      </c>
      <c r="T585" s="85">
        <f t="shared" si="436"/>
        <v>9.5</v>
      </c>
      <c r="U585" s="187">
        <v>30.75</v>
      </c>
      <c r="V585" s="185">
        <f t="shared" si="437"/>
        <v>3.5</v>
      </c>
      <c r="W585" s="196">
        <v>3</v>
      </c>
      <c r="X585" s="185">
        <f t="shared" si="438"/>
        <v>3.25</v>
      </c>
      <c r="Y585" s="196">
        <v>4</v>
      </c>
      <c r="Z585" s="185">
        <f t="shared" si="439"/>
        <v>3</v>
      </c>
      <c r="AA585" s="85">
        <f t="shared" si="440"/>
        <v>9.75</v>
      </c>
      <c r="AB585" s="266">
        <v>50.9</v>
      </c>
      <c r="AC585" s="185">
        <f t="shared" si="441"/>
        <v>8</v>
      </c>
      <c r="AD585" s="86">
        <f t="shared" si="442"/>
        <v>8</v>
      </c>
      <c r="AE585" s="87">
        <f t="shared" si="443"/>
        <v>9.25</v>
      </c>
      <c r="AF585" s="88">
        <f t="shared" si="422"/>
        <v>9.25</v>
      </c>
      <c r="AG585" s="93">
        <f t="shared" ca="1" si="423"/>
        <v>481</v>
      </c>
      <c r="AH585" s="77">
        <f>IF(ISERROR(VLOOKUP(B585,'Notes Ecrit'!$A$2:$B$650,2,FALSE)),"ABI",(VLOOKUP(B585,'Notes Ecrit'!$A$2:$B$650,2,FALSE)))</f>
        <v>5</v>
      </c>
      <c r="AI585" s="88">
        <f t="shared" si="424"/>
        <v>5</v>
      </c>
      <c r="AJ585" s="94">
        <f t="shared" ca="1" si="425"/>
        <v>416</v>
      </c>
      <c r="AK585" s="307">
        <f t="shared" si="426"/>
        <v>7.125</v>
      </c>
      <c r="AL585" s="204"/>
      <c r="AM585" s="204"/>
      <c r="AN585" s="204"/>
      <c r="AO585" s="204"/>
      <c r="AP585" s="204"/>
    </row>
    <row r="586" spans="1:42" s="207" customFormat="1" ht="16.5" customHeight="1" thickBot="1" x14ac:dyDescent="0.3">
      <c r="A586" s="266" t="s">
        <v>1026</v>
      </c>
      <c r="B586" s="233">
        <v>21907954</v>
      </c>
      <c r="C586" s="253" t="s">
        <v>980</v>
      </c>
      <c r="D586" s="234" t="s">
        <v>269</v>
      </c>
      <c r="E586" s="196">
        <v>20</v>
      </c>
      <c r="F586" s="184">
        <f t="shared" si="427"/>
        <v>19.5</v>
      </c>
      <c r="G586" s="185">
        <f t="shared" si="428"/>
        <v>17</v>
      </c>
      <c r="H586" s="85">
        <f t="shared" si="429"/>
        <v>17</v>
      </c>
      <c r="I586" s="196">
        <v>3.2</v>
      </c>
      <c r="J586" s="185">
        <f t="shared" si="430"/>
        <v>17</v>
      </c>
      <c r="K586" s="196">
        <v>6.91</v>
      </c>
      <c r="L586" s="185">
        <f t="shared" si="431"/>
        <v>10</v>
      </c>
      <c r="M586" s="85">
        <f t="shared" si="432"/>
        <v>13.5</v>
      </c>
      <c r="N586" s="196">
        <v>64</v>
      </c>
      <c r="O586" s="197">
        <v>59</v>
      </c>
      <c r="P586" s="186">
        <f t="shared" si="433"/>
        <v>1.0847457627118644</v>
      </c>
      <c r="Q586" s="185">
        <f t="shared" si="434"/>
        <v>5.5</v>
      </c>
      <c r="R586" s="196">
        <v>52.6</v>
      </c>
      <c r="S586" s="185">
        <f t="shared" si="435"/>
        <v>6</v>
      </c>
      <c r="T586" s="85">
        <f t="shared" si="436"/>
        <v>11.5</v>
      </c>
      <c r="U586" s="187">
        <v>24.74</v>
      </c>
      <c r="V586" s="185">
        <f t="shared" si="437"/>
        <v>5.5</v>
      </c>
      <c r="W586" s="196">
        <v>0</v>
      </c>
      <c r="X586" s="185">
        <f t="shared" si="438"/>
        <v>2.5</v>
      </c>
      <c r="Y586" s="196">
        <v>0</v>
      </c>
      <c r="Z586" s="185">
        <f t="shared" si="439"/>
        <v>5</v>
      </c>
      <c r="AA586" s="85">
        <f t="shared" si="440"/>
        <v>13</v>
      </c>
      <c r="AB586" s="266">
        <v>35.26</v>
      </c>
      <c r="AC586" s="185">
        <f t="shared" si="441"/>
        <v>13</v>
      </c>
      <c r="AD586" s="86">
        <f t="shared" si="442"/>
        <v>13</v>
      </c>
      <c r="AE586" s="87">
        <f t="shared" si="443"/>
        <v>13.6</v>
      </c>
      <c r="AF586" s="88">
        <f t="shared" si="422"/>
        <v>13.6</v>
      </c>
      <c r="AG586" s="93">
        <f t="shared" ca="1" si="423"/>
        <v>39</v>
      </c>
      <c r="AH586" s="77">
        <f>IF(ISERROR(VLOOKUP(B586,'Notes Ecrit'!$A$2:$B$650,2,FALSE)),"ABI",(VLOOKUP(B586,'Notes Ecrit'!$A$2:$B$650,2,FALSE)))</f>
        <v>6</v>
      </c>
      <c r="AI586" s="88">
        <f t="shared" si="424"/>
        <v>6</v>
      </c>
      <c r="AJ586" s="94">
        <f t="shared" ca="1" si="425"/>
        <v>288</v>
      </c>
      <c r="AK586" s="307">
        <f t="shared" si="426"/>
        <v>9.8000000000000007</v>
      </c>
      <c r="AL586" s="209"/>
      <c r="AM586" s="209"/>
      <c r="AN586" s="209"/>
      <c r="AO586" s="209"/>
      <c r="AP586" s="209"/>
    </row>
    <row r="587" spans="1:42" s="207" customFormat="1" ht="16.5" customHeight="1" thickBot="1" x14ac:dyDescent="0.3">
      <c r="A587" s="266" t="s">
        <v>1026</v>
      </c>
      <c r="B587" s="233">
        <v>21905457</v>
      </c>
      <c r="C587" s="253" t="s">
        <v>981</v>
      </c>
      <c r="D587" s="234" t="s">
        <v>288</v>
      </c>
      <c r="E587" s="196">
        <v>17</v>
      </c>
      <c r="F587" s="184">
        <f t="shared" si="427"/>
        <v>18</v>
      </c>
      <c r="G587" s="185">
        <f t="shared" si="428"/>
        <v>14</v>
      </c>
      <c r="H587" s="85">
        <f t="shared" si="429"/>
        <v>14</v>
      </c>
      <c r="I587" s="196">
        <v>3.12</v>
      </c>
      <c r="J587" s="185">
        <f t="shared" si="430"/>
        <v>18</v>
      </c>
      <c r="K587" s="196">
        <v>6.74</v>
      </c>
      <c r="L587" s="185">
        <f t="shared" si="431"/>
        <v>12</v>
      </c>
      <c r="M587" s="85">
        <f t="shared" si="432"/>
        <v>15</v>
      </c>
      <c r="N587" s="196">
        <v>51</v>
      </c>
      <c r="O587" s="197">
        <v>78</v>
      </c>
      <c r="P587" s="186">
        <f t="shared" si="433"/>
        <v>0.65384615384615385</v>
      </c>
      <c r="Q587" s="185">
        <f t="shared" si="434"/>
        <v>3.5</v>
      </c>
      <c r="R587" s="196">
        <v>40.5</v>
      </c>
      <c r="S587" s="185">
        <f t="shared" si="435"/>
        <v>3</v>
      </c>
      <c r="T587" s="85">
        <f t="shared" si="436"/>
        <v>6.5</v>
      </c>
      <c r="U587" s="187">
        <v>24.46</v>
      </c>
      <c r="V587" s="185">
        <f t="shared" si="437"/>
        <v>5.75</v>
      </c>
      <c r="W587" s="196">
        <v>-21</v>
      </c>
      <c r="X587" s="185">
        <f t="shared" si="438"/>
        <v>0</v>
      </c>
      <c r="Y587" s="196">
        <v>4</v>
      </c>
      <c r="Z587" s="185">
        <f t="shared" si="439"/>
        <v>3</v>
      </c>
      <c r="AA587" s="85">
        <f t="shared" si="440"/>
        <v>8.75</v>
      </c>
      <c r="AB587" s="266">
        <v>35.42</v>
      </c>
      <c r="AC587" s="185">
        <f t="shared" si="441"/>
        <v>13</v>
      </c>
      <c r="AD587" s="86">
        <f t="shared" si="442"/>
        <v>13</v>
      </c>
      <c r="AE587" s="87">
        <f t="shared" si="443"/>
        <v>11.45</v>
      </c>
      <c r="AF587" s="88">
        <f t="shared" si="422"/>
        <v>11.45</v>
      </c>
      <c r="AG587" s="93">
        <f t="shared" ca="1" si="423"/>
        <v>259</v>
      </c>
      <c r="AH587" s="77">
        <f>IF(ISERROR(VLOOKUP(B587,'Notes Ecrit'!$A$2:$B$650,2,FALSE)),"ABI",(VLOOKUP(B587,'Notes Ecrit'!$A$2:$B$650,2,FALSE)))</f>
        <v>6.5</v>
      </c>
      <c r="AI587" s="88">
        <f t="shared" si="424"/>
        <v>6.5</v>
      </c>
      <c r="AJ587" s="94">
        <f t="shared" ca="1" si="425"/>
        <v>238</v>
      </c>
      <c r="AK587" s="307">
        <f t="shared" si="426"/>
        <v>8.9749999999999996</v>
      </c>
      <c r="AL587" s="26"/>
      <c r="AM587" s="26"/>
      <c r="AN587" s="26"/>
      <c r="AO587" s="26"/>
      <c r="AP587" s="26"/>
    </row>
    <row r="588" spans="1:42" s="198" customFormat="1" ht="16.5" customHeight="1" thickBot="1" x14ac:dyDescent="0.3">
      <c r="A588" s="266" t="s">
        <v>74</v>
      </c>
      <c r="B588" s="233">
        <v>21905742</v>
      </c>
      <c r="C588" s="253" t="s">
        <v>982</v>
      </c>
      <c r="D588" s="234" t="s">
        <v>983</v>
      </c>
      <c r="E588" s="196">
        <v>13</v>
      </c>
      <c r="F588" s="184">
        <f t="shared" si="427"/>
        <v>16</v>
      </c>
      <c r="G588" s="185">
        <f t="shared" si="428"/>
        <v>13</v>
      </c>
      <c r="H588" s="85">
        <f t="shared" si="429"/>
        <v>13</v>
      </c>
      <c r="I588" s="196">
        <v>3.33</v>
      </c>
      <c r="J588" s="185">
        <f t="shared" si="430"/>
        <v>19</v>
      </c>
      <c r="K588" s="196">
        <v>7.31</v>
      </c>
      <c r="L588" s="185">
        <f t="shared" si="431"/>
        <v>14</v>
      </c>
      <c r="M588" s="85">
        <f t="shared" si="432"/>
        <v>16.5</v>
      </c>
      <c r="N588" s="196">
        <v>28</v>
      </c>
      <c r="O588" s="197">
        <v>52</v>
      </c>
      <c r="P588" s="186">
        <f t="shared" si="433"/>
        <v>0.53846153846153844</v>
      </c>
      <c r="Q588" s="185">
        <f t="shared" si="434"/>
        <v>5</v>
      </c>
      <c r="R588" s="196">
        <v>30.6</v>
      </c>
      <c r="S588" s="185">
        <f t="shared" si="435"/>
        <v>5</v>
      </c>
      <c r="T588" s="85">
        <f t="shared" si="436"/>
        <v>10</v>
      </c>
      <c r="U588" s="187">
        <v>33.4</v>
      </c>
      <c r="V588" s="185">
        <f t="shared" si="437"/>
        <v>2.25</v>
      </c>
      <c r="W588" s="196">
        <v>-4</v>
      </c>
      <c r="X588" s="185">
        <f t="shared" si="438"/>
        <v>1.5</v>
      </c>
      <c r="Y588" s="196">
        <v>10</v>
      </c>
      <c r="Z588" s="185">
        <f t="shared" si="439"/>
        <v>0</v>
      </c>
      <c r="AA588" s="85">
        <f t="shared" si="440"/>
        <v>3.75</v>
      </c>
      <c r="AB588" s="266">
        <v>62.26</v>
      </c>
      <c r="AC588" s="185">
        <f t="shared" si="441"/>
        <v>4</v>
      </c>
      <c r="AD588" s="86">
        <f t="shared" si="442"/>
        <v>4</v>
      </c>
      <c r="AE588" s="87">
        <f t="shared" si="443"/>
        <v>9.4499999999999993</v>
      </c>
      <c r="AF588" s="88">
        <f t="shared" si="422"/>
        <v>9.4499999999999993</v>
      </c>
      <c r="AG588" s="93">
        <f t="shared" ca="1" si="423"/>
        <v>465</v>
      </c>
      <c r="AH588" s="77">
        <f>IF(ISERROR(VLOOKUP(B588,'Notes Ecrit'!$A$2:$B$650,2,FALSE)),"ABI",(VLOOKUP(B588,'Notes Ecrit'!$A$2:$B$650,2,FALSE)))</f>
        <v>5</v>
      </c>
      <c r="AI588" s="88">
        <f t="shared" si="424"/>
        <v>5</v>
      </c>
      <c r="AJ588" s="94">
        <f t="shared" ca="1" si="425"/>
        <v>416</v>
      </c>
      <c r="AK588" s="307">
        <f t="shared" si="426"/>
        <v>7.2249999999999996</v>
      </c>
      <c r="AL588" s="26"/>
      <c r="AM588" s="26"/>
      <c r="AN588" s="26"/>
      <c r="AO588" s="26"/>
      <c r="AP588" s="26"/>
    </row>
    <row r="589" spans="1:42" s="207" customFormat="1" ht="16.5" customHeight="1" thickBot="1" x14ac:dyDescent="0.3">
      <c r="A589" s="266" t="s">
        <v>1026</v>
      </c>
      <c r="B589" s="233">
        <v>21907926</v>
      </c>
      <c r="C589" s="253" t="s">
        <v>984</v>
      </c>
      <c r="D589" s="234" t="s">
        <v>143</v>
      </c>
      <c r="E589" s="196">
        <v>17</v>
      </c>
      <c r="F589" s="184">
        <f t="shared" si="427"/>
        <v>18</v>
      </c>
      <c r="G589" s="185">
        <f t="shared" si="428"/>
        <v>14</v>
      </c>
      <c r="H589" s="85">
        <f t="shared" si="429"/>
        <v>14</v>
      </c>
      <c r="I589" s="196">
        <v>3.15</v>
      </c>
      <c r="J589" s="185">
        <f t="shared" si="430"/>
        <v>18</v>
      </c>
      <c r="K589" s="196">
        <v>6.66</v>
      </c>
      <c r="L589" s="185">
        <f t="shared" si="431"/>
        <v>12</v>
      </c>
      <c r="M589" s="85">
        <f t="shared" si="432"/>
        <v>15</v>
      </c>
      <c r="N589" s="196">
        <v>46</v>
      </c>
      <c r="O589" s="197">
        <v>71</v>
      </c>
      <c r="P589" s="186">
        <f t="shared" si="433"/>
        <v>0.647887323943662</v>
      </c>
      <c r="Q589" s="185">
        <f t="shared" si="434"/>
        <v>3.5</v>
      </c>
      <c r="R589" s="196">
        <v>45</v>
      </c>
      <c r="S589" s="185">
        <f t="shared" si="435"/>
        <v>4.5</v>
      </c>
      <c r="T589" s="85">
        <f t="shared" si="436"/>
        <v>8</v>
      </c>
      <c r="U589" s="187">
        <v>24.25</v>
      </c>
      <c r="V589" s="185">
        <f t="shared" si="437"/>
        <v>5.75</v>
      </c>
      <c r="W589" s="196">
        <v>-18</v>
      </c>
      <c r="X589" s="185">
        <f t="shared" si="438"/>
        <v>0</v>
      </c>
      <c r="Y589" s="196">
        <v>7</v>
      </c>
      <c r="Z589" s="185">
        <f t="shared" si="439"/>
        <v>1.5</v>
      </c>
      <c r="AA589" s="85">
        <f t="shared" si="440"/>
        <v>7.25</v>
      </c>
      <c r="AB589" s="266">
        <v>33.659999999999997</v>
      </c>
      <c r="AC589" s="185">
        <f t="shared" si="441"/>
        <v>14</v>
      </c>
      <c r="AD589" s="86">
        <f t="shared" si="442"/>
        <v>14</v>
      </c>
      <c r="AE589" s="87">
        <f t="shared" si="443"/>
        <v>11.65</v>
      </c>
      <c r="AF589" s="88">
        <f t="shared" si="422"/>
        <v>11.65</v>
      </c>
      <c r="AG589" s="93">
        <f t="shared" ca="1" si="423"/>
        <v>235</v>
      </c>
      <c r="AH589" s="77">
        <f>IF(ISERROR(VLOOKUP(B589,'Notes Ecrit'!$A$2:$B$650,2,FALSE)),"ABI",(VLOOKUP(B589,'Notes Ecrit'!$A$2:$B$650,2,FALSE)))</f>
        <v>4</v>
      </c>
      <c r="AI589" s="88">
        <f t="shared" si="424"/>
        <v>4</v>
      </c>
      <c r="AJ589" s="94">
        <f t="shared" ca="1" si="425"/>
        <v>489</v>
      </c>
      <c r="AK589" s="307">
        <f t="shared" si="426"/>
        <v>7.8250000000000002</v>
      </c>
      <c r="AL589" s="26"/>
      <c r="AM589" s="26"/>
      <c r="AN589" s="26"/>
      <c r="AO589" s="26"/>
      <c r="AP589" s="26"/>
    </row>
    <row r="590" spans="1:42" s="207" customFormat="1" ht="16.5" hidden="1" customHeight="1" thickBot="1" x14ac:dyDescent="0.3">
      <c r="A590" s="266" t="s">
        <v>1026</v>
      </c>
      <c r="B590" s="241">
        <v>21915551</v>
      </c>
      <c r="C590" s="242" t="s">
        <v>972</v>
      </c>
      <c r="D590" s="243" t="s">
        <v>189</v>
      </c>
      <c r="E590" s="196" t="s">
        <v>329</v>
      </c>
      <c r="F590" s="184" t="str">
        <f t="shared" si="427"/>
        <v>ABI</v>
      </c>
      <c r="G590" s="185">
        <f t="shared" si="428"/>
        <v>0</v>
      </c>
      <c r="H590" s="85">
        <f t="shared" si="429"/>
        <v>0</v>
      </c>
      <c r="I590" s="196" t="s">
        <v>329</v>
      </c>
      <c r="J590" s="185">
        <f t="shared" si="430"/>
        <v>0</v>
      </c>
      <c r="K590" s="196" t="s">
        <v>329</v>
      </c>
      <c r="L590" s="185">
        <f t="shared" si="431"/>
        <v>0</v>
      </c>
      <c r="M590" s="85">
        <f t="shared" si="432"/>
        <v>0</v>
      </c>
      <c r="N590" s="196" t="s">
        <v>329</v>
      </c>
      <c r="O590" s="197"/>
      <c r="P590" s="186">
        <f t="shared" si="433"/>
        <v>0</v>
      </c>
      <c r="Q590" s="185">
        <f t="shared" si="434"/>
        <v>0</v>
      </c>
      <c r="R590" s="196" t="s">
        <v>329</v>
      </c>
      <c r="S590" s="185">
        <f t="shared" si="435"/>
        <v>0</v>
      </c>
      <c r="T590" s="85">
        <f t="shared" si="436"/>
        <v>0</v>
      </c>
      <c r="U590" s="187" t="s">
        <v>329</v>
      </c>
      <c r="V590" s="185">
        <f t="shared" si="437"/>
        <v>0</v>
      </c>
      <c r="W590" s="196" t="s">
        <v>329</v>
      </c>
      <c r="X590" s="185">
        <f t="shared" si="438"/>
        <v>0</v>
      </c>
      <c r="Y590" s="196" t="s">
        <v>329</v>
      </c>
      <c r="Z590" s="185">
        <f t="shared" si="439"/>
        <v>0</v>
      </c>
      <c r="AA590" s="85">
        <f t="shared" si="440"/>
        <v>0</v>
      </c>
      <c r="AB590" s="266" t="s">
        <v>329</v>
      </c>
      <c r="AC590" s="185">
        <f t="shared" si="441"/>
        <v>0</v>
      </c>
      <c r="AD590" s="86">
        <f t="shared" si="442"/>
        <v>0</v>
      </c>
      <c r="AE590" s="87">
        <f t="shared" si="443"/>
        <v>0</v>
      </c>
      <c r="AF590" s="88">
        <f t="shared" si="422"/>
        <v>0</v>
      </c>
      <c r="AG590" s="93">
        <f t="shared" ca="1" si="423"/>
        <v>584</v>
      </c>
      <c r="AH590" s="77" t="str">
        <f>IF(ISERROR(VLOOKUP(B590,'Notes Ecrit'!$A$2:$B$650,2,FALSE)),"ABI",(VLOOKUP(B590,'Notes Ecrit'!$A$2:$B$650,2,FALSE)))</f>
        <v>ABI</v>
      </c>
      <c r="AI590" s="88">
        <f t="shared" si="424"/>
        <v>0</v>
      </c>
      <c r="AJ590" s="94">
        <f t="shared" ca="1" si="425"/>
        <v>591</v>
      </c>
      <c r="AK590" s="307" t="str">
        <f t="shared" si="426"/>
        <v>DEF</v>
      </c>
      <c r="AL590" s="26"/>
      <c r="AM590" s="26"/>
      <c r="AN590" s="26"/>
      <c r="AO590" s="26"/>
      <c r="AP590" s="26"/>
    </row>
    <row r="591" spans="1:42" s="207" customFormat="1" ht="16.5" customHeight="1" thickBot="1" x14ac:dyDescent="0.3">
      <c r="A591" s="266" t="s">
        <v>1026</v>
      </c>
      <c r="B591" s="233">
        <v>21903347</v>
      </c>
      <c r="C591" s="253" t="s">
        <v>317</v>
      </c>
      <c r="D591" s="234" t="s">
        <v>132</v>
      </c>
      <c r="E591" s="196">
        <v>17</v>
      </c>
      <c r="F591" s="184">
        <f t="shared" si="427"/>
        <v>18</v>
      </c>
      <c r="G591" s="185">
        <f t="shared" si="428"/>
        <v>14</v>
      </c>
      <c r="H591" s="85">
        <f t="shared" si="429"/>
        <v>14</v>
      </c>
      <c r="I591" s="196">
        <v>3.26</v>
      </c>
      <c r="J591" s="185">
        <f t="shared" si="430"/>
        <v>16</v>
      </c>
      <c r="K591" s="196">
        <v>6.96</v>
      </c>
      <c r="L591" s="185">
        <f t="shared" si="431"/>
        <v>10</v>
      </c>
      <c r="M591" s="85">
        <f t="shared" si="432"/>
        <v>13</v>
      </c>
      <c r="N591" s="196">
        <v>60</v>
      </c>
      <c r="O591" s="197">
        <v>67</v>
      </c>
      <c r="P591" s="186">
        <f t="shared" si="433"/>
        <v>0.89552238805970152</v>
      </c>
      <c r="Q591" s="185">
        <f t="shared" si="434"/>
        <v>4.5</v>
      </c>
      <c r="R591" s="196">
        <v>46.7</v>
      </c>
      <c r="S591" s="185">
        <f t="shared" si="435"/>
        <v>4.5</v>
      </c>
      <c r="T591" s="85">
        <f t="shared" si="436"/>
        <v>9</v>
      </c>
      <c r="U591" s="187">
        <v>25.78</v>
      </c>
      <c r="V591" s="185">
        <f t="shared" si="437"/>
        <v>5</v>
      </c>
      <c r="W591" s="196">
        <v>1</v>
      </c>
      <c r="X591" s="185">
        <f t="shared" si="438"/>
        <v>2.75</v>
      </c>
      <c r="Y591" s="196">
        <v>3</v>
      </c>
      <c r="Z591" s="185">
        <f t="shared" si="439"/>
        <v>3.5</v>
      </c>
      <c r="AA591" s="85">
        <f t="shared" si="440"/>
        <v>11.25</v>
      </c>
      <c r="AB591" s="266">
        <v>35.32</v>
      </c>
      <c r="AC591" s="185">
        <f t="shared" si="441"/>
        <v>13</v>
      </c>
      <c r="AD591" s="86">
        <f t="shared" si="442"/>
        <v>13</v>
      </c>
      <c r="AE591" s="87">
        <f t="shared" si="443"/>
        <v>12.05</v>
      </c>
      <c r="AF591" s="88">
        <f t="shared" si="422"/>
        <v>12.05</v>
      </c>
      <c r="AG591" s="93">
        <f t="shared" ca="1" si="423"/>
        <v>481</v>
      </c>
      <c r="AH591" s="77">
        <f>IF(ISERROR(VLOOKUP(B591,'Notes Ecrit'!$A$2:$B$650,2,FALSE)),"ABI",(VLOOKUP(B591,'Notes Ecrit'!$A$2:$B$650,2,FALSE)))</f>
        <v>8.5</v>
      </c>
      <c r="AI591" s="88">
        <f t="shared" si="424"/>
        <v>8.5</v>
      </c>
      <c r="AJ591" s="94">
        <f t="shared" ca="1" si="425"/>
        <v>83</v>
      </c>
      <c r="AK591" s="307">
        <f t="shared" si="426"/>
        <v>10.275</v>
      </c>
      <c r="AL591" s="26"/>
      <c r="AM591" s="26"/>
      <c r="AN591" s="26"/>
      <c r="AO591" s="26"/>
      <c r="AP591" s="26"/>
    </row>
    <row r="592" spans="1:42" s="207" customFormat="1" ht="16.5" customHeight="1" thickBot="1" x14ac:dyDescent="0.3">
      <c r="A592" s="266" t="s">
        <v>1026</v>
      </c>
      <c r="B592" s="233">
        <v>21909263</v>
      </c>
      <c r="C592" s="253" t="s">
        <v>985</v>
      </c>
      <c r="D592" s="234" t="s">
        <v>986</v>
      </c>
      <c r="E592" s="196">
        <v>16</v>
      </c>
      <c r="F592" s="184">
        <f t="shared" si="427"/>
        <v>17.5</v>
      </c>
      <c r="G592" s="185">
        <f t="shared" si="428"/>
        <v>13</v>
      </c>
      <c r="H592" s="85">
        <f t="shared" si="429"/>
        <v>13</v>
      </c>
      <c r="I592" s="196">
        <v>3.17</v>
      </c>
      <c r="J592" s="185">
        <f t="shared" si="430"/>
        <v>17</v>
      </c>
      <c r="K592" s="196">
        <v>6.66</v>
      </c>
      <c r="L592" s="185">
        <f t="shared" si="431"/>
        <v>12</v>
      </c>
      <c r="M592" s="85">
        <f t="shared" si="432"/>
        <v>14.5</v>
      </c>
      <c r="N592" s="196">
        <v>107</v>
      </c>
      <c r="O592" s="197">
        <v>100</v>
      </c>
      <c r="P592" s="186">
        <f t="shared" si="433"/>
        <v>1.07</v>
      </c>
      <c r="Q592" s="185">
        <f t="shared" si="434"/>
        <v>5.5</v>
      </c>
      <c r="R592" s="196">
        <v>52.8</v>
      </c>
      <c r="S592" s="185">
        <f t="shared" si="435"/>
        <v>6</v>
      </c>
      <c r="T592" s="85">
        <f t="shared" si="436"/>
        <v>11.5</v>
      </c>
      <c r="U592" s="187">
        <v>24.84</v>
      </c>
      <c r="V592" s="185">
        <f t="shared" si="437"/>
        <v>5.5</v>
      </c>
      <c r="W592" s="196">
        <v>-5</v>
      </c>
      <c r="X592" s="185">
        <f t="shared" si="438"/>
        <v>1.5</v>
      </c>
      <c r="Y592" s="196">
        <v>4</v>
      </c>
      <c r="Z592" s="185">
        <f t="shared" si="439"/>
        <v>3</v>
      </c>
      <c r="AA592" s="85">
        <f t="shared" si="440"/>
        <v>10</v>
      </c>
      <c r="AB592" s="266" t="s">
        <v>1025</v>
      </c>
      <c r="AC592" s="185" t="str">
        <f t="shared" si="441"/>
        <v>DSP</v>
      </c>
      <c r="AD592" s="86" t="str">
        <f t="shared" si="442"/>
        <v>DSP</v>
      </c>
      <c r="AE592" s="87">
        <f t="shared" si="443"/>
        <v>12.25</v>
      </c>
      <c r="AF592" s="88">
        <f t="shared" si="422"/>
        <v>12.25</v>
      </c>
      <c r="AG592" s="93">
        <f t="shared" ca="1" si="423"/>
        <v>157</v>
      </c>
      <c r="AH592" s="77">
        <f>IF(ISERROR(VLOOKUP(B592,'Notes Ecrit'!$A$2:$B$650,2,FALSE)),"ABI",(VLOOKUP(B592,'Notes Ecrit'!$A$2:$B$650,2,FALSE)))</f>
        <v>5.5</v>
      </c>
      <c r="AI592" s="88">
        <f t="shared" si="424"/>
        <v>5.5</v>
      </c>
      <c r="AJ592" s="94">
        <f t="shared" ca="1" si="425"/>
        <v>353</v>
      </c>
      <c r="AK592" s="307">
        <f t="shared" si="426"/>
        <v>8.875</v>
      </c>
    </row>
    <row r="593" spans="1:42" s="207" customFormat="1" ht="16.5" hidden="1" customHeight="1" thickBot="1" x14ac:dyDescent="0.3">
      <c r="A593" s="266" t="s">
        <v>1026</v>
      </c>
      <c r="B593" s="233">
        <v>21910888</v>
      </c>
      <c r="C593" s="253" t="s">
        <v>975</v>
      </c>
      <c r="D593" s="234" t="s">
        <v>95</v>
      </c>
      <c r="E593" s="196" t="s">
        <v>329</v>
      </c>
      <c r="F593" s="184" t="str">
        <f t="shared" si="427"/>
        <v>ABI</v>
      </c>
      <c r="G593" s="185">
        <f t="shared" si="428"/>
        <v>0</v>
      </c>
      <c r="H593" s="85">
        <f t="shared" si="429"/>
        <v>0</v>
      </c>
      <c r="I593" s="196" t="s">
        <v>329</v>
      </c>
      <c r="J593" s="185">
        <f t="shared" si="430"/>
        <v>0</v>
      </c>
      <c r="K593" s="196" t="s">
        <v>329</v>
      </c>
      <c r="L593" s="185">
        <f t="shared" si="431"/>
        <v>0</v>
      </c>
      <c r="M593" s="85">
        <f t="shared" si="432"/>
        <v>0</v>
      </c>
      <c r="N593" s="196" t="s">
        <v>329</v>
      </c>
      <c r="O593" s="197"/>
      <c r="P593" s="186">
        <f t="shared" si="433"/>
        <v>0</v>
      </c>
      <c r="Q593" s="185">
        <f t="shared" si="434"/>
        <v>0</v>
      </c>
      <c r="R593" s="196" t="s">
        <v>329</v>
      </c>
      <c r="S593" s="185">
        <f t="shared" si="435"/>
        <v>0</v>
      </c>
      <c r="T593" s="85">
        <f t="shared" si="436"/>
        <v>0</v>
      </c>
      <c r="U593" s="187" t="s">
        <v>329</v>
      </c>
      <c r="V593" s="185">
        <f t="shared" si="437"/>
        <v>0</v>
      </c>
      <c r="W593" s="196" t="s">
        <v>329</v>
      </c>
      <c r="X593" s="185">
        <f t="shared" si="438"/>
        <v>0</v>
      </c>
      <c r="Y593" s="196" t="s">
        <v>329</v>
      </c>
      <c r="Z593" s="185">
        <f t="shared" si="439"/>
        <v>0</v>
      </c>
      <c r="AA593" s="85">
        <f t="shared" si="440"/>
        <v>0</v>
      </c>
      <c r="AB593" s="266" t="s">
        <v>329</v>
      </c>
      <c r="AC593" s="185">
        <f t="shared" si="441"/>
        <v>0</v>
      </c>
      <c r="AD593" s="86">
        <f t="shared" si="442"/>
        <v>0</v>
      </c>
      <c r="AE593" s="87">
        <f t="shared" si="443"/>
        <v>0</v>
      </c>
      <c r="AF593" s="88">
        <f t="shared" si="422"/>
        <v>0</v>
      </c>
      <c r="AG593" s="93">
        <f t="shared" ca="1" si="423"/>
        <v>584</v>
      </c>
      <c r="AH593" s="77" t="str">
        <f>IF(ISERROR(VLOOKUP(B593,'Notes Ecrit'!$A$2:$B$650,2,FALSE)),"ABI",(VLOOKUP(B593,'Notes Ecrit'!$A$2:$B$650,2,FALSE)))</f>
        <v>ABI</v>
      </c>
      <c r="AI593" s="88">
        <f t="shared" si="424"/>
        <v>0</v>
      </c>
      <c r="AJ593" s="94">
        <f t="shared" ca="1" si="425"/>
        <v>591</v>
      </c>
      <c r="AK593" s="307" t="str">
        <f t="shared" si="426"/>
        <v>DEF</v>
      </c>
      <c r="AL593" s="26"/>
      <c r="AM593" s="26"/>
      <c r="AN593" s="26"/>
      <c r="AO593" s="26"/>
      <c r="AP593" s="26"/>
    </row>
    <row r="594" spans="1:42" s="209" customFormat="1" ht="16.5" hidden="1" customHeight="1" thickBot="1" x14ac:dyDescent="0.3">
      <c r="A594" s="266" t="s">
        <v>1026</v>
      </c>
      <c r="B594" s="233">
        <v>21914750</v>
      </c>
      <c r="C594" s="253" t="s">
        <v>976</v>
      </c>
      <c r="D594" s="234" t="s">
        <v>164</v>
      </c>
      <c r="E594" s="196" t="s">
        <v>329</v>
      </c>
      <c r="F594" s="184" t="str">
        <f t="shared" si="427"/>
        <v>ABI</v>
      </c>
      <c r="G594" s="185">
        <f t="shared" si="428"/>
        <v>0</v>
      </c>
      <c r="H594" s="85">
        <f t="shared" si="429"/>
        <v>0</v>
      </c>
      <c r="I594" s="196" t="s">
        <v>329</v>
      </c>
      <c r="J594" s="185">
        <f t="shared" si="430"/>
        <v>0</v>
      </c>
      <c r="K594" s="196" t="s">
        <v>329</v>
      </c>
      <c r="L594" s="185">
        <f t="shared" si="431"/>
        <v>0</v>
      </c>
      <c r="M594" s="85">
        <f t="shared" si="432"/>
        <v>0</v>
      </c>
      <c r="N594" s="196" t="s">
        <v>329</v>
      </c>
      <c r="O594" s="197"/>
      <c r="P594" s="186">
        <f t="shared" si="433"/>
        <v>0</v>
      </c>
      <c r="Q594" s="185">
        <f t="shared" si="434"/>
        <v>0</v>
      </c>
      <c r="R594" s="196" t="s">
        <v>329</v>
      </c>
      <c r="S594" s="185">
        <f t="shared" si="435"/>
        <v>0</v>
      </c>
      <c r="T594" s="85">
        <f t="shared" si="436"/>
        <v>0</v>
      </c>
      <c r="U594" s="187" t="s">
        <v>329</v>
      </c>
      <c r="V594" s="185">
        <f t="shared" si="437"/>
        <v>0</v>
      </c>
      <c r="W594" s="196" t="s">
        <v>329</v>
      </c>
      <c r="X594" s="185">
        <f t="shared" si="438"/>
        <v>0</v>
      </c>
      <c r="Y594" s="196" t="s">
        <v>329</v>
      </c>
      <c r="Z594" s="185">
        <f t="shared" si="439"/>
        <v>0</v>
      </c>
      <c r="AA594" s="85">
        <f t="shared" si="440"/>
        <v>0</v>
      </c>
      <c r="AB594" s="266" t="s">
        <v>329</v>
      </c>
      <c r="AC594" s="185">
        <f t="shared" si="441"/>
        <v>0</v>
      </c>
      <c r="AD594" s="86">
        <f t="shared" si="442"/>
        <v>0</v>
      </c>
      <c r="AE594" s="87">
        <f t="shared" si="443"/>
        <v>0</v>
      </c>
      <c r="AF594" s="88">
        <f t="shared" si="422"/>
        <v>0</v>
      </c>
      <c r="AG594" s="93">
        <f t="shared" ca="1" si="423"/>
        <v>584</v>
      </c>
      <c r="AH594" s="77" t="str">
        <f>IF(ISERROR(VLOOKUP(B594,'Notes Ecrit'!$A$2:$B$650,2,FALSE)),"ABI",(VLOOKUP(B594,'Notes Ecrit'!$A$2:$B$650,2,FALSE)))</f>
        <v>ABI</v>
      </c>
      <c r="AI594" s="88">
        <f t="shared" si="424"/>
        <v>0</v>
      </c>
      <c r="AJ594" s="94">
        <f t="shared" ca="1" si="425"/>
        <v>591</v>
      </c>
      <c r="AK594" s="307" t="str">
        <f t="shared" si="426"/>
        <v>DEF</v>
      </c>
      <c r="AL594" s="207"/>
      <c r="AM594" s="207"/>
      <c r="AN594" s="207"/>
      <c r="AO594" s="207"/>
      <c r="AP594" s="207"/>
    </row>
    <row r="595" spans="1:42" s="207" customFormat="1" ht="16.5" customHeight="1" thickBot="1" x14ac:dyDescent="0.3">
      <c r="A595" s="266" t="s">
        <v>1026</v>
      </c>
      <c r="B595" s="233">
        <v>21905247</v>
      </c>
      <c r="C595" s="253" t="s">
        <v>987</v>
      </c>
      <c r="D595" s="234" t="s">
        <v>988</v>
      </c>
      <c r="E595" s="196">
        <v>14</v>
      </c>
      <c r="F595" s="184">
        <f t="shared" si="427"/>
        <v>16.5</v>
      </c>
      <c r="G595" s="185">
        <f t="shared" si="428"/>
        <v>11</v>
      </c>
      <c r="H595" s="85">
        <f t="shared" si="429"/>
        <v>11</v>
      </c>
      <c r="I595" s="196">
        <v>3.09</v>
      </c>
      <c r="J595" s="185">
        <f t="shared" si="430"/>
        <v>19</v>
      </c>
      <c r="K595" s="196">
        <v>6.7</v>
      </c>
      <c r="L595" s="185">
        <f t="shared" si="431"/>
        <v>12</v>
      </c>
      <c r="M595" s="85">
        <f t="shared" si="432"/>
        <v>15.5</v>
      </c>
      <c r="N595" s="196">
        <v>55</v>
      </c>
      <c r="O595" s="197">
        <v>85</v>
      </c>
      <c r="P595" s="186">
        <f t="shared" si="433"/>
        <v>0.6470588235294118</v>
      </c>
      <c r="Q595" s="185">
        <f t="shared" si="434"/>
        <v>3.5</v>
      </c>
      <c r="R595" s="196">
        <v>39.5</v>
      </c>
      <c r="S595" s="185">
        <f t="shared" si="435"/>
        <v>3</v>
      </c>
      <c r="T595" s="85">
        <f t="shared" si="436"/>
        <v>6.5</v>
      </c>
      <c r="U595" s="187">
        <v>24.97</v>
      </c>
      <c r="V595" s="185">
        <f t="shared" si="437"/>
        <v>5.5</v>
      </c>
      <c r="W595" s="196">
        <v>-16</v>
      </c>
      <c r="X595" s="185">
        <f t="shared" si="438"/>
        <v>0</v>
      </c>
      <c r="Y595" s="196">
        <v>10</v>
      </c>
      <c r="Z595" s="185">
        <f t="shared" si="439"/>
        <v>0</v>
      </c>
      <c r="AA595" s="85">
        <f t="shared" si="440"/>
        <v>5.5</v>
      </c>
      <c r="AB595" s="266">
        <v>67.150000000000006</v>
      </c>
      <c r="AC595" s="185">
        <f t="shared" si="441"/>
        <v>1</v>
      </c>
      <c r="AD595" s="86">
        <f t="shared" si="442"/>
        <v>1</v>
      </c>
      <c r="AE595" s="87">
        <f t="shared" si="443"/>
        <v>7.9</v>
      </c>
      <c r="AF595" s="88">
        <f t="shared" si="422"/>
        <v>7.9</v>
      </c>
      <c r="AG595" s="93">
        <f t="shared" ca="1" si="423"/>
        <v>549</v>
      </c>
      <c r="AH595" s="77">
        <f>IF(ISERROR(VLOOKUP(B595,'Notes Ecrit'!$A$2:$B$650,2,FALSE)),"ABI",(VLOOKUP(B595,'Notes Ecrit'!$A$2:$B$650,2,FALSE)))</f>
        <v>4.5</v>
      </c>
      <c r="AI595" s="88">
        <f t="shared" si="424"/>
        <v>4.5</v>
      </c>
      <c r="AJ595" s="94">
        <f t="shared" ca="1" si="425"/>
        <v>463</v>
      </c>
      <c r="AK595" s="307">
        <f t="shared" si="426"/>
        <v>6.2</v>
      </c>
      <c r="AL595" s="26"/>
      <c r="AM595" s="26"/>
      <c r="AN595" s="26"/>
      <c r="AO595" s="26"/>
      <c r="AP595" s="26"/>
    </row>
    <row r="596" spans="1:42" s="207" customFormat="1" ht="16.5" hidden="1" customHeight="1" thickBot="1" x14ac:dyDescent="0.3">
      <c r="A596" s="266" t="s">
        <v>1026</v>
      </c>
      <c r="B596" s="233">
        <v>21908157</v>
      </c>
      <c r="C596" s="253" t="s">
        <v>977</v>
      </c>
      <c r="D596" s="234" t="s">
        <v>746</v>
      </c>
      <c r="E596" s="196" t="s">
        <v>329</v>
      </c>
      <c r="F596" s="184" t="str">
        <f t="shared" si="427"/>
        <v>ABI</v>
      </c>
      <c r="G596" s="185">
        <f t="shared" si="428"/>
        <v>0</v>
      </c>
      <c r="H596" s="85">
        <f t="shared" si="429"/>
        <v>0</v>
      </c>
      <c r="I596" s="196" t="s">
        <v>329</v>
      </c>
      <c r="J596" s="185">
        <f t="shared" si="430"/>
        <v>0</v>
      </c>
      <c r="K596" s="196" t="s">
        <v>329</v>
      </c>
      <c r="L596" s="185">
        <f t="shared" si="431"/>
        <v>0</v>
      </c>
      <c r="M596" s="85">
        <f t="shared" si="432"/>
        <v>0</v>
      </c>
      <c r="N596" s="196" t="s">
        <v>329</v>
      </c>
      <c r="O596" s="197"/>
      <c r="P596" s="186">
        <f t="shared" si="433"/>
        <v>0</v>
      </c>
      <c r="Q596" s="185">
        <f t="shared" si="434"/>
        <v>0</v>
      </c>
      <c r="R596" s="196" t="s">
        <v>329</v>
      </c>
      <c r="S596" s="185">
        <f t="shared" si="435"/>
        <v>0</v>
      </c>
      <c r="T596" s="85">
        <f t="shared" si="436"/>
        <v>0</v>
      </c>
      <c r="U596" s="187" t="s">
        <v>329</v>
      </c>
      <c r="V596" s="185">
        <f t="shared" si="437"/>
        <v>0</v>
      </c>
      <c r="W596" s="196" t="s">
        <v>329</v>
      </c>
      <c r="X596" s="185">
        <f t="shared" si="438"/>
        <v>0</v>
      </c>
      <c r="Y596" s="196" t="s">
        <v>329</v>
      </c>
      <c r="Z596" s="185">
        <f t="shared" si="439"/>
        <v>0</v>
      </c>
      <c r="AA596" s="85">
        <f t="shared" si="440"/>
        <v>0</v>
      </c>
      <c r="AB596" s="266" t="s">
        <v>329</v>
      </c>
      <c r="AC596" s="185">
        <f t="shared" si="441"/>
        <v>0</v>
      </c>
      <c r="AD596" s="86">
        <f t="shared" si="442"/>
        <v>0</v>
      </c>
      <c r="AE596" s="87">
        <f t="shared" si="443"/>
        <v>0</v>
      </c>
      <c r="AF596" s="88">
        <f t="shared" si="422"/>
        <v>0</v>
      </c>
      <c r="AG596" s="93">
        <f t="shared" ca="1" si="423"/>
        <v>584</v>
      </c>
      <c r="AH596" s="77" t="str">
        <f>IF(ISERROR(VLOOKUP(B596,'Notes Ecrit'!$A$2:$B$650,2,FALSE)),"ABI",(VLOOKUP(B596,'Notes Ecrit'!$A$2:$B$650,2,FALSE)))</f>
        <v>ABI</v>
      </c>
      <c r="AI596" s="88">
        <f t="shared" si="424"/>
        <v>0</v>
      </c>
      <c r="AJ596" s="94">
        <f t="shared" ca="1" si="425"/>
        <v>591</v>
      </c>
      <c r="AK596" s="307" t="str">
        <f t="shared" si="426"/>
        <v>DEF</v>
      </c>
      <c r="AL596" s="26"/>
      <c r="AM596" s="26"/>
      <c r="AN596" s="26"/>
      <c r="AO596" s="26"/>
      <c r="AP596" s="26"/>
    </row>
    <row r="597" spans="1:42" s="207" customFormat="1" ht="16.5" customHeight="1" thickBot="1" x14ac:dyDescent="0.3">
      <c r="A597" s="266" t="s">
        <v>74</v>
      </c>
      <c r="B597" s="233">
        <v>21903877</v>
      </c>
      <c r="C597" s="253" t="s">
        <v>989</v>
      </c>
      <c r="D597" s="234" t="s">
        <v>114</v>
      </c>
      <c r="E597" s="196">
        <v>12</v>
      </c>
      <c r="F597" s="184">
        <f t="shared" si="427"/>
        <v>15.5</v>
      </c>
      <c r="G597" s="185">
        <f t="shared" si="428"/>
        <v>12</v>
      </c>
      <c r="H597" s="85">
        <f t="shared" si="429"/>
        <v>12</v>
      </c>
      <c r="I597" s="196">
        <v>3.29</v>
      </c>
      <c r="J597" s="185">
        <f t="shared" si="430"/>
        <v>20</v>
      </c>
      <c r="K597" s="196">
        <v>7.12</v>
      </c>
      <c r="L597" s="185">
        <f t="shared" si="431"/>
        <v>15</v>
      </c>
      <c r="M597" s="85">
        <f t="shared" si="432"/>
        <v>17.5</v>
      </c>
      <c r="N597" s="196">
        <v>26.5</v>
      </c>
      <c r="O597" s="197">
        <v>51</v>
      </c>
      <c r="P597" s="186">
        <f t="shared" si="433"/>
        <v>0.51960784313725494</v>
      </c>
      <c r="Q597" s="185">
        <f t="shared" si="434"/>
        <v>5</v>
      </c>
      <c r="R597" s="196">
        <v>36.9</v>
      </c>
      <c r="S597" s="185">
        <f t="shared" si="435"/>
        <v>6.5</v>
      </c>
      <c r="T597" s="85">
        <f t="shared" si="436"/>
        <v>11.5</v>
      </c>
      <c r="U597" s="187">
        <v>25.4</v>
      </c>
      <c r="V597" s="185">
        <f t="shared" si="437"/>
        <v>6.25</v>
      </c>
      <c r="W597" s="196">
        <v>0</v>
      </c>
      <c r="X597" s="185">
        <f t="shared" si="438"/>
        <v>2.5</v>
      </c>
      <c r="Y597" s="196">
        <v>9</v>
      </c>
      <c r="Z597" s="185">
        <f t="shared" si="439"/>
        <v>0.5</v>
      </c>
      <c r="AA597" s="85">
        <f t="shared" si="440"/>
        <v>9.25</v>
      </c>
      <c r="AB597" s="266">
        <v>40.4</v>
      </c>
      <c r="AC597" s="185">
        <f t="shared" si="441"/>
        <v>13</v>
      </c>
      <c r="AD597" s="86">
        <f t="shared" si="442"/>
        <v>13</v>
      </c>
      <c r="AE597" s="87">
        <f t="shared" si="443"/>
        <v>12.65</v>
      </c>
      <c r="AF597" s="88">
        <f t="shared" si="422"/>
        <v>12.65</v>
      </c>
      <c r="AG597" s="93">
        <f t="shared" ca="1" si="423"/>
        <v>115</v>
      </c>
      <c r="AH597" s="77">
        <f>IF(ISERROR(VLOOKUP(B597,'Notes Ecrit'!$A$2:$B$650,2,FALSE)),"ABI",(VLOOKUP(B597,'Notes Ecrit'!$A$2:$B$650,2,FALSE)))</f>
        <v>7</v>
      </c>
      <c r="AI597" s="88">
        <f t="shared" si="424"/>
        <v>7</v>
      </c>
      <c r="AJ597" s="94">
        <f t="shared" ca="1" si="425"/>
        <v>183</v>
      </c>
      <c r="AK597" s="307">
        <f t="shared" si="426"/>
        <v>9.8249999999999993</v>
      </c>
      <c r="AL597" s="204"/>
      <c r="AM597" s="204"/>
      <c r="AN597" s="204"/>
      <c r="AO597" s="204"/>
      <c r="AP597" s="204"/>
    </row>
    <row r="598" spans="1:42" s="207" customFormat="1" ht="16.5" customHeight="1" thickBot="1" x14ac:dyDescent="0.3">
      <c r="A598" s="266" t="s">
        <v>1026</v>
      </c>
      <c r="B598" s="233">
        <v>21817253</v>
      </c>
      <c r="C598" s="253" t="s">
        <v>320</v>
      </c>
      <c r="D598" s="234" t="s">
        <v>229</v>
      </c>
      <c r="E598" s="196">
        <v>15</v>
      </c>
      <c r="F598" s="184">
        <f t="shared" si="427"/>
        <v>17</v>
      </c>
      <c r="G598" s="185">
        <f t="shared" si="428"/>
        <v>12</v>
      </c>
      <c r="H598" s="85">
        <f t="shared" si="429"/>
        <v>12</v>
      </c>
      <c r="I598" s="196">
        <v>3.32</v>
      </c>
      <c r="J598" s="185">
        <f t="shared" si="430"/>
        <v>15</v>
      </c>
      <c r="K598" s="196">
        <v>7.09</v>
      </c>
      <c r="L598" s="185">
        <f t="shared" si="431"/>
        <v>9</v>
      </c>
      <c r="M598" s="85">
        <f t="shared" si="432"/>
        <v>12</v>
      </c>
      <c r="N598" s="196">
        <v>75.5</v>
      </c>
      <c r="O598" s="197">
        <v>73</v>
      </c>
      <c r="P598" s="186">
        <f t="shared" si="433"/>
        <v>1.0342465753424657</v>
      </c>
      <c r="Q598" s="185">
        <f t="shared" si="434"/>
        <v>5.5</v>
      </c>
      <c r="R598" s="196">
        <v>35.1</v>
      </c>
      <c r="S598" s="185">
        <f t="shared" si="435"/>
        <v>2</v>
      </c>
      <c r="T598" s="85">
        <f t="shared" si="436"/>
        <v>7.5</v>
      </c>
      <c r="U598" s="187">
        <v>25.53</v>
      </c>
      <c r="V598" s="185">
        <f t="shared" si="437"/>
        <v>5</v>
      </c>
      <c r="W598" s="196">
        <v>-15</v>
      </c>
      <c r="X598" s="185">
        <f t="shared" si="438"/>
        <v>0.25</v>
      </c>
      <c r="Y598" s="196">
        <v>7</v>
      </c>
      <c r="Z598" s="185">
        <f t="shared" si="439"/>
        <v>1.5</v>
      </c>
      <c r="AA598" s="85">
        <f t="shared" si="440"/>
        <v>6.75</v>
      </c>
      <c r="AB598" s="266">
        <v>43.8</v>
      </c>
      <c r="AC598" s="185">
        <f t="shared" si="441"/>
        <v>8</v>
      </c>
      <c r="AD598" s="86">
        <f t="shared" si="442"/>
        <v>8</v>
      </c>
      <c r="AE598" s="87">
        <f t="shared" si="443"/>
        <v>9.25</v>
      </c>
      <c r="AF598" s="88">
        <f t="shared" si="422"/>
        <v>9.25</v>
      </c>
      <c r="AG598" s="93">
        <f t="shared" ca="1" si="423"/>
        <v>481</v>
      </c>
      <c r="AH598" s="77">
        <f>IF(ISERROR(VLOOKUP(B598,'Notes Ecrit'!$A$2:$B$650,2,FALSE)),"ABI",(VLOOKUP(B598,'Notes Ecrit'!$A$2:$B$650,2,FALSE)))</f>
        <v>4.5</v>
      </c>
      <c r="AI598" s="88">
        <f t="shared" si="424"/>
        <v>4.5</v>
      </c>
      <c r="AJ598" s="94">
        <f t="shared" ca="1" si="425"/>
        <v>463</v>
      </c>
      <c r="AK598" s="307">
        <f t="shared" si="426"/>
        <v>6.875</v>
      </c>
      <c r="AL598" s="198"/>
      <c r="AM598" s="198"/>
      <c r="AN598" s="198"/>
      <c r="AO598" s="198"/>
      <c r="AP598" s="198"/>
    </row>
    <row r="599" spans="1:42" s="198" customFormat="1" ht="16.5" customHeight="1" thickBot="1" x14ac:dyDescent="0.3">
      <c r="A599" s="266" t="s">
        <v>1026</v>
      </c>
      <c r="B599" s="233">
        <v>21705758</v>
      </c>
      <c r="C599" s="253" t="s">
        <v>33</v>
      </c>
      <c r="D599" s="234" t="s">
        <v>280</v>
      </c>
      <c r="E599" s="196">
        <v>17</v>
      </c>
      <c r="F599" s="184">
        <f t="shared" si="427"/>
        <v>18</v>
      </c>
      <c r="G599" s="185">
        <f t="shared" si="428"/>
        <v>14</v>
      </c>
      <c r="H599" s="85">
        <f t="shared" si="429"/>
        <v>14</v>
      </c>
      <c r="I599" s="196">
        <v>3.22</v>
      </c>
      <c r="J599" s="185">
        <f t="shared" si="430"/>
        <v>17</v>
      </c>
      <c r="K599" s="196">
        <v>6.96</v>
      </c>
      <c r="L599" s="185">
        <f t="shared" si="431"/>
        <v>10</v>
      </c>
      <c r="M599" s="85">
        <f t="shared" si="432"/>
        <v>13.5</v>
      </c>
      <c r="N599" s="196">
        <v>44</v>
      </c>
      <c r="O599" s="197">
        <v>88</v>
      </c>
      <c r="P599" s="186">
        <f t="shared" si="433"/>
        <v>0.5</v>
      </c>
      <c r="Q599" s="185">
        <f t="shared" si="434"/>
        <v>3</v>
      </c>
      <c r="R599" s="196">
        <v>43</v>
      </c>
      <c r="S599" s="185">
        <f t="shared" si="435"/>
        <v>4</v>
      </c>
      <c r="T599" s="85">
        <f t="shared" si="436"/>
        <v>7</v>
      </c>
      <c r="U599" s="187">
        <v>24.04</v>
      </c>
      <c r="V599" s="185">
        <f t="shared" si="437"/>
        <v>5.75</v>
      </c>
      <c r="W599" s="196">
        <v>-10</v>
      </c>
      <c r="X599" s="185">
        <f t="shared" si="438"/>
        <v>0.75</v>
      </c>
      <c r="Y599" s="196">
        <v>2</v>
      </c>
      <c r="Z599" s="185">
        <f t="shared" si="439"/>
        <v>4</v>
      </c>
      <c r="AA599" s="85">
        <f t="shared" si="440"/>
        <v>10.5</v>
      </c>
      <c r="AB599" s="266">
        <v>41.2</v>
      </c>
      <c r="AC599" s="185">
        <f t="shared" si="441"/>
        <v>10</v>
      </c>
      <c r="AD599" s="86">
        <f t="shared" si="442"/>
        <v>10</v>
      </c>
      <c r="AE599" s="87">
        <f t="shared" si="443"/>
        <v>11</v>
      </c>
      <c r="AF599" s="88">
        <f t="shared" si="422"/>
        <v>11</v>
      </c>
      <c r="AG599" s="93">
        <f t="shared" ca="1" si="423"/>
        <v>318</v>
      </c>
      <c r="AH599" s="77">
        <f>IF(ISERROR(VLOOKUP(B599,'Notes Ecrit'!$A$2:$B$650,2,FALSE)),"ABI",(VLOOKUP(B599,'Notes Ecrit'!$A$2:$B$650,2,FALSE)))</f>
        <v>5.5</v>
      </c>
      <c r="AI599" s="88">
        <f t="shared" si="424"/>
        <v>5.5</v>
      </c>
      <c r="AJ599" s="94">
        <f t="shared" ca="1" si="425"/>
        <v>353</v>
      </c>
      <c r="AK599" s="307">
        <f t="shared" si="426"/>
        <v>8.25</v>
      </c>
      <c r="AL599" s="207"/>
      <c r="AM599" s="207"/>
      <c r="AN599" s="207"/>
      <c r="AO599" s="207"/>
      <c r="AP599" s="207"/>
    </row>
    <row r="600" spans="1:42" s="207" customFormat="1" ht="16.5" hidden="1" customHeight="1" thickBot="1" x14ac:dyDescent="0.3">
      <c r="A600" s="266" t="s">
        <v>74</v>
      </c>
      <c r="B600" s="227">
        <v>21812490</v>
      </c>
      <c r="C600" s="228" t="s">
        <v>671</v>
      </c>
      <c r="D600" s="229" t="s">
        <v>672</v>
      </c>
      <c r="E600" s="196" t="s">
        <v>1025</v>
      </c>
      <c r="F600" s="184" t="str">
        <f t="shared" si="427"/>
        <v>DSP</v>
      </c>
      <c r="G600" s="185" t="str">
        <f t="shared" si="428"/>
        <v>DSP</v>
      </c>
      <c r="H600" s="85" t="str">
        <f t="shared" si="429"/>
        <v>DSP</v>
      </c>
      <c r="I600" s="196" t="s">
        <v>1025</v>
      </c>
      <c r="J600" s="185" t="str">
        <f t="shared" si="430"/>
        <v>DSP</v>
      </c>
      <c r="K600" s="196" t="s">
        <v>1025</v>
      </c>
      <c r="L600" s="185" t="str">
        <f t="shared" si="431"/>
        <v>DSP</v>
      </c>
      <c r="M600" s="85" t="str">
        <f t="shared" si="432"/>
        <v>DSP</v>
      </c>
      <c r="N600" s="196">
        <v>37</v>
      </c>
      <c r="O600" s="197">
        <v>66</v>
      </c>
      <c r="P600" s="186">
        <f t="shared" si="433"/>
        <v>0.56060606060606055</v>
      </c>
      <c r="Q600" s="185">
        <f t="shared" si="434"/>
        <v>5.5</v>
      </c>
      <c r="R600" s="196" t="s">
        <v>1025</v>
      </c>
      <c r="S600" s="185" t="str">
        <f t="shared" si="435"/>
        <v>DSP</v>
      </c>
      <c r="T600" s="85">
        <f t="shared" si="436"/>
        <v>11</v>
      </c>
      <c r="U600" s="187" t="s">
        <v>1025</v>
      </c>
      <c r="V600" s="185" t="str">
        <f t="shared" si="437"/>
        <v>DSP</v>
      </c>
      <c r="W600" s="196">
        <v>-5</v>
      </c>
      <c r="X600" s="185">
        <f t="shared" si="438"/>
        <v>1.5</v>
      </c>
      <c r="Y600" s="196">
        <v>2</v>
      </c>
      <c r="Z600" s="185">
        <f t="shared" si="439"/>
        <v>4</v>
      </c>
      <c r="AA600" s="85">
        <f t="shared" si="440"/>
        <v>11</v>
      </c>
      <c r="AB600" s="266" t="s">
        <v>329</v>
      </c>
      <c r="AC600" s="185">
        <f t="shared" si="441"/>
        <v>0</v>
      </c>
      <c r="AD600" s="86">
        <f t="shared" si="442"/>
        <v>0</v>
      </c>
      <c r="AE600" s="87">
        <f t="shared" si="443"/>
        <v>7.333333333333333</v>
      </c>
      <c r="AF600" s="88">
        <f t="shared" si="422"/>
        <v>7.333333333333333</v>
      </c>
      <c r="AG600" s="93">
        <f t="shared" ca="1" si="423"/>
        <v>559</v>
      </c>
      <c r="AH600" s="77">
        <f>IF(ISERROR(VLOOKUP(B600,'Notes Ecrit'!$A$2:$B$650,2,FALSE)),"ABI",(VLOOKUP(B600,'Notes Ecrit'!$A$2:$B$650,2,FALSE)))</f>
        <v>1.5</v>
      </c>
      <c r="AI600" s="88">
        <f t="shared" si="424"/>
        <v>1.5</v>
      </c>
      <c r="AJ600" s="94">
        <f t="shared" ca="1" si="425"/>
        <v>588</v>
      </c>
      <c r="AK600" s="307">
        <f t="shared" si="426"/>
        <v>4.4166666666666661</v>
      </c>
      <c r="AL600" s="209"/>
      <c r="AM600" s="209"/>
      <c r="AN600" s="209"/>
      <c r="AO600" s="209"/>
      <c r="AP600" s="209"/>
    </row>
    <row r="601" spans="1:42" s="207" customFormat="1" ht="16.5" customHeight="1" thickBot="1" x14ac:dyDescent="0.3">
      <c r="A601" s="266" t="s">
        <v>74</v>
      </c>
      <c r="B601" s="233">
        <v>21802210</v>
      </c>
      <c r="C601" s="253" t="s">
        <v>990</v>
      </c>
      <c r="D601" s="234" t="s">
        <v>507</v>
      </c>
      <c r="E601" s="196">
        <v>9</v>
      </c>
      <c r="F601" s="184">
        <f t="shared" si="427"/>
        <v>14</v>
      </c>
      <c r="G601" s="185">
        <f t="shared" si="428"/>
        <v>9</v>
      </c>
      <c r="H601" s="85">
        <f t="shared" si="429"/>
        <v>9</v>
      </c>
      <c r="I601" s="196">
        <v>3.76</v>
      </c>
      <c r="J601" s="185">
        <f t="shared" si="430"/>
        <v>12</v>
      </c>
      <c r="K601" s="196">
        <v>8.4700000000000006</v>
      </c>
      <c r="L601" s="185">
        <f t="shared" si="431"/>
        <v>6</v>
      </c>
      <c r="M601" s="85">
        <f t="shared" si="432"/>
        <v>9</v>
      </c>
      <c r="N601" s="196">
        <v>29</v>
      </c>
      <c r="O601" s="197">
        <v>45</v>
      </c>
      <c r="P601" s="186">
        <f t="shared" si="433"/>
        <v>0.64444444444444449</v>
      </c>
      <c r="Q601" s="185">
        <f t="shared" si="434"/>
        <v>6</v>
      </c>
      <c r="R601" s="196">
        <v>27.1</v>
      </c>
      <c r="S601" s="185">
        <f t="shared" si="435"/>
        <v>4</v>
      </c>
      <c r="T601" s="85">
        <f t="shared" si="436"/>
        <v>10</v>
      </c>
      <c r="U601" s="187">
        <v>25.29</v>
      </c>
      <c r="V601" s="185">
        <f t="shared" si="437"/>
        <v>6.25</v>
      </c>
      <c r="W601" s="196">
        <v>11</v>
      </c>
      <c r="X601" s="185">
        <f t="shared" si="438"/>
        <v>4.25</v>
      </c>
      <c r="Y601" s="196">
        <v>0</v>
      </c>
      <c r="Z601" s="185">
        <f t="shared" si="439"/>
        <v>5</v>
      </c>
      <c r="AA601" s="85">
        <f t="shared" si="440"/>
        <v>15.5</v>
      </c>
      <c r="AB601" s="266" t="s">
        <v>1025</v>
      </c>
      <c r="AC601" s="185" t="str">
        <f t="shared" si="441"/>
        <v>DSP</v>
      </c>
      <c r="AD601" s="86" t="str">
        <f t="shared" si="442"/>
        <v>DSP</v>
      </c>
      <c r="AE601" s="87">
        <f t="shared" si="443"/>
        <v>10.875</v>
      </c>
      <c r="AF601" s="88">
        <f t="shared" si="422"/>
        <v>10.875</v>
      </c>
      <c r="AG601" s="93">
        <f t="shared" ca="1" si="423"/>
        <v>344</v>
      </c>
      <c r="AH601" s="77">
        <f>IF(ISERROR(VLOOKUP(B601,'Notes Ecrit'!$A$2:$B$650,2,FALSE)),"ABI",(VLOOKUP(B601,'Notes Ecrit'!$A$2:$B$650,2,FALSE)))</f>
        <v>10</v>
      </c>
      <c r="AI601" s="88">
        <f t="shared" si="424"/>
        <v>10</v>
      </c>
      <c r="AJ601" s="94">
        <f t="shared" ca="1" si="425"/>
        <v>26</v>
      </c>
      <c r="AK601" s="307">
        <f t="shared" si="426"/>
        <v>10.4375</v>
      </c>
      <c r="AL601" s="26"/>
      <c r="AM601" s="26"/>
      <c r="AN601" s="26"/>
      <c r="AO601" s="26"/>
      <c r="AP601" s="26"/>
    </row>
    <row r="602" spans="1:42" s="207" customFormat="1" ht="16.5" customHeight="1" thickBot="1" x14ac:dyDescent="0.3">
      <c r="A602" s="266" t="s">
        <v>74</v>
      </c>
      <c r="B602" s="233">
        <v>21903150</v>
      </c>
      <c r="C602" s="253" t="s">
        <v>991</v>
      </c>
      <c r="D602" s="234" t="s">
        <v>114</v>
      </c>
      <c r="E602" s="196">
        <v>12</v>
      </c>
      <c r="F602" s="184">
        <f t="shared" si="427"/>
        <v>15.5</v>
      </c>
      <c r="G602" s="185">
        <f t="shared" si="428"/>
        <v>12</v>
      </c>
      <c r="H602" s="85">
        <f t="shared" si="429"/>
        <v>12</v>
      </c>
      <c r="I602" s="196">
        <v>3.7</v>
      </c>
      <c r="J602" s="185">
        <f t="shared" si="430"/>
        <v>13</v>
      </c>
      <c r="K602" s="196">
        <v>8.2100000000000009</v>
      </c>
      <c r="L602" s="185">
        <f t="shared" si="431"/>
        <v>7</v>
      </c>
      <c r="M602" s="85">
        <f t="shared" si="432"/>
        <v>10</v>
      </c>
      <c r="N602" s="196">
        <v>35</v>
      </c>
      <c r="O602" s="197">
        <v>53</v>
      </c>
      <c r="P602" s="186">
        <f t="shared" si="433"/>
        <v>0.660377358490566</v>
      </c>
      <c r="Q602" s="185">
        <f t="shared" si="434"/>
        <v>6</v>
      </c>
      <c r="R602" s="196">
        <v>32.5</v>
      </c>
      <c r="S602" s="185">
        <f t="shared" si="435"/>
        <v>5.5</v>
      </c>
      <c r="T602" s="85">
        <f t="shared" si="436"/>
        <v>11.5</v>
      </c>
      <c r="U602" s="187">
        <v>27.03</v>
      </c>
      <c r="V602" s="185">
        <f t="shared" si="437"/>
        <v>5.25</v>
      </c>
      <c r="W602" s="196">
        <v>17</v>
      </c>
      <c r="X602" s="185">
        <f t="shared" si="438"/>
        <v>5</v>
      </c>
      <c r="Y602" s="196">
        <v>0</v>
      </c>
      <c r="Z602" s="185">
        <f t="shared" si="439"/>
        <v>5</v>
      </c>
      <c r="AA602" s="85">
        <f t="shared" si="440"/>
        <v>15.25</v>
      </c>
      <c r="AB602" s="266">
        <v>34.700000000000003</v>
      </c>
      <c r="AC602" s="185">
        <f t="shared" si="441"/>
        <v>17</v>
      </c>
      <c r="AD602" s="86">
        <f t="shared" si="442"/>
        <v>17</v>
      </c>
      <c r="AE602" s="87">
        <f t="shared" si="443"/>
        <v>13.15</v>
      </c>
      <c r="AF602" s="88">
        <f t="shared" si="422"/>
        <v>13.15</v>
      </c>
      <c r="AG602" s="93">
        <f t="shared" ca="1" si="423"/>
        <v>71</v>
      </c>
      <c r="AH602" s="77">
        <f>IF(ISERROR(VLOOKUP(B602,'Notes Ecrit'!$A$2:$B$650,2,FALSE)),"ABI",(VLOOKUP(B602,'Notes Ecrit'!$A$2:$B$650,2,FALSE)))</f>
        <v>4.5</v>
      </c>
      <c r="AI602" s="88">
        <f t="shared" si="424"/>
        <v>4.5</v>
      </c>
      <c r="AJ602" s="94">
        <f t="shared" ca="1" si="425"/>
        <v>463</v>
      </c>
      <c r="AK602" s="307">
        <f t="shared" si="426"/>
        <v>8.8249999999999993</v>
      </c>
      <c r="AL602" s="26"/>
      <c r="AM602" s="26"/>
      <c r="AN602" s="26"/>
      <c r="AO602" s="26"/>
      <c r="AP602" s="26"/>
    </row>
    <row r="603" spans="1:42" s="207" customFormat="1" ht="16.5" customHeight="1" thickBot="1" x14ac:dyDescent="0.3">
      <c r="A603" s="266" t="s">
        <v>74</v>
      </c>
      <c r="B603" s="233">
        <v>21907904</v>
      </c>
      <c r="C603" s="253" t="s">
        <v>992</v>
      </c>
      <c r="D603" s="234" t="s">
        <v>124</v>
      </c>
      <c r="E603" s="196">
        <v>14</v>
      </c>
      <c r="F603" s="184">
        <f t="shared" si="427"/>
        <v>16.5</v>
      </c>
      <c r="G603" s="185">
        <f t="shared" si="428"/>
        <v>14</v>
      </c>
      <c r="H603" s="85">
        <f t="shared" si="429"/>
        <v>14</v>
      </c>
      <c r="I603" s="196">
        <v>3.63</v>
      </c>
      <c r="J603" s="185">
        <f t="shared" si="430"/>
        <v>14</v>
      </c>
      <c r="K603" s="196">
        <v>8.14</v>
      </c>
      <c r="L603" s="185">
        <f t="shared" si="431"/>
        <v>8</v>
      </c>
      <c r="M603" s="85">
        <f t="shared" si="432"/>
        <v>11</v>
      </c>
      <c r="N603" s="196">
        <v>33</v>
      </c>
      <c r="O603" s="197">
        <v>50</v>
      </c>
      <c r="P603" s="186">
        <f t="shared" si="433"/>
        <v>0.66</v>
      </c>
      <c r="Q603" s="185">
        <f t="shared" si="434"/>
        <v>6</v>
      </c>
      <c r="R603" s="196">
        <v>32.799999999999997</v>
      </c>
      <c r="S603" s="185">
        <f t="shared" si="435"/>
        <v>5.5</v>
      </c>
      <c r="T603" s="85">
        <f t="shared" si="436"/>
        <v>11.5</v>
      </c>
      <c r="U603" s="187">
        <v>26.65</v>
      </c>
      <c r="V603" s="185">
        <f t="shared" si="437"/>
        <v>5.5</v>
      </c>
      <c r="W603" s="196">
        <v>5</v>
      </c>
      <c r="X603" s="185">
        <f t="shared" si="438"/>
        <v>3.5</v>
      </c>
      <c r="Y603" s="196">
        <v>5</v>
      </c>
      <c r="Z603" s="185">
        <f t="shared" si="439"/>
        <v>2.5</v>
      </c>
      <c r="AA603" s="85">
        <f t="shared" si="440"/>
        <v>11.5</v>
      </c>
      <c r="AB603" s="266">
        <v>44.22</v>
      </c>
      <c r="AC603" s="185">
        <f t="shared" si="441"/>
        <v>11</v>
      </c>
      <c r="AD603" s="86">
        <f t="shared" si="442"/>
        <v>11</v>
      </c>
      <c r="AE603" s="87">
        <f t="shared" si="443"/>
        <v>11.8</v>
      </c>
      <c r="AF603" s="88">
        <f t="shared" si="422"/>
        <v>11.8</v>
      </c>
      <c r="AG603" s="93">
        <f t="shared" ca="1" si="423"/>
        <v>213</v>
      </c>
      <c r="AH603" s="77">
        <f>IF(ISERROR(VLOOKUP(B603,'Notes Ecrit'!$A$2:$B$650,2,FALSE)),"ABI",(VLOOKUP(B603,'Notes Ecrit'!$A$2:$B$650,2,FALSE)))</f>
        <v>6</v>
      </c>
      <c r="AI603" s="88">
        <f t="shared" si="424"/>
        <v>6</v>
      </c>
      <c r="AJ603" s="94">
        <f t="shared" ca="1" si="425"/>
        <v>288</v>
      </c>
      <c r="AK603" s="307">
        <f t="shared" si="426"/>
        <v>8.9</v>
      </c>
      <c r="AL603" s="198"/>
      <c r="AM603" s="198"/>
      <c r="AN603" s="198"/>
      <c r="AO603" s="198"/>
      <c r="AP603" s="198"/>
    </row>
    <row r="604" spans="1:42" s="207" customFormat="1" ht="16.5" customHeight="1" thickBot="1" x14ac:dyDescent="0.3">
      <c r="A604" s="266" t="s">
        <v>1026</v>
      </c>
      <c r="B604" s="233">
        <v>21905647</v>
      </c>
      <c r="C604" s="253" t="s">
        <v>993</v>
      </c>
      <c r="D604" s="234" t="s">
        <v>120</v>
      </c>
      <c r="E604" s="196">
        <v>16</v>
      </c>
      <c r="F604" s="184">
        <f t="shared" si="427"/>
        <v>17.5</v>
      </c>
      <c r="G604" s="185">
        <f t="shared" si="428"/>
        <v>13</v>
      </c>
      <c r="H604" s="85">
        <f t="shared" si="429"/>
        <v>13</v>
      </c>
      <c r="I604" s="196">
        <v>2.96</v>
      </c>
      <c r="J604" s="185">
        <f t="shared" si="430"/>
        <v>20</v>
      </c>
      <c r="K604" s="196">
        <v>6.32</v>
      </c>
      <c r="L604" s="185">
        <f t="shared" si="431"/>
        <v>15</v>
      </c>
      <c r="M604" s="85">
        <f t="shared" si="432"/>
        <v>17.5</v>
      </c>
      <c r="N604" s="196">
        <v>52</v>
      </c>
      <c r="O604" s="197">
        <v>61</v>
      </c>
      <c r="P604" s="186">
        <f t="shared" si="433"/>
        <v>0.85245901639344257</v>
      </c>
      <c r="Q604" s="185">
        <f t="shared" si="434"/>
        <v>4.5</v>
      </c>
      <c r="R604" s="196">
        <v>50.5</v>
      </c>
      <c r="S604" s="185">
        <f t="shared" si="435"/>
        <v>5.5</v>
      </c>
      <c r="T604" s="85">
        <f t="shared" si="436"/>
        <v>10</v>
      </c>
      <c r="U604" s="187">
        <v>26.73</v>
      </c>
      <c r="V604" s="185">
        <f t="shared" si="437"/>
        <v>4.5</v>
      </c>
      <c r="W604" s="196">
        <v>-5</v>
      </c>
      <c r="X604" s="185">
        <f t="shared" si="438"/>
        <v>1.5</v>
      </c>
      <c r="Y604" s="196">
        <v>4</v>
      </c>
      <c r="Z604" s="185">
        <f t="shared" si="439"/>
        <v>3</v>
      </c>
      <c r="AA604" s="85">
        <f t="shared" si="440"/>
        <v>9</v>
      </c>
      <c r="AB604" s="266">
        <v>36.35</v>
      </c>
      <c r="AC604" s="185">
        <f t="shared" si="441"/>
        <v>12</v>
      </c>
      <c r="AD604" s="86">
        <f t="shared" si="442"/>
        <v>12</v>
      </c>
      <c r="AE604" s="87">
        <f t="shared" si="443"/>
        <v>12.3</v>
      </c>
      <c r="AF604" s="88">
        <f t="shared" si="422"/>
        <v>12.3</v>
      </c>
      <c r="AG604" s="93">
        <f t="shared" ca="1" si="423"/>
        <v>150</v>
      </c>
      <c r="AH604" s="77">
        <f>IF(ISERROR(VLOOKUP(B604,'Notes Ecrit'!$A$2:$B$650,2,FALSE)),"ABI",(VLOOKUP(B604,'Notes Ecrit'!$A$2:$B$650,2,FALSE)))</f>
        <v>4</v>
      </c>
      <c r="AI604" s="88">
        <f t="shared" si="424"/>
        <v>4</v>
      </c>
      <c r="AJ604" s="94">
        <f t="shared" ca="1" si="425"/>
        <v>489</v>
      </c>
      <c r="AK604" s="307">
        <f t="shared" si="426"/>
        <v>8.15</v>
      </c>
    </row>
    <row r="605" spans="1:42" s="207" customFormat="1" ht="16.5" hidden="1" customHeight="1" thickBot="1" x14ac:dyDescent="0.3">
      <c r="A605" s="266" t="s">
        <v>1026</v>
      </c>
      <c r="B605" s="346">
        <v>21815924</v>
      </c>
      <c r="C605" s="350" t="s">
        <v>1645</v>
      </c>
      <c r="D605" s="351" t="s">
        <v>100</v>
      </c>
      <c r="E605" s="196"/>
      <c r="F605" s="184"/>
      <c r="G605" s="185"/>
      <c r="H605" s="85"/>
      <c r="I605" s="196"/>
      <c r="J605" s="185"/>
      <c r="K605" s="196"/>
      <c r="L605" s="185"/>
      <c r="M605" s="85"/>
      <c r="N605" s="196"/>
      <c r="O605" s="197"/>
      <c r="P605" s="186"/>
      <c r="Q605" s="185"/>
      <c r="R605" s="196"/>
      <c r="S605" s="185"/>
      <c r="T605" s="85"/>
      <c r="U605" s="187"/>
      <c r="V605" s="185"/>
      <c r="W605" s="196"/>
      <c r="X605" s="185"/>
      <c r="Y605" s="196"/>
      <c r="Z605" s="185"/>
      <c r="AA605" s="85"/>
      <c r="AB605" s="266"/>
      <c r="AC605" s="185"/>
      <c r="AD605" s="86"/>
      <c r="AE605" s="329">
        <v>10.050000000000001</v>
      </c>
      <c r="AF605" s="88">
        <f t="shared" si="422"/>
        <v>10.050000000000001</v>
      </c>
      <c r="AG605" s="93">
        <f t="shared" ca="1" si="423"/>
        <v>418</v>
      </c>
      <c r="AH605" s="77">
        <f>IF(ISERROR(VLOOKUP(B605,'Notes Ecrit'!$A$2:$B$650,2,FALSE)),"ABI",(VLOOKUP(B605,'Notes Ecrit'!$A$2:$B$650,2,FALSE)))</f>
        <v>6</v>
      </c>
      <c r="AI605" s="88">
        <f t="shared" si="424"/>
        <v>6</v>
      </c>
      <c r="AJ605" s="94">
        <f t="shared" ca="1" si="425"/>
        <v>288</v>
      </c>
      <c r="AK605" s="307">
        <f t="shared" si="426"/>
        <v>8.0250000000000004</v>
      </c>
      <c r="AL605" s="209"/>
      <c r="AM605" s="209"/>
      <c r="AN605" s="209"/>
      <c r="AO605" s="209"/>
      <c r="AP605" s="209"/>
    </row>
    <row r="606" spans="1:42" s="204" customFormat="1" ht="16.5" customHeight="1" thickBot="1" x14ac:dyDescent="0.3">
      <c r="A606" s="266" t="s">
        <v>1026</v>
      </c>
      <c r="B606" s="233">
        <v>21903464</v>
      </c>
      <c r="C606" s="253" t="s">
        <v>994</v>
      </c>
      <c r="D606" s="234" t="s">
        <v>264</v>
      </c>
      <c r="E606" s="196">
        <v>17</v>
      </c>
      <c r="F606" s="184">
        <f t="shared" ref="F606:F641" si="444">IF(E606="ABI","ABI",IF(E606="DSP","DSP",IF(E606="VAL","VAL",(VLOOKUP(E606,tpstest,2)))))</f>
        <v>18</v>
      </c>
      <c r="G606" s="185">
        <f t="shared" ref="G606:G641" si="445">IF(F606="ABI",0,IF(F606="DSP","DSP",IF(F606="VAL","VAL",(IF(A606="F",VLOOKUP(F606,endurfille,2),VLOOKUP(F606,endurgarçon,2))))))</f>
        <v>14</v>
      </c>
      <c r="H606" s="85">
        <f t="shared" ref="H606:H641" si="446">IF(G606="VAL","VALIDÉ",G606)</f>
        <v>14</v>
      </c>
      <c r="I606" s="196">
        <v>3.21</v>
      </c>
      <c r="J606" s="185">
        <f t="shared" ref="J606:J641" si="447">IF(I606="ABI",0,IF(I606="DSP","DSP",IF(I606="VAL","VAL",(IF(A606="F",VLOOKUP(I606,VIT20MF,2),VLOOKUP(I606,Vit20MG,2))))))</f>
        <v>17</v>
      </c>
      <c r="K606" s="196">
        <v>6.78</v>
      </c>
      <c r="L606" s="185">
        <f t="shared" ref="L606:L641" si="448">IF(K606="ABI",0,IF(K606="DSP","DSP",IF(K606="VAL","VAL",(IF(A606="F",VLOOKUP(K606,vit50mf,2),VLOOKUP(K606,vit50mg,2))))))</f>
        <v>11</v>
      </c>
      <c r="M606" s="85">
        <f t="shared" ref="M606:M641" si="449">IF(OR(J606="DSP",L606="DSP"),"DSP",IF(L606="VAL","VALIDÉ",(J606+L606)/2))</f>
        <v>14</v>
      </c>
      <c r="N606" s="196">
        <v>46</v>
      </c>
      <c r="O606" s="197">
        <v>75</v>
      </c>
      <c r="P606" s="186">
        <f t="shared" ref="P606:P619" si="450">IF(OR(N606="DSP",N606="ABI",N606="VAL"),0,N606/O606)</f>
        <v>0.61333333333333329</v>
      </c>
      <c r="Q606" s="185">
        <f t="shared" ref="Q606:Q641" si="451">IF(N606="ABI",0,IF(N606="DSP","DSP",IF(N606="VAL","VAL",IF(A606="F",VLOOKUP(P606,forcefille,2),VLOOKUP(P606,forcegarçon,2)))))</f>
        <v>3.5</v>
      </c>
      <c r="R606" s="196">
        <v>43</v>
      </c>
      <c r="S606" s="185">
        <f t="shared" ref="S606:S641" si="452">IF(R606="ABI",0,IF(R606="DSP","DSP",IF(R606="VAL","VAL",IF(A606="F",VLOOKUP(R606,détfille,2),VLOOKUP(R606,détgarçon,2)))))</f>
        <v>4</v>
      </c>
      <c r="T606" s="85">
        <f t="shared" ref="T606:T641" si="453">IF(OR(Q606="VAL",S606="VAL"),"VALIDÉ",IF(AND(Q606="DSP",S606="DSP"),"DSP",IF(Q606="DSP",S606*2,IF(S606="DSP",Q606*2,(Q606+S606)))))</f>
        <v>7.5</v>
      </c>
      <c r="U606" s="187">
        <v>24.6</v>
      </c>
      <c r="V606" s="185">
        <f t="shared" ref="V606:V641" si="454">IF(U606="ABI",0,IF(U606="DSP","DSP",IF(U606="VAL","VAL",IF(A606="F",VLOOKUP(U606,coorfille,2),VLOOKUP(U606,coorgarçon,2)))))</f>
        <v>5.5</v>
      </c>
      <c r="W606" s="196">
        <v>-13</v>
      </c>
      <c r="X606" s="185">
        <f t="shared" ref="X606:X641" si="455">IF(W606="ABI",0,IF(W606="DSP","DSP",IF(W606="VAL","VAL",IF(A606="F",VLOOKUP(W606,SouplesseFille,2),VLOOKUP(W606,SouplesseGarçon,2)))))</f>
        <v>0.5</v>
      </c>
      <c r="Y606" s="196">
        <v>4</v>
      </c>
      <c r="Z606" s="185">
        <f t="shared" ref="Z606:Z641" si="456">IF(Y606="ABI",0,IF(Y606="DSP","DSP",IF(Y606="VAL","VAL",IF(A606="F",VLOOKUP(Y606,eqfille,2),VLOOKUP(Y606,eqgarçon,2)))))</f>
        <v>3</v>
      </c>
      <c r="AA606" s="85">
        <f t="shared" ref="AA606:AA641" si="457">IF(AND(V606="DSP",X606="DSP",Z606="DSP"),"DSP",IF(AND(V606="DSP",X606="DSP"),Z606*4,IF(AND(V606="DSP",Z606="DSP"),X606*4,IF(AND(X606="DSP",Z606="DSP"),V606*2,IF(V606="DSP",(X606+Z606)*2,IF(X606="DSP",V606+Z606*2,IF(Z606="DSP",V606+X606*2,IF(Z606="VAL","VALIDÉ",V606+X606+Z606))))))))</f>
        <v>9</v>
      </c>
      <c r="AB606" s="266">
        <v>40.21</v>
      </c>
      <c r="AC606" s="185">
        <f t="shared" ref="AC606:AC641" si="458">IF(AB606="ABI",0,IF(AB606="DNF",0,IF(AB606="DSP","DSP",IF(AB606="VAL","VAL",(IF(A606="F",VLOOKUP(AB606,nagefille,2),VLOOKUP(AB606,nagegarçon,2)))))))</f>
        <v>10</v>
      </c>
      <c r="AD606" s="86">
        <f t="shared" ref="AD606:AD641" si="459">IF(AC606="VAL","VALIDÉ",AC606)</f>
        <v>10</v>
      </c>
      <c r="AE606" s="87">
        <f t="shared" ref="AE606:AE641" si="460">IF(AND(H606="DSP",M606="DSP",T606="DSP",AA606="DSP",AD606="DSP"),"DSP",IF(AND(H606="DSP",M606="DSP",T606="DSP",AA606="DSP"),AD606,IF(AND(H606="DSP",M606="DSP",T606="DSP",AD606="DSP"),AA606,IF(AND(H606="DSP",M606="DSP",AA606="DSP",AD606="DSP"),T606,IF(AND(H606="DSP",T606="DSP",AA606="DSP",AD606="DSP"),M606,IF(AND(M606="DSP",T606="DSP",AA606="DSP",AD606="DSP"),H606,IF(AND(T606="DSP",AA606="DSP",AD606="DSP"),(H606+M606)/2,IF(AND(M606="DSP",AA606="DSP",AD606="DSP"),(H606+T606)/2,IF(AND(H606="DSP",AA606="DSP",AD606="DSP"),(M606+T606)/2,IF(AND(M606="DSP",T606="DSP",AD606="DSP"),(H606+AA606)/2,IF(AND(H606="DSP",T606="DSP",AD606="DSP"),(M606+AA606)/2,IF(AND(H606="DSP",M606="DSP",AD606="DSP"),(T606+AA606)/2,IF(AND(M606="DSP",T606="DSP",AA606="DSP"),(H606+AD606)/2,IF(AND(H606="DSP",T606="DSP",AA606="DSP"),(M606+AD606)/2,IF(AND(H606="DSP",M606="DSP",AA606="DSP"),(T606+AD606)/2,IF(AND(H606="DSP",M606="DSP",T606="DSP"),(AA606+AD606)/2,IF(AND(H606="DSP",M606="DSP"),(T606+AA606+AD606)/3,IF(AND(H606="DSP",T606="DSP"),(M606+AA606+AD606)/3,IF(AND(M606="DSP",T606="DSP"),(H606+AA606+AD606)/3,IF(AND(H606="DSP",AA606="DSP"),(M606+T606+AD606)/3,IF(AND(M606="DSP",AA606="DSP"),(H606+T606+AD606)/3,IF(AND(T606="DSP",AA606="DSP"),(H606+M606+AD606)/3,IF(AND(H606="DSP",AD606="DSP"),(M606+T606+AA606)/3,IF(AND(M606="DSP",AD606="DSP"),(H606+T606+AA606)/3,IF(AND(T606="DSP",AD606="DSP"),(H606+M606+AA606)/3,IF(AND(AA606="DSP",AD606="DSP"),(H606+M606+T606)/3,IF(H606="DSP",(M606+T606+AA606+AD606)/4,IF(M606="DSP",(H606+T606+AA606+AD606)/4,IF(T606="DSP",(H606+M606+AA606+AD606)/4,IF(AA606="DSP",(H606+M606+T606+AD606)/4,IF(AD606="DSP",(H606+M606+T606+AA606)/4,SUM(H606+M606+T606+AA606+AD606)/5)))))))))))))))))))))))))))))))</f>
        <v>10.9</v>
      </c>
      <c r="AF606" s="88">
        <f t="shared" si="422"/>
        <v>10.9</v>
      </c>
      <c r="AG606" s="93">
        <f t="shared" ca="1" si="423"/>
        <v>335</v>
      </c>
      <c r="AH606" s="77">
        <f>IF(ISERROR(VLOOKUP(B606,'Notes Ecrit'!$A$2:$B$650,2,FALSE)),"ABI",(VLOOKUP(B606,'Notes Ecrit'!$A$2:$B$650,2,FALSE)))</f>
        <v>5.5</v>
      </c>
      <c r="AI606" s="88">
        <f t="shared" si="424"/>
        <v>5.5</v>
      </c>
      <c r="AJ606" s="94">
        <f t="shared" ca="1" si="425"/>
        <v>353</v>
      </c>
      <c r="AK606" s="307">
        <f t="shared" si="426"/>
        <v>8.1999999999999993</v>
      </c>
      <c r="AL606" s="198"/>
      <c r="AM606" s="198"/>
      <c r="AN606" s="198"/>
      <c r="AO606" s="198"/>
      <c r="AP606" s="198"/>
    </row>
    <row r="607" spans="1:42" s="207" customFormat="1" ht="16.5" customHeight="1" thickBot="1" x14ac:dyDescent="0.3">
      <c r="A607" s="266" t="s">
        <v>1026</v>
      </c>
      <c r="B607" s="233">
        <v>21901020</v>
      </c>
      <c r="C607" s="253" t="s">
        <v>995</v>
      </c>
      <c r="D607" s="234" t="s">
        <v>32</v>
      </c>
      <c r="E607" s="196">
        <v>21</v>
      </c>
      <c r="F607" s="184">
        <f t="shared" si="444"/>
        <v>20</v>
      </c>
      <c r="G607" s="185">
        <f t="shared" si="445"/>
        <v>18</v>
      </c>
      <c r="H607" s="85">
        <f t="shared" si="446"/>
        <v>18</v>
      </c>
      <c r="I607" s="196">
        <v>3.25</v>
      </c>
      <c r="J607" s="185">
        <f t="shared" si="447"/>
        <v>16</v>
      </c>
      <c r="K607" s="196">
        <v>7.12</v>
      </c>
      <c r="L607" s="185">
        <f t="shared" si="448"/>
        <v>9</v>
      </c>
      <c r="M607" s="85">
        <f t="shared" si="449"/>
        <v>12.5</v>
      </c>
      <c r="N607" s="196" t="s">
        <v>1025</v>
      </c>
      <c r="O607" s="197">
        <v>70</v>
      </c>
      <c r="P607" s="186">
        <f t="shared" si="450"/>
        <v>0</v>
      </c>
      <c r="Q607" s="185" t="str">
        <f t="shared" si="451"/>
        <v>DSP</v>
      </c>
      <c r="R607" s="196">
        <v>40.799999999999997</v>
      </c>
      <c r="S607" s="185">
        <f t="shared" si="452"/>
        <v>3</v>
      </c>
      <c r="T607" s="85">
        <f t="shared" si="453"/>
        <v>6</v>
      </c>
      <c r="U607" s="187">
        <v>24.59</v>
      </c>
      <c r="V607" s="185">
        <f t="shared" si="454"/>
        <v>5.5</v>
      </c>
      <c r="W607" s="196">
        <v>4</v>
      </c>
      <c r="X607" s="185">
        <f t="shared" si="455"/>
        <v>3.25</v>
      </c>
      <c r="Y607" s="196">
        <v>9</v>
      </c>
      <c r="Z607" s="185">
        <f t="shared" si="456"/>
        <v>0.5</v>
      </c>
      <c r="AA607" s="85">
        <f t="shared" si="457"/>
        <v>9.25</v>
      </c>
      <c r="AB607" s="266" t="s">
        <v>1025</v>
      </c>
      <c r="AC607" s="185" t="str">
        <f t="shared" si="458"/>
        <v>DSP</v>
      </c>
      <c r="AD607" s="86" t="str">
        <f t="shared" si="459"/>
        <v>DSP</v>
      </c>
      <c r="AE607" s="87">
        <f t="shared" si="460"/>
        <v>11.4375</v>
      </c>
      <c r="AF607" s="88">
        <f t="shared" si="422"/>
        <v>11.4375</v>
      </c>
      <c r="AG607" s="93">
        <f t="shared" ca="1" si="423"/>
        <v>269</v>
      </c>
      <c r="AH607" s="77">
        <f>IF(ISERROR(VLOOKUP(B607,'Notes Ecrit'!$A$2:$B$650,2,FALSE)),"ABI",(VLOOKUP(B607,'Notes Ecrit'!$A$2:$B$650,2,FALSE)))</f>
        <v>9</v>
      </c>
      <c r="AI607" s="88">
        <f t="shared" si="424"/>
        <v>9</v>
      </c>
      <c r="AJ607" s="94">
        <f t="shared" ca="1" si="425"/>
        <v>58</v>
      </c>
      <c r="AK607" s="307">
        <f t="shared" si="426"/>
        <v>10.21875</v>
      </c>
    </row>
    <row r="608" spans="1:42" s="198" customFormat="1" ht="15.75" customHeight="1" thickBot="1" x14ac:dyDescent="0.3">
      <c r="A608" s="266" t="s">
        <v>74</v>
      </c>
      <c r="B608" s="233">
        <v>21901515</v>
      </c>
      <c r="C608" s="253" t="s">
        <v>996</v>
      </c>
      <c r="D608" s="234" t="s">
        <v>285</v>
      </c>
      <c r="E608" s="196">
        <v>13</v>
      </c>
      <c r="F608" s="184">
        <f t="shared" si="444"/>
        <v>16</v>
      </c>
      <c r="G608" s="185">
        <f t="shared" si="445"/>
        <v>13</v>
      </c>
      <c r="H608" s="85">
        <f t="shared" si="446"/>
        <v>13</v>
      </c>
      <c r="I608" s="196">
        <v>3.44</v>
      </c>
      <c r="J608" s="185">
        <f t="shared" si="447"/>
        <v>17</v>
      </c>
      <c r="K608" s="196">
        <v>7.74</v>
      </c>
      <c r="L608" s="185">
        <f t="shared" si="448"/>
        <v>11</v>
      </c>
      <c r="M608" s="85">
        <f t="shared" si="449"/>
        <v>14</v>
      </c>
      <c r="N608" s="196">
        <v>51</v>
      </c>
      <c r="O608" s="197">
        <v>62</v>
      </c>
      <c r="P608" s="186">
        <f t="shared" si="450"/>
        <v>0.82258064516129037</v>
      </c>
      <c r="Q608" s="185">
        <f t="shared" si="451"/>
        <v>7</v>
      </c>
      <c r="R608" s="196">
        <v>32.5</v>
      </c>
      <c r="S608" s="185">
        <f t="shared" si="452"/>
        <v>5.5</v>
      </c>
      <c r="T608" s="85">
        <f t="shared" si="453"/>
        <v>12.5</v>
      </c>
      <c r="U608" s="187">
        <v>27.5</v>
      </c>
      <c r="V608" s="185">
        <f t="shared" si="454"/>
        <v>5</v>
      </c>
      <c r="W608" s="196">
        <v>0</v>
      </c>
      <c r="X608" s="185">
        <f t="shared" si="455"/>
        <v>2.5</v>
      </c>
      <c r="Y608" s="196">
        <v>3</v>
      </c>
      <c r="Z608" s="185">
        <f t="shared" si="456"/>
        <v>3.5</v>
      </c>
      <c r="AA608" s="85">
        <f t="shared" si="457"/>
        <v>11</v>
      </c>
      <c r="AB608" s="266">
        <v>48.29</v>
      </c>
      <c r="AC608" s="185">
        <f t="shared" si="458"/>
        <v>9</v>
      </c>
      <c r="AD608" s="86">
        <f t="shared" si="459"/>
        <v>9</v>
      </c>
      <c r="AE608" s="87">
        <f t="shared" si="460"/>
        <v>11.9</v>
      </c>
      <c r="AF608" s="88">
        <f t="shared" si="422"/>
        <v>11.9</v>
      </c>
      <c r="AG608" s="93">
        <f t="shared" ca="1" si="423"/>
        <v>207</v>
      </c>
      <c r="AH608" s="77">
        <f>IF(ISERROR(VLOOKUP(B608,'Notes Ecrit'!$A$2:$B$650,2,FALSE)),"ABI",(VLOOKUP(B608,'Notes Ecrit'!$A$2:$B$650,2,FALSE)))</f>
        <v>7</v>
      </c>
      <c r="AI608" s="88">
        <f t="shared" si="424"/>
        <v>7</v>
      </c>
      <c r="AJ608" s="94">
        <f t="shared" ca="1" si="425"/>
        <v>183</v>
      </c>
      <c r="AK608" s="307">
        <f t="shared" si="426"/>
        <v>9.4499999999999993</v>
      </c>
      <c r="AL608" s="26"/>
      <c r="AM608" s="26"/>
      <c r="AN608" s="26"/>
      <c r="AO608" s="26"/>
      <c r="AP608" s="26"/>
    </row>
    <row r="609" spans="1:42" s="207" customFormat="1" ht="16.5" customHeight="1" thickBot="1" x14ac:dyDescent="0.3">
      <c r="A609" s="266" t="s">
        <v>1026</v>
      </c>
      <c r="B609" s="233">
        <v>21905124</v>
      </c>
      <c r="C609" s="253" t="s">
        <v>998</v>
      </c>
      <c r="D609" s="234" t="s">
        <v>175</v>
      </c>
      <c r="E609" s="196">
        <v>14</v>
      </c>
      <c r="F609" s="184">
        <f t="shared" si="444"/>
        <v>16.5</v>
      </c>
      <c r="G609" s="185">
        <f t="shared" si="445"/>
        <v>11</v>
      </c>
      <c r="H609" s="85">
        <f t="shared" si="446"/>
        <v>11</v>
      </c>
      <c r="I609" s="196">
        <v>3.12</v>
      </c>
      <c r="J609" s="185">
        <f t="shared" si="447"/>
        <v>18</v>
      </c>
      <c r="K609" s="196">
        <v>6.99</v>
      </c>
      <c r="L609" s="185">
        <f t="shared" si="448"/>
        <v>10</v>
      </c>
      <c r="M609" s="85">
        <f t="shared" si="449"/>
        <v>14</v>
      </c>
      <c r="N609" s="196">
        <v>46</v>
      </c>
      <c r="O609" s="197">
        <v>77</v>
      </c>
      <c r="P609" s="186">
        <f t="shared" si="450"/>
        <v>0.59740259740259738</v>
      </c>
      <c r="Q609" s="185">
        <f t="shared" si="451"/>
        <v>3</v>
      </c>
      <c r="R609" s="196">
        <v>34.700000000000003</v>
      </c>
      <c r="S609" s="185">
        <f t="shared" si="452"/>
        <v>1.5</v>
      </c>
      <c r="T609" s="85">
        <f t="shared" si="453"/>
        <v>4.5</v>
      </c>
      <c r="U609" s="187">
        <v>25.38</v>
      </c>
      <c r="V609" s="185">
        <f t="shared" si="454"/>
        <v>5.25</v>
      </c>
      <c r="W609" s="196">
        <v>2</v>
      </c>
      <c r="X609" s="185">
        <f t="shared" si="455"/>
        <v>3</v>
      </c>
      <c r="Y609" s="196">
        <v>4</v>
      </c>
      <c r="Z609" s="185">
        <f t="shared" si="456"/>
        <v>3</v>
      </c>
      <c r="AA609" s="85">
        <f t="shared" si="457"/>
        <v>11.25</v>
      </c>
      <c r="AB609" s="266">
        <v>41.9</v>
      </c>
      <c r="AC609" s="185">
        <f t="shared" si="458"/>
        <v>9</v>
      </c>
      <c r="AD609" s="86">
        <f t="shared" si="459"/>
        <v>9</v>
      </c>
      <c r="AE609" s="87">
        <f t="shared" si="460"/>
        <v>9.9499999999999993</v>
      </c>
      <c r="AF609" s="88">
        <f t="shared" si="422"/>
        <v>9.9499999999999993</v>
      </c>
      <c r="AG609" s="93">
        <f t="shared" ca="1" si="423"/>
        <v>431</v>
      </c>
      <c r="AH609" s="77">
        <f>IF(ISERROR(VLOOKUP(B609,'Notes Ecrit'!$A$2:$B$650,2,FALSE)),"ABI",(VLOOKUP(B609,'Notes Ecrit'!$A$2:$B$650,2,FALSE)))</f>
        <v>5</v>
      </c>
      <c r="AI609" s="88">
        <f t="shared" si="424"/>
        <v>5</v>
      </c>
      <c r="AJ609" s="94">
        <f t="shared" ca="1" si="425"/>
        <v>416</v>
      </c>
      <c r="AK609" s="307">
        <f t="shared" si="426"/>
        <v>7.4749999999999996</v>
      </c>
    </row>
    <row r="610" spans="1:42" s="204" customFormat="1" ht="16.5" customHeight="1" thickBot="1" x14ac:dyDescent="0.3">
      <c r="A610" s="266" t="s">
        <v>1026</v>
      </c>
      <c r="B610" s="233">
        <v>21909342</v>
      </c>
      <c r="C610" s="253" t="s">
        <v>999</v>
      </c>
      <c r="D610" s="234" t="s">
        <v>113</v>
      </c>
      <c r="E610" s="196">
        <v>18</v>
      </c>
      <c r="F610" s="184">
        <f t="shared" si="444"/>
        <v>18.5</v>
      </c>
      <c r="G610" s="185">
        <f t="shared" si="445"/>
        <v>15</v>
      </c>
      <c r="H610" s="85">
        <f t="shared" si="446"/>
        <v>15</v>
      </c>
      <c r="I610" s="196">
        <v>2.97</v>
      </c>
      <c r="J610" s="185">
        <f t="shared" si="447"/>
        <v>20</v>
      </c>
      <c r="K610" s="196">
        <v>6.53</v>
      </c>
      <c r="L610" s="185">
        <f t="shared" si="448"/>
        <v>13</v>
      </c>
      <c r="M610" s="85">
        <f t="shared" si="449"/>
        <v>16.5</v>
      </c>
      <c r="N610" s="197">
        <v>64</v>
      </c>
      <c r="O610" s="197">
        <v>67</v>
      </c>
      <c r="P610" s="186">
        <f t="shared" si="450"/>
        <v>0.95522388059701491</v>
      </c>
      <c r="Q610" s="185">
        <f t="shared" si="451"/>
        <v>5</v>
      </c>
      <c r="R610" s="196">
        <v>58</v>
      </c>
      <c r="S610" s="185">
        <f t="shared" si="452"/>
        <v>7.5</v>
      </c>
      <c r="T610" s="85">
        <f t="shared" si="453"/>
        <v>12.5</v>
      </c>
      <c r="U610" s="187">
        <v>24.94</v>
      </c>
      <c r="V610" s="185">
        <f t="shared" si="454"/>
        <v>5.5</v>
      </c>
      <c r="W610" s="196">
        <v>0</v>
      </c>
      <c r="X610" s="185">
        <f t="shared" si="455"/>
        <v>2.5</v>
      </c>
      <c r="Y610" s="196">
        <v>7</v>
      </c>
      <c r="Z610" s="185">
        <f t="shared" si="456"/>
        <v>1.5</v>
      </c>
      <c r="AA610" s="85">
        <f t="shared" si="457"/>
        <v>9.5</v>
      </c>
      <c r="AB610" s="266">
        <v>35.409999999999997</v>
      </c>
      <c r="AC610" s="185">
        <f t="shared" si="458"/>
        <v>13</v>
      </c>
      <c r="AD610" s="86">
        <f t="shared" si="459"/>
        <v>13</v>
      </c>
      <c r="AE610" s="87">
        <f t="shared" si="460"/>
        <v>13.3</v>
      </c>
      <c r="AF610" s="88">
        <f t="shared" si="422"/>
        <v>13.3</v>
      </c>
      <c r="AG610" s="93">
        <f t="shared" ca="1" si="423"/>
        <v>57</v>
      </c>
      <c r="AH610" s="77">
        <f>IF(ISERROR(VLOOKUP(B610,'Notes Ecrit'!$A$2:$B$650,2,FALSE)),"ABI",(VLOOKUP(B610,'Notes Ecrit'!$A$2:$B$650,2,FALSE)))</f>
        <v>6.5</v>
      </c>
      <c r="AI610" s="88">
        <f t="shared" si="424"/>
        <v>6.5</v>
      </c>
      <c r="AJ610" s="94">
        <f t="shared" ca="1" si="425"/>
        <v>238</v>
      </c>
      <c r="AK610" s="307">
        <f t="shared" si="426"/>
        <v>9.9</v>
      </c>
      <c r="AL610" s="26"/>
      <c r="AM610" s="26"/>
      <c r="AN610" s="26"/>
      <c r="AO610" s="26"/>
      <c r="AP610" s="26"/>
    </row>
    <row r="611" spans="1:42" s="209" customFormat="1" ht="16.5" customHeight="1" thickBot="1" x14ac:dyDescent="0.3">
      <c r="A611" s="266" t="s">
        <v>1026</v>
      </c>
      <c r="B611" s="233">
        <v>21804448</v>
      </c>
      <c r="C611" s="253" t="s">
        <v>321</v>
      </c>
      <c r="D611" s="234" t="s">
        <v>131</v>
      </c>
      <c r="E611" s="196">
        <v>17</v>
      </c>
      <c r="F611" s="184">
        <f t="shared" si="444"/>
        <v>18</v>
      </c>
      <c r="G611" s="185">
        <f t="shared" si="445"/>
        <v>14</v>
      </c>
      <c r="H611" s="85">
        <f t="shared" si="446"/>
        <v>14</v>
      </c>
      <c r="I611" s="196">
        <v>3.13</v>
      </c>
      <c r="J611" s="185">
        <f t="shared" si="447"/>
        <v>18</v>
      </c>
      <c r="K611" s="196">
        <v>6.77</v>
      </c>
      <c r="L611" s="185">
        <f t="shared" si="448"/>
        <v>11</v>
      </c>
      <c r="M611" s="85">
        <f t="shared" si="449"/>
        <v>14.5</v>
      </c>
      <c r="N611" s="196">
        <v>58</v>
      </c>
      <c r="O611" s="197">
        <v>72</v>
      </c>
      <c r="P611" s="186">
        <f t="shared" si="450"/>
        <v>0.80555555555555558</v>
      </c>
      <c r="Q611" s="185">
        <f t="shared" si="451"/>
        <v>4.5</v>
      </c>
      <c r="R611" s="196">
        <v>41</v>
      </c>
      <c r="S611" s="185">
        <f t="shared" si="452"/>
        <v>3.5</v>
      </c>
      <c r="T611" s="85">
        <f t="shared" si="453"/>
        <v>8</v>
      </c>
      <c r="U611" s="187">
        <v>26.21</v>
      </c>
      <c r="V611" s="185">
        <f t="shared" si="454"/>
        <v>4.75</v>
      </c>
      <c r="W611" s="196">
        <v>0</v>
      </c>
      <c r="X611" s="185">
        <f t="shared" si="455"/>
        <v>2.5</v>
      </c>
      <c r="Y611" s="196">
        <v>9</v>
      </c>
      <c r="Z611" s="185">
        <f t="shared" si="456"/>
        <v>0.5</v>
      </c>
      <c r="AA611" s="85">
        <f t="shared" si="457"/>
        <v>7.75</v>
      </c>
      <c r="AB611" s="266">
        <v>38.18</v>
      </c>
      <c r="AC611" s="185">
        <f t="shared" si="458"/>
        <v>11</v>
      </c>
      <c r="AD611" s="86">
        <f t="shared" si="459"/>
        <v>11</v>
      </c>
      <c r="AE611" s="87">
        <f t="shared" si="460"/>
        <v>11.05</v>
      </c>
      <c r="AF611" s="88">
        <f t="shared" si="422"/>
        <v>11.05</v>
      </c>
      <c r="AG611" s="93">
        <f t="shared" ca="1" si="423"/>
        <v>316</v>
      </c>
      <c r="AH611" s="77">
        <f>IF(ISERROR(VLOOKUP(B611,'Notes Ecrit'!$A$2:$B$650,2,FALSE)),"ABI",(VLOOKUP(B611,'Notes Ecrit'!$A$2:$B$650,2,FALSE)))</f>
        <v>5</v>
      </c>
      <c r="AI611" s="88">
        <f t="shared" si="424"/>
        <v>5</v>
      </c>
      <c r="AJ611" s="94">
        <f t="shared" ca="1" si="425"/>
        <v>416</v>
      </c>
      <c r="AK611" s="307">
        <f t="shared" si="426"/>
        <v>8.0250000000000004</v>
      </c>
      <c r="AL611" s="26"/>
      <c r="AM611" s="26"/>
      <c r="AN611" s="26"/>
      <c r="AO611" s="26"/>
      <c r="AP611" s="26"/>
    </row>
    <row r="612" spans="1:42" s="207" customFormat="1" ht="16.5" customHeight="1" thickBot="1" x14ac:dyDescent="0.3">
      <c r="A612" s="266" t="s">
        <v>1026</v>
      </c>
      <c r="B612" s="233">
        <v>21912107</v>
      </c>
      <c r="C612" s="253" t="s">
        <v>57</v>
      </c>
      <c r="D612" s="234" t="s">
        <v>310</v>
      </c>
      <c r="E612" s="196">
        <v>20</v>
      </c>
      <c r="F612" s="184">
        <f t="shared" si="444"/>
        <v>19.5</v>
      </c>
      <c r="G612" s="185">
        <f t="shared" si="445"/>
        <v>17</v>
      </c>
      <c r="H612" s="85">
        <f t="shared" si="446"/>
        <v>17</v>
      </c>
      <c r="I612" s="196">
        <v>2.99</v>
      </c>
      <c r="J612" s="185">
        <f t="shared" si="447"/>
        <v>20</v>
      </c>
      <c r="K612" s="196">
        <v>6.36</v>
      </c>
      <c r="L612" s="185">
        <f t="shared" si="448"/>
        <v>14</v>
      </c>
      <c r="M612" s="85">
        <f t="shared" si="449"/>
        <v>17</v>
      </c>
      <c r="N612" s="196">
        <v>75.5</v>
      </c>
      <c r="O612" s="197">
        <v>70</v>
      </c>
      <c r="P612" s="186">
        <f t="shared" si="450"/>
        <v>1.0785714285714285</v>
      </c>
      <c r="Q612" s="185">
        <f t="shared" si="451"/>
        <v>5.5</v>
      </c>
      <c r="R612" s="196">
        <v>50.2</v>
      </c>
      <c r="S612" s="185">
        <f t="shared" si="452"/>
        <v>5.5</v>
      </c>
      <c r="T612" s="85">
        <f t="shared" si="453"/>
        <v>11</v>
      </c>
      <c r="U612" s="187">
        <v>25.51</v>
      </c>
      <c r="V612" s="185">
        <f t="shared" si="454"/>
        <v>5</v>
      </c>
      <c r="W612" s="196">
        <v>2</v>
      </c>
      <c r="X612" s="185">
        <f t="shared" si="455"/>
        <v>3</v>
      </c>
      <c r="Y612" s="196">
        <v>3</v>
      </c>
      <c r="Z612" s="185">
        <f t="shared" si="456"/>
        <v>3.5</v>
      </c>
      <c r="AA612" s="85">
        <f t="shared" si="457"/>
        <v>11.5</v>
      </c>
      <c r="AB612" s="266">
        <v>35.979999999999997</v>
      </c>
      <c r="AC612" s="185">
        <f t="shared" si="458"/>
        <v>13</v>
      </c>
      <c r="AD612" s="86">
        <f t="shared" si="459"/>
        <v>13</v>
      </c>
      <c r="AE612" s="87">
        <f t="shared" si="460"/>
        <v>13.9</v>
      </c>
      <c r="AF612" s="88">
        <f t="shared" si="422"/>
        <v>13.9</v>
      </c>
      <c r="AG612" s="93">
        <f t="shared" ca="1" si="423"/>
        <v>24</v>
      </c>
      <c r="AH612" s="77">
        <f>IF(ISERROR(VLOOKUP(B612,'Notes Ecrit'!$A$2:$B$650,2,FALSE)),"ABI",(VLOOKUP(B612,'Notes Ecrit'!$A$2:$B$650,2,FALSE)))</f>
        <v>8.5</v>
      </c>
      <c r="AI612" s="88">
        <f t="shared" si="424"/>
        <v>8.5</v>
      </c>
      <c r="AJ612" s="94">
        <f t="shared" ca="1" si="425"/>
        <v>83</v>
      </c>
      <c r="AK612" s="307">
        <f t="shared" si="426"/>
        <v>11.2</v>
      </c>
      <c r="AL612" s="26"/>
      <c r="AM612" s="26"/>
      <c r="AN612" s="26"/>
      <c r="AO612" s="26"/>
      <c r="AP612" s="26"/>
    </row>
    <row r="613" spans="1:42" s="207" customFormat="1" ht="16.5" customHeight="1" thickBot="1" x14ac:dyDescent="0.3">
      <c r="A613" s="266" t="s">
        <v>1026</v>
      </c>
      <c r="B613" s="233">
        <v>21908468</v>
      </c>
      <c r="C613" s="253" t="s">
        <v>57</v>
      </c>
      <c r="D613" s="234" t="s">
        <v>141</v>
      </c>
      <c r="E613" s="196">
        <v>20</v>
      </c>
      <c r="F613" s="184">
        <f t="shared" si="444"/>
        <v>19.5</v>
      </c>
      <c r="G613" s="185">
        <f t="shared" si="445"/>
        <v>17</v>
      </c>
      <c r="H613" s="85">
        <f t="shared" si="446"/>
        <v>17</v>
      </c>
      <c r="I613" s="196">
        <v>3.22</v>
      </c>
      <c r="J613" s="185">
        <f t="shared" si="447"/>
        <v>17</v>
      </c>
      <c r="K613" s="196">
        <v>6.78</v>
      </c>
      <c r="L613" s="185">
        <f t="shared" si="448"/>
        <v>11</v>
      </c>
      <c r="M613" s="85">
        <f t="shared" si="449"/>
        <v>14</v>
      </c>
      <c r="N613" s="196">
        <v>58</v>
      </c>
      <c r="O613" s="197">
        <v>71</v>
      </c>
      <c r="P613" s="186">
        <f t="shared" si="450"/>
        <v>0.81690140845070425</v>
      </c>
      <c r="Q613" s="185">
        <f t="shared" si="451"/>
        <v>4.5</v>
      </c>
      <c r="R613" s="196">
        <v>42.8</v>
      </c>
      <c r="S613" s="185">
        <f t="shared" si="452"/>
        <v>3.5</v>
      </c>
      <c r="T613" s="85">
        <f t="shared" si="453"/>
        <v>8</v>
      </c>
      <c r="U613" s="187" t="s">
        <v>329</v>
      </c>
      <c r="V613" s="185">
        <f t="shared" si="454"/>
        <v>0</v>
      </c>
      <c r="W613" s="196">
        <v>-10</v>
      </c>
      <c r="X613" s="185">
        <f t="shared" si="455"/>
        <v>0.75</v>
      </c>
      <c r="Y613" s="196">
        <v>4</v>
      </c>
      <c r="Z613" s="185">
        <f t="shared" si="456"/>
        <v>3</v>
      </c>
      <c r="AA613" s="85">
        <f t="shared" si="457"/>
        <v>3.75</v>
      </c>
      <c r="AB613" s="266">
        <v>34.26</v>
      </c>
      <c r="AC613" s="185">
        <f t="shared" si="458"/>
        <v>14</v>
      </c>
      <c r="AD613" s="86">
        <f t="shared" si="459"/>
        <v>14</v>
      </c>
      <c r="AE613" s="87">
        <f t="shared" si="460"/>
        <v>11.35</v>
      </c>
      <c r="AF613" s="88">
        <f t="shared" si="422"/>
        <v>11.35</v>
      </c>
      <c r="AG613" s="93">
        <f t="shared" ca="1" si="423"/>
        <v>278</v>
      </c>
      <c r="AH613" s="77">
        <f>IF(ISERROR(VLOOKUP(B613,'Notes Ecrit'!$A$2:$B$650,2,FALSE)),"ABI",(VLOOKUP(B613,'Notes Ecrit'!$A$2:$B$650,2,FALSE)))</f>
        <v>5.5</v>
      </c>
      <c r="AI613" s="88">
        <f t="shared" si="424"/>
        <v>5.5</v>
      </c>
      <c r="AJ613" s="94">
        <f t="shared" ca="1" si="425"/>
        <v>353</v>
      </c>
      <c r="AK613" s="307">
        <f t="shared" si="426"/>
        <v>8.4250000000000007</v>
      </c>
      <c r="AL613" s="26"/>
      <c r="AM613" s="26"/>
      <c r="AN613" s="26"/>
      <c r="AO613" s="26"/>
      <c r="AP613" s="26"/>
    </row>
    <row r="614" spans="1:42" s="207" customFormat="1" ht="16.5" customHeight="1" thickBot="1" x14ac:dyDescent="0.3">
      <c r="A614" s="266" t="s">
        <v>74</v>
      </c>
      <c r="B614" s="233">
        <v>21903829</v>
      </c>
      <c r="C614" s="253" t="s">
        <v>1000</v>
      </c>
      <c r="D614" s="234" t="s">
        <v>197</v>
      </c>
      <c r="E614" s="196">
        <v>11</v>
      </c>
      <c r="F614" s="184">
        <f t="shared" si="444"/>
        <v>15</v>
      </c>
      <c r="G614" s="185">
        <f t="shared" si="445"/>
        <v>11</v>
      </c>
      <c r="H614" s="85">
        <f t="shared" si="446"/>
        <v>11</v>
      </c>
      <c r="I614" s="196">
        <v>3.61</v>
      </c>
      <c r="J614" s="185">
        <f t="shared" si="447"/>
        <v>15</v>
      </c>
      <c r="K614" s="196">
        <v>7.83</v>
      </c>
      <c r="L614" s="185">
        <f t="shared" si="448"/>
        <v>10</v>
      </c>
      <c r="M614" s="85">
        <f t="shared" si="449"/>
        <v>12.5</v>
      </c>
      <c r="N614" s="196">
        <v>45</v>
      </c>
      <c r="O614" s="197">
        <v>72</v>
      </c>
      <c r="P614" s="186">
        <f t="shared" si="450"/>
        <v>0.625</v>
      </c>
      <c r="Q614" s="185">
        <f t="shared" si="451"/>
        <v>6</v>
      </c>
      <c r="R614" s="196">
        <v>34.4</v>
      </c>
      <c r="S614" s="185">
        <f t="shared" si="452"/>
        <v>6</v>
      </c>
      <c r="T614" s="85">
        <f t="shared" si="453"/>
        <v>12</v>
      </c>
      <c r="U614" s="187">
        <v>26.96</v>
      </c>
      <c r="V614" s="185">
        <f t="shared" si="454"/>
        <v>5.5</v>
      </c>
      <c r="W614" s="196">
        <v>4</v>
      </c>
      <c r="X614" s="185">
        <f t="shared" si="455"/>
        <v>3.25</v>
      </c>
      <c r="Y614" s="196">
        <v>4</v>
      </c>
      <c r="Z614" s="185">
        <f t="shared" si="456"/>
        <v>3</v>
      </c>
      <c r="AA614" s="85">
        <f t="shared" si="457"/>
        <v>11.75</v>
      </c>
      <c r="AB614" s="266">
        <v>41.26</v>
      </c>
      <c r="AC614" s="185">
        <f t="shared" si="458"/>
        <v>13</v>
      </c>
      <c r="AD614" s="86">
        <f t="shared" si="459"/>
        <v>13</v>
      </c>
      <c r="AE614" s="87">
        <f t="shared" si="460"/>
        <v>12.05</v>
      </c>
      <c r="AF614" s="88">
        <f t="shared" si="422"/>
        <v>12.05</v>
      </c>
      <c r="AG614" s="93">
        <f t="shared" ca="1" si="423"/>
        <v>185</v>
      </c>
      <c r="AH614" s="77">
        <f>IF(ISERROR(VLOOKUP(B614,'Notes Ecrit'!$A$2:$B$650,2,FALSE)),"ABI",(VLOOKUP(B614,'Notes Ecrit'!$A$2:$B$650,2,FALSE)))</f>
        <v>8.5</v>
      </c>
      <c r="AI614" s="88">
        <f t="shared" si="424"/>
        <v>8.5</v>
      </c>
      <c r="AJ614" s="94">
        <f t="shared" ca="1" si="425"/>
        <v>83</v>
      </c>
      <c r="AK614" s="307">
        <f t="shared" si="426"/>
        <v>10.275</v>
      </c>
      <c r="AL614" s="26"/>
      <c r="AM614" s="26"/>
      <c r="AN614" s="26"/>
      <c r="AO614" s="26"/>
      <c r="AP614" s="26"/>
    </row>
    <row r="615" spans="1:42" s="207" customFormat="1" ht="16.5" customHeight="1" thickBot="1" x14ac:dyDescent="0.3">
      <c r="A615" s="266" t="s">
        <v>74</v>
      </c>
      <c r="B615" s="233">
        <v>21909024</v>
      </c>
      <c r="C615" s="253" t="s">
        <v>1001</v>
      </c>
      <c r="D615" s="234" t="s">
        <v>518</v>
      </c>
      <c r="E615" s="196">
        <v>10</v>
      </c>
      <c r="F615" s="184">
        <f t="shared" si="444"/>
        <v>14.5</v>
      </c>
      <c r="G615" s="185">
        <f t="shared" si="445"/>
        <v>10</v>
      </c>
      <c r="H615" s="85">
        <f t="shared" si="446"/>
        <v>10</v>
      </c>
      <c r="I615" s="196">
        <v>3.72</v>
      </c>
      <c r="J615" s="185">
        <f t="shared" si="447"/>
        <v>13</v>
      </c>
      <c r="K615" s="196">
        <v>8.25</v>
      </c>
      <c r="L615" s="185">
        <f t="shared" si="448"/>
        <v>7</v>
      </c>
      <c r="M615" s="85">
        <f t="shared" si="449"/>
        <v>10</v>
      </c>
      <c r="N615" s="196">
        <v>37.5</v>
      </c>
      <c r="O615" s="197">
        <v>76</v>
      </c>
      <c r="P615" s="186">
        <f t="shared" si="450"/>
        <v>0.49342105263157893</v>
      </c>
      <c r="Q615" s="185">
        <f t="shared" si="451"/>
        <v>4.5</v>
      </c>
      <c r="R615" s="196">
        <v>29.4</v>
      </c>
      <c r="S615" s="185">
        <f t="shared" si="452"/>
        <v>4.5</v>
      </c>
      <c r="T615" s="85">
        <f t="shared" si="453"/>
        <v>9</v>
      </c>
      <c r="U615" s="187">
        <v>29.82</v>
      </c>
      <c r="V615" s="185">
        <f t="shared" si="454"/>
        <v>4</v>
      </c>
      <c r="W615" s="196">
        <v>5</v>
      </c>
      <c r="X615" s="185">
        <f t="shared" si="455"/>
        <v>3.5</v>
      </c>
      <c r="Y615" s="196">
        <v>2</v>
      </c>
      <c r="Z615" s="185">
        <f t="shared" si="456"/>
        <v>4</v>
      </c>
      <c r="AA615" s="85">
        <f t="shared" si="457"/>
        <v>11.5</v>
      </c>
      <c r="AB615" s="266">
        <v>55.36</v>
      </c>
      <c r="AC615" s="185">
        <f t="shared" si="458"/>
        <v>6</v>
      </c>
      <c r="AD615" s="86">
        <f t="shared" si="459"/>
        <v>6</v>
      </c>
      <c r="AE615" s="87">
        <f t="shared" si="460"/>
        <v>9.3000000000000007</v>
      </c>
      <c r="AF615" s="88">
        <f t="shared" si="422"/>
        <v>9.3000000000000007</v>
      </c>
      <c r="AG615" s="93">
        <f t="shared" ca="1" si="423"/>
        <v>476</v>
      </c>
      <c r="AH615" s="77" t="str">
        <f>IF(ISERROR(VLOOKUP(B615,'Notes Ecrit'!$A$2:$B$650,2,FALSE)),"ABI",(VLOOKUP(B615,'Notes Ecrit'!$A$2:$B$650,2,FALSE)))</f>
        <v>ABI</v>
      </c>
      <c r="AI615" s="88">
        <f t="shared" si="424"/>
        <v>0</v>
      </c>
      <c r="AJ615" s="94">
        <f t="shared" ca="1" si="425"/>
        <v>591</v>
      </c>
      <c r="AK615" s="307" t="str">
        <f t="shared" si="426"/>
        <v>DEF</v>
      </c>
      <c r="AL615" s="26"/>
      <c r="AM615" s="26"/>
      <c r="AN615" s="26"/>
      <c r="AO615" s="26"/>
      <c r="AP615" s="26"/>
    </row>
    <row r="616" spans="1:42" s="207" customFormat="1" ht="16.5" hidden="1" customHeight="1" thickBot="1" x14ac:dyDescent="0.3">
      <c r="A616" s="266" t="s">
        <v>1026</v>
      </c>
      <c r="B616" s="233">
        <v>21908129</v>
      </c>
      <c r="C616" s="253" t="s">
        <v>997</v>
      </c>
      <c r="D616" s="234" t="s">
        <v>156</v>
      </c>
      <c r="E616" s="196" t="s">
        <v>329</v>
      </c>
      <c r="F616" s="184" t="str">
        <f t="shared" si="444"/>
        <v>ABI</v>
      </c>
      <c r="G616" s="185">
        <f t="shared" si="445"/>
        <v>0</v>
      </c>
      <c r="H616" s="85">
        <f t="shared" si="446"/>
        <v>0</v>
      </c>
      <c r="I616" s="196" t="s">
        <v>329</v>
      </c>
      <c r="J616" s="185">
        <f t="shared" si="447"/>
        <v>0</v>
      </c>
      <c r="K616" s="196" t="s">
        <v>329</v>
      </c>
      <c r="L616" s="185">
        <f t="shared" si="448"/>
        <v>0</v>
      </c>
      <c r="M616" s="85">
        <f t="shared" si="449"/>
        <v>0</v>
      </c>
      <c r="N616" s="196" t="s">
        <v>329</v>
      </c>
      <c r="O616" s="197"/>
      <c r="P616" s="186">
        <f t="shared" si="450"/>
        <v>0</v>
      </c>
      <c r="Q616" s="185">
        <f t="shared" si="451"/>
        <v>0</v>
      </c>
      <c r="R616" s="196" t="s">
        <v>329</v>
      </c>
      <c r="S616" s="185">
        <f t="shared" si="452"/>
        <v>0</v>
      </c>
      <c r="T616" s="85">
        <f t="shared" si="453"/>
        <v>0</v>
      </c>
      <c r="U616" s="187" t="s">
        <v>329</v>
      </c>
      <c r="V616" s="185">
        <f t="shared" si="454"/>
        <v>0</v>
      </c>
      <c r="W616" s="196" t="s">
        <v>329</v>
      </c>
      <c r="X616" s="185">
        <f t="shared" si="455"/>
        <v>0</v>
      </c>
      <c r="Y616" s="196" t="s">
        <v>329</v>
      </c>
      <c r="Z616" s="185">
        <f t="shared" si="456"/>
        <v>0</v>
      </c>
      <c r="AA616" s="85">
        <f t="shared" si="457"/>
        <v>0</v>
      </c>
      <c r="AB616" s="266" t="s">
        <v>329</v>
      </c>
      <c r="AC616" s="185">
        <f t="shared" si="458"/>
        <v>0</v>
      </c>
      <c r="AD616" s="86">
        <f t="shared" si="459"/>
        <v>0</v>
      </c>
      <c r="AE616" s="87">
        <f t="shared" si="460"/>
        <v>0</v>
      </c>
      <c r="AF616" s="88">
        <f t="shared" si="422"/>
        <v>0</v>
      </c>
      <c r="AG616" s="93">
        <f t="shared" ca="1" si="423"/>
        <v>584</v>
      </c>
      <c r="AH616" s="77" t="str">
        <f>IF(ISERROR(VLOOKUP(B616,'Notes Ecrit'!$A$2:$B$650,2,FALSE)),"ABI",(VLOOKUP(B616,'Notes Ecrit'!$A$2:$B$650,2,FALSE)))</f>
        <v>ABI</v>
      </c>
      <c r="AI616" s="88">
        <f t="shared" si="424"/>
        <v>0</v>
      </c>
      <c r="AJ616" s="94">
        <f t="shared" ca="1" si="425"/>
        <v>591</v>
      </c>
      <c r="AK616" s="307" t="str">
        <f t="shared" si="426"/>
        <v>DEF</v>
      </c>
    </row>
    <row r="617" spans="1:42" s="207" customFormat="1" ht="16.5" customHeight="1" thickBot="1" x14ac:dyDescent="0.3">
      <c r="A617" s="266" t="s">
        <v>1026</v>
      </c>
      <c r="B617" s="233">
        <v>21906298</v>
      </c>
      <c r="C617" s="253" t="s">
        <v>1002</v>
      </c>
      <c r="D617" s="234" t="s">
        <v>231</v>
      </c>
      <c r="E617" s="196">
        <v>21</v>
      </c>
      <c r="F617" s="184">
        <f t="shared" si="444"/>
        <v>20</v>
      </c>
      <c r="G617" s="185">
        <f t="shared" si="445"/>
        <v>18</v>
      </c>
      <c r="H617" s="85">
        <f t="shared" si="446"/>
        <v>18</v>
      </c>
      <c r="I617" s="196">
        <v>3.13</v>
      </c>
      <c r="J617" s="185">
        <f t="shared" si="447"/>
        <v>18</v>
      </c>
      <c r="K617" s="196">
        <v>6.74</v>
      </c>
      <c r="L617" s="185">
        <f t="shared" si="448"/>
        <v>12</v>
      </c>
      <c r="M617" s="85">
        <f t="shared" si="449"/>
        <v>15</v>
      </c>
      <c r="N617" s="380">
        <v>61</v>
      </c>
      <c r="O617" s="197">
        <v>61</v>
      </c>
      <c r="P617" s="186">
        <f t="shared" si="450"/>
        <v>1</v>
      </c>
      <c r="Q617" s="185">
        <f t="shared" si="451"/>
        <v>5.5</v>
      </c>
      <c r="R617" s="196">
        <v>42.7</v>
      </c>
      <c r="S617" s="185">
        <f t="shared" si="452"/>
        <v>3.5</v>
      </c>
      <c r="T617" s="85">
        <f t="shared" si="453"/>
        <v>9</v>
      </c>
      <c r="U617" s="187">
        <v>23.78</v>
      </c>
      <c r="V617" s="185">
        <f t="shared" si="454"/>
        <v>6</v>
      </c>
      <c r="W617" s="196">
        <v>2</v>
      </c>
      <c r="X617" s="185">
        <f t="shared" si="455"/>
        <v>3</v>
      </c>
      <c r="Y617" s="196">
        <v>3</v>
      </c>
      <c r="Z617" s="185">
        <f t="shared" si="456"/>
        <v>3.5</v>
      </c>
      <c r="AA617" s="85">
        <f t="shared" si="457"/>
        <v>12.5</v>
      </c>
      <c r="AB617" s="266">
        <v>43.62</v>
      </c>
      <c r="AC617" s="185">
        <f t="shared" si="458"/>
        <v>8</v>
      </c>
      <c r="AD617" s="86">
        <f t="shared" si="459"/>
        <v>8</v>
      </c>
      <c r="AE617" s="87">
        <f t="shared" si="460"/>
        <v>12.5</v>
      </c>
      <c r="AF617" s="88">
        <f t="shared" si="422"/>
        <v>12.5</v>
      </c>
      <c r="AG617" s="93">
        <f t="shared" ca="1" si="423"/>
        <v>131</v>
      </c>
      <c r="AH617" s="77">
        <f>IF(ISERROR(VLOOKUP(B617,'Notes Ecrit'!$A$2:$B$650,2,FALSE)),"ABI",(VLOOKUP(B617,'Notes Ecrit'!$A$2:$B$650,2,FALSE)))</f>
        <v>11</v>
      </c>
      <c r="AI617" s="88">
        <f t="shared" si="424"/>
        <v>11</v>
      </c>
      <c r="AJ617" s="94">
        <f t="shared" ca="1" si="425"/>
        <v>15</v>
      </c>
      <c r="AK617" s="307">
        <f t="shared" si="426"/>
        <v>11.75</v>
      </c>
      <c r="AL617" s="26"/>
      <c r="AM617" s="26"/>
      <c r="AN617" s="26"/>
      <c r="AO617" s="26"/>
      <c r="AP617" s="26"/>
    </row>
    <row r="618" spans="1:42" s="207" customFormat="1" ht="16.5" customHeight="1" thickBot="1" x14ac:dyDescent="0.3">
      <c r="A618" s="266" t="s">
        <v>1026</v>
      </c>
      <c r="B618" s="233">
        <v>21904448</v>
      </c>
      <c r="C618" s="253" t="s">
        <v>58</v>
      </c>
      <c r="D618" s="234" t="s">
        <v>213</v>
      </c>
      <c r="E618" s="196">
        <v>21</v>
      </c>
      <c r="F618" s="184">
        <f t="shared" si="444"/>
        <v>20</v>
      </c>
      <c r="G618" s="185">
        <f t="shared" si="445"/>
        <v>18</v>
      </c>
      <c r="H618" s="85">
        <f t="shared" si="446"/>
        <v>18</v>
      </c>
      <c r="I618" s="196">
        <v>2.95</v>
      </c>
      <c r="J618" s="185">
        <f t="shared" si="447"/>
        <v>20</v>
      </c>
      <c r="K618" s="196">
        <v>6.23</v>
      </c>
      <c r="L618" s="185">
        <f t="shared" si="448"/>
        <v>15</v>
      </c>
      <c r="M618" s="85">
        <f t="shared" si="449"/>
        <v>17.5</v>
      </c>
      <c r="N618" s="196">
        <v>79</v>
      </c>
      <c r="O618" s="197">
        <v>64</v>
      </c>
      <c r="P618" s="186">
        <f t="shared" si="450"/>
        <v>1.234375</v>
      </c>
      <c r="Q618" s="185">
        <f t="shared" si="451"/>
        <v>6.5</v>
      </c>
      <c r="R618" s="196">
        <v>52.3</v>
      </c>
      <c r="S618" s="185">
        <f t="shared" si="452"/>
        <v>6</v>
      </c>
      <c r="T618" s="85">
        <f t="shared" si="453"/>
        <v>12.5</v>
      </c>
      <c r="U618" s="187">
        <v>21.24</v>
      </c>
      <c r="V618" s="185">
        <f t="shared" si="454"/>
        <v>7.25</v>
      </c>
      <c r="W618" s="196">
        <v>5</v>
      </c>
      <c r="X618" s="185">
        <f t="shared" si="455"/>
        <v>3.5</v>
      </c>
      <c r="Y618" s="196">
        <v>0</v>
      </c>
      <c r="Z618" s="185">
        <f t="shared" si="456"/>
        <v>5</v>
      </c>
      <c r="AA618" s="85">
        <f t="shared" si="457"/>
        <v>15.75</v>
      </c>
      <c r="AB618" s="266">
        <v>29.57</v>
      </c>
      <c r="AC618" s="185">
        <f t="shared" si="458"/>
        <v>17</v>
      </c>
      <c r="AD618" s="86">
        <f t="shared" si="459"/>
        <v>17</v>
      </c>
      <c r="AE618" s="87">
        <f t="shared" si="460"/>
        <v>16.149999999999999</v>
      </c>
      <c r="AF618" s="88">
        <f t="shared" si="422"/>
        <v>16.149999999999999</v>
      </c>
      <c r="AG618" s="93">
        <f t="shared" ca="1" si="423"/>
        <v>1</v>
      </c>
      <c r="AH618" s="77">
        <f>IF(ISERROR(VLOOKUP(B618,'Notes Ecrit'!$A$2:$B$650,2,FALSE)),"ABI",(VLOOKUP(B618,'Notes Ecrit'!$A$2:$B$650,2,FALSE)))</f>
        <v>6.5</v>
      </c>
      <c r="AI618" s="88">
        <f t="shared" si="424"/>
        <v>6.5</v>
      </c>
      <c r="AJ618" s="94">
        <f t="shared" ca="1" si="425"/>
        <v>238</v>
      </c>
      <c r="AK618" s="307">
        <f t="shared" si="426"/>
        <v>11.324999999999999</v>
      </c>
      <c r="AL618" s="26"/>
      <c r="AM618" s="26"/>
      <c r="AN618" s="26"/>
      <c r="AO618" s="26"/>
      <c r="AP618" s="26"/>
    </row>
    <row r="619" spans="1:42" s="207" customFormat="1" ht="16.5" hidden="1" customHeight="1" thickBot="1" x14ac:dyDescent="0.3">
      <c r="A619" s="266" t="s">
        <v>1026</v>
      </c>
      <c r="B619" s="233">
        <v>21910099</v>
      </c>
      <c r="C619" s="253" t="s">
        <v>56</v>
      </c>
      <c r="D619" s="234" t="s">
        <v>153</v>
      </c>
      <c r="E619" s="196" t="s">
        <v>329</v>
      </c>
      <c r="F619" s="184" t="str">
        <f t="shared" si="444"/>
        <v>ABI</v>
      </c>
      <c r="G619" s="185">
        <f t="shared" si="445"/>
        <v>0</v>
      </c>
      <c r="H619" s="85">
        <f t="shared" si="446"/>
        <v>0</v>
      </c>
      <c r="I619" s="196" t="s">
        <v>329</v>
      </c>
      <c r="J619" s="185">
        <f t="shared" si="447"/>
        <v>0</v>
      </c>
      <c r="K619" s="196" t="s">
        <v>329</v>
      </c>
      <c r="L619" s="185">
        <f t="shared" si="448"/>
        <v>0</v>
      </c>
      <c r="M619" s="85">
        <f t="shared" si="449"/>
        <v>0</v>
      </c>
      <c r="N619" s="196" t="s">
        <v>329</v>
      </c>
      <c r="O619" s="197"/>
      <c r="P619" s="186">
        <f t="shared" si="450"/>
        <v>0</v>
      </c>
      <c r="Q619" s="185">
        <f t="shared" si="451"/>
        <v>0</v>
      </c>
      <c r="R619" s="196" t="s">
        <v>329</v>
      </c>
      <c r="S619" s="185">
        <f t="shared" si="452"/>
        <v>0</v>
      </c>
      <c r="T619" s="85">
        <f t="shared" si="453"/>
        <v>0</v>
      </c>
      <c r="U619" s="187" t="s">
        <v>329</v>
      </c>
      <c r="V619" s="185">
        <f t="shared" si="454"/>
        <v>0</v>
      </c>
      <c r="W619" s="196" t="s">
        <v>329</v>
      </c>
      <c r="X619" s="185">
        <f t="shared" si="455"/>
        <v>0</v>
      </c>
      <c r="Y619" s="196" t="s">
        <v>329</v>
      </c>
      <c r="Z619" s="185">
        <f t="shared" si="456"/>
        <v>0</v>
      </c>
      <c r="AA619" s="85">
        <f t="shared" si="457"/>
        <v>0</v>
      </c>
      <c r="AB619" s="266" t="s">
        <v>329</v>
      </c>
      <c r="AC619" s="185">
        <f t="shared" si="458"/>
        <v>0</v>
      </c>
      <c r="AD619" s="86">
        <f t="shared" si="459"/>
        <v>0</v>
      </c>
      <c r="AE619" s="87">
        <f t="shared" si="460"/>
        <v>0</v>
      </c>
      <c r="AF619" s="88">
        <f t="shared" si="422"/>
        <v>0</v>
      </c>
      <c r="AG619" s="93">
        <f t="shared" ca="1" si="423"/>
        <v>584</v>
      </c>
      <c r="AH619" s="77" t="str">
        <f>IF(ISERROR(VLOOKUP(B619,'Notes Ecrit'!$A$2:$B$650,2,FALSE)),"ABI",(VLOOKUP(B619,'Notes Ecrit'!$A$2:$B$650,2,FALSE)))</f>
        <v>ABI</v>
      </c>
      <c r="AI619" s="88">
        <f t="shared" si="424"/>
        <v>0</v>
      </c>
      <c r="AJ619" s="94">
        <f t="shared" ca="1" si="425"/>
        <v>591</v>
      </c>
      <c r="AK619" s="307" t="str">
        <f t="shared" si="426"/>
        <v>DEF</v>
      </c>
      <c r="AL619" s="26"/>
      <c r="AM619" s="26"/>
      <c r="AN619" s="26"/>
      <c r="AO619" s="26"/>
      <c r="AP619" s="26"/>
    </row>
    <row r="620" spans="1:42" s="207" customFormat="1" ht="16.5" customHeight="1" thickBot="1" x14ac:dyDescent="0.3">
      <c r="A620" s="266" t="s">
        <v>1026</v>
      </c>
      <c r="B620" s="233">
        <v>21905060</v>
      </c>
      <c r="C620" s="253" t="s">
        <v>58</v>
      </c>
      <c r="D620" s="234" t="s">
        <v>105</v>
      </c>
      <c r="E620" s="196">
        <v>17</v>
      </c>
      <c r="F620" s="184">
        <f t="shared" si="444"/>
        <v>18</v>
      </c>
      <c r="G620" s="185">
        <f t="shared" si="445"/>
        <v>14</v>
      </c>
      <c r="H620" s="85">
        <f t="shared" si="446"/>
        <v>14</v>
      </c>
      <c r="I620" s="196">
        <v>3.1</v>
      </c>
      <c r="J620" s="185">
        <f t="shared" si="447"/>
        <v>19</v>
      </c>
      <c r="K620" s="196">
        <v>6.53</v>
      </c>
      <c r="L620" s="185">
        <f t="shared" si="448"/>
        <v>13</v>
      </c>
      <c r="M620" s="85">
        <f t="shared" si="449"/>
        <v>16</v>
      </c>
      <c r="N620" s="196">
        <v>105</v>
      </c>
      <c r="O620" s="197" t="s">
        <v>1145</v>
      </c>
      <c r="P620" s="186">
        <v>0</v>
      </c>
      <c r="Q620" s="185">
        <f t="shared" si="451"/>
        <v>0</v>
      </c>
      <c r="R620" s="196">
        <v>50.8</v>
      </c>
      <c r="S620" s="185">
        <f t="shared" si="452"/>
        <v>5.5</v>
      </c>
      <c r="T620" s="85">
        <f t="shared" si="453"/>
        <v>5.5</v>
      </c>
      <c r="U620" s="187">
        <v>27.68</v>
      </c>
      <c r="V620" s="185">
        <f t="shared" si="454"/>
        <v>4</v>
      </c>
      <c r="W620" s="196">
        <v>0</v>
      </c>
      <c r="X620" s="185">
        <f t="shared" si="455"/>
        <v>2.5</v>
      </c>
      <c r="Y620" s="196">
        <v>6</v>
      </c>
      <c r="Z620" s="185">
        <f t="shared" si="456"/>
        <v>2</v>
      </c>
      <c r="AA620" s="85">
        <f t="shared" si="457"/>
        <v>8.5</v>
      </c>
      <c r="AB620" s="266">
        <v>36.130000000000003</v>
      </c>
      <c r="AC620" s="185">
        <f t="shared" si="458"/>
        <v>12</v>
      </c>
      <c r="AD620" s="86">
        <f t="shared" si="459"/>
        <v>12</v>
      </c>
      <c r="AE620" s="87">
        <f t="shared" si="460"/>
        <v>11.2</v>
      </c>
      <c r="AF620" s="88">
        <f t="shared" si="422"/>
        <v>11.2</v>
      </c>
      <c r="AG620" s="93">
        <f t="shared" ca="1" si="423"/>
        <v>301</v>
      </c>
      <c r="AH620" s="77">
        <f>IF(ISERROR(VLOOKUP(B620,'Notes Ecrit'!$A$2:$B$650,2,FALSE)),"ABI",(VLOOKUP(B620,'Notes Ecrit'!$A$2:$B$650,2,FALSE)))</f>
        <v>5.5</v>
      </c>
      <c r="AI620" s="88">
        <f t="shared" si="424"/>
        <v>5.5</v>
      </c>
      <c r="AJ620" s="94">
        <f t="shared" ca="1" si="425"/>
        <v>353</v>
      </c>
      <c r="AK620" s="307">
        <f t="shared" si="426"/>
        <v>8.35</v>
      </c>
      <c r="AL620" s="26"/>
      <c r="AM620" s="26"/>
      <c r="AN620" s="26"/>
      <c r="AO620" s="26"/>
      <c r="AP620" s="26"/>
    </row>
    <row r="621" spans="1:42" s="207" customFormat="1" ht="16.5" customHeight="1" thickBot="1" x14ac:dyDescent="0.3">
      <c r="A621" s="266" t="s">
        <v>1026</v>
      </c>
      <c r="B621" s="233">
        <v>21908766</v>
      </c>
      <c r="C621" s="253" t="s">
        <v>1003</v>
      </c>
      <c r="D621" s="234" t="s">
        <v>32</v>
      </c>
      <c r="E621" s="196">
        <v>18</v>
      </c>
      <c r="F621" s="184">
        <f t="shared" si="444"/>
        <v>18.5</v>
      </c>
      <c r="G621" s="185">
        <f t="shared" si="445"/>
        <v>15</v>
      </c>
      <c r="H621" s="85">
        <f t="shared" si="446"/>
        <v>15</v>
      </c>
      <c r="I621" s="196">
        <v>3.01</v>
      </c>
      <c r="J621" s="185">
        <f t="shared" si="447"/>
        <v>20</v>
      </c>
      <c r="K621" s="196">
        <v>6.34</v>
      </c>
      <c r="L621" s="185">
        <f t="shared" si="448"/>
        <v>14</v>
      </c>
      <c r="M621" s="85">
        <f t="shared" si="449"/>
        <v>17</v>
      </c>
      <c r="N621" s="196">
        <v>46</v>
      </c>
      <c r="O621" s="197">
        <v>75</v>
      </c>
      <c r="P621" s="186">
        <f t="shared" ref="P621:P641" si="461">IF(OR(N621="DSP",N621="ABI",N621="VAL"),0,N621/O621)</f>
        <v>0.61333333333333329</v>
      </c>
      <c r="Q621" s="185">
        <f t="shared" si="451"/>
        <v>3.5</v>
      </c>
      <c r="R621" s="196">
        <v>47.9</v>
      </c>
      <c r="S621" s="185">
        <f t="shared" si="452"/>
        <v>5</v>
      </c>
      <c r="T621" s="85">
        <f t="shared" si="453"/>
        <v>8.5</v>
      </c>
      <c r="U621" s="187">
        <v>22.82</v>
      </c>
      <c r="V621" s="185">
        <f t="shared" si="454"/>
        <v>6.5</v>
      </c>
      <c r="W621" s="196">
        <v>-9</v>
      </c>
      <c r="X621" s="185">
        <f t="shared" si="455"/>
        <v>1</v>
      </c>
      <c r="Y621" s="196">
        <v>2</v>
      </c>
      <c r="Z621" s="185">
        <f t="shared" si="456"/>
        <v>4</v>
      </c>
      <c r="AA621" s="85">
        <f t="shared" si="457"/>
        <v>11.5</v>
      </c>
      <c r="AB621" s="266">
        <v>34.340000000000003</v>
      </c>
      <c r="AC621" s="185">
        <f t="shared" si="458"/>
        <v>14</v>
      </c>
      <c r="AD621" s="86">
        <f t="shared" si="459"/>
        <v>14</v>
      </c>
      <c r="AE621" s="87">
        <f t="shared" si="460"/>
        <v>13.2</v>
      </c>
      <c r="AF621" s="88">
        <f t="shared" si="422"/>
        <v>13.2</v>
      </c>
      <c r="AG621" s="93">
        <f t="shared" ca="1" si="423"/>
        <v>69</v>
      </c>
      <c r="AH621" s="77">
        <f>IF(ISERROR(VLOOKUP(B621,'Notes Ecrit'!$A$2:$B$650,2,FALSE)),"ABI",(VLOOKUP(B621,'Notes Ecrit'!$A$2:$B$650,2,FALSE)))</f>
        <v>4</v>
      </c>
      <c r="AI621" s="88">
        <f t="shared" si="424"/>
        <v>4</v>
      </c>
      <c r="AJ621" s="94">
        <f t="shared" ca="1" si="425"/>
        <v>489</v>
      </c>
      <c r="AK621" s="307">
        <f t="shared" si="426"/>
        <v>8.6</v>
      </c>
      <c r="AL621" s="26"/>
      <c r="AM621" s="26"/>
      <c r="AN621" s="26"/>
      <c r="AO621" s="26"/>
      <c r="AP621" s="26"/>
    </row>
    <row r="622" spans="1:42" s="207" customFormat="1" ht="16.5" customHeight="1" thickBot="1" x14ac:dyDescent="0.3">
      <c r="A622" s="266" t="s">
        <v>74</v>
      </c>
      <c r="B622" s="233">
        <v>21919706</v>
      </c>
      <c r="C622" s="253" t="s">
        <v>1004</v>
      </c>
      <c r="D622" s="234" t="s">
        <v>318</v>
      </c>
      <c r="E622" s="196">
        <v>10</v>
      </c>
      <c r="F622" s="184">
        <f t="shared" si="444"/>
        <v>14.5</v>
      </c>
      <c r="G622" s="185">
        <f t="shared" si="445"/>
        <v>10</v>
      </c>
      <c r="H622" s="85">
        <f t="shared" si="446"/>
        <v>10</v>
      </c>
      <c r="I622" s="196">
        <v>3.62</v>
      </c>
      <c r="J622" s="185">
        <f t="shared" si="447"/>
        <v>14</v>
      </c>
      <c r="K622" s="196">
        <v>8.27</v>
      </c>
      <c r="L622" s="185">
        <f t="shared" si="448"/>
        <v>7</v>
      </c>
      <c r="M622" s="85">
        <f t="shared" si="449"/>
        <v>10.5</v>
      </c>
      <c r="N622" s="196">
        <v>26.5</v>
      </c>
      <c r="O622" s="197">
        <v>53</v>
      </c>
      <c r="P622" s="186">
        <f t="shared" si="461"/>
        <v>0.5</v>
      </c>
      <c r="Q622" s="185">
        <f t="shared" si="451"/>
        <v>5</v>
      </c>
      <c r="R622" s="196">
        <v>26.5</v>
      </c>
      <c r="S622" s="185">
        <f t="shared" si="452"/>
        <v>4</v>
      </c>
      <c r="T622" s="85">
        <f t="shared" si="453"/>
        <v>9</v>
      </c>
      <c r="U622" s="187">
        <v>27.27</v>
      </c>
      <c r="V622" s="185">
        <f t="shared" si="454"/>
        <v>5.25</v>
      </c>
      <c r="W622" s="196">
        <v>-12</v>
      </c>
      <c r="X622" s="185">
        <f t="shared" si="455"/>
        <v>0.5</v>
      </c>
      <c r="Y622" s="196">
        <v>4</v>
      </c>
      <c r="Z622" s="185">
        <f t="shared" si="456"/>
        <v>3</v>
      </c>
      <c r="AA622" s="85">
        <f t="shared" si="457"/>
        <v>8.75</v>
      </c>
      <c r="AB622" s="266">
        <v>54.93</v>
      </c>
      <c r="AC622" s="185">
        <f t="shared" si="458"/>
        <v>6</v>
      </c>
      <c r="AD622" s="86">
        <f t="shared" si="459"/>
        <v>6</v>
      </c>
      <c r="AE622" s="87">
        <f t="shared" si="460"/>
        <v>8.85</v>
      </c>
      <c r="AF622" s="88">
        <f t="shared" si="422"/>
        <v>8.85</v>
      </c>
      <c r="AG622" s="93">
        <f t="shared" ca="1" si="423"/>
        <v>509</v>
      </c>
      <c r="AH622" s="77">
        <f>IF(ISERROR(VLOOKUP(B622,'Notes Ecrit'!$A$2:$B$650,2,FALSE)),"ABI",(VLOOKUP(B622,'Notes Ecrit'!$A$2:$B$650,2,FALSE)))</f>
        <v>5.5</v>
      </c>
      <c r="AI622" s="88">
        <f t="shared" si="424"/>
        <v>5.5</v>
      </c>
      <c r="AJ622" s="94">
        <f t="shared" ca="1" si="425"/>
        <v>353</v>
      </c>
      <c r="AK622" s="307">
        <f t="shared" si="426"/>
        <v>7.1749999999999998</v>
      </c>
      <c r="AL622" s="26"/>
      <c r="AM622" s="26"/>
      <c r="AN622" s="26"/>
      <c r="AO622" s="26"/>
      <c r="AP622" s="26"/>
    </row>
    <row r="623" spans="1:42" s="207" customFormat="1" ht="16.5" hidden="1" customHeight="1" thickBot="1" x14ac:dyDescent="0.3">
      <c r="A623" s="266" t="s">
        <v>74</v>
      </c>
      <c r="B623" s="218">
        <v>21910337</v>
      </c>
      <c r="C623" s="220" t="s">
        <v>506</v>
      </c>
      <c r="D623" s="220" t="s">
        <v>507</v>
      </c>
      <c r="E623" s="196" t="s">
        <v>329</v>
      </c>
      <c r="F623" s="184" t="str">
        <f t="shared" si="444"/>
        <v>ABI</v>
      </c>
      <c r="G623" s="185">
        <f t="shared" si="445"/>
        <v>0</v>
      </c>
      <c r="H623" s="85">
        <f t="shared" si="446"/>
        <v>0</v>
      </c>
      <c r="I623" s="196" t="s">
        <v>329</v>
      </c>
      <c r="J623" s="185">
        <f t="shared" si="447"/>
        <v>0</v>
      </c>
      <c r="K623" s="196" t="s">
        <v>329</v>
      </c>
      <c r="L623" s="185">
        <f t="shared" si="448"/>
        <v>0</v>
      </c>
      <c r="M623" s="85">
        <f t="shared" si="449"/>
        <v>0</v>
      </c>
      <c r="N623" s="196" t="s">
        <v>329</v>
      </c>
      <c r="O623" s="197"/>
      <c r="P623" s="186">
        <f t="shared" si="461"/>
        <v>0</v>
      </c>
      <c r="Q623" s="185">
        <f t="shared" si="451"/>
        <v>0</v>
      </c>
      <c r="R623" s="196" t="s">
        <v>329</v>
      </c>
      <c r="S623" s="185">
        <f t="shared" si="452"/>
        <v>0</v>
      </c>
      <c r="T623" s="85">
        <f t="shared" si="453"/>
        <v>0</v>
      </c>
      <c r="U623" s="187" t="s">
        <v>329</v>
      </c>
      <c r="V623" s="185">
        <f t="shared" si="454"/>
        <v>0</v>
      </c>
      <c r="W623" s="196" t="s">
        <v>329</v>
      </c>
      <c r="X623" s="185">
        <f t="shared" si="455"/>
        <v>0</v>
      </c>
      <c r="Y623" s="196" t="s">
        <v>329</v>
      </c>
      <c r="Z623" s="185">
        <f t="shared" si="456"/>
        <v>0</v>
      </c>
      <c r="AA623" s="85">
        <f t="shared" si="457"/>
        <v>0</v>
      </c>
      <c r="AB623" s="266" t="s">
        <v>329</v>
      </c>
      <c r="AC623" s="185">
        <f t="shared" si="458"/>
        <v>0</v>
      </c>
      <c r="AD623" s="86">
        <f t="shared" si="459"/>
        <v>0</v>
      </c>
      <c r="AE623" s="87">
        <f t="shared" si="460"/>
        <v>0</v>
      </c>
      <c r="AF623" s="88">
        <f t="shared" si="422"/>
        <v>0</v>
      </c>
      <c r="AG623" s="93">
        <f t="shared" ca="1" si="423"/>
        <v>584</v>
      </c>
      <c r="AH623" s="77" t="str">
        <f>IF(ISERROR(VLOOKUP(B623,'Notes Ecrit'!$A$2:$B$650,2,FALSE)),"ABI",(VLOOKUP(B623,'Notes Ecrit'!$A$2:$B$650,2,FALSE)))</f>
        <v>ABI</v>
      </c>
      <c r="AI623" s="88">
        <f t="shared" si="424"/>
        <v>0</v>
      </c>
      <c r="AJ623" s="94">
        <f t="shared" ca="1" si="425"/>
        <v>591</v>
      </c>
      <c r="AK623" s="307" t="str">
        <f t="shared" si="426"/>
        <v>DEF</v>
      </c>
      <c r="AL623" s="26"/>
      <c r="AM623" s="26"/>
      <c r="AN623" s="26"/>
      <c r="AO623" s="26"/>
      <c r="AP623" s="26"/>
    </row>
    <row r="624" spans="1:42" s="207" customFormat="1" ht="16.5" hidden="1" customHeight="1" thickBot="1" x14ac:dyDescent="0.3">
      <c r="A624" s="266" t="s">
        <v>74</v>
      </c>
      <c r="B624" s="227">
        <v>21803932</v>
      </c>
      <c r="C624" s="229" t="s">
        <v>225</v>
      </c>
      <c r="D624" s="229" t="s">
        <v>226</v>
      </c>
      <c r="E624" s="196" t="s">
        <v>329</v>
      </c>
      <c r="F624" s="184" t="str">
        <f t="shared" si="444"/>
        <v>ABI</v>
      </c>
      <c r="G624" s="185">
        <f t="shared" si="445"/>
        <v>0</v>
      </c>
      <c r="H624" s="85">
        <f t="shared" si="446"/>
        <v>0</v>
      </c>
      <c r="I624" s="196" t="s">
        <v>329</v>
      </c>
      <c r="J624" s="185">
        <f t="shared" si="447"/>
        <v>0</v>
      </c>
      <c r="K624" s="196" t="s">
        <v>329</v>
      </c>
      <c r="L624" s="185">
        <f t="shared" si="448"/>
        <v>0</v>
      </c>
      <c r="M624" s="85">
        <f t="shared" si="449"/>
        <v>0</v>
      </c>
      <c r="N624" s="196" t="s">
        <v>329</v>
      </c>
      <c r="O624" s="197"/>
      <c r="P624" s="186">
        <f t="shared" si="461"/>
        <v>0</v>
      </c>
      <c r="Q624" s="185">
        <f t="shared" si="451"/>
        <v>0</v>
      </c>
      <c r="R624" s="196" t="s">
        <v>329</v>
      </c>
      <c r="S624" s="185">
        <f t="shared" si="452"/>
        <v>0</v>
      </c>
      <c r="T624" s="85">
        <f t="shared" si="453"/>
        <v>0</v>
      </c>
      <c r="U624" s="187" t="s">
        <v>329</v>
      </c>
      <c r="V624" s="185">
        <f t="shared" si="454"/>
        <v>0</v>
      </c>
      <c r="W624" s="196" t="s">
        <v>329</v>
      </c>
      <c r="X624" s="185">
        <f t="shared" si="455"/>
        <v>0</v>
      </c>
      <c r="Y624" s="196" t="s">
        <v>329</v>
      </c>
      <c r="Z624" s="185">
        <f t="shared" si="456"/>
        <v>0</v>
      </c>
      <c r="AA624" s="85">
        <f t="shared" si="457"/>
        <v>0</v>
      </c>
      <c r="AB624" s="266" t="s">
        <v>329</v>
      </c>
      <c r="AC624" s="185">
        <f t="shared" si="458"/>
        <v>0</v>
      </c>
      <c r="AD624" s="86">
        <f t="shared" si="459"/>
        <v>0</v>
      </c>
      <c r="AE624" s="87">
        <f t="shared" si="460"/>
        <v>0</v>
      </c>
      <c r="AF624" s="88">
        <f t="shared" si="422"/>
        <v>0</v>
      </c>
      <c r="AG624" s="93">
        <f t="shared" ca="1" si="423"/>
        <v>584</v>
      </c>
      <c r="AH624" s="77">
        <f>IF(ISERROR(VLOOKUP(B624,'Notes Ecrit'!$A$2:$B$650,2,FALSE)),"ABI",(VLOOKUP(B624,'Notes Ecrit'!$A$2:$B$650,2,FALSE)))</f>
        <v>5.5</v>
      </c>
      <c r="AI624" s="88">
        <f t="shared" si="424"/>
        <v>5.5</v>
      </c>
      <c r="AJ624" s="94">
        <f t="shared" ca="1" si="425"/>
        <v>353</v>
      </c>
      <c r="AK624" s="307">
        <f t="shared" si="426"/>
        <v>2.75</v>
      </c>
    </row>
    <row r="625" spans="1:42" s="198" customFormat="1" ht="15.75" customHeight="1" thickBot="1" x14ac:dyDescent="0.3">
      <c r="A625" s="266" t="s">
        <v>1026</v>
      </c>
      <c r="B625" s="233">
        <v>21905218</v>
      </c>
      <c r="C625" s="253" t="s">
        <v>1005</v>
      </c>
      <c r="D625" s="234" t="s">
        <v>113</v>
      </c>
      <c r="E625" s="196">
        <v>21</v>
      </c>
      <c r="F625" s="184">
        <f t="shared" si="444"/>
        <v>20</v>
      </c>
      <c r="G625" s="185">
        <f t="shared" si="445"/>
        <v>18</v>
      </c>
      <c r="H625" s="85">
        <f t="shared" si="446"/>
        <v>18</v>
      </c>
      <c r="I625" s="196">
        <v>3.15</v>
      </c>
      <c r="J625" s="185">
        <f t="shared" si="447"/>
        <v>18</v>
      </c>
      <c r="K625" s="196">
        <v>6.2</v>
      </c>
      <c r="L625" s="185">
        <f t="shared" si="448"/>
        <v>15</v>
      </c>
      <c r="M625" s="85">
        <f t="shared" si="449"/>
        <v>16.5</v>
      </c>
      <c r="N625" s="196">
        <v>70</v>
      </c>
      <c r="O625" s="197">
        <v>68</v>
      </c>
      <c r="P625" s="186">
        <f t="shared" si="461"/>
        <v>1.0294117647058822</v>
      </c>
      <c r="Q625" s="185">
        <f t="shared" si="451"/>
        <v>5.5</v>
      </c>
      <c r="R625" s="196">
        <v>41.5</v>
      </c>
      <c r="S625" s="185">
        <f t="shared" si="452"/>
        <v>3.5</v>
      </c>
      <c r="T625" s="85">
        <f t="shared" si="453"/>
        <v>9</v>
      </c>
      <c r="U625" s="187">
        <v>25.38</v>
      </c>
      <c r="V625" s="185">
        <f t="shared" si="454"/>
        <v>5.25</v>
      </c>
      <c r="W625" s="196">
        <v>3</v>
      </c>
      <c r="X625" s="185">
        <f t="shared" si="455"/>
        <v>3.25</v>
      </c>
      <c r="Y625" s="196">
        <v>4</v>
      </c>
      <c r="Z625" s="185">
        <f t="shared" si="456"/>
        <v>3</v>
      </c>
      <c r="AA625" s="85">
        <f t="shared" si="457"/>
        <v>11.5</v>
      </c>
      <c r="AB625" s="266">
        <v>35</v>
      </c>
      <c r="AC625" s="185">
        <f t="shared" si="458"/>
        <v>13</v>
      </c>
      <c r="AD625" s="86">
        <f t="shared" si="459"/>
        <v>13</v>
      </c>
      <c r="AE625" s="87">
        <f t="shared" si="460"/>
        <v>13.6</v>
      </c>
      <c r="AF625" s="88">
        <f t="shared" si="422"/>
        <v>13.6</v>
      </c>
      <c r="AG625" s="93">
        <f t="shared" ca="1" si="423"/>
        <v>39</v>
      </c>
      <c r="AH625" s="77" t="str">
        <f>IF(ISERROR(VLOOKUP(B625,'Notes Ecrit'!$A$2:$B$650,2,FALSE)),"ABI",(VLOOKUP(B625,'Notes Ecrit'!$A$2:$B$650,2,FALSE)))</f>
        <v>ABI</v>
      </c>
      <c r="AI625" s="88">
        <f t="shared" si="424"/>
        <v>0</v>
      </c>
      <c r="AJ625" s="94">
        <f t="shared" ca="1" si="425"/>
        <v>591</v>
      </c>
      <c r="AK625" s="307" t="str">
        <f t="shared" si="426"/>
        <v>DEF</v>
      </c>
      <c r="AL625" s="26"/>
      <c r="AM625" s="26"/>
      <c r="AN625" s="26"/>
      <c r="AO625" s="26"/>
      <c r="AP625" s="26"/>
    </row>
    <row r="626" spans="1:42" s="198" customFormat="1" ht="16.5" customHeight="1" thickBot="1" x14ac:dyDescent="0.3">
      <c r="A626" s="266" t="s">
        <v>74</v>
      </c>
      <c r="B626" s="233">
        <v>21910208</v>
      </c>
      <c r="C626" s="253" t="s">
        <v>1006</v>
      </c>
      <c r="D626" s="234" t="s">
        <v>319</v>
      </c>
      <c r="E626" s="196">
        <v>11</v>
      </c>
      <c r="F626" s="184">
        <f t="shared" si="444"/>
        <v>15</v>
      </c>
      <c r="G626" s="185">
        <f t="shared" si="445"/>
        <v>11</v>
      </c>
      <c r="H626" s="85">
        <f t="shared" si="446"/>
        <v>11</v>
      </c>
      <c r="I626" s="196">
        <v>3.51</v>
      </c>
      <c r="J626" s="185">
        <f t="shared" si="447"/>
        <v>16</v>
      </c>
      <c r="K626" s="196">
        <v>7.72</v>
      </c>
      <c r="L626" s="185">
        <f t="shared" si="448"/>
        <v>11</v>
      </c>
      <c r="M626" s="85">
        <f t="shared" si="449"/>
        <v>13.5</v>
      </c>
      <c r="N626" s="196">
        <v>35</v>
      </c>
      <c r="O626" s="197">
        <v>64</v>
      </c>
      <c r="P626" s="186">
        <f t="shared" si="461"/>
        <v>0.546875</v>
      </c>
      <c r="Q626" s="185">
        <f t="shared" si="451"/>
        <v>5</v>
      </c>
      <c r="R626" s="196">
        <v>34.700000000000003</v>
      </c>
      <c r="S626" s="185">
        <f t="shared" si="452"/>
        <v>6</v>
      </c>
      <c r="T626" s="85">
        <f t="shared" si="453"/>
        <v>11</v>
      </c>
      <c r="U626" s="187">
        <v>26.09</v>
      </c>
      <c r="V626" s="185">
        <f t="shared" si="454"/>
        <v>5.75</v>
      </c>
      <c r="W626" s="196">
        <v>0</v>
      </c>
      <c r="X626" s="185">
        <f t="shared" si="455"/>
        <v>2.5</v>
      </c>
      <c r="Y626" s="196">
        <v>4</v>
      </c>
      <c r="Z626" s="185">
        <f t="shared" si="456"/>
        <v>3</v>
      </c>
      <c r="AA626" s="85">
        <f t="shared" si="457"/>
        <v>11.25</v>
      </c>
      <c r="AB626" s="266">
        <v>39.700000000000003</v>
      </c>
      <c r="AC626" s="185">
        <f t="shared" si="458"/>
        <v>14</v>
      </c>
      <c r="AD626" s="86">
        <f t="shared" si="459"/>
        <v>14</v>
      </c>
      <c r="AE626" s="87">
        <f t="shared" si="460"/>
        <v>12.15</v>
      </c>
      <c r="AF626" s="88">
        <f t="shared" ref="AF626:AF654" si="462">IF(AE626="DSP",0,AE626)</f>
        <v>12.15</v>
      </c>
      <c r="AG626" s="93">
        <f t="shared" ref="AG626:AG654" ca="1" si="463">RANK(AF626,$AF$3:$AF$651,0)</f>
        <v>170</v>
      </c>
      <c r="AH626" s="77">
        <f>IF(ISERROR(VLOOKUP(B626,'Notes Ecrit'!$A$2:$B$650,2,FALSE)),"ABI",(VLOOKUP(B626,'Notes Ecrit'!$A$2:$B$650,2,FALSE)))</f>
        <v>9.5</v>
      </c>
      <c r="AI626" s="88">
        <f t="shared" ref="AI626:AI654" si="464">IF(OR(AH626="ABI",AH626="VALIDÉ"),0,AH626)</f>
        <v>9.5</v>
      </c>
      <c r="AJ626" s="94">
        <f t="shared" ref="AJ626:AJ654" ca="1" si="465">RANK(AI626,$AI$3:$AI$651,0)</f>
        <v>38</v>
      </c>
      <c r="AK626" s="307">
        <f t="shared" ref="AK626:AK654" si="466">IF(AH626="ABI","DEF",IF(AE626="DSP",AH626,(AE626*0.5+AH626*0.5)))</f>
        <v>10.824999999999999</v>
      </c>
    </row>
    <row r="627" spans="1:42" s="198" customFormat="1" ht="16.5" customHeight="1" thickBot="1" x14ac:dyDescent="0.3">
      <c r="A627" s="266" t="s">
        <v>1026</v>
      </c>
      <c r="B627" s="233">
        <v>21902472</v>
      </c>
      <c r="C627" s="253" t="s">
        <v>59</v>
      </c>
      <c r="D627" s="234" t="s">
        <v>141</v>
      </c>
      <c r="E627" s="356">
        <v>22</v>
      </c>
      <c r="F627" s="357">
        <f t="shared" si="444"/>
        <v>20.5</v>
      </c>
      <c r="G627" s="185">
        <f t="shared" si="445"/>
        <v>19</v>
      </c>
      <c r="H627" s="86">
        <f t="shared" si="446"/>
        <v>19</v>
      </c>
      <c r="I627" s="356">
        <v>3.14</v>
      </c>
      <c r="J627" s="185">
        <f t="shared" si="447"/>
        <v>18</v>
      </c>
      <c r="K627" s="356">
        <v>6.47</v>
      </c>
      <c r="L627" s="185">
        <f t="shared" si="448"/>
        <v>14</v>
      </c>
      <c r="M627" s="86">
        <f t="shared" si="449"/>
        <v>16</v>
      </c>
      <c r="N627" s="356">
        <v>73</v>
      </c>
      <c r="O627" s="358">
        <v>64</v>
      </c>
      <c r="P627" s="359">
        <f t="shared" si="461"/>
        <v>1.140625</v>
      </c>
      <c r="Q627" s="185">
        <f t="shared" si="451"/>
        <v>6</v>
      </c>
      <c r="R627" s="356">
        <v>46.4</v>
      </c>
      <c r="S627" s="185">
        <f t="shared" si="452"/>
        <v>4.5</v>
      </c>
      <c r="T627" s="86">
        <f t="shared" si="453"/>
        <v>10.5</v>
      </c>
      <c r="U627" s="187">
        <v>24.97</v>
      </c>
      <c r="V627" s="185">
        <f t="shared" si="454"/>
        <v>5.5</v>
      </c>
      <c r="W627" s="356">
        <v>-20</v>
      </c>
      <c r="X627" s="185">
        <f t="shared" si="455"/>
        <v>0</v>
      </c>
      <c r="Y627" s="356">
        <v>2</v>
      </c>
      <c r="Z627" s="185">
        <f t="shared" si="456"/>
        <v>4</v>
      </c>
      <c r="AA627" s="86">
        <f t="shared" si="457"/>
        <v>9.5</v>
      </c>
      <c r="AB627" s="360">
        <v>35.450000000000003</v>
      </c>
      <c r="AC627" s="185">
        <f t="shared" si="458"/>
        <v>13</v>
      </c>
      <c r="AD627" s="86">
        <f t="shared" si="459"/>
        <v>13</v>
      </c>
      <c r="AE627" s="87">
        <f t="shared" si="460"/>
        <v>13.6</v>
      </c>
      <c r="AF627" s="88">
        <f t="shared" si="462"/>
        <v>13.6</v>
      </c>
      <c r="AG627" s="93">
        <f t="shared" ca="1" si="463"/>
        <v>39</v>
      </c>
      <c r="AH627" s="77">
        <f>IF(ISERROR(VLOOKUP(B627,'Notes Ecrit'!$A$2:$B$650,2,FALSE)),"ABI",(VLOOKUP(B627,'Notes Ecrit'!$A$2:$B$650,2,FALSE)))</f>
        <v>7.5</v>
      </c>
      <c r="AI627" s="88">
        <f t="shared" si="464"/>
        <v>7.5</v>
      </c>
      <c r="AJ627" s="94">
        <f t="shared" ca="1" si="465"/>
        <v>137</v>
      </c>
      <c r="AK627" s="307">
        <f t="shared" si="466"/>
        <v>10.55</v>
      </c>
    </row>
    <row r="628" spans="1:42" s="198" customFormat="1" ht="16.5" customHeight="1" thickBot="1" x14ac:dyDescent="0.3">
      <c r="A628" s="266" t="s">
        <v>74</v>
      </c>
      <c r="B628" s="233">
        <v>21910946</v>
      </c>
      <c r="C628" s="253" t="s">
        <v>1007</v>
      </c>
      <c r="D628" s="234" t="s">
        <v>103</v>
      </c>
      <c r="E628" s="356">
        <v>11</v>
      </c>
      <c r="F628" s="357">
        <f t="shared" si="444"/>
        <v>15</v>
      </c>
      <c r="G628" s="185">
        <f t="shared" si="445"/>
        <v>11</v>
      </c>
      <c r="H628" s="86">
        <f t="shared" si="446"/>
        <v>11</v>
      </c>
      <c r="I628" s="356">
        <v>3.85</v>
      </c>
      <c r="J628" s="185">
        <f t="shared" si="447"/>
        <v>11</v>
      </c>
      <c r="K628" s="356">
        <v>8.58</v>
      </c>
      <c r="L628" s="185">
        <f t="shared" si="448"/>
        <v>5</v>
      </c>
      <c r="M628" s="86">
        <f t="shared" si="449"/>
        <v>8</v>
      </c>
      <c r="N628" s="356">
        <v>41</v>
      </c>
      <c r="O628" s="358">
        <v>65</v>
      </c>
      <c r="P628" s="359">
        <f t="shared" si="461"/>
        <v>0.63076923076923075</v>
      </c>
      <c r="Q628" s="185">
        <f t="shared" si="451"/>
        <v>6</v>
      </c>
      <c r="R628" s="356">
        <v>27.3</v>
      </c>
      <c r="S628" s="185">
        <f t="shared" si="452"/>
        <v>4</v>
      </c>
      <c r="T628" s="86">
        <f t="shared" si="453"/>
        <v>10</v>
      </c>
      <c r="U628" s="381">
        <v>26.23</v>
      </c>
      <c r="V628" s="185">
        <f t="shared" si="454"/>
        <v>5.75</v>
      </c>
      <c r="W628" s="356">
        <v>6</v>
      </c>
      <c r="X628" s="185">
        <f t="shared" si="455"/>
        <v>3.5</v>
      </c>
      <c r="Y628" s="356">
        <v>1</v>
      </c>
      <c r="Z628" s="185">
        <f t="shared" si="456"/>
        <v>4.5</v>
      </c>
      <c r="AA628" s="86">
        <f t="shared" si="457"/>
        <v>13.75</v>
      </c>
      <c r="AB628" s="360">
        <v>32.08</v>
      </c>
      <c r="AC628" s="185">
        <f t="shared" si="458"/>
        <v>18</v>
      </c>
      <c r="AD628" s="86">
        <f t="shared" si="459"/>
        <v>18</v>
      </c>
      <c r="AE628" s="87">
        <f t="shared" si="460"/>
        <v>12.15</v>
      </c>
      <c r="AF628" s="88">
        <f t="shared" si="462"/>
        <v>12.15</v>
      </c>
      <c r="AG628" s="93">
        <f t="shared" ca="1" si="463"/>
        <v>170</v>
      </c>
      <c r="AH628" s="77">
        <f>IF(ISERROR(VLOOKUP(B628,'Notes Ecrit'!$A$2:$B$650,2,FALSE)),"ABI",(VLOOKUP(B628,'Notes Ecrit'!$A$2:$B$650,2,FALSE)))</f>
        <v>9</v>
      </c>
      <c r="AI628" s="88">
        <f t="shared" si="464"/>
        <v>9</v>
      </c>
      <c r="AJ628" s="94">
        <f t="shared" ca="1" si="465"/>
        <v>58</v>
      </c>
      <c r="AK628" s="307">
        <f t="shared" si="466"/>
        <v>10.574999999999999</v>
      </c>
    </row>
    <row r="629" spans="1:42" s="198" customFormat="1" ht="16.5" hidden="1" customHeight="1" thickBot="1" x14ac:dyDescent="0.3">
      <c r="A629" s="266" t="s">
        <v>74</v>
      </c>
      <c r="B629" s="193">
        <v>21911695</v>
      </c>
      <c r="C629" s="208" t="s">
        <v>744</v>
      </c>
      <c r="D629" s="203" t="s">
        <v>197</v>
      </c>
      <c r="E629" s="356" t="s">
        <v>329</v>
      </c>
      <c r="F629" s="357" t="str">
        <f t="shared" si="444"/>
        <v>ABI</v>
      </c>
      <c r="G629" s="185">
        <f t="shared" si="445"/>
        <v>0</v>
      </c>
      <c r="H629" s="86">
        <f t="shared" si="446"/>
        <v>0</v>
      </c>
      <c r="I629" s="356" t="s">
        <v>329</v>
      </c>
      <c r="J629" s="185">
        <f t="shared" si="447"/>
        <v>0</v>
      </c>
      <c r="K629" s="356" t="s">
        <v>329</v>
      </c>
      <c r="L629" s="185">
        <f t="shared" si="448"/>
        <v>0</v>
      </c>
      <c r="M629" s="86">
        <f t="shared" si="449"/>
        <v>0</v>
      </c>
      <c r="N629" s="356" t="s">
        <v>329</v>
      </c>
      <c r="O629" s="358"/>
      <c r="P629" s="359">
        <f t="shared" si="461"/>
        <v>0</v>
      </c>
      <c r="Q629" s="185">
        <f t="shared" si="451"/>
        <v>0</v>
      </c>
      <c r="R629" s="356" t="s">
        <v>329</v>
      </c>
      <c r="S629" s="185">
        <f t="shared" si="452"/>
        <v>0</v>
      </c>
      <c r="T629" s="86">
        <f t="shared" si="453"/>
        <v>0</v>
      </c>
      <c r="U629" s="187" t="s">
        <v>329</v>
      </c>
      <c r="V629" s="185">
        <f t="shared" si="454"/>
        <v>0</v>
      </c>
      <c r="W629" s="356" t="s">
        <v>329</v>
      </c>
      <c r="X629" s="185">
        <f t="shared" si="455"/>
        <v>0</v>
      </c>
      <c r="Y629" s="356" t="s">
        <v>329</v>
      </c>
      <c r="Z629" s="185">
        <f t="shared" si="456"/>
        <v>0</v>
      </c>
      <c r="AA629" s="86">
        <f t="shared" si="457"/>
        <v>0</v>
      </c>
      <c r="AB629" s="360" t="s">
        <v>329</v>
      </c>
      <c r="AC629" s="185">
        <f t="shared" si="458"/>
        <v>0</v>
      </c>
      <c r="AD629" s="86">
        <f t="shared" si="459"/>
        <v>0</v>
      </c>
      <c r="AE629" s="87">
        <f t="shared" si="460"/>
        <v>0</v>
      </c>
      <c r="AF629" s="88">
        <f t="shared" si="462"/>
        <v>0</v>
      </c>
      <c r="AG629" s="93">
        <f t="shared" ca="1" si="463"/>
        <v>584</v>
      </c>
      <c r="AH629" s="77" t="str">
        <f>IF(ISERROR(VLOOKUP(B629,'Notes Ecrit'!$A$2:$B$650,2,FALSE)),"ABI",(VLOOKUP(B629,'Notes Ecrit'!$A$2:$B$650,2,FALSE)))</f>
        <v>ABI</v>
      </c>
      <c r="AI629" s="88">
        <f t="shared" si="464"/>
        <v>0</v>
      </c>
      <c r="AJ629" s="94">
        <f t="shared" ca="1" si="465"/>
        <v>591</v>
      </c>
      <c r="AK629" s="307" t="str">
        <f t="shared" si="466"/>
        <v>DEF</v>
      </c>
    </row>
    <row r="630" spans="1:42" s="198" customFormat="1" ht="16.5" customHeight="1" thickBot="1" x14ac:dyDescent="0.3">
      <c r="A630" s="266" t="s">
        <v>1026</v>
      </c>
      <c r="B630" s="233">
        <v>21912607</v>
      </c>
      <c r="C630" s="253" t="s">
        <v>1007</v>
      </c>
      <c r="D630" s="234" t="s">
        <v>29</v>
      </c>
      <c r="E630" s="356">
        <v>21</v>
      </c>
      <c r="F630" s="357">
        <f t="shared" si="444"/>
        <v>20</v>
      </c>
      <c r="G630" s="185">
        <f t="shared" si="445"/>
        <v>18</v>
      </c>
      <c r="H630" s="86">
        <f t="shared" si="446"/>
        <v>18</v>
      </c>
      <c r="I630" s="356">
        <v>3.07</v>
      </c>
      <c r="J630" s="185">
        <f t="shared" si="447"/>
        <v>19</v>
      </c>
      <c r="K630" s="356">
        <v>6.61</v>
      </c>
      <c r="L630" s="185">
        <f t="shared" si="448"/>
        <v>13</v>
      </c>
      <c r="M630" s="86">
        <f t="shared" si="449"/>
        <v>16</v>
      </c>
      <c r="N630" s="356">
        <v>46</v>
      </c>
      <c r="O630" s="358">
        <v>67</v>
      </c>
      <c r="P630" s="359">
        <f t="shared" si="461"/>
        <v>0.68656716417910446</v>
      </c>
      <c r="Q630" s="185">
        <f t="shared" si="451"/>
        <v>3.5</v>
      </c>
      <c r="R630" s="356">
        <v>45.9</v>
      </c>
      <c r="S630" s="185">
        <f t="shared" si="452"/>
        <v>4.5</v>
      </c>
      <c r="T630" s="86">
        <f t="shared" si="453"/>
        <v>8</v>
      </c>
      <c r="U630" s="381">
        <v>25.16</v>
      </c>
      <c r="V630" s="185">
        <f t="shared" si="454"/>
        <v>5.25</v>
      </c>
      <c r="W630" s="356">
        <v>2</v>
      </c>
      <c r="X630" s="185">
        <f t="shared" si="455"/>
        <v>3</v>
      </c>
      <c r="Y630" s="356">
        <v>9</v>
      </c>
      <c r="Z630" s="185">
        <f t="shared" si="456"/>
        <v>0.5</v>
      </c>
      <c r="AA630" s="86">
        <f t="shared" si="457"/>
        <v>8.75</v>
      </c>
      <c r="AB630" s="360">
        <v>37.72</v>
      </c>
      <c r="AC630" s="185">
        <f t="shared" si="458"/>
        <v>12</v>
      </c>
      <c r="AD630" s="86">
        <f t="shared" si="459"/>
        <v>12</v>
      </c>
      <c r="AE630" s="87">
        <f t="shared" si="460"/>
        <v>12.55</v>
      </c>
      <c r="AF630" s="88">
        <f t="shared" si="462"/>
        <v>12.55</v>
      </c>
      <c r="AG630" s="93">
        <f t="shared" ca="1" si="463"/>
        <v>125</v>
      </c>
      <c r="AH630" s="77">
        <f>IF(ISERROR(VLOOKUP(B630,'Notes Ecrit'!$A$2:$B$650,2,FALSE)),"ABI",(VLOOKUP(B630,'Notes Ecrit'!$A$2:$B$650,2,FALSE)))</f>
        <v>7.5</v>
      </c>
      <c r="AI630" s="88">
        <f t="shared" si="464"/>
        <v>7.5</v>
      </c>
      <c r="AJ630" s="94">
        <f t="shared" ca="1" si="465"/>
        <v>137</v>
      </c>
      <c r="AK630" s="307">
        <f t="shared" si="466"/>
        <v>10.025</v>
      </c>
    </row>
    <row r="631" spans="1:42" s="198" customFormat="1" ht="16.5" hidden="1" customHeight="1" thickBot="1" x14ac:dyDescent="0.3">
      <c r="A631" s="266" t="s">
        <v>74</v>
      </c>
      <c r="B631" s="236">
        <v>21903471</v>
      </c>
      <c r="C631" s="237" t="s">
        <v>770</v>
      </c>
      <c r="D631" s="237" t="s">
        <v>771</v>
      </c>
      <c r="E631" s="356" t="s">
        <v>329</v>
      </c>
      <c r="F631" s="357" t="str">
        <f t="shared" si="444"/>
        <v>ABI</v>
      </c>
      <c r="G631" s="185">
        <f t="shared" si="445"/>
        <v>0</v>
      </c>
      <c r="H631" s="86">
        <f t="shared" si="446"/>
        <v>0</v>
      </c>
      <c r="I631" s="356" t="s">
        <v>329</v>
      </c>
      <c r="J631" s="185">
        <f t="shared" si="447"/>
        <v>0</v>
      </c>
      <c r="K631" s="356" t="s">
        <v>329</v>
      </c>
      <c r="L631" s="185">
        <f t="shared" si="448"/>
        <v>0</v>
      </c>
      <c r="M631" s="86">
        <f t="shared" si="449"/>
        <v>0</v>
      </c>
      <c r="N631" s="356" t="s">
        <v>329</v>
      </c>
      <c r="O631" s="358"/>
      <c r="P631" s="359">
        <f t="shared" si="461"/>
        <v>0</v>
      </c>
      <c r="Q631" s="185">
        <f t="shared" si="451"/>
        <v>0</v>
      </c>
      <c r="R631" s="356" t="s">
        <v>329</v>
      </c>
      <c r="S631" s="185">
        <f t="shared" si="452"/>
        <v>0</v>
      </c>
      <c r="T631" s="86">
        <f t="shared" si="453"/>
        <v>0</v>
      </c>
      <c r="U631" s="187" t="s">
        <v>329</v>
      </c>
      <c r="V631" s="185">
        <f t="shared" si="454"/>
        <v>0</v>
      </c>
      <c r="W631" s="356" t="s">
        <v>329</v>
      </c>
      <c r="X631" s="185">
        <f t="shared" si="455"/>
        <v>0</v>
      </c>
      <c r="Y631" s="356" t="s">
        <v>329</v>
      </c>
      <c r="Z631" s="185">
        <f t="shared" si="456"/>
        <v>0</v>
      </c>
      <c r="AA631" s="86">
        <f t="shared" si="457"/>
        <v>0</v>
      </c>
      <c r="AB631" s="360" t="s">
        <v>329</v>
      </c>
      <c r="AC631" s="185">
        <f t="shared" si="458"/>
        <v>0</v>
      </c>
      <c r="AD631" s="86">
        <f t="shared" si="459"/>
        <v>0</v>
      </c>
      <c r="AE631" s="87">
        <f t="shared" si="460"/>
        <v>0</v>
      </c>
      <c r="AF631" s="88">
        <f t="shared" si="462"/>
        <v>0</v>
      </c>
      <c r="AG631" s="93">
        <f t="shared" ca="1" si="463"/>
        <v>584</v>
      </c>
      <c r="AH631" s="77" t="str">
        <f>IF(ISERROR(VLOOKUP(B631,'Notes Ecrit'!$A$2:$B$650,2,FALSE)),"ABI",(VLOOKUP(B631,'Notes Ecrit'!$A$2:$B$650,2,FALSE)))</f>
        <v>ABI</v>
      </c>
      <c r="AI631" s="88">
        <f t="shared" si="464"/>
        <v>0</v>
      </c>
      <c r="AJ631" s="94">
        <f t="shared" ca="1" si="465"/>
        <v>591</v>
      </c>
      <c r="AK631" s="307" t="str">
        <f t="shared" si="466"/>
        <v>DEF</v>
      </c>
    </row>
    <row r="632" spans="1:42" s="198" customFormat="1" ht="16.5" customHeight="1" thickBot="1" x14ac:dyDescent="0.3">
      <c r="A632" s="266" t="s">
        <v>1026</v>
      </c>
      <c r="B632" s="233">
        <v>21911104</v>
      </c>
      <c r="C632" s="253" t="s">
        <v>1007</v>
      </c>
      <c r="D632" s="234" t="s">
        <v>207</v>
      </c>
      <c r="E632" s="356">
        <v>16</v>
      </c>
      <c r="F632" s="357">
        <f t="shared" si="444"/>
        <v>17.5</v>
      </c>
      <c r="G632" s="185">
        <f t="shared" si="445"/>
        <v>13</v>
      </c>
      <c r="H632" s="86">
        <f t="shared" si="446"/>
        <v>13</v>
      </c>
      <c r="I632" s="356">
        <v>2.96</v>
      </c>
      <c r="J632" s="185">
        <f t="shared" si="447"/>
        <v>20</v>
      </c>
      <c r="K632" s="356">
        <v>6.26</v>
      </c>
      <c r="L632" s="185">
        <f t="shared" si="448"/>
        <v>15</v>
      </c>
      <c r="M632" s="86">
        <f t="shared" si="449"/>
        <v>17.5</v>
      </c>
      <c r="N632" s="356">
        <v>75</v>
      </c>
      <c r="O632" s="358">
        <v>71</v>
      </c>
      <c r="P632" s="359">
        <f t="shared" si="461"/>
        <v>1.056338028169014</v>
      </c>
      <c r="Q632" s="185">
        <f t="shared" si="451"/>
        <v>5.5</v>
      </c>
      <c r="R632" s="356">
        <v>56</v>
      </c>
      <c r="S632" s="185">
        <f t="shared" si="452"/>
        <v>7</v>
      </c>
      <c r="T632" s="86">
        <f t="shared" si="453"/>
        <v>12.5</v>
      </c>
      <c r="U632" s="381">
        <v>22.5</v>
      </c>
      <c r="V632" s="185">
        <f t="shared" si="454"/>
        <v>6.5</v>
      </c>
      <c r="W632" s="356">
        <v>-6</v>
      </c>
      <c r="X632" s="185">
        <f t="shared" si="455"/>
        <v>1.25</v>
      </c>
      <c r="Y632" s="356">
        <v>6</v>
      </c>
      <c r="Z632" s="185">
        <f t="shared" si="456"/>
        <v>2</v>
      </c>
      <c r="AA632" s="86">
        <f t="shared" si="457"/>
        <v>9.75</v>
      </c>
      <c r="AB632" s="360">
        <v>35.700000000000003</v>
      </c>
      <c r="AC632" s="185">
        <f t="shared" si="458"/>
        <v>13</v>
      </c>
      <c r="AD632" s="86">
        <f t="shared" si="459"/>
        <v>13</v>
      </c>
      <c r="AE632" s="87">
        <f t="shared" si="460"/>
        <v>13.15</v>
      </c>
      <c r="AF632" s="88">
        <f t="shared" si="462"/>
        <v>13.15</v>
      </c>
      <c r="AG632" s="93">
        <f t="shared" ca="1" si="463"/>
        <v>71</v>
      </c>
      <c r="AH632" s="77">
        <f>IF(ISERROR(VLOOKUP(B632,'Notes Ecrit'!$A$2:$B$650,2,FALSE)),"ABI",(VLOOKUP(B632,'Notes Ecrit'!$A$2:$B$650,2,FALSE)))</f>
        <v>4</v>
      </c>
      <c r="AI632" s="88">
        <f t="shared" si="464"/>
        <v>4</v>
      </c>
      <c r="AJ632" s="94">
        <f t="shared" ca="1" si="465"/>
        <v>489</v>
      </c>
      <c r="AK632" s="307">
        <f t="shared" si="466"/>
        <v>8.5749999999999993</v>
      </c>
    </row>
    <row r="633" spans="1:42" s="198" customFormat="1" ht="16.5" customHeight="1" thickBot="1" x14ac:dyDescent="0.3">
      <c r="A633" s="266" t="s">
        <v>1026</v>
      </c>
      <c r="B633" s="233">
        <v>21907437</v>
      </c>
      <c r="C633" s="253" t="s">
        <v>75</v>
      </c>
      <c r="D633" s="234" t="s">
        <v>284</v>
      </c>
      <c r="E633" s="356">
        <v>15</v>
      </c>
      <c r="F633" s="357">
        <f t="shared" si="444"/>
        <v>17</v>
      </c>
      <c r="G633" s="185">
        <f t="shared" si="445"/>
        <v>12</v>
      </c>
      <c r="H633" s="86">
        <f t="shared" si="446"/>
        <v>12</v>
      </c>
      <c r="I633" s="356">
        <v>3.16</v>
      </c>
      <c r="J633" s="185">
        <f t="shared" si="447"/>
        <v>18</v>
      </c>
      <c r="K633" s="356">
        <v>6.73</v>
      </c>
      <c r="L633" s="185">
        <f t="shared" si="448"/>
        <v>12</v>
      </c>
      <c r="M633" s="86">
        <f t="shared" si="449"/>
        <v>15</v>
      </c>
      <c r="N633" s="356">
        <v>52</v>
      </c>
      <c r="O633" s="358">
        <v>69</v>
      </c>
      <c r="P633" s="359">
        <f t="shared" si="461"/>
        <v>0.75362318840579712</v>
      </c>
      <c r="Q633" s="185">
        <f t="shared" si="451"/>
        <v>4</v>
      </c>
      <c r="R633" s="356">
        <v>43</v>
      </c>
      <c r="S633" s="185">
        <f t="shared" si="452"/>
        <v>4</v>
      </c>
      <c r="T633" s="86">
        <f t="shared" si="453"/>
        <v>8</v>
      </c>
      <c r="U633" s="381">
        <v>25.03</v>
      </c>
      <c r="V633" s="185">
        <f t="shared" si="454"/>
        <v>5.25</v>
      </c>
      <c r="W633" s="541">
        <v>-18</v>
      </c>
      <c r="X633" s="185">
        <f t="shared" si="455"/>
        <v>0</v>
      </c>
      <c r="Y633" s="356">
        <v>7</v>
      </c>
      <c r="Z633" s="185">
        <f t="shared" si="456"/>
        <v>1.5</v>
      </c>
      <c r="AA633" s="86">
        <f t="shared" si="457"/>
        <v>6.75</v>
      </c>
      <c r="AB633" s="360">
        <v>37.42</v>
      </c>
      <c r="AC633" s="185">
        <f t="shared" si="458"/>
        <v>12</v>
      </c>
      <c r="AD633" s="86">
        <f t="shared" si="459"/>
        <v>12</v>
      </c>
      <c r="AE633" s="87">
        <f t="shared" si="460"/>
        <v>10.75</v>
      </c>
      <c r="AF633" s="88">
        <f t="shared" si="462"/>
        <v>10.75</v>
      </c>
      <c r="AG633" s="93">
        <f t="shared" ca="1" si="463"/>
        <v>354</v>
      </c>
      <c r="AH633" s="77">
        <f>IF(ISERROR(VLOOKUP(B633,'Notes Ecrit'!$A$2:$B$650,2,FALSE)),"ABI",(VLOOKUP(B633,'Notes Ecrit'!$A$2:$B$650,2,FALSE)))</f>
        <v>6</v>
      </c>
      <c r="AI633" s="88">
        <f t="shared" si="464"/>
        <v>6</v>
      </c>
      <c r="AJ633" s="94">
        <f t="shared" ca="1" si="465"/>
        <v>288</v>
      </c>
      <c r="AK633" s="307">
        <f t="shared" si="466"/>
        <v>8.375</v>
      </c>
    </row>
    <row r="634" spans="1:42" s="198" customFormat="1" ht="16.5" customHeight="1" thickBot="1" x14ac:dyDescent="0.3">
      <c r="A634" s="266" t="s">
        <v>1026</v>
      </c>
      <c r="B634" s="233">
        <v>21911245</v>
      </c>
      <c r="C634" s="253" t="s">
        <v>75</v>
      </c>
      <c r="D634" s="234" t="s">
        <v>1008</v>
      </c>
      <c r="E634" s="356">
        <v>13</v>
      </c>
      <c r="F634" s="357">
        <f t="shared" si="444"/>
        <v>16</v>
      </c>
      <c r="G634" s="185">
        <f t="shared" si="445"/>
        <v>10</v>
      </c>
      <c r="H634" s="86">
        <f t="shared" si="446"/>
        <v>10</v>
      </c>
      <c r="I634" s="356">
        <v>3.53</v>
      </c>
      <c r="J634" s="185">
        <f t="shared" si="447"/>
        <v>11</v>
      </c>
      <c r="K634" s="356">
        <v>7.59</v>
      </c>
      <c r="L634" s="185">
        <f t="shared" si="448"/>
        <v>6</v>
      </c>
      <c r="M634" s="86">
        <f t="shared" si="449"/>
        <v>8.5</v>
      </c>
      <c r="N634" s="356">
        <v>65</v>
      </c>
      <c r="O634" s="358">
        <v>75</v>
      </c>
      <c r="P634" s="359">
        <f t="shared" si="461"/>
        <v>0.8666666666666667</v>
      </c>
      <c r="Q634" s="185">
        <f t="shared" si="451"/>
        <v>4.5</v>
      </c>
      <c r="R634" s="356">
        <v>33.700000000000003</v>
      </c>
      <c r="S634" s="185">
        <f t="shared" si="452"/>
        <v>1.5</v>
      </c>
      <c r="T634" s="86">
        <f t="shared" si="453"/>
        <v>6</v>
      </c>
      <c r="U634" s="381">
        <v>29.4</v>
      </c>
      <c r="V634" s="185">
        <f t="shared" si="454"/>
        <v>3.25</v>
      </c>
      <c r="W634" s="356">
        <v>0</v>
      </c>
      <c r="X634" s="185">
        <f t="shared" si="455"/>
        <v>2.5</v>
      </c>
      <c r="Y634" s="356">
        <v>6</v>
      </c>
      <c r="Z634" s="185">
        <f t="shared" si="456"/>
        <v>2</v>
      </c>
      <c r="AA634" s="86">
        <f t="shared" si="457"/>
        <v>7.75</v>
      </c>
      <c r="AB634" s="360">
        <v>29.75</v>
      </c>
      <c r="AC634" s="185">
        <f t="shared" si="458"/>
        <v>17</v>
      </c>
      <c r="AD634" s="86">
        <f t="shared" si="459"/>
        <v>17</v>
      </c>
      <c r="AE634" s="87">
        <f t="shared" si="460"/>
        <v>9.85</v>
      </c>
      <c r="AF634" s="88">
        <f t="shared" si="462"/>
        <v>9.85</v>
      </c>
      <c r="AG634" s="93">
        <f t="shared" ca="1" si="463"/>
        <v>438</v>
      </c>
      <c r="AH634" s="77">
        <f>IF(ISERROR(VLOOKUP(B634,'Notes Ecrit'!$A$2:$B$650,2,FALSE)),"ABI",(VLOOKUP(B634,'Notes Ecrit'!$A$2:$B$650,2,FALSE)))</f>
        <v>4</v>
      </c>
      <c r="AI634" s="88">
        <f t="shared" si="464"/>
        <v>4</v>
      </c>
      <c r="AJ634" s="94">
        <f t="shared" ca="1" si="465"/>
        <v>489</v>
      </c>
      <c r="AK634" s="307">
        <f t="shared" si="466"/>
        <v>6.9249999999999998</v>
      </c>
    </row>
    <row r="635" spans="1:42" s="198" customFormat="1" ht="16.5" hidden="1" customHeight="1" thickBot="1" x14ac:dyDescent="0.3">
      <c r="A635" s="266" t="s">
        <v>74</v>
      </c>
      <c r="B635" s="236">
        <v>21912893</v>
      </c>
      <c r="C635" s="238" t="s">
        <v>809</v>
      </c>
      <c r="D635" s="237" t="s">
        <v>206</v>
      </c>
      <c r="E635" s="356" t="s">
        <v>329</v>
      </c>
      <c r="F635" s="357" t="str">
        <f t="shared" si="444"/>
        <v>ABI</v>
      </c>
      <c r="G635" s="185">
        <f t="shared" si="445"/>
        <v>0</v>
      </c>
      <c r="H635" s="86">
        <f t="shared" si="446"/>
        <v>0</v>
      </c>
      <c r="I635" s="356" t="s">
        <v>329</v>
      </c>
      <c r="J635" s="185">
        <f t="shared" si="447"/>
        <v>0</v>
      </c>
      <c r="K635" s="356" t="s">
        <v>329</v>
      </c>
      <c r="L635" s="185">
        <f t="shared" si="448"/>
        <v>0</v>
      </c>
      <c r="M635" s="86">
        <f t="shared" si="449"/>
        <v>0</v>
      </c>
      <c r="N635" s="356" t="s">
        <v>329</v>
      </c>
      <c r="O635" s="358"/>
      <c r="P635" s="359">
        <f t="shared" si="461"/>
        <v>0</v>
      </c>
      <c r="Q635" s="185">
        <f t="shared" si="451"/>
        <v>0</v>
      </c>
      <c r="R635" s="356" t="s">
        <v>329</v>
      </c>
      <c r="S635" s="185">
        <f t="shared" si="452"/>
        <v>0</v>
      </c>
      <c r="T635" s="86">
        <f t="shared" si="453"/>
        <v>0</v>
      </c>
      <c r="U635" s="187" t="s">
        <v>329</v>
      </c>
      <c r="V635" s="185">
        <f t="shared" si="454"/>
        <v>0</v>
      </c>
      <c r="W635" s="356" t="s">
        <v>329</v>
      </c>
      <c r="X635" s="185">
        <f t="shared" si="455"/>
        <v>0</v>
      </c>
      <c r="Y635" s="356" t="s">
        <v>329</v>
      </c>
      <c r="Z635" s="185">
        <f t="shared" si="456"/>
        <v>0</v>
      </c>
      <c r="AA635" s="86">
        <f t="shared" si="457"/>
        <v>0</v>
      </c>
      <c r="AB635" s="360" t="s">
        <v>329</v>
      </c>
      <c r="AC635" s="185">
        <f t="shared" si="458"/>
        <v>0</v>
      </c>
      <c r="AD635" s="86">
        <f t="shared" si="459"/>
        <v>0</v>
      </c>
      <c r="AE635" s="87">
        <f t="shared" si="460"/>
        <v>0</v>
      </c>
      <c r="AF635" s="88">
        <f t="shared" si="462"/>
        <v>0</v>
      </c>
      <c r="AG635" s="93">
        <f t="shared" ca="1" si="463"/>
        <v>584</v>
      </c>
      <c r="AH635" s="77" t="str">
        <f>IF(ISERROR(VLOOKUP(B635,'Notes Ecrit'!$A$2:$B$650,2,FALSE)),"ABI",(VLOOKUP(B635,'Notes Ecrit'!$A$2:$B$650,2,FALSE)))</f>
        <v>ABI</v>
      </c>
      <c r="AI635" s="88">
        <f t="shared" si="464"/>
        <v>0</v>
      </c>
      <c r="AJ635" s="94">
        <f t="shared" ca="1" si="465"/>
        <v>591</v>
      </c>
      <c r="AK635" s="307" t="str">
        <f t="shared" si="466"/>
        <v>DEF</v>
      </c>
    </row>
    <row r="636" spans="1:42" s="198" customFormat="1" ht="16.5" customHeight="1" thickBot="1" x14ac:dyDescent="0.3">
      <c r="A636" s="266" t="s">
        <v>1026</v>
      </c>
      <c r="B636" s="233">
        <v>21811587</v>
      </c>
      <c r="C636" s="253" t="s">
        <v>60</v>
      </c>
      <c r="D636" s="234" t="s">
        <v>212</v>
      </c>
      <c r="E636" s="356">
        <v>14</v>
      </c>
      <c r="F636" s="357">
        <f t="shared" si="444"/>
        <v>16.5</v>
      </c>
      <c r="G636" s="185">
        <f t="shared" si="445"/>
        <v>11</v>
      </c>
      <c r="H636" s="86">
        <f t="shared" si="446"/>
        <v>11</v>
      </c>
      <c r="I636" s="356">
        <v>3.08</v>
      </c>
      <c r="J636" s="185">
        <f t="shared" si="447"/>
        <v>19</v>
      </c>
      <c r="K636" s="356">
        <v>6.5</v>
      </c>
      <c r="L636" s="185">
        <f t="shared" si="448"/>
        <v>13</v>
      </c>
      <c r="M636" s="86">
        <f t="shared" si="449"/>
        <v>16</v>
      </c>
      <c r="N636" s="356">
        <v>45</v>
      </c>
      <c r="O636" s="358">
        <v>74</v>
      </c>
      <c r="P636" s="359">
        <f t="shared" si="461"/>
        <v>0.60810810810810811</v>
      </c>
      <c r="Q636" s="185">
        <f t="shared" si="451"/>
        <v>3.5</v>
      </c>
      <c r="R636" s="356">
        <v>36.299999999999997</v>
      </c>
      <c r="S636" s="185">
        <f t="shared" si="452"/>
        <v>2</v>
      </c>
      <c r="T636" s="86">
        <f t="shared" si="453"/>
        <v>5.5</v>
      </c>
      <c r="U636" s="187">
        <v>31.83</v>
      </c>
      <c r="V636" s="185">
        <f t="shared" si="454"/>
        <v>2</v>
      </c>
      <c r="W636" s="356">
        <v>-23</v>
      </c>
      <c r="X636" s="185">
        <f t="shared" si="455"/>
        <v>0</v>
      </c>
      <c r="Y636" s="356">
        <v>10</v>
      </c>
      <c r="Z636" s="185">
        <f t="shared" si="456"/>
        <v>0</v>
      </c>
      <c r="AA636" s="86">
        <f t="shared" si="457"/>
        <v>2</v>
      </c>
      <c r="AB636" s="360">
        <v>38.950000000000003</v>
      </c>
      <c r="AC636" s="185">
        <f t="shared" si="458"/>
        <v>11</v>
      </c>
      <c r="AD636" s="86">
        <f t="shared" si="459"/>
        <v>11</v>
      </c>
      <c r="AE636" s="87">
        <f t="shared" si="460"/>
        <v>9.1</v>
      </c>
      <c r="AF636" s="88">
        <f t="shared" si="462"/>
        <v>9.1</v>
      </c>
      <c r="AG636" s="93">
        <f t="shared" ca="1" si="463"/>
        <v>493</v>
      </c>
      <c r="AH636" s="77">
        <f>IF(ISERROR(VLOOKUP(B636,'Notes Ecrit'!$A$2:$B$650,2,FALSE)),"ABI",(VLOOKUP(B636,'Notes Ecrit'!$A$2:$B$650,2,FALSE)))</f>
        <v>6</v>
      </c>
      <c r="AI636" s="88">
        <f t="shared" si="464"/>
        <v>6</v>
      </c>
      <c r="AJ636" s="94">
        <f t="shared" ca="1" si="465"/>
        <v>288</v>
      </c>
      <c r="AK636" s="307">
        <f t="shared" si="466"/>
        <v>7.55</v>
      </c>
    </row>
    <row r="637" spans="1:42" s="198" customFormat="1" ht="16.5" customHeight="1" thickBot="1" x14ac:dyDescent="0.3">
      <c r="A637" s="266" t="s">
        <v>1026</v>
      </c>
      <c r="B637" s="233">
        <v>21909931</v>
      </c>
      <c r="C637" s="253" t="s">
        <v>1010</v>
      </c>
      <c r="D637" s="234" t="s">
        <v>171</v>
      </c>
      <c r="E637" s="356">
        <v>15</v>
      </c>
      <c r="F637" s="357">
        <f t="shared" si="444"/>
        <v>17</v>
      </c>
      <c r="G637" s="185">
        <f t="shared" si="445"/>
        <v>12</v>
      </c>
      <c r="H637" s="86">
        <f t="shared" si="446"/>
        <v>12</v>
      </c>
      <c r="I637" s="356">
        <v>3.22</v>
      </c>
      <c r="J637" s="185">
        <f t="shared" si="447"/>
        <v>17</v>
      </c>
      <c r="K637" s="356">
        <v>6.9</v>
      </c>
      <c r="L637" s="185">
        <f t="shared" si="448"/>
        <v>10</v>
      </c>
      <c r="M637" s="86">
        <f t="shared" si="449"/>
        <v>13.5</v>
      </c>
      <c r="N637" s="356">
        <v>87</v>
      </c>
      <c r="O637" s="358">
        <v>90</v>
      </c>
      <c r="P637" s="359">
        <f t="shared" si="461"/>
        <v>0.96666666666666667</v>
      </c>
      <c r="Q637" s="185">
        <f t="shared" si="451"/>
        <v>5</v>
      </c>
      <c r="R637" s="356">
        <v>32.4</v>
      </c>
      <c r="S637" s="185">
        <f t="shared" si="452"/>
        <v>1</v>
      </c>
      <c r="T637" s="86">
        <f t="shared" si="453"/>
        <v>6</v>
      </c>
      <c r="U637" s="187">
        <v>26.84</v>
      </c>
      <c r="V637" s="185">
        <f t="shared" si="454"/>
        <v>4.5</v>
      </c>
      <c r="W637" s="356">
        <v>-26</v>
      </c>
      <c r="X637" s="185">
        <f t="shared" si="455"/>
        <v>0</v>
      </c>
      <c r="Y637" s="356">
        <v>5</v>
      </c>
      <c r="Z637" s="185">
        <f t="shared" si="456"/>
        <v>2.5</v>
      </c>
      <c r="AA637" s="86">
        <f t="shared" si="457"/>
        <v>7</v>
      </c>
      <c r="AB637" s="360">
        <v>38.26</v>
      </c>
      <c r="AC637" s="185">
        <f t="shared" si="458"/>
        <v>11</v>
      </c>
      <c r="AD637" s="86">
        <f t="shared" si="459"/>
        <v>11</v>
      </c>
      <c r="AE637" s="87">
        <f t="shared" si="460"/>
        <v>9.9</v>
      </c>
      <c r="AF637" s="88">
        <f t="shared" si="462"/>
        <v>9.9</v>
      </c>
      <c r="AG637" s="93">
        <f t="shared" ca="1" si="463"/>
        <v>435</v>
      </c>
      <c r="AH637" s="77">
        <f>IF(ISERROR(VLOOKUP(B637,'Notes Ecrit'!$A$2:$B$650,2,FALSE)),"ABI",(VLOOKUP(B637,'Notes Ecrit'!$A$2:$B$650,2,FALSE)))</f>
        <v>5.5</v>
      </c>
      <c r="AI637" s="88">
        <f t="shared" si="464"/>
        <v>5.5</v>
      </c>
      <c r="AJ637" s="94">
        <f t="shared" ca="1" si="465"/>
        <v>353</v>
      </c>
      <c r="AK637" s="307">
        <f t="shared" si="466"/>
        <v>7.7</v>
      </c>
    </row>
    <row r="638" spans="1:42" s="198" customFormat="1" ht="16.5" hidden="1" customHeight="1" thickBot="1" x14ac:dyDescent="0.3">
      <c r="A638" s="266" t="s">
        <v>1026</v>
      </c>
      <c r="B638" s="233">
        <v>21911463</v>
      </c>
      <c r="C638" s="253" t="s">
        <v>1009</v>
      </c>
      <c r="D638" s="234" t="s">
        <v>141</v>
      </c>
      <c r="E638" s="356" t="s">
        <v>329</v>
      </c>
      <c r="F638" s="357" t="str">
        <f t="shared" si="444"/>
        <v>ABI</v>
      </c>
      <c r="G638" s="185">
        <f t="shared" si="445"/>
        <v>0</v>
      </c>
      <c r="H638" s="86">
        <f t="shared" si="446"/>
        <v>0</v>
      </c>
      <c r="I638" s="356" t="s">
        <v>329</v>
      </c>
      <c r="J638" s="185">
        <f t="shared" si="447"/>
        <v>0</v>
      </c>
      <c r="K638" s="356" t="s">
        <v>329</v>
      </c>
      <c r="L638" s="185">
        <f t="shared" si="448"/>
        <v>0</v>
      </c>
      <c r="M638" s="86">
        <f t="shared" si="449"/>
        <v>0</v>
      </c>
      <c r="N638" s="356" t="s">
        <v>329</v>
      </c>
      <c r="O638" s="358"/>
      <c r="P638" s="359">
        <f t="shared" si="461"/>
        <v>0</v>
      </c>
      <c r="Q638" s="185">
        <f t="shared" si="451"/>
        <v>0</v>
      </c>
      <c r="R638" s="356" t="s">
        <v>329</v>
      </c>
      <c r="S638" s="185">
        <f t="shared" si="452"/>
        <v>0</v>
      </c>
      <c r="T638" s="86">
        <f t="shared" si="453"/>
        <v>0</v>
      </c>
      <c r="U638" s="187" t="s">
        <v>329</v>
      </c>
      <c r="V638" s="185">
        <f t="shared" si="454"/>
        <v>0</v>
      </c>
      <c r="W638" s="356" t="s">
        <v>329</v>
      </c>
      <c r="X638" s="185">
        <f t="shared" si="455"/>
        <v>0</v>
      </c>
      <c r="Y638" s="356" t="s">
        <v>329</v>
      </c>
      <c r="Z638" s="185">
        <f t="shared" si="456"/>
        <v>0</v>
      </c>
      <c r="AA638" s="86">
        <f t="shared" si="457"/>
        <v>0</v>
      </c>
      <c r="AB638" s="360" t="s">
        <v>329</v>
      </c>
      <c r="AC638" s="185">
        <f t="shared" si="458"/>
        <v>0</v>
      </c>
      <c r="AD638" s="86">
        <f t="shared" si="459"/>
        <v>0</v>
      </c>
      <c r="AE638" s="87">
        <f t="shared" si="460"/>
        <v>0</v>
      </c>
      <c r="AF638" s="88">
        <f t="shared" si="462"/>
        <v>0</v>
      </c>
      <c r="AG638" s="93">
        <f t="shared" ca="1" si="463"/>
        <v>584</v>
      </c>
      <c r="AH638" s="77" t="str">
        <f>IF(ISERROR(VLOOKUP(B638,'Notes Ecrit'!$A$2:$B$650,2,FALSE)),"ABI",(VLOOKUP(B638,'Notes Ecrit'!$A$2:$B$650,2,FALSE)))</f>
        <v>ABI</v>
      </c>
      <c r="AI638" s="88">
        <f t="shared" si="464"/>
        <v>0</v>
      </c>
      <c r="AJ638" s="94">
        <f t="shared" ca="1" si="465"/>
        <v>591</v>
      </c>
      <c r="AK638" s="307" t="str">
        <f t="shared" si="466"/>
        <v>DEF</v>
      </c>
    </row>
    <row r="639" spans="1:42" s="198" customFormat="1" ht="16.5" customHeight="1" thickBot="1" x14ac:dyDescent="0.3">
      <c r="A639" s="266" t="s">
        <v>1026</v>
      </c>
      <c r="B639" s="233">
        <v>21903566</v>
      </c>
      <c r="C639" s="253" t="s">
        <v>61</v>
      </c>
      <c r="D639" s="234" t="s">
        <v>1011</v>
      </c>
      <c r="E639" s="356">
        <v>12</v>
      </c>
      <c r="F639" s="357">
        <f t="shared" si="444"/>
        <v>15.5</v>
      </c>
      <c r="G639" s="185">
        <f t="shared" si="445"/>
        <v>9</v>
      </c>
      <c r="H639" s="86">
        <f t="shared" si="446"/>
        <v>9</v>
      </c>
      <c r="I639" s="356">
        <v>3.27</v>
      </c>
      <c r="J639" s="185">
        <f t="shared" si="447"/>
        <v>16</v>
      </c>
      <c r="K639" s="356">
        <v>7.11</v>
      </c>
      <c r="L639" s="185">
        <f t="shared" si="448"/>
        <v>9</v>
      </c>
      <c r="M639" s="86">
        <f t="shared" si="449"/>
        <v>12.5</v>
      </c>
      <c r="N639" s="356">
        <v>41</v>
      </c>
      <c r="O639" s="358">
        <v>68</v>
      </c>
      <c r="P639" s="359">
        <f t="shared" si="461"/>
        <v>0.6029411764705882</v>
      </c>
      <c r="Q639" s="185">
        <f t="shared" si="451"/>
        <v>3.5</v>
      </c>
      <c r="R639" s="356">
        <v>39</v>
      </c>
      <c r="S639" s="185">
        <f t="shared" si="452"/>
        <v>3</v>
      </c>
      <c r="T639" s="86">
        <f t="shared" si="453"/>
        <v>6.5</v>
      </c>
      <c r="U639" s="187">
        <v>31.21</v>
      </c>
      <c r="V639" s="185">
        <f t="shared" si="454"/>
        <v>2.25</v>
      </c>
      <c r="W639" s="356">
        <v>-20</v>
      </c>
      <c r="X639" s="185">
        <f t="shared" si="455"/>
        <v>0</v>
      </c>
      <c r="Y639" s="356">
        <v>10</v>
      </c>
      <c r="Z639" s="185">
        <f t="shared" si="456"/>
        <v>0</v>
      </c>
      <c r="AA639" s="86">
        <f t="shared" si="457"/>
        <v>2.25</v>
      </c>
      <c r="AB639" s="360">
        <v>51.9</v>
      </c>
      <c r="AC639" s="185">
        <f t="shared" si="458"/>
        <v>4</v>
      </c>
      <c r="AD639" s="86">
        <f t="shared" si="459"/>
        <v>4</v>
      </c>
      <c r="AE639" s="87">
        <f t="shared" si="460"/>
        <v>6.85</v>
      </c>
      <c r="AF639" s="88">
        <f t="shared" si="462"/>
        <v>6.85</v>
      </c>
      <c r="AG639" s="93">
        <f t="shared" ca="1" si="463"/>
        <v>564</v>
      </c>
      <c r="AH639" s="77">
        <f>IF(ISERROR(VLOOKUP(B639,'Notes Ecrit'!$A$2:$B$650,2,FALSE)),"ABI",(VLOOKUP(B639,'Notes Ecrit'!$A$2:$B$650,2,FALSE)))</f>
        <v>6.5</v>
      </c>
      <c r="AI639" s="88">
        <f t="shared" si="464"/>
        <v>6.5</v>
      </c>
      <c r="AJ639" s="94">
        <f t="shared" ca="1" si="465"/>
        <v>238</v>
      </c>
      <c r="AK639" s="307">
        <f t="shared" si="466"/>
        <v>6.6749999999999998</v>
      </c>
    </row>
    <row r="640" spans="1:42" s="198" customFormat="1" ht="16.5" customHeight="1" thickBot="1" x14ac:dyDescent="0.3">
      <c r="A640" s="266" t="s">
        <v>74</v>
      </c>
      <c r="B640" s="233">
        <v>21911722</v>
      </c>
      <c r="C640" s="253" t="s">
        <v>1012</v>
      </c>
      <c r="D640" s="234" t="s">
        <v>255</v>
      </c>
      <c r="E640" s="356">
        <v>11</v>
      </c>
      <c r="F640" s="357">
        <f t="shared" si="444"/>
        <v>15</v>
      </c>
      <c r="G640" s="185">
        <f t="shared" si="445"/>
        <v>11</v>
      </c>
      <c r="H640" s="86">
        <f t="shared" si="446"/>
        <v>11</v>
      </c>
      <c r="I640" s="356">
        <v>3.8</v>
      </c>
      <c r="J640" s="185">
        <f t="shared" si="447"/>
        <v>11</v>
      </c>
      <c r="K640" s="356">
        <v>8.2100000000000009</v>
      </c>
      <c r="L640" s="185">
        <f t="shared" si="448"/>
        <v>7</v>
      </c>
      <c r="M640" s="86">
        <f t="shared" si="449"/>
        <v>9</v>
      </c>
      <c r="N640" s="356">
        <v>26</v>
      </c>
      <c r="O640" s="358">
        <v>55</v>
      </c>
      <c r="P640" s="359">
        <f t="shared" si="461"/>
        <v>0.47272727272727272</v>
      </c>
      <c r="Q640" s="185">
        <f t="shared" si="451"/>
        <v>4.5</v>
      </c>
      <c r="R640" s="356">
        <v>27.9</v>
      </c>
      <c r="S640" s="185">
        <f t="shared" si="452"/>
        <v>4</v>
      </c>
      <c r="T640" s="86">
        <f t="shared" si="453"/>
        <v>8.5</v>
      </c>
      <c r="U640" s="187">
        <v>26.06</v>
      </c>
      <c r="V640" s="185">
        <f t="shared" si="454"/>
        <v>5.75</v>
      </c>
      <c r="W640" s="356">
        <v>0</v>
      </c>
      <c r="X640" s="185">
        <f t="shared" si="455"/>
        <v>2.5</v>
      </c>
      <c r="Y640" s="356">
        <v>1</v>
      </c>
      <c r="Z640" s="185">
        <f t="shared" si="456"/>
        <v>4.5</v>
      </c>
      <c r="AA640" s="86">
        <f t="shared" si="457"/>
        <v>12.75</v>
      </c>
      <c r="AB640" s="360">
        <v>57.1</v>
      </c>
      <c r="AC640" s="185">
        <f t="shared" si="458"/>
        <v>6</v>
      </c>
      <c r="AD640" s="86">
        <f t="shared" si="459"/>
        <v>6</v>
      </c>
      <c r="AE640" s="87">
        <f t="shared" si="460"/>
        <v>9.4499999999999993</v>
      </c>
      <c r="AF640" s="88">
        <f t="shared" si="462"/>
        <v>9.4499999999999993</v>
      </c>
      <c r="AG640" s="93">
        <f t="shared" ca="1" si="463"/>
        <v>465</v>
      </c>
      <c r="AH640" s="77">
        <f>IF(ISERROR(VLOOKUP(B640,'Notes Ecrit'!$A$2:$B$650,2,FALSE)),"ABI",(VLOOKUP(B640,'Notes Ecrit'!$A$2:$B$650,2,FALSE)))</f>
        <v>7.5</v>
      </c>
      <c r="AI640" s="88">
        <f t="shared" si="464"/>
        <v>7.5</v>
      </c>
      <c r="AJ640" s="94">
        <f t="shared" ca="1" si="465"/>
        <v>137</v>
      </c>
      <c r="AK640" s="307">
        <f t="shared" si="466"/>
        <v>8.4749999999999996</v>
      </c>
    </row>
    <row r="641" spans="1:37" s="198" customFormat="1" ht="16.5" customHeight="1" thickBot="1" x14ac:dyDescent="0.3">
      <c r="A641" s="266" t="s">
        <v>1026</v>
      </c>
      <c r="B641" s="233">
        <v>21905413</v>
      </c>
      <c r="C641" s="253" t="s">
        <v>1013</v>
      </c>
      <c r="D641" s="234" t="s">
        <v>176</v>
      </c>
      <c r="E641" s="356">
        <v>20</v>
      </c>
      <c r="F641" s="357">
        <f t="shared" si="444"/>
        <v>19.5</v>
      </c>
      <c r="G641" s="185">
        <f t="shared" si="445"/>
        <v>17</v>
      </c>
      <c r="H641" s="86">
        <f t="shared" si="446"/>
        <v>17</v>
      </c>
      <c r="I641" s="356">
        <v>3.13</v>
      </c>
      <c r="J641" s="185">
        <f t="shared" si="447"/>
        <v>18</v>
      </c>
      <c r="K641" s="356">
        <v>6.07</v>
      </c>
      <c r="L641" s="185">
        <f t="shared" si="448"/>
        <v>16</v>
      </c>
      <c r="M641" s="86">
        <f t="shared" si="449"/>
        <v>17</v>
      </c>
      <c r="N641" s="356">
        <v>75.5</v>
      </c>
      <c r="O641" s="358">
        <v>68</v>
      </c>
      <c r="P641" s="359">
        <f t="shared" si="461"/>
        <v>1.1102941176470589</v>
      </c>
      <c r="Q641" s="185">
        <f t="shared" si="451"/>
        <v>6</v>
      </c>
      <c r="R641" s="356">
        <v>46.8</v>
      </c>
      <c r="S641" s="185">
        <f t="shared" si="452"/>
        <v>4.5</v>
      </c>
      <c r="T641" s="86">
        <f t="shared" si="453"/>
        <v>10.5</v>
      </c>
      <c r="U641" s="187">
        <v>24.78</v>
      </c>
      <c r="V641" s="185">
        <f t="shared" si="454"/>
        <v>5.5</v>
      </c>
      <c r="W641" s="356">
        <v>3</v>
      </c>
      <c r="X641" s="185">
        <f t="shared" si="455"/>
        <v>3.25</v>
      </c>
      <c r="Y641" s="356">
        <v>1</v>
      </c>
      <c r="Z641" s="185">
        <f t="shared" si="456"/>
        <v>4.5</v>
      </c>
      <c r="AA641" s="86">
        <f t="shared" si="457"/>
        <v>13.25</v>
      </c>
      <c r="AB641" s="360">
        <v>43.13</v>
      </c>
      <c r="AC641" s="185">
        <f t="shared" si="458"/>
        <v>9</v>
      </c>
      <c r="AD641" s="86">
        <f t="shared" si="459"/>
        <v>9</v>
      </c>
      <c r="AE641" s="87">
        <f t="shared" si="460"/>
        <v>13.35</v>
      </c>
      <c r="AF641" s="88">
        <f t="shared" si="462"/>
        <v>13.35</v>
      </c>
      <c r="AG641" s="93">
        <f t="shared" ca="1" si="463"/>
        <v>51</v>
      </c>
      <c r="AH641" s="77">
        <f>IF(ISERROR(VLOOKUP(B641,'Notes Ecrit'!$A$2:$B$650,2,FALSE)),"ABI",(VLOOKUP(B641,'Notes Ecrit'!$A$2:$B$650,2,FALSE)))</f>
        <v>5.5</v>
      </c>
      <c r="AI641" s="88">
        <f t="shared" si="464"/>
        <v>5.5</v>
      </c>
      <c r="AJ641" s="94">
        <f t="shared" ca="1" si="465"/>
        <v>353</v>
      </c>
      <c r="AK641" s="307">
        <f t="shared" si="466"/>
        <v>9.4250000000000007</v>
      </c>
    </row>
    <row r="642" spans="1:37" s="198" customFormat="1" ht="16.5" hidden="1" customHeight="1" thickBot="1" x14ac:dyDescent="0.3">
      <c r="A642" s="266" t="s">
        <v>1026</v>
      </c>
      <c r="B642" s="346">
        <v>21813090</v>
      </c>
      <c r="C642" s="350" t="s">
        <v>1665</v>
      </c>
      <c r="D642" s="351" t="s">
        <v>29</v>
      </c>
      <c r="E642" s="356"/>
      <c r="F642" s="357"/>
      <c r="G642" s="185"/>
      <c r="H642" s="86"/>
      <c r="I642" s="356"/>
      <c r="J642" s="185"/>
      <c r="K642" s="356"/>
      <c r="L642" s="185"/>
      <c r="M642" s="86"/>
      <c r="N642" s="356"/>
      <c r="O642" s="358"/>
      <c r="P642" s="359"/>
      <c r="Q642" s="185"/>
      <c r="R642" s="356"/>
      <c r="S642" s="185"/>
      <c r="T642" s="86"/>
      <c r="U642" s="187"/>
      <c r="V642" s="185"/>
      <c r="W642" s="356"/>
      <c r="X642" s="185"/>
      <c r="Y642" s="356"/>
      <c r="Z642" s="185"/>
      <c r="AA642" s="86"/>
      <c r="AB642" s="360"/>
      <c r="AC642" s="185"/>
      <c r="AD642" s="86"/>
      <c r="AE642" s="329">
        <v>11.7</v>
      </c>
      <c r="AF642" s="88">
        <f t="shared" si="462"/>
        <v>11.7</v>
      </c>
      <c r="AG642" s="93">
        <f t="shared" ca="1" si="463"/>
        <v>231</v>
      </c>
      <c r="AH642" s="77">
        <f>IF(ISERROR(VLOOKUP(B642,'Notes Ecrit'!$A$2:$B$650,2,FALSE)),"ABI",(VLOOKUP(B642,'Notes Ecrit'!$A$2:$B$650,2,FALSE)))</f>
        <v>6</v>
      </c>
      <c r="AI642" s="88">
        <f t="shared" si="464"/>
        <v>6</v>
      </c>
      <c r="AJ642" s="94">
        <f t="shared" ca="1" si="465"/>
        <v>288</v>
      </c>
      <c r="AK642" s="307">
        <f t="shared" si="466"/>
        <v>8.85</v>
      </c>
    </row>
    <row r="643" spans="1:37" s="198" customFormat="1" ht="16.5" hidden="1" customHeight="1" thickBot="1" x14ac:dyDescent="0.3">
      <c r="A643" s="266" t="s">
        <v>74</v>
      </c>
      <c r="B643" s="241">
        <v>21916286</v>
      </c>
      <c r="C643" s="242" t="s">
        <v>954</v>
      </c>
      <c r="D643" s="243" t="s">
        <v>955</v>
      </c>
      <c r="E643" s="356" t="s">
        <v>329</v>
      </c>
      <c r="F643" s="357" t="str">
        <f t="shared" ref="F643:F654" si="467">IF(E643="ABI","ABI",IF(E643="DSP","DSP",IF(E643="VAL","VAL",(VLOOKUP(E643,tpstest,2)))))</f>
        <v>ABI</v>
      </c>
      <c r="G643" s="185">
        <f t="shared" ref="G643:G654" si="468">IF(F643="ABI",0,IF(F643="DSP","DSP",IF(F643="VAL","VAL",(IF(A643="F",VLOOKUP(F643,endurfille,2),VLOOKUP(F643,endurgarçon,2))))))</f>
        <v>0</v>
      </c>
      <c r="H643" s="86">
        <f t="shared" ref="H643:H654" si="469">IF(G643="VAL","VALIDÉ",G643)</f>
        <v>0</v>
      </c>
      <c r="I643" s="356" t="s">
        <v>329</v>
      </c>
      <c r="J643" s="185">
        <f t="shared" ref="J643:J654" si="470">IF(I643="ABI",0,IF(I643="DSP","DSP",IF(I643="VAL","VAL",(IF(A643="F",VLOOKUP(I643,VIT20MF,2),VLOOKUP(I643,Vit20MG,2))))))</f>
        <v>0</v>
      </c>
      <c r="K643" s="356" t="s">
        <v>329</v>
      </c>
      <c r="L643" s="185">
        <f t="shared" ref="L643:L654" si="471">IF(K643="ABI",0,IF(K643="DSP","DSP",IF(K643="VAL","VAL",(IF(A643="F",VLOOKUP(K643,vit50mf,2),VLOOKUP(K643,vit50mg,2))))))</f>
        <v>0</v>
      </c>
      <c r="M643" s="86">
        <f t="shared" ref="M643:M654" si="472">IF(OR(J643="DSP",L643="DSP"),"DSP",IF(L643="VAL","VALIDÉ",(J643+L643)/2))</f>
        <v>0</v>
      </c>
      <c r="N643" s="356" t="s">
        <v>329</v>
      </c>
      <c r="O643" s="358"/>
      <c r="P643" s="359">
        <f t="shared" ref="P643:P654" si="473">IF(OR(N643="DSP",N643="ABI",N643="VAL"),0,N643/O643)</f>
        <v>0</v>
      </c>
      <c r="Q643" s="185">
        <f t="shared" ref="Q643:Q654" si="474">IF(N643="ABI",0,IF(N643="DSP","DSP",IF(N643="VAL","VAL",IF(A643="F",VLOOKUP(P643,forcefille,2),VLOOKUP(P643,forcegarçon,2)))))</f>
        <v>0</v>
      </c>
      <c r="R643" s="356" t="s">
        <v>329</v>
      </c>
      <c r="S643" s="185">
        <f t="shared" ref="S643:S654" si="475">IF(R643="ABI",0,IF(R643="DSP","DSP",IF(R643="VAL","VAL",IF(A643="F",VLOOKUP(R643,détfille,2),VLOOKUP(R643,détgarçon,2)))))</f>
        <v>0</v>
      </c>
      <c r="T643" s="86">
        <f t="shared" ref="T643:T654" si="476">IF(OR(Q643="VAL",S643="VAL"),"VALIDÉ",IF(AND(Q643="DSP",S643="DSP"),"DSP",IF(Q643="DSP",S643*2,IF(S643="DSP",Q643*2,(Q643+S643)))))</f>
        <v>0</v>
      </c>
      <c r="U643" s="187" t="s">
        <v>329</v>
      </c>
      <c r="V643" s="185">
        <f t="shared" ref="V643:V654" si="477">IF(U643="ABI",0,IF(U643="DSP","DSP",IF(U643="VAL","VAL",IF(A643="F",VLOOKUP(U643,coorfille,2),VLOOKUP(U643,coorgarçon,2)))))</f>
        <v>0</v>
      </c>
      <c r="W643" s="356" t="s">
        <v>329</v>
      </c>
      <c r="X643" s="185">
        <f t="shared" ref="X643:X654" si="478">IF(W643="ABI",0,IF(W643="DSP","DSP",IF(W643="VAL","VAL",IF(A643="F",VLOOKUP(W643,SouplesseFille,2),VLOOKUP(W643,SouplesseGarçon,2)))))</f>
        <v>0</v>
      </c>
      <c r="Y643" s="356" t="s">
        <v>329</v>
      </c>
      <c r="Z643" s="185">
        <f t="shared" ref="Z643:Z654" si="479">IF(Y643="ABI",0,IF(Y643="DSP","DSP",IF(Y643="VAL","VAL",IF(A643="F",VLOOKUP(Y643,eqfille,2),VLOOKUP(Y643,eqgarçon,2)))))</f>
        <v>0</v>
      </c>
      <c r="AA643" s="86">
        <f t="shared" ref="AA643:AA654" si="480">IF(AND(V643="DSP",X643="DSP",Z643="DSP"),"DSP",IF(AND(V643="DSP",X643="DSP"),Z643*4,IF(AND(V643="DSP",Z643="DSP"),X643*4,IF(AND(X643="DSP",Z643="DSP"),V643*2,IF(V643="DSP",(X643+Z643)*2,IF(X643="DSP",V643+Z643*2,IF(Z643="DSP",V643+X643*2,IF(Z643="VAL","VALIDÉ",V643+X643+Z643))))))))</f>
        <v>0</v>
      </c>
      <c r="AB643" s="360" t="s">
        <v>329</v>
      </c>
      <c r="AC643" s="185">
        <f t="shared" ref="AC643:AC654" si="481">IF(AB643="ABI",0,IF(AB643="DNF",0,IF(AB643="DSP","DSP",IF(AB643="VAL","VAL",(IF(A643="F",VLOOKUP(AB643,nagefille,2),VLOOKUP(AB643,nagegarçon,2)))))))</f>
        <v>0</v>
      </c>
      <c r="AD643" s="86">
        <f t="shared" ref="AD643:AD654" si="482">IF(AC643="VAL","VALIDÉ",AC643)</f>
        <v>0</v>
      </c>
      <c r="AE643" s="87">
        <f t="shared" ref="AE643:AE654" si="483">IF(AND(H643="DSP",M643="DSP",T643="DSP",AA643="DSP",AD643="DSP"),"DSP",IF(AND(H643="DSP",M643="DSP",T643="DSP",AA643="DSP"),AD643,IF(AND(H643="DSP",M643="DSP",T643="DSP",AD643="DSP"),AA643,IF(AND(H643="DSP",M643="DSP",AA643="DSP",AD643="DSP"),T643,IF(AND(H643="DSP",T643="DSP",AA643="DSP",AD643="DSP"),M643,IF(AND(M643="DSP",T643="DSP",AA643="DSP",AD643="DSP"),H643,IF(AND(T643="DSP",AA643="DSP",AD643="DSP"),(H643+M643)/2,IF(AND(M643="DSP",AA643="DSP",AD643="DSP"),(H643+T643)/2,IF(AND(H643="DSP",AA643="DSP",AD643="DSP"),(M643+T643)/2,IF(AND(M643="DSP",T643="DSP",AD643="DSP"),(H643+AA643)/2,IF(AND(H643="DSP",T643="DSP",AD643="DSP"),(M643+AA643)/2,IF(AND(H643="DSP",M643="DSP",AD643="DSP"),(T643+AA643)/2,IF(AND(M643="DSP",T643="DSP",AA643="DSP"),(H643+AD643)/2,IF(AND(H643="DSP",T643="DSP",AA643="DSP"),(M643+AD643)/2,IF(AND(H643="DSP",M643="DSP",AA643="DSP"),(T643+AD643)/2,IF(AND(H643="DSP",M643="DSP",T643="DSP"),(AA643+AD643)/2,IF(AND(H643="DSP",M643="DSP"),(T643+AA643+AD643)/3,IF(AND(H643="DSP",T643="DSP"),(M643+AA643+AD643)/3,IF(AND(M643="DSP",T643="DSP"),(H643+AA643+AD643)/3,IF(AND(H643="DSP",AA643="DSP"),(M643+T643+AD643)/3,IF(AND(M643="DSP",AA643="DSP"),(H643+T643+AD643)/3,IF(AND(T643="DSP",AA643="DSP"),(H643+M643+AD643)/3,IF(AND(H643="DSP",AD643="DSP"),(M643+T643+AA643)/3,IF(AND(M643="DSP",AD643="DSP"),(H643+T643+AA643)/3,IF(AND(T643="DSP",AD643="DSP"),(H643+M643+AA643)/3,IF(AND(AA643="DSP",AD643="DSP"),(H643+M643+T643)/3,IF(H643="DSP",(M643+T643+AA643+AD643)/4,IF(M643="DSP",(H643+T643+AA643+AD643)/4,IF(T643="DSP",(H643+M643+AA643+AD643)/4,IF(AA643="DSP",(H643+M643+T643+AD643)/4,IF(AD643="DSP",(H643+M643+T643+AA643)/4,SUM(H643+M643+T643+AA643+AD643)/5)))))))))))))))))))))))))))))))</f>
        <v>0</v>
      </c>
      <c r="AF643" s="88">
        <f t="shared" si="462"/>
        <v>0</v>
      </c>
      <c r="AG643" s="93">
        <f t="shared" ca="1" si="463"/>
        <v>584</v>
      </c>
      <c r="AH643" s="77" t="str">
        <f>IF(ISERROR(VLOOKUP(B643,'Notes Ecrit'!$A$2:$B$650,2,FALSE)),"ABI",(VLOOKUP(B643,'Notes Ecrit'!$A$2:$B$650,2,FALSE)))</f>
        <v>ABI</v>
      </c>
      <c r="AI643" s="88">
        <f t="shared" si="464"/>
        <v>0</v>
      </c>
      <c r="AJ643" s="94">
        <f t="shared" ca="1" si="465"/>
        <v>591</v>
      </c>
      <c r="AK643" s="307" t="str">
        <f t="shared" si="466"/>
        <v>DEF</v>
      </c>
    </row>
    <row r="644" spans="1:37" s="198" customFormat="1" ht="16.5" customHeight="1" thickBot="1" x14ac:dyDescent="0.3">
      <c r="A644" s="266" t="s">
        <v>1026</v>
      </c>
      <c r="B644" s="233">
        <v>21905839</v>
      </c>
      <c r="C644" s="253" t="s">
        <v>1015</v>
      </c>
      <c r="D644" s="234" t="s">
        <v>492</v>
      </c>
      <c r="E644" s="356">
        <v>17</v>
      </c>
      <c r="F644" s="357">
        <f t="shared" si="467"/>
        <v>18</v>
      </c>
      <c r="G644" s="185">
        <f t="shared" si="468"/>
        <v>14</v>
      </c>
      <c r="H644" s="86">
        <f t="shared" si="469"/>
        <v>14</v>
      </c>
      <c r="I644" s="356">
        <v>2.9</v>
      </c>
      <c r="J644" s="185">
        <f t="shared" si="470"/>
        <v>20</v>
      </c>
      <c r="K644" s="356">
        <v>6.09</v>
      </c>
      <c r="L644" s="185">
        <f t="shared" si="471"/>
        <v>16</v>
      </c>
      <c r="M644" s="86">
        <f t="shared" si="472"/>
        <v>18</v>
      </c>
      <c r="N644" s="356">
        <v>46</v>
      </c>
      <c r="O644" s="358">
        <v>66</v>
      </c>
      <c r="P644" s="359">
        <f t="shared" si="473"/>
        <v>0.69696969696969702</v>
      </c>
      <c r="Q644" s="185">
        <f t="shared" si="474"/>
        <v>3.5</v>
      </c>
      <c r="R644" s="356">
        <v>58.2</v>
      </c>
      <c r="S644" s="185">
        <f t="shared" si="475"/>
        <v>7.5</v>
      </c>
      <c r="T644" s="86">
        <f t="shared" si="476"/>
        <v>11</v>
      </c>
      <c r="U644" s="187">
        <v>23.54</v>
      </c>
      <c r="V644" s="185">
        <f t="shared" si="477"/>
        <v>6</v>
      </c>
      <c r="W644" s="356">
        <v>-2</v>
      </c>
      <c r="X644" s="185">
        <f t="shared" si="478"/>
        <v>2</v>
      </c>
      <c r="Y644" s="356">
        <v>9</v>
      </c>
      <c r="Z644" s="185">
        <f t="shared" si="479"/>
        <v>0.5</v>
      </c>
      <c r="AA644" s="86">
        <f t="shared" si="480"/>
        <v>8.5</v>
      </c>
      <c r="AB644" s="360">
        <v>36.53</v>
      </c>
      <c r="AC644" s="185">
        <f t="shared" si="481"/>
        <v>12</v>
      </c>
      <c r="AD644" s="86">
        <f t="shared" si="482"/>
        <v>12</v>
      </c>
      <c r="AE644" s="87">
        <f t="shared" si="483"/>
        <v>12.7</v>
      </c>
      <c r="AF644" s="88">
        <f t="shared" si="462"/>
        <v>12.7</v>
      </c>
      <c r="AG644" s="93">
        <f t="shared" ca="1" si="463"/>
        <v>112</v>
      </c>
      <c r="AH644" s="77">
        <f>IF(ISERROR(VLOOKUP(B644,'Notes Ecrit'!$A$2:$B$650,2,FALSE)),"ABI",(VLOOKUP(B644,'Notes Ecrit'!$A$2:$B$650,2,FALSE)))</f>
        <v>4</v>
      </c>
      <c r="AI644" s="88">
        <f t="shared" si="464"/>
        <v>4</v>
      </c>
      <c r="AJ644" s="94">
        <f t="shared" ca="1" si="465"/>
        <v>489</v>
      </c>
      <c r="AK644" s="307">
        <f t="shared" si="466"/>
        <v>8.35</v>
      </c>
    </row>
    <row r="645" spans="1:37" s="198" customFormat="1" ht="16.5" hidden="1" customHeight="1" thickBot="1" x14ac:dyDescent="0.3">
      <c r="A645" s="266" t="s">
        <v>1026</v>
      </c>
      <c r="B645" s="233">
        <v>21914901</v>
      </c>
      <c r="C645" s="253" t="s">
        <v>1014</v>
      </c>
      <c r="D645" s="234" t="s">
        <v>116</v>
      </c>
      <c r="E645" s="356" t="s">
        <v>329</v>
      </c>
      <c r="F645" s="357" t="str">
        <f t="shared" si="467"/>
        <v>ABI</v>
      </c>
      <c r="G645" s="185">
        <f t="shared" si="468"/>
        <v>0</v>
      </c>
      <c r="H645" s="86">
        <f t="shared" si="469"/>
        <v>0</v>
      </c>
      <c r="I645" s="356" t="s">
        <v>329</v>
      </c>
      <c r="J645" s="185">
        <f t="shared" si="470"/>
        <v>0</v>
      </c>
      <c r="K645" s="356" t="s">
        <v>329</v>
      </c>
      <c r="L645" s="185">
        <f t="shared" si="471"/>
        <v>0</v>
      </c>
      <c r="M645" s="86">
        <f t="shared" si="472"/>
        <v>0</v>
      </c>
      <c r="N645" s="356" t="s">
        <v>329</v>
      </c>
      <c r="O645" s="358"/>
      <c r="P645" s="359">
        <f t="shared" si="473"/>
        <v>0</v>
      </c>
      <c r="Q645" s="185">
        <f t="shared" si="474"/>
        <v>0</v>
      </c>
      <c r="R645" s="356" t="s">
        <v>329</v>
      </c>
      <c r="S645" s="185">
        <f t="shared" si="475"/>
        <v>0</v>
      </c>
      <c r="T645" s="86">
        <f t="shared" si="476"/>
        <v>0</v>
      </c>
      <c r="U645" s="187" t="s">
        <v>329</v>
      </c>
      <c r="V645" s="185">
        <f t="shared" si="477"/>
        <v>0</v>
      </c>
      <c r="W645" s="356" t="s">
        <v>329</v>
      </c>
      <c r="X645" s="185">
        <f t="shared" si="478"/>
        <v>0</v>
      </c>
      <c r="Y645" s="356" t="s">
        <v>329</v>
      </c>
      <c r="Z645" s="185">
        <f t="shared" si="479"/>
        <v>0</v>
      </c>
      <c r="AA645" s="86">
        <f t="shared" si="480"/>
        <v>0</v>
      </c>
      <c r="AB645" s="360" t="s">
        <v>329</v>
      </c>
      <c r="AC645" s="185">
        <f t="shared" si="481"/>
        <v>0</v>
      </c>
      <c r="AD645" s="86">
        <f t="shared" si="482"/>
        <v>0</v>
      </c>
      <c r="AE645" s="87">
        <f t="shared" si="483"/>
        <v>0</v>
      </c>
      <c r="AF645" s="88">
        <f t="shared" si="462"/>
        <v>0</v>
      </c>
      <c r="AG645" s="93">
        <f t="shared" ca="1" si="463"/>
        <v>584</v>
      </c>
      <c r="AH645" s="77" t="str">
        <f>IF(ISERROR(VLOOKUP(B645,'Notes Ecrit'!$A$2:$B$650,2,FALSE)),"ABI",(VLOOKUP(B645,'Notes Ecrit'!$A$2:$B$650,2,FALSE)))</f>
        <v>ABI</v>
      </c>
      <c r="AI645" s="88">
        <f t="shared" si="464"/>
        <v>0</v>
      </c>
      <c r="AJ645" s="94">
        <f t="shared" ca="1" si="465"/>
        <v>591</v>
      </c>
      <c r="AK645" s="307" t="str">
        <f t="shared" si="466"/>
        <v>DEF</v>
      </c>
    </row>
    <row r="646" spans="1:37" s="198" customFormat="1" ht="16.5" customHeight="1" thickBot="1" x14ac:dyDescent="0.3">
      <c r="A646" s="266" t="s">
        <v>1026</v>
      </c>
      <c r="B646" s="233">
        <v>21906389</v>
      </c>
      <c r="C646" s="253" t="s">
        <v>1016</v>
      </c>
      <c r="D646" s="234" t="s">
        <v>208</v>
      </c>
      <c r="E646" s="356">
        <v>15</v>
      </c>
      <c r="F646" s="357">
        <f t="shared" si="467"/>
        <v>17</v>
      </c>
      <c r="G646" s="185">
        <f t="shared" si="468"/>
        <v>12</v>
      </c>
      <c r="H646" s="86">
        <f t="shared" si="469"/>
        <v>12</v>
      </c>
      <c r="I646" s="356">
        <v>3.16</v>
      </c>
      <c r="J646" s="185">
        <f t="shared" si="470"/>
        <v>18</v>
      </c>
      <c r="K646" s="356">
        <v>6.86</v>
      </c>
      <c r="L646" s="185">
        <f t="shared" si="471"/>
        <v>11</v>
      </c>
      <c r="M646" s="86">
        <f t="shared" si="472"/>
        <v>14.5</v>
      </c>
      <c r="N646" s="356">
        <v>64</v>
      </c>
      <c r="O646" s="358">
        <v>78</v>
      </c>
      <c r="P646" s="359">
        <f t="shared" si="473"/>
        <v>0.82051282051282048</v>
      </c>
      <c r="Q646" s="185">
        <f t="shared" si="474"/>
        <v>4.5</v>
      </c>
      <c r="R646" s="358">
        <v>45.3</v>
      </c>
      <c r="S646" s="185">
        <f t="shared" si="475"/>
        <v>4.5</v>
      </c>
      <c r="T646" s="86">
        <f t="shared" si="476"/>
        <v>9</v>
      </c>
      <c r="U646" s="187">
        <v>29.02</v>
      </c>
      <c r="V646" s="185">
        <f t="shared" si="477"/>
        <v>3.25</v>
      </c>
      <c r="W646" s="356">
        <v>-15</v>
      </c>
      <c r="X646" s="185">
        <f t="shared" si="478"/>
        <v>0.25</v>
      </c>
      <c r="Y646" s="356">
        <v>7</v>
      </c>
      <c r="Z646" s="185">
        <f t="shared" si="479"/>
        <v>1.5</v>
      </c>
      <c r="AA646" s="86">
        <f t="shared" si="480"/>
        <v>5</v>
      </c>
      <c r="AB646" s="360">
        <v>38.64</v>
      </c>
      <c r="AC646" s="185">
        <f t="shared" si="481"/>
        <v>11</v>
      </c>
      <c r="AD646" s="86">
        <f t="shared" si="482"/>
        <v>11</v>
      </c>
      <c r="AE646" s="87">
        <f t="shared" si="483"/>
        <v>10.3</v>
      </c>
      <c r="AF646" s="88">
        <f t="shared" si="462"/>
        <v>10.3</v>
      </c>
      <c r="AG646" s="93">
        <f t="shared" ca="1" si="463"/>
        <v>403</v>
      </c>
      <c r="AH646" s="77">
        <f>IF(ISERROR(VLOOKUP(B646,'Notes Ecrit'!$A$2:$B$650,2,FALSE)),"ABI",(VLOOKUP(B646,'Notes Ecrit'!$A$2:$B$650,2,FALSE)))</f>
        <v>8.5</v>
      </c>
      <c r="AI646" s="88">
        <f t="shared" si="464"/>
        <v>8.5</v>
      </c>
      <c r="AJ646" s="94">
        <f t="shared" ca="1" si="465"/>
        <v>83</v>
      </c>
      <c r="AK646" s="307">
        <f t="shared" si="466"/>
        <v>9.4</v>
      </c>
    </row>
    <row r="647" spans="1:37" s="198" customFormat="1" ht="16.5" hidden="1" customHeight="1" thickBot="1" x14ac:dyDescent="0.3">
      <c r="A647" s="266" t="s">
        <v>1026</v>
      </c>
      <c r="B647" s="233">
        <v>21709649</v>
      </c>
      <c r="C647" s="253" t="s">
        <v>324</v>
      </c>
      <c r="D647" s="234" t="s">
        <v>282</v>
      </c>
      <c r="E647" s="356" t="s">
        <v>1025</v>
      </c>
      <c r="F647" s="357" t="str">
        <f t="shared" si="467"/>
        <v>DSP</v>
      </c>
      <c r="G647" s="185" t="str">
        <f t="shared" si="468"/>
        <v>DSP</v>
      </c>
      <c r="H647" s="86" t="str">
        <f t="shared" si="469"/>
        <v>DSP</v>
      </c>
      <c r="I647" s="356" t="s">
        <v>1025</v>
      </c>
      <c r="J647" s="185" t="str">
        <f t="shared" si="470"/>
        <v>DSP</v>
      </c>
      <c r="K647" s="356" t="s">
        <v>1025</v>
      </c>
      <c r="L647" s="185" t="str">
        <f t="shared" si="471"/>
        <v>DSP</v>
      </c>
      <c r="M647" s="86" t="str">
        <f t="shared" si="472"/>
        <v>DSP</v>
      </c>
      <c r="N647" s="356" t="s">
        <v>1025</v>
      </c>
      <c r="O647" s="358"/>
      <c r="P647" s="359">
        <f t="shared" si="473"/>
        <v>0</v>
      </c>
      <c r="Q647" s="185" t="str">
        <f t="shared" si="474"/>
        <v>DSP</v>
      </c>
      <c r="R647" s="356" t="s">
        <v>1025</v>
      </c>
      <c r="S647" s="185" t="str">
        <f t="shared" si="475"/>
        <v>DSP</v>
      </c>
      <c r="T647" s="86" t="str">
        <f t="shared" si="476"/>
        <v>DSP</v>
      </c>
      <c r="U647" s="187" t="s">
        <v>1025</v>
      </c>
      <c r="V647" s="185" t="str">
        <f t="shared" si="477"/>
        <v>DSP</v>
      </c>
      <c r="W647" s="356" t="s">
        <v>1025</v>
      </c>
      <c r="X647" s="185" t="str">
        <f t="shared" si="478"/>
        <v>DSP</v>
      </c>
      <c r="Y647" s="356" t="s">
        <v>1025</v>
      </c>
      <c r="Z647" s="185" t="str">
        <f t="shared" si="479"/>
        <v>DSP</v>
      </c>
      <c r="AA647" s="86" t="str">
        <f t="shared" si="480"/>
        <v>DSP</v>
      </c>
      <c r="AB647" s="360" t="s">
        <v>1025</v>
      </c>
      <c r="AC647" s="185" t="str">
        <f t="shared" si="481"/>
        <v>DSP</v>
      </c>
      <c r="AD647" s="86" t="str">
        <f t="shared" si="482"/>
        <v>DSP</v>
      </c>
      <c r="AE647" s="87" t="str">
        <f t="shared" si="483"/>
        <v>DSP</v>
      </c>
      <c r="AF647" s="88">
        <f t="shared" si="462"/>
        <v>0</v>
      </c>
      <c r="AG647" s="93">
        <f t="shared" ca="1" si="463"/>
        <v>584</v>
      </c>
      <c r="AH647" s="77">
        <f>IF(ISERROR(VLOOKUP(B647,'Notes Ecrit'!$A$2:$B$650,2,FALSE)),"ABI",(VLOOKUP(B647,'Notes Ecrit'!$A$2:$B$650,2,FALSE)))</f>
        <v>2.5</v>
      </c>
      <c r="AI647" s="88">
        <f t="shared" si="464"/>
        <v>2.5</v>
      </c>
      <c r="AJ647" s="94">
        <f t="shared" ca="1" si="465"/>
        <v>573</v>
      </c>
      <c r="AK647" s="307">
        <f t="shared" si="466"/>
        <v>2.5</v>
      </c>
    </row>
    <row r="648" spans="1:37" s="198" customFormat="1" ht="16.5" customHeight="1" thickBot="1" x14ac:dyDescent="0.3">
      <c r="A648" s="266" t="s">
        <v>74</v>
      </c>
      <c r="B648" s="233">
        <v>21903971</v>
      </c>
      <c r="C648" s="253" t="s">
        <v>1019</v>
      </c>
      <c r="D648" s="234" t="s">
        <v>187</v>
      </c>
      <c r="E648" s="356">
        <v>10</v>
      </c>
      <c r="F648" s="357">
        <f t="shared" si="467"/>
        <v>14.5</v>
      </c>
      <c r="G648" s="185">
        <f t="shared" si="468"/>
        <v>10</v>
      </c>
      <c r="H648" s="86">
        <f t="shared" si="469"/>
        <v>10</v>
      </c>
      <c r="I648" s="356">
        <v>3.56</v>
      </c>
      <c r="J648" s="185">
        <f t="shared" si="470"/>
        <v>15</v>
      </c>
      <c r="K648" s="356">
        <v>7.94</v>
      </c>
      <c r="L648" s="185">
        <f t="shared" si="471"/>
        <v>9</v>
      </c>
      <c r="M648" s="86">
        <f t="shared" si="472"/>
        <v>12</v>
      </c>
      <c r="N648" s="356">
        <v>46</v>
      </c>
      <c r="O648" s="358">
        <v>65</v>
      </c>
      <c r="P648" s="359">
        <f t="shared" si="473"/>
        <v>0.70769230769230773</v>
      </c>
      <c r="Q648" s="185">
        <f t="shared" si="474"/>
        <v>6.5</v>
      </c>
      <c r="R648" s="356">
        <v>30.6</v>
      </c>
      <c r="S648" s="185">
        <f t="shared" si="475"/>
        <v>5</v>
      </c>
      <c r="T648" s="86">
        <f t="shared" si="476"/>
        <v>11.5</v>
      </c>
      <c r="U648" s="187">
        <v>25.47</v>
      </c>
      <c r="V648" s="185">
        <f t="shared" si="477"/>
        <v>6.25</v>
      </c>
      <c r="W648" s="356">
        <v>3</v>
      </c>
      <c r="X648" s="185">
        <f t="shared" si="478"/>
        <v>3.25</v>
      </c>
      <c r="Y648" s="356">
        <v>3</v>
      </c>
      <c r="Z648" s="185">
        <f t="shared" si="479"/>
        <v>3.5</v>
      </c>
      <c r="AA648" s="86">
        <f t="shared" si="480"/>
        <v>13</v>
      </c>
      <c r="AB648" s="360">
        <v>41.96</v>
      </c>
      <c r="AC648" s="185">
        <f t="shared" si="481"/>
        <v>12</v>
      </c>
      <c r="AD648" s="86">
        <f t="shared" si="482"/>
        <v>12</v>
      </c>
      <c r="AE648" s="87">
        <f t="shared" si="483"/>
        <v>11.7</v>
      </c>
      <c r="AF648" s="88">
        <f t="shared" si="462"/>
        <v>11.7</v>
      </c>
      <c r="AG648" s="93">
        <f t="shared" ca="1" si="463"/>
        <v>231</v>
      </c>
      <c r="AH648" s="77">
        <f>IF(ISERROR(VLOOKUP(B648,'Notes Ecrit'!$A$2:$B$650,2,FALSE)),"ABI",(VLOOKUP(B648,'Notes Ecrit'!$A$2:$B$650,2,FALSE)))</f>
        <v>5.5</v>
      </c>
      <c r="AI648" s="88">
        <f t="shared" si="464"/>
        <v>5.5</v>
      </c>
      <c r="AJ648" s="94">
        <f t="shared" ca="1" si="465"/>
        <v>353</v>
      </c>
      <c r="AK648" s="307">
        <f t="shared" si="466"/>
        <v>8.6</v>
      </c>
    </row>
    <row r="649" spans="1:37" s="198" customFormat="1" ht="16.5" hidden="1" customHeight="1" thickBot="1" x14ac:dyDescent="0.3">
      <c r="A649" s="266" t="s">
        <v>1026</v>
      </c>
      <c r="B649" s="233">
        <v>21917644</v>
      </c>
      <c r="C649" s="253" t="s">
        <v>1017</v>
      </c>
      <c r="D649" s="234" t="s">
        <v>1018</v>
      </c>
      <c r="E649" s="356" t="s">
        <v>329</v>
      </c>
      <c r="F649" s="357" t="str">
        <f t="shared" si="467"/>
        <v>ABI</v>
      </c>
      <c r="G649" s="185">
        <f t="shared" si="468"/>
        <v>0</v>
      </c>
      <c r="H649" s="86">
        <f t="shared" si="469"/>
        <v>0</v>
      </c>
      <c r="I649" s="356" t="s">
        <v>329</v>
      </c>
      <c r="J649" s="185">
        <f t="shared" si="470"/>
        <v>0</v>
      </c>
      <c r="K649" s="356" t="s">
        <v>329</v>
      </c>
      <c r="L649" s="185">
        <f t="shared" si="471"/>
        <v>0</v>
      </c>
      <c r="M649" s="86">
        <f t="shared" si="472"/>
        <v>0</v>
      </c>
      <c r="N649" s="356" t="s">
        <v>329</v>
      </c>
      <c r="O649" s="358"/>
      <c r="P649" s="359">
        <f t="shared" si="473"/>
        <v>0</v>
      </c>
      <c r="Q649" s="185">
        <f t="shared" si="474"/>
        <v>0</v>
      </c>
      <c r="R649" s="356" t="s">
        <v>329</v>
      </c>
      <c r="S649" s="185">
        <f t="shared" si="475"/>
        <v>0</v>
      </c>
      <c r="T649" s="86">
        <f t="shared" si="476"/>
        <v>0</v>
      </c>
      <c r="U649" s="187" t="s">
        <v>329</v>
      </c>
      <c r="V649" s="185">
        <f t="shared" si="477"/>
        <v>0</v>
      </c>
      <c r="W649" s="356" t="s">
        <v>329</v>
      </c>
      <c r="X649" s="185">
        <f t="shared" si="478"/>
        <v>0</v>
      </c>
      <c r="Y649" s="356" t="s">
        <v>329</v>
      </c>
      <c r="Z649" s="185">
        <f t="shared" si="479"/>
        <v>0</v>
      </c>
      <c r="AA649" s="86">
        <f t="shared" si="480"/>
        <v>0</v>
      </c>
      <c r="AB649" s="360" t="s">
        <v>329</v>
      </c>
      <c r="AC649" s="185">
        <f t="shared" si="481"/>
        <v>0</v>
      </c>
      <c r="AD649" s="86">
        <f t="shared" si="482"/>
        <v>0</v>
      </c>
      <c r="AE649" s="87">
        <f t="shared" si="483"/>
        <v>0</v>
      </c>
      <c r="AF649" s="88">
        <f t="shared" si="462"/>
        <v>0</v>
      </c>
      <c r="AG649" s="93">
        <f t="shared" ca="1" si="463"/>
        <v>584</v>
      </c>
      <c r="AH649" s="77" t="str">
        <f>IF(ISERROR(VLOOKUP(B649,'Notes Ecrit'!$A$2:$B$650,2,FALSE)),"ABI",(VLOOKUP(B649,'Notes Ecrit'!$A$2:$B$650,2,FALSE)))</f>
        <v>ABI</v>
      </c>
      <c r="AI649" s="88">
        <f t="shared" si="464"/>
        <v>0</v>
      </c>
      <c r="AJ649" s="94">
        <f t="shared" ca="1" si="465"/>
        <v>591</v>
      </c>
      <c r="AK649" s="307" t="str">
        <f t="shared" si="466"/>
        <v>DEF</v>
      </c>
    </row>
    <row r="650" spans="1:37" s="198" customFormat="1" ht="16.5" hidden="1" customHeight="1" thickBot="1" x14ac:dyDescent="0.3">
      <c r="A650" s="266" t="s">
        <v>74</v>
      </c>
      <c r="B650" s="241">
        <v>21912971</v>
      </c>
      <c r="C650" s="242" t="s">
        <v>964</v>
      </c>
      <c r="D650" s="243" t="s">
        <v>163</v>
      </c>
      <c r="E650" s="356" t="s">
        <v>329</v>
      </c>
      <c r="F650" s="357" t="str">
        <f t="shared" si="467"/>
        <v>ABI</v>
      </c>
      <c r="G650" s="185">
        <f t="shared" si="468"/>
        <v>0</v>
      </c>
      <c r="H650" s="86">
        <f t="shared" si="469"/>
        <v>0</v>
      </c>
      <c r="I650" s="356" t="s">
        <v>329</v>
      </c>
      <c r="J650" s="185">
        <f t="shared" si="470"/>
        <v>0</v>
      </c>
      <c r="K650" s="356" t="s">
        <v>329</v>
      </c>
      <c r="L650" s="185">
        <f t="shared" si="471"/>
        <v>0</v>
      </c>
      <c r="M650" s="86">
        <f t="shared" si="472"/>
        <v>0</v>
      </c>
      <c r="N650" s="356" t="s">
        <v>329</v>
      </c>
      <c r="O650" s="358"/>
      <c r="P650" s="359">
        <f t="shared" si="473"/>
        <v>0</v>
      </c>
      <c r="Q650" s="185">
        <f t="shared" si="474"/>
        <v>0</v>
      </c>
      <c r="R650" s="356" t="s">
        <v>329</v>
      </c>
      <c r="S650" s="185">
        <f t="shared" si="475"/>
        <v>0</v>
      </c>
      <c r="T650" s="86">
        <f t="shared" si="476"/>
        <v>0</v>
      </c>
      <c r="U650" s="187" t="s">
        <v>329</v>
      </c>
      <c r="V650" s="185">
        <f t="shared" si="477"/>
        <v>0</v>
      </c>
      <c r="W650" s="356" t="s">
        <v>329</v>
      </c>
      <c r="X650" s="185">
        <f t="shared" si="478"/>
        <v>0</v>
      </c>
      <c r="Y650" s="356" t="s">
        <v>329</v>
      </c>
      <c r="Z650" s="185">
        <f t="shared" si="479"/>
        <v>0</v>
      </c>
      <c r="AA650" s="86">
        <f t="shared" si="480"/>
        <v>0</v>
      </c>
      <c r="AB650" s="360" t="s">
        <v>329</v>
      </c>
      <c r="AC650" s="185">
        <f t="shared" si="481"/>
        <v>0</v>
      </c>
      <c r="AD650" s="86">
        <f t="shared" si="482"/>
        <v>0</v>
      </c>
      <c r="AE650" s="87">
        <f t="shared" si="483"/>
        <v>0</v>
      </c>
      <c r="AF650" s="88">
        <f t="shared" si="462"/>
        <v>0</v>
      </c>
      <c r="AG650" s="93">
        <f t="shared" ca="1" si="463"/>
        <v>584</v>
      </c>
      <c r="AH650" s="77" t="str">
        <f>IF(ISERROR(VLOOKUP(B650,'Notes Ecrit'!$A$2:$B$650,2,FALSE)),"ABI",(VLOOKUP(B650,'Notes Ecrit'!$A$2:$B$650,2,FALSE)))</f>
        <v>ABI</v>
      </c>
      <c r="AI650" s="88">
        <f t="shared" si="464"/>
        <v>0</v>
      </c>
      <c r="AJ650" s="94">
        <f t="shared" ca="1" si="465"/>
        <v>591</v>
      </c>
      <c r="AK650" s="307" t="str">
        <f t="shared" si="466"/>
        <v>DEF</v>
      </c>
    </row>
    <row r="651" spans="1:37" s="198" customFormat="1" ht="16.5" customHeight="1" thickBot="1" x14ac:dyDescent="0.3">
      <c r="A651" s="266" t="s">
        <v>1026</v>
      </c>
      <c r="B651" s="233">
        <v>21905266</v>
      </c>
      <c r="C651" s="253" t="s">
        <v>1020</v>
      </c>
      <c r="D651" s="234" t="s">
        <v>91</v>
      </c>
      <c r="E651" s="356">
        <v>15</v>
      </c>
      <c r="F651" s="357">
        <f t="shared" si="467"/>
        <v>17</v>
      </c>
      <c r="G651" s="185">
        <f t="shared" si="468"/>
        <v>12</v>
      </c>
      <c r="H651" s="86">
        <f t="shared" si="469"/>
        <v>12</v>
      </c>
      <c r="I651" s="356">
        <v>3.05</v>
      </c>
      <c r="J651" s="185">
        <f t="shared" si="470"/>
        <v>19</v>
      </c>
      <c r="K651" s="356">
        <v>6.43</v>
      </c>
      <c r="L651" s="185">
        <f t="shared" si="471"/>
        <v>14</v>
      </c>
      <c r="M651" s="86">
        <f t="shared" si="472"/>
        <v>16.5</v>
      </c>
      <c r="N651" s="356">
        <v>0</v>
      </c>
      <c r="O651" s="358">
        <v>91</v>
      </c>
      <c r="P651" s="359">
        <f t="shared" si="473"/>
        <v>0</v>
      </c>
      <c r="Q651" s="185">
        <f t="shared" si="474"/>
        <v>0</v>
      </c>
      <c r="R651" s="356">
        <v>49.9</v>
      </c>
      <c r="S651" s="185">
        <f t="shared" si="475"/>
        <v>5.5</v>
      </c>
      <c r="T651" s="86">
        <f t="shared" si="476"/>
        <v>5.5</v>
      </c>
      <c r="U651" s="187">
        <v>26.84</v>
      </c>
      <c r="V651" s="185">
        <f t="shared" si="477"/>
        <v>4.5</v>
      </c>
      <c r="W651" s="356">
        <v>-30</v>
      </c>
      <c r="X651" s="185">
        <f t="shared" si="478"/>
        <v>0</v>
      </c>
      <c r="Y651" s="356">
        <v>4</v>
      </c>
      <c r="Z651" s="185">
        <f t="shared" si="479"/>
        <v>3</v>
      </c>
      <c r="AA651" s="86">
        <f t="shared" si="480"/>
        <v>7.5</v>
      </c>
      <c r="AB651" s="360">
        <v>38.64</v>
      </c>
      <c r="AC651" s="185">
        <f t="shared" si="481"/>
        <v>11</v>
      </c>
      <c r="AD651" s="86">
        <f t="shared" si="482"/>
        <v>11</v>
      </c>
      <c r="AE651" s="87">
        <f t="shared" si="483"/>
        <v>10.5</v>
      </c>
      <c r="AF651" s="88">
        <f t="shared" si="462"/>
        <v>10.5</v>
      </c>
      <c r="AG651" s="93">
        <f t="shared" ca="1" si="463"/>
        <v>385</v>
      </c>
      <c r="AH651" s="77">
        <f>IF(ISERROR(VLOOKUP(B651,'Notes Ecrit'!$A$2:$B$650,2,FALSE)),"ABI",(VLOOKUP(B651,'Notes Ecrit'!$A$2:$B$650,2,FALSE)))</f>
        <v>4</v>
      </c>
      <c r="AI651" s="88">
        <f t="shared" si="464"/>
        <v>4</v>
      </c>
      <c r="AJ651" s="94">
        <f t="shared" ca="1" si="465"/>
        <v>489</v>
      </c>
      <c r="AK651" s="307">
        <f t="shared" si="466"/>
        <v>7.25</v>
      </c>
    </row>
    <row r="652" spans="1:37" ht="16.5" customHeight="1" x14ac:dyDescent="0.25">
      <c r="A652" s="503" t="s">
        <v>1026</v>
      </c>
      <c r="B652" s="507">
        <v>21721994</v>
      </c>
      <c r="C652" s="513" t="s">
        <v>1021</v>
      </c>
      <c r="D652" s="518" t="s">
        <v>1022</v>
      </c>
      <c r="E652" s="525">
        <v>15</v>
      </c>
      <c r="F652" s="528">
        <f t="shared" si="467"/>
        <v>17</v>
      </c>
      <c r="G652" s="185">
        <f t="shared" si="468"/>
        <v>12</v>
      </c>
      <c r="H652" s="532">
        <f t="shared" si="469"/>
        <v>12</v>
      </c>
      <c r="I652" s="525">
        <v>3.45</v>
      </c>
      <c r="J652" s="185">
        <f t="shared" si="470"/>
        <v>13</v>
      </c>
      <c r="K652" s="525">
        <v>7.35</v>
      </c>
      <c r="L652" s="185">
        <f t="shared" si="471"/>
        <v>7</v>
      </c>
      <c r="M652" s="532">
        <f t="shared" si="472"/>
        <v>10</v>
      </c>
      <c r="N652" s="525">
        <v>96</v>
      </c>
      <c r="O652" s="535">
        <v>86</v>
      </c>
      <c r="P652" s="537">
        <f t="shared" si="473"/>
        <v>1.1162790697674418</v>
      </c>
      <c r="Q652" s="185">
        <f t="shared" si="474"/>
        <v>6</v>
      </c>
      <c r="R652" s="525">
        <v>41</v>
      </c>
      <c r="S652" s="185">
        <f t="shared" si="475"/>
        <v>3.5</v>
      </c>
      <c r="T652" s="532">
        <f t="shared" si="476"/>
        <v>9.5</v>
      </c>
      <c r="U652" s="540">
        <v>29.19</v>
      </c>
      <c r="V652" s="185">
        <f t="shared" si="477"/>
        <v>3.25</v>
      </c>
      <c r="W652" s="525">
        <v>-2</v>
      </c>
      <c r="X652" s="185">
        <f t="shared" si="478"/>
        <v>2</v>
      </c>
      <c r="Y652" s="525">
        <v>2</v>
      </c>
      <c r="Z652" s="185">
        <f t="shared" si="479"/>
        <v>4</v>
      </c>
      <c r="AA652" s="532">
        <f t="shared" si="480"/>
        <v>9.25</v>
      </c>
      <c r="AB652" s="543">
        <v>37.75</v>
      </c>
      <c r="AC652" s="185">
        <f t="shared" si="481"/>
        <v>12</v>
      </c>
      <c r="AD652" s="532">
        <f t="shared" si="482"/>
        <v>12</v>
      </c>
      <c r="AE652" s="87">
        <f t="shared" si="483"/>
        <v>10.55</v>
      </c>
      <c r="AF652" s="87">
        <f t="shared" si="462"/>
        <v>10.55</v>
      </c>
      <c r="AG652" s="553">
        <f t="shared" ca="1" si="463"/>
        <v>378</v>
      </c>
      <c r="AH652" s="77">
        <f>IF(ISERROR(VLOOKUP(B652,'Notes Ecrit'!$A$2:$B$650,2,FALSE)),"ABI",(VLOOKUP(B652,'Notes Ecrit'!$A$2:$B$650,2,FALSE)))</f>
        <v>9</v>
      </c>
      <c r="AI652" s="87">
        <f t="shared" si="464"/>
        <v>9</v>
      </c>
      <c r="AJ652" s="556">
        <f t="shared" ca="1" si="465"/>
        <v>58</v>
      </c>
      <c r="AK652" s="560">
        <f t="shared" si="466"/>
        <v>9.7750000000000004</v>
      </c>
    </row>
    <row r="653" spans="1:37" ht="16.5" customHeight="1" x14ac:dyDescent="0.25">
      <c r="A653" s="503" t="s">
        <v>1026</v>
      </c>
      <c r="B653" s="507">
        <v>21915786</v>
      </c>
      <c r="C653" s="513" t="s">
        <v>1023</v>
      </c>
      <c r="D653" s="518" t="s">
        <v>404</v>
      </c>
      <c r="E653" s="523">
        <v>12</v>
      </c>
      <c r="F653" s="527">
        <f t="shared" si="467"/>
        <v>15.5</v>
      </c>
      <c r="G653" s="185">
        <f t="shared" si="468"/>
        <v>9</v>
      </c>
      <c r="H653" s="530">
        <f t="shared" si="469"/>
        <v>9</v>
      </c>
      <c r="I653" s="523">
        <v>3.17</v>
      </c>
      <c r="J653" s="185">
        <f t="shared" si="470"/>
        <v>17</v>
      </c>
      <c r="K653" s="523">
        <v>6.81</v>
      </c>
      <c r="L653" s="185">
        <f t="shared" si="471"/>
        <v>11</v>
      </c>
      <c r="M653" s="530">
        <f t="shared" si="472"/>
        <v>14</v>
      </c>
      <c r="N653" s="523">
        <v>81</v>
      </c>
      <c r="O653" s="534">
        <v>88</v>
      </c>
      <c r="P653" s="536">
        <f t="shared" si="473"/>
        <v>0.92045454545454541</v>
      </c>
      <c r="Q653" s="185">
        <f t="shared" si="474"/>
        <v>5</v>
      </c>
      <c r="R653" s="523">
        <v>40.4</v>
      </c>
      <c r="S653" s="185">
        <f t="shared" si="475"/>
        <v>3</v>
      </c>
      <c r="T653" s="530">
        <f t="shared" si="476"/>
        <v>8</v>
      </c>
      <c r="U653" s="412">
        <v>27.97</v>
      </c>
      <c r="V653" s="185">
        <f t="shared" si="477"/>
        <v>4</v>
      </c>
      <c r="W653" s="523">
        <v>1</v>
      </c>
      <c r="X653" s="185">
        <f t="shared" si="478"/>
        <v>2.75</v>
      </c>
      <c r="Y653" s="523">
        <v>7</v>
      </c>
      <c r="Z653" s="185">
        <f t="shared" si="479"/>
        <v>1.5</v>
      </c>
      <c r="AA653" s="530">
        <f t="shared" si="480"/>
        <v>8.25</v>
      </c>
      <c r="AB653" s="542">
        <v>51.12</v>
      </c>
      <c r="AC653" s="185">
        <f t="shared" si="481"/>
        <v>5</v>
      </c>
      <c r="AD653" s="530">
        <f t="shared" si="482"/>
        <v>5</v>
      </c>
      <c r="AE653" s="547">
        <f t="shared" si="483"/>
        <v>8.85</v>
      </c>
      <c r="AF653" s="547">
        <f t="shared" si="462"/>
        <v>8.85</v>
      </c>
      <c r="AG653" s="551">
        <f t="shared" ca="1" si="463"/>
        <v>509</v>
      </c>
      <c r="AH653" s="554">
        <f>IF(ISERROR(VLOOKUP(B653,'Notes Ecrit'!$A$2:$B$650,2,FALSE)),"ABI",(VLOOKUP(B653,'Notes Ecrit'!$A$2:$B$650,2,FALSE)))</f>
        <v>4</v>
      </c>
      <c r="AI653" s="547">
        <f t="shared" si="464"/>
        <v>4</v>
      </c>
      <c r="AJ653" s="555">
        <f t="shared" ca="1" si="465"/>
        <v>489</v>
      </c>
      <c r="AK653" s="558">
        <f t="shared" si="466"/>
        <v>6.4249999999999998</v>
      </c>
    </row>
    <row r="654" spans="1:37" ht="16.5" customHeight="1" x14ac:dyDescent="0.25">
      <c r="A654" s="503" t="s">
        <v>1026</v>
      </c>
      <c r="B654" s="507">
        <v>21904531</v>
      </c>
      <c r="C654" s="513" t="s">
        <v>1024</v>
      </c>
      <c r="D654" s="518" t="s">
        <v>161</v>
      </c>
      <c r="E654" s="523">
        <v>20</v>
      </c>
      <c r="F654" s="527">
        <f t="shared" si="467"/>
        <v>19.5</v>
      </c>
      <c r="G654" s="185">
        <f t="shared" si="468"/>
        <v>17</v>
      </c>
      <c r="H654" s="530">
        <f t="shared" si="469"/>
        <v>17</v>
      </c>
      <c r="I654" s="523">
        <v>2.93</v>
      </c>
      <c r="J654" s="185">
        <f t="shared" si="470"/>
        <v>20</v>
      </c>
      <c r="K654" s="523">
        <v>6.21</v>
      </c>
      <c r="L654" s="185">
        <f t="shared" si="471"/>
        <v>15</v>
      </c>
      <c r="M654" s="530">
        <f t="shared" si="472"/>
        <v>17.5</v>
      </c>
      <c r="N654" s="523">
        <v>64</v>
      </c>
      <c r="O654" s="534">
        <v>71</v>
      </c>
      <c r="P654" s="536">
        <f t="shared" si="473"/>
        <v>0.90140845070422537</v>
      </c>
      <c r="Q654" s="185">
        <f t="shared" si="474"/>
        <v>5</v>
      </c>
      <c r="R654" s="523">
        <v>51.6</v>
      </c>
      <c r="S654" s="185">
        <f t="shared" si="475"/>
        <v>6</v>
      </c>
      <c r="T654" s="530">
        <f t="shared" si="476"/>
        <v>11</v>
      </c>
      <c r="U654" s="412">
        <v>22.54</v>
      </c>
      <c r="V654" s="185">
        <f t="shared" si="477"/>
        <v>6.5</v>
      </c>
      <c r="W654" s="523">
        <v>-30</v>
      </c>
      <c r="X654" s="185">
        <f t="shared" si="478"/>
        <v>0</v>
      </c>
      <c r="Y654" s="523">
        <v>5</v>
      </c>
      <c r="Z654" s="185">
        <f t="shared" si="479"/>
        <v>2.5</v>
      </c>
      <c r="AA654" s="530">
        <f t="shared" si="480"/>
        <v>9</v>
      </c>
      <c r="AB654" s="542">
        <v>47.21</v>
      </c>
      <c r="AC654" s="185">
        <f t="shared" si="481"/>
        <v>7</v>
      </c>
      <c r="AD654" s="530">
        <f t="shared" si="482"/>
        <v>7</v>
      </c>
      <c r="AE654" s="547">
        <f t="shared" si="483"/>
        <v>12.3</v>
      </c>
      <c r="AF654" s="547">
        <f t="shared" si="462"/>
        <v>12.3</v>
      </c>
      <c r="AG654" s="551">
        <f t="shared" ca="1" si="463"/>
        <v>150</v>
      </c>
      <c r="AH654" s="554">
        <f>IF(ISERROR(VLOOKUP(B654,'Notes Ecrit'!$A$2:$B$650,2,FALSE)),"ABI",(VLOOKUP(B654,'Notes Ecrit'!$A$2:$B$650,2,FALSE)))</f>
        <v>3.5</v>
      </c>
      <c r="AI654" s="547">
        <f t="shared" si="464"/>
        <v>3.5</v>
      </c>
      <c r="AJ654" s="555">
        <f t="shared" ca="1" si="465"/>
        <v>529</v>
      </c>
      <c r="AK654" s="558">
        <f t="shared" si="466"/>
        <v>7.9</v>
      </c>
    </row>
    <row r="658" spans="4:18" x14ac:dyDescent="0.25">
      <c r="D658" s="26"/>
    </row>
    <row r="663" spans="4:18" x14ac:dyDescent="0.25">
      <c r="P663" s="29"/>
      <c r="R663" s="29"/>
    </row>
    <row r="664" spans="4:18" x14ac:dyDescent="0.25">
      <c r="P664" s="29"/>
      <c r="R664" s="29"/>
    </row>
    <row r="665" spans="4:18" x14ac:dyDescent="0.25">
      <c r="P665" s="29"/>
      <c r="R665" s="29"/>
    </row>
    <row r="666" spans="4:18" x14ac:dyDescent="0.25">
      <c r="P666" s="29"/>
      <c r="R666" s="29"/>
    </row>
    <row r="667" spans="4:18" x14ac:dyDescent="0.25">
      <c r="P667" s="29"/>
      <c r="R667" s="29"/>
    </row>
    <row r="668" spans="4:18" x14ac:dyDescent="0.25">
      <c r="P668" s="29"/>
      <c r="R668" s="29"/>
    </row>
    <row r="669" spans="4:18" x14ac:dyDescent="0.25">
      <c r="P669" s="29"/>
      <c r="R669" s="29"/>
    </row>
    <row r="670" spans="4:18" x14ac:dyDescent="0.25">
      <c r="P670" s="29"/>
      <c r="R670" s="29"/>
    </row>
    <row r="671" spans="4:18" x14ac:dyDescent="0.25">
      <c r="P671" s="29"/>
      <c r="R671" s="29"/>
    </row>
    <row r="672" spans="4:18" x14ac:dyDescent="0.25">
      <c r="P672" s="29"/>
      <c r="R672" s="29"/>
    </row>
    <row r="673" spans="16:18" x14ac:dyDescent="0.25">
      <c r="P673" s="29"/>
      <c r="R673" s="29"/>
    </row>
    <row r="674" spans="16:18" x14ac:dyDescent="0.25">
      <c r="P674" s="29"/>
      <c r="R674" s="29"/>
    </row>
    <row r="675" spans="16:18" x14ac:dyDescent="0.25">
      <c r="P675" s="29"/>
      <c r="R675" s="29"/>
    </row>
    <row r="676" spans="16:18" x14ac:dyDescent="0.25">
      <c r="P676" s="29"/>
      <c r="R676" s="29"/>
    </row>
    <row r="677" spans="16:18" x14ac:dyDescent="0.25">
      <c r="P677" s="29"/>
      <c r="R677" s="29"/>
    </row>
    <row r="678" spans="16:18" x14ac:dyDescent="0.25">
      <c r="P678" s="29"/>
      <c r="R678" s="29"/>
    </row>
    <row r="679" spans="16:18" x14ac:dyDescent="0.25">
      <c r="P679" s="29"/>
      <c r="R679" s="29"/>
    </row>
    <row r="680" spans="16:18" x14ac:dyDescent="0.25">
      <c r="P680" s="29"/>
      <c r="R680" s="29"/>
    </row>
    <row r="681" spans="16:18" x14ac:dyDescent="0.25">
      <c r="P681" s="29"/>
      <c r="R681" s="29"/>
    </row>
    <row r="682" spans="16:18" x14ac:dyDescent="0.25">
      <c r="P682" s="29"/>
      <c r="R682" s="29"/>
    </row>
    <row r="683" spans="16:18" x14ac:dyDescent="0.25">
      <c r="P683" s="29"/>
      <c r="R683" s="29"/>
    </row>
    <row r="684" spans="16:18" x14ac:dyDescent="0.25">
      <c r="P684" s="29"/>
      <c r="R684" s="29"/>
    </row>
    <row r="685" spans="16:18" x14ac:dyDescent="0.25">
      <c r="P685" s="29"/>
      <c r="R685" s="29"/>
    </row>
    <row r="686" spans="16:18" x14ac:dyDescent="0.25">
      <c r="P686" s="29"/>
      <c r="R686" s="29"/>
    </row>
    <row r="687" spans="16:18" x14ac:dyDescent="0.25">
      <c r="P687" s="29"/>
      <c r="R687" s="29"/>
    </row>
    <row r="688" spans="16:18" x14ac:dyDescent="0.25">
      <c r="P688" s="29"/>
      <c r="R688" s="29"/>
    </row>
  </sheetData>
  <autoFilter ref="A1:AK654">
    <filterColumn colId="4">
      <filters>
        <filter val="10"/>
        <filter val="11"/>
        <filter val="12"/>
        <filter val="13"/>
        <filter val="14"/>
        <filter val="15"/>
        <filter val="15,61"/>
        <filter val="15,95"/>
        <filter val="16"/>
        <filter val="17"/>
        <filter val="17,26"/>
        <filter val="18"/>
        <filter val="19"/>
        <filter val="20"/>
        <filter val="21"/>
        <filter val="22"/>
        <filter val="23"/>
        <filter val="24"/>
        <filter val="25"/>
        <filter val="4"/>
        <filter val="7"/>
        <filter val="8"/>
        <filter val="9"/>
      </filters>
    </filterColumn>
    <sortState ref="A4:AK654">
      <sortCondition ref="C1:C654"/>
    </sortState>
  </autoFilter>
  <sortState ref="P663:Q687">
    <sortCondition ref="P663:P687"/>
  </sortState>
  <mergeCells count="13">
    <mergeCell ref="A1:A2"/>
    <mergeCell ref="AC1:AC2"/>
    <mergeCell ref="X1:X2"/>
    <mergeCell ref="Z1:Z2"/>
    <mergeCell ref="G1:G2"/>
    <mergeCell ref="L1:L2"/>
    <mergeCell ref="V1:V2"/>
    <mergeCell ref="Q1:Q2"/>
    <mergeCell ref="AG1:AG2"/>
    <mergeCell ref="AJ1:AJ2"/>
    <mergeCell ref="S1:S2"/>
    <mergeCell ref="P1:P2"/>
    <mergeCell ref="J1:J2"/>
  </mergeCells>
  <phoneticPr fontId="0" type="noConversion"/>
  <printOptions horizontalCentered="1" verticalCentered="1"/>
  <pageMargins left="0.15748031496062992" right="0.19685039370078741" top="0" bottom="0" header="0.51181102362204722" footer="0.19685039370078741"/>
  <pageSetup paperSize="8" scale="58" fitToHeight="0" orientation="landscape" horizontalDpi="4294967294" verticalDpi="200" r:id="rId1"/>
  <headerFooter alignWithMargins="0"/>
  <ignoredErrors>
    <ignoredError sqref="P1:P2 P655:P661 P689:P65507" evalErro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637"/>
  <sheetViews>
    <sheetView workbookViewId="0">
      <selection activeCell="A32" sqref="A32:C626"/>
    </sheetView>
  </sheetViews>
  <sheetFormatPr baseColWidth="10" defaultRowHeight="12.75" x14ac:dyDescent="0.2"/>
  <sheetData>
    <row r="2" spans="1:8" x14ac:dyDescent="0.2">
      <c r="A2" s="308" t="s">
        <v>1671</v>
      </c>
      <c r="B2" s="308" t="s">
        <v>330</v>
      </c>
      <c r="C2" s="308" t="s">
        <v>66</v>
      </c>
      <c r="D2" s="308" t="s">
        <v>1672</v>
      </c>
      <c r="E2" s="308" t="s">
        <v>1675</v>
      </c>
      <c r="F2" s="308" t="s">
        <v>1676</v>
      </c>
      <c r="G2" s="308" t="s">
        <v>1673</v>
      </c>
      <c r="H2" s="308" t="s">
        <v>1674</v>
      </c>
    </row>
    <row r="3" spans="1:8" hidden="1" x14ac:dyDescent="0.2">
      <c r="A3" s="346">
        <v>21817022</v>
      </c>
      <c r="B3" s="347" t="s">
        <v>89</v>
      </c>
      <c r="C3" s="348" t="s">
        <v>90</v>
      </c>
      <c r="D3" s="348" t="s">
        <v>1166</v>
      </c>
      <c r="E3" s="349"/>
      <c r="F3" s="349"/>
      <c r="G3" s="349"/>
      <c r="H3" s="349"/>
    </row>
    <row r="4" spans="1:8" hidden="1" x14ac:dyDescent="0.2">
      <c r="A4" s="346">
        <v>21819964</v>
      </c>
      <c r="B4" s="347" t="s">
        <v>358</v>
      </c>
      <c r="C4" s="348" t="s">
        <v>359</v>
      </c>
      <c r="D4" s="348" t="s">
        <v>1167</v>
      </c>
      <c r="E4" s="349"/>
      <c r="F4" s="349"/>
      <c r="G4" s="349"/>
      <c r="H4" s="349"/>
    </row>
    <row r="5" spans="1:8" hidden="1" x14ac:dyDescent="0.2">
      <c r="A5" s="346">
        <v>21808085</v>
      </c>
      <c r="B5" s="347" t="s">
        <v>93</v>
      </c>
      <c r="C5" s="348" t="s">
        <v>94</v>
      </c>
      <c r="D5" s="348" t="s">
        <v>1168</v>
      </c>
      <c r="E5" s="349"/>
      <c r="F5" s="349"/>
      <c r="G5" s="349"/>
      <c r="H5" s="349"/>
    </row>
    <row r="6" spans="1:8" hidden="1" x14ac:dyDescent="0.2">
      <c r="A6" s="346">
        <v>21904455</v>
      </c>
      <c r="B6" s="347" t="s">
        <v>360</v>
      </c>
      <c r="C6" s="348" t="s">
        <v>267</v>
      </c>
      <c r="D6" s="348" t="s">
        <v>1169</v>
      </c>
      <c r="E6" s="349"/>
      <c r="F6" s="349"/>
      <c r="G6" s="349"/>
      <c r="H6" s="349"/>
    </row>
    <row r="7" spans="1:8" hidden="1" x14ac:dyDescent="0.2">
      <c r="A7" s="346">
        <v>21814491</v>
      </c>
      <c r="B7" s="347" t="s">
        <v>96</v>
      </c>
      <c r="C7" s="348" t="s">
        <v>97</v>
      </c>
      <c r="D7" s="348" t="s">
        <v>1170</v>
      </c>
      <c r="E7" s="349"/>
      <c r="F7" s="349"/>
      <c r="G7" s="349"/>
      <c r="H7" s="349"/>
    </row>
    <row r="8" spans="1:8" hidden="1" x14ac:dyDescent="0.2">
      <c r="A8" s="346">
        <v>21515935</v>
      </c>
      <c r="B8" s="347" t="s">
        <v>361</v>
      </c>
      <c r="C8" s="348" t="s">
        <v>248</v>
      </c>
      <c r="D8" s="348" t="s">
        <v>1171</v>
      </c>
      <c r="E8" s="349"/>
      <c r="F8" s="349"/>
      <c r="G8" s="349"/>
      <c r="H8" s="349"/>
    </row>
    <row r="9" spans="1:8" hidden="1" x14ac:dyDescent="0.2">
      <c r="A9" s="346">
        <v>21804356</v>
      </c>
      <c r="B9" s="347" t="s">
        <v>101</v>
      </c>
      <c r="C9" s="348" t="s">
        <v>102</v>
      </c>
      <c r="D9" s="348" t="s">
        <v>1172</v>
      </c>
      <c r="E9" s="349"/>
      <c r="F9" s="349"/>
      <c r="G9" s="349"/>
      <c r="H9" s="349"/>
    </row>
    <row r="10" spans="1:8" hidden="1" x14ac:dyDescent="0.2">
      <c r="A10" s="346">
        <v>21914069</v>
      </c>
      <c r="B10" s="350" t="s">
        <v>362</v>
      </c>
      <c r="C10" s="351" t="s">
        <v>190</v>
      </c>
      <c r="D10" s="352" t="s">
        <v>1173</v>
      </c>
      <c r="E10" s="353"/>
      <c r="F10" s="353"/>
      <c r="G10" s="353"/>
      <c r="H10" s="353"/>
    </row>
    <row r="11" spans="1:8" hidden="1" x14ac:dyDescent="0.2">
      <c r="A11" s="346">
        <v>21905377</v>
      </c>
      <c r="B11" s="350" t="s">
        <v>363</v>
      </c>
      <c r="C11" s="351" t="s">
        <v>364</v>
      </c>
      <c r="D11" s="352" t="s">
        <v>1174</v>
      </c>
      <c r="E11" s="353"/>
      <c r="F11" s="353"/>
      <c r="G11" s="353"/>
      <c r="H11" s="353"/>
    </row>
    <row r="12" spans="1:8" hidden="1" x14ac:dyDescent="0.2">
      <c r="A12" s="346">
        <v>21918194</v>
      </c>
      <c r="B12" s="350" t="s">
        <v>366</v>
      </c>
      <c r="C12" s="351" t="s">
        <v>367</v>
      </c>
      <c r="D12" s="352" t="s">
        <v>1175</v>
      </c>
      <c r="E12" s="353"/>
      <c r="F12" s="353"/>
      <c r="G12" s="353"/>
      <c r="H12" s="353"/>
    </row>
    <row r="13" spans="1:8" hidden="1" x14ac:dyDescent="0.2">
      <c r="A13" s="346">
        <v>21904955</v>
      </c>
      <c r="B13" s="350" t="s">
        <v>368</v>
      </c>
      <c r="C13" s="351" t="s">
        <v>369</v>
      </c>
      <c r="D13" s="352" t="s">
        <v>1176</v>
      </c>
      <c r="E13" s="353"/>
      <c r="F13" s="353"/>
      <c r="G13" s="353"/>
      <c r="H13" s="353"/>
    </row>
    <row r="14" spans="1:8" hidden="1" x14ac:dyDescent="0.2">
      <c r="A14" s="346">
        <v>21906698</v>
      </c>
      <c r="B14" s="350" t="s">
        <v>365</v>
      </c>
      <c r="C14" s="351" t="s">
        <v>136</v>
      </c>
      <c r="D14" s="352" t="s">
        <v>1177</v>
      </c>
      <c r="E14" s="353"/>
      <c r="F14" s="353"/>
      <c r="G14" s="353"/>
      <c r="H14" s="353"/>
    </row>
    <row r="15" spans="1:8" hidden="1" x14ac:dyDescent="0.2">
      <c r="A15" s="346">
        <v>21821525</v>
      </c>
      <c r="B15" s="350" t="s">
        <v>370</v>
      </c>
      <c r="C15" s="351" t="s">
        <v>250</v>
      </c>
      <c r="D15" s="352" t="s">
        <v>1178</v>
      </c>
      <c r="E15" s="353"/>
      <c r="F15" s="353"/>
      <c r="G15" s="353"/>
      <c r="H15" s="353"/>
    </row>
    <row r="16" spans="1:8" hidden="1" x14ac:dyDescent="0.2">
      <c r="A16" s="346">
        <v>21905581</v>
      </c>
      <c r="B16" s="350" t="s">
        <v>95</v>
      </c>
      <c r="C16" s="351" t="s">
        <v>325</v>
      </c>
      <c r="D16" s="352" t="s">
        <v>1179</v>
      </c>
      <c r="E16" s="353"/>
      <c r="F16" s="353"/>
      <c r="G16" s="353"/>
      <c r="H16" s="353"/>
    </row>
    <row r="17" spans="1:8" hidden="1" x14ac:dyDescent="0.2">
      <c r="A17" s="346">
        <v>21909436</v>
      </c>
      <c r="B17" s="350" t="s">
        <v>371</v>
      </c>
      <c r="C17" s="351" t="s">
        <v>145</v>
      </c>
      <c r="D17" s="352" t="s">
        <v>1180</v>
      </c>
      <c r="E17" s="353"/>
      <c r="F17" s="353"/>
      <c r="G17" s="353"/>
      <c r="H17" s="353"/>
    </row>
    <row r="18" spans="1:8" hidden="1" x14ac:dyDescent="0.2">
      <c r="A18" s="346">
        <v>21911419</v>
      </c>
      <c r="B18" s="350" t="s">
        <v>372</v>
      </c>
      <c r="C18" s="351" t="s">
        <v>95</v>
      </c>
      <c r="D18" s="352" t="s">
        <v>1181</v>
      </c>
      <c r="E18" s="353"/>
      <c r="F18" s="353"/>
      <c r="G18" s="353"/>
      <c r="H18" s="353"/>
    </row>
    <row r="19" spans="1:8" hidden="1" x14ac:dyDescent="0.2">
      <c r="A19" s="346">
        <v>21907960</v>
      </c>
      <c r="B19" s="350" t="s">
        <v>372</v>
      </c>
      <c r="C19" s="351" t="s">
        <v>185</v>
      </c>
      <c r="D19" s="352" t="s">
        <v>1182</v>
      </c>
      <c r="E19" s="353"/>
      <c r="F19" s="353"/>
      <c r="G19" s="353"/>
      <c r="H19" s="353"/>
    </row>
    <row r="20" spans="1:8" hidden="1" x14ac:dyDescent="0.2">
      <c r="A20" s="346">
        <v>21906708</v>
      </c>
      <c r="B20" s="350" t="s">
        <v>373</v>
      </c>
      <c r="C20" s="351" t="s">
        <v>374</v>
      </c>
      <c r="D20" s="352" t="s">
        <v>1183</v>
      </c>
      <c r="E20" s="353"/>
      <c r="F20" s="353"/>
      <c r="G20" s="353"/>
      <c r="H20" s="353"/>
    </row>
    <row r="21" spans="1:8" hidden="1" x14ac:dyDescent="0.2">
      <c r="A21" s="346">
        <v>21811011</v>
      </c>
      <c r="B21" s="350" t="s">
        <v>44</v>
      </c>
      <c r="C21" s="351" t="s">
        <v>108</v>
      </c>
      <c r="D21" s="352" t="s">
        <v>1184</v>
      </c>
      <c r="E21" s="353"/>
      <c r="F21" s="353"/>
      <c r="G21" s="353"/>
      <c r="H21" s="353"/>
    </row>
    <row r="22" spans="1:8" hidden="1" x14ac:dyDescent="0.2">
      <c r="A22" s="346">
        <v>21906231</v>
      </c>
      <c r="B22" s="350" t="s">
        <v>375</v>
      </c>
      <c r="C22" s="351" t="s">
        <v>211</v>
      </c>
      <c r="D22" s="352" t="s">
        <v>1185</v>
      </c>
      <c r="E22" s="353"/>
      <c r="F22" s="353"/>
      <c r="G22" s="353"/>
      <c r="H22" s="353"/>
    </row>
    <row r="23" spans="1:8" hidden="1" x14ac:dyDescent="0.2">
      <c r="A23" s="346">
        <v>21903189</v>
      </c>
      <c r="B23" s="350" t="s">
        <v>376</v>
      </c>
      <c r="C23" s="351" t="s">
        <v>377</v>
      </c>
      <c r="D23" s="352" t="s">
        <v>1186</v>
      </c>
      <c r="E23" s="353"/>
      <c r="F23" s="353"/>
      <c r="G23" s="353"/>
      <c r="H23" s="353"/>
    </row>
    <row r="24" spans="1:8" hidden="1" x14ac:dyDescent="0.2">
      <c r="A24" s="346">
        <v>21909665</v>
      </c>
      <c r="B24" s="350" t="s">
        <v>378</v>
      </c>
      <c r="C24" s="351" t="s">
        <v>379</v>
      </c>
      <c r="D24" s="352" t="s">
        <v>1187</v>
      </c>
      <c r="E24" s="353"/>
      <c r="F24" s="353"/>
      <c r="G24" s="353"/>
      <c r="H24" s="353"/>
    </row>
    <row r="25" spans="1:8" hidden="1" x14ac:dyDescent="0.2">
      <c r="A25" s="346">
        <v>21801187</v>
      </c>
      <c r="B25" s="350" t="s">
        <v>109</v>
      </c>
      <c r="C25" s="351" t="s">
        <v>110</v>
      </c>
      <c r="D25" s="352" t="s">
        <v>1188</v>
      </c>
      <c r="E25" s="353"/>
      <c r="F25" s="353"/>
      <c r="G25" s="353"/>
      <c r="H25" s="353"/>
    </row>
    <row r="26" spans="1:8" hidden="1" x14ac:dyDescent="0.2">
      <c r="A26" s="346">
        <v>21814329</v>
      </c>
      <c r="B26" s="350" t="s">
        <v>111</v>
      </c>
      <c r="C26" s="351" t="s">
        <v>112</v>
      </c>
      <c r="D26" s="352" t="s">
        <v>1189</v>
      </c>
      <c r="E26" s="353"/>
      <c r="F26" s="353"/>
      <c r="G26" s="353"/>
      <c r="H26" s="353"/>
    </row>
    <row r="27" spans="1:8" hidden="1" x14ac:dyDescent="0.2">
      <c r="A27" s="346">
        <v>21910133</v>
      </c>
      <c r="B27" s="350" t="s">
        <v>380</v>
      </c>
      <c r="C27" s="351" t="s">
        <v>381</v>
      </c>
      <c r="D27" s="352" t="s">
        <v>1190</v>
      </c>
      <c r="E27" s="353"/>
      <c r="F27" s="353"/>
      <c r="G27" s="353"/>
      <c r="H27" s="353"/>
    </row>
    <row r="28" spans="1:8" hidden="1" x14ac:dyDescent="0.2">
      <c r="A28" s="346">
        <v>21907731</v>
      </c>
      <c r="B28" s="350" t="s">
        <v>382</v>
      </c>
      <c r="C28" s="351" t="s">
        <v>244</v>
      </c>
      <c r="D28" s="352" t="s">
        <v>1191</v>
      </c>
      <c r="E28" s="353"/>
      <c r="F28" s="353"/>
      <c r="G28" s="353"/>
      <c r="H28" s="353"/>
    </row>
    <row r="29" spans="1:8" hidden="1" x14ac:dyDescent="0.2">
      <c r="A29" s="346">
        <v>21904738</v>
      </c>
      <c r="B29" s="350" t="s">
        <v>383</v>
      </c>
      <c r="C29" s="351" t="s">
        <v>205</v>
      </c>
      <c r="D29" s="352" t="s">
        <v>1192</v>
      </c>
      <c r="E29" s="353"/>
      <c r="F29" s="353"/>
      <c r="G29" s="353"/>
      <c r="H29" s="353"/>
    </row>
    <row r="30" spans="1:8" hidden="1" x14ac:dyDescent="0.2">
      <c r="A30" s="346">
        <v>21808624</v>
      </c>
      <c r="B30" s="350" t="s">
        <v>384</v>
      </c>
      <c r="C30" s="351" t="s">
        <v>198</v>
      </c>
      <c r="D30" s="352" t="s">
        <v>1193</v>
      </c>
      <c r="E30" s="354"/>
      <c r="F30" s="354"/>
      <c r="G30" s="354"/>
      <c r="H30" s="354"/>
    </row>
    <row r="31" spans="1:8" hidden="1" x14ac:dyDescent="0.2">
      <c r="A31" s="346">
        <v>21808640</v>
      </c>
      <c r="B31" s="350" t="s">
        <v>115</v>
      </c>
      <c r="C31" s="351" t="s">
        <v>114</v>
      </c>
      <c r="D31" s="352" t="s">
        <v>1194</v>
      </c>
      <c r="E31" s="354"/>
      <c r="F31" s="354"/>
      <c r="G31" s="354"/>
      <c r="H31" s="354"/>
    </row>
    <row r="32" spans="1:8" x14ac:dyDescent="0.2">
      <c r="A32" s="346">
        <v>21817899</v>
      </c>
      <c r="B32" s="350" t="s">
        <v>1195</v>
      </c>
      <c r="C32" s="351" t="s">
        <v>1196</v>
      </c>
      <c r="D32" s="352" t="s">
        <v>1197</v>
      </c>
      <c r="E32" s="355" t="s">
        <v>1198</v>
      </c>
      <c r="F32" s="355"/>
      <c r="G32" s="354"/>
      <c r="H32" s="354"/>
    </row>
    <row r="33" spans="1:8" hidden="1" x14ac:dyDescent="0.2">
      <c r="A33" s="346">
        <v>21815336</v>
      </c>
      <c r="B33" s="350" t="s">
        <v>117</v>
      </c>
      <c r="C33" s="351" t="s">
        <v>118</v>
      </c>
      <c r="D33" s="352" t="s">
        <v>1199</v>
      </c>
      <c r="E33" s="354"/>
      <c r="F33" s="354"/>
      <c r="G33" s="355" t="s">
        <v>1198</v>
      </c>
      <c r="H33" s="355"/>
    </row>
    <row r="34" spans="1:8" hidden="1" x14ac:dyDescent="0.2">
      <c r="A34" s="346">
        <v>21903048</v>
      </c>
      <c r="B34" s="350" t="s">
        <v>385</v>
      </c>
      <c r="C34" s="351" t="s">
        <v>386</v>
      </c>
      <c r="D34" s="352" t="s">
        <v>1200</v>
      </c>
      <c r="E34" s="354"/>
      <c r="F34" s="354"/>
      <c r="G34" s="354"/>
      <c r="H34" s="354"/>
    </row>
    <row r="35" spans="1:8" hidden="1" x14ac:dyDescent="0.2">
      <c r="A35" s="346">
        <v>21902199</v>
      </c>
      <c r="B35" s="350" t="s">
        <v>387</v>
      </c>
      <c r="C35" s="351" t="s">
        <v>114</v>
      </c>
      <c r="D35" s="352" t="s">
        <v>1201</v>
      </c>
      <c r="E35" s="354"/>
      <c r="F35" s="354"/>
      <c r="G35" s="354"/>
      <c r="H35" s="354"/>
    </row>
    <row r="36" spans="1:8" hidden="1" x14ac:dyDescent="0.2">
      <c r="A36" s="346">
        <v>21909614</v>
      </c>
      <c r="B36" s="350" t="s">
        <v>388</v>
      </c>
      <c r="C36" s="351" t="s">
        <v>197</v>
      </c>
      <c r="D36" s="352" t="s">
        <v>1202</v>
      </c>
      <c r="E36" s="354"/>
      <c r="F36" s="354"/>
      <c r="G36" s="354"/>
      <c r="H36" s="354"/>
    </row>
    <row r="37" spans="1:8" hidden="1" x14ac:dyDescent="0.2">
      <c r="A37" s="346">
        <v>21908752</v>
      </c>
      <c r="B37" s="350" t="s">
        <v>389</v>
      </c>
      <c r="C37" s="351" t="s">
        <v>390</v>
      </c>
      <c r="D37" s="352" t="s">
        <v>1203</v>
      </c>
      <c r="E37" s="354"/>
      <c r="F37" s="354"/>
      <c r="G37" s="354"/>
      <c r="H37" s="354"/>
    </row>
    <row r="38" spans="1:8" hidden="1" x14ac:dyDescent="0.2">
      <c r="A38" s="346">
        <v>21907593</v>
      </c>
      <c r="B38" s="350" t="s">
        <v>391</v>
      </c>
      <c r="C38" s="351" t="s">
        <v>120</v>
      </c>
      <c r="D38" s="352" t="s">
        <v>1179</v>
      </c>
      <c r="E38" s="354"/>
      <c r="F38" s="354"/>
      <c r="G38" s="354"/>
      <c r="H38" s="354"/>
    </row>
    <row r="39" spans="1:8" hidden="1" x14ac:dyDescent="0.2">
      <c r="A39" s="346">
        <v>21916495</v>
      </c>
      <c r="B39" s="350" t="s">
        <v>392</v>
      </c>
      <c r="C39" s="351" t="s">
        <v>161</v>
      </c>
      <c r="D39" s="352" t="s">
        <v>1204</v>
      </c>
      <c r="E39" s="354"/>
      <c r="F39" s="354"/>
      <c r="G39" s="354"/>
      <c r="H39" s="354"/>
    </row>
    <row r="40" spans="1:8" hidden="1" x14ac:dyDescent="0.2">
      <c r="A40" s="346">
        <v>21912859</v>
      </c>
      <c r="B40" s="350" t="s">
        <v>393</v>
      </c>
      <c r="C40" s="351" t="s">
        <v>394</v>
      </c>
      <c r="D40" s="352" t="s">
        <v>1205</v>
      </c>
      <c r="E40" s="354"/>
      <c r="F40" s="354"/>
      <c r="G40" s="354"/>
      <c r="H40" s="354"/>
    </row>
    <row r="41" spans="1:8" hidden="1" x14ac:dyDescent="0.2">
      <c r="A41" s="346">
        <v>21904032</v>
      </c>
      <c r="B41" s="350" t="s">
        <v>395</v>
      </c>
      <c r="C41" s="351" t="s">
        <v>32</v>
      </c>
      <c r="D41" s="352" t="s">
        <v>1206</v>
      </c>
      <c r="E41" s="354"/>
      <c r="F41" s="354"/>
      <c r="G41" s="354"/>
      <c r="H41" s="354"/>
    </row>
    <row r="42" spans="1:8" hidden="1" x14ac:dyDescent="0.2">
      <c r="A42" s="346">
        <v>21914415</v>
      </c>
      <c r="B42" s="350" t="s">
        <v>396</v>
      </c>
      <c r="C42" s="351" t="s">
        <v>159</v>
      </c>
      <c r="D42" s="352" t="s">
        <v>1207</v>
      </c>
      <c r="E42" s="354"/>
      <c r="F42" s="354"/>
      <c r="G42" s="354"/>
      <c r="H42" s="354"/>
    </row>
    <row r="43" spans="1:8" hidden="1" x14ac:dyDescent="0.2">
      <c r="A43" s="346">
        <v>21813740</v>
      </c>
      <c r="B43" s="350" t="s">
        <v>397</v>
      </c>
      <c r="C43" s="351" t="s">
        <v>153</v>
      </c>
      <c r="D43" s="352" t="s">
        <v>1208</v>
      </c>
      <c r="E43" s="354"/>
      <c r="F43" s="354"/>
      <c r="G43" s="354"/>
      <c r="H43" s="354"/>
    </row>
    <row r="44" spans="1:8" hidden="1" x14ac:dyDescent="0.2">
      <c r="A44" s="346">
        <v>21910724</v>
      </c>
      <c r="B44" s="350" t="s">
        <v>398</v>
      </c>
      <c r="C44" s="351" t="s">
        <v>291</v>
      </c>
      <c r="D44" s="352" t="s">
        <v>1209</v>
      </c>
      <c r="E44" s="354"/>
      <c r="F44" s="354"/>
      <c r="G44" s="354"/>
      <c r="H44" s="354"/>
    </row>
    <row r="45" spans="1:8" hidden="1" x14ac:dyDescent="0.2">
      <c r="A45" s="346">
        <v>21903075</v>
      </c>
      <c r="B45" s="350" t="s">
        <v>45</v>
      </c>
      <c r="C45" s="351" t="s">
        <v>144</v>
      </c>
      <c r="D45" s="352" t="s">
        <v>1210</v>
      </c>
      <c r="E45" s="354"/>
      <c r="F45" s="354"/>
      <c r="G45" s="354"/>
      <c r="H45" s="354"/>
    </row>
    <row r="46" spans="1:8" hidden="1" x14ac:dyDescent="0.2">
      <c r="A46" s="346">
        <v>21601046</v>
      </c>
      <c r="B46" s="350" t="s">
        <v>399</v>
      </c>
      <c r="C46" s="351" t="s">
        <v>261</v>
      </c>
      <c r="D46" s="352" t="s">
        <v>1211</v>
      </c>
      <c r="E46" s="354"/>
      <c r="F46" s="354"/>
      <c r="G46" s="354"/>
      <c r="H46" s="354"/>
    </row>
    <row r="47" spans="1:8" hidden="1" x14ac:dyDescent="0.2">
      <c r="A47" s="346">
        <v>21917107</v>
      </c>
      <c r="B47" s="350" t="s">
        <v>400</v>
      </c>
      <c r="C47" s="351" t="s">
        <v>401</v>
      </c>
      <c r="D47" s="352" t="s">
        <v>1212</v>
      </c>
      <c r="E47" s="354"/>
      <c r="F47" s="354"/>
      <c r="G47" s="354"/>
      <c r="H47" s="354"/>
    </row>
    <row r="48" spans="1:8" hidden="1" x14ac:dyDescent="0.2">
      <c r="A48" s="346">
        <v>21905002</v>
      </c>
      <c r="B48" s="350" t="s">
        <v>402</v>
      </c>
      <c r="C48" s="351" t="s">
        <v>296</v>
      </c>
      <c r="D48" s="352" t="s">
        <v>1213</v>
      </c>
      <c r="E48" s="354"/>
      <c r="F48" s="354"/>
      <c r="G48" s="354"/>
      <c r="H48" s="354"/>
    </row>
    <row r="49" spans="1:8" hidden="1" x14ac:dyDescent="0.2">
      <c r="A49" s="346">
        <v>21909111</v>
      </c>
      <c r="B49" s="350" t="s">
        <v>403</v>
      </c>
      <c r="C49" s="351" t="s">
        <v>404</v>
      </c>
      <c r="D49" s="352" t="s">
        <v>1214</v>
      </c>
      <c r="E49" s="354"/>
      <c r="F49" s="354"/>
      <c r="G49" s="354"/>
      <c r="H49" s="354"/>
    </row>
    <row r="50" spans="1:8" hidden="1" x14ac:dyDescent="0.2">
      <c r="A50" s="346">
        <v>21907114</v>
      </c>
      <c r="B50" s="350" t="s">
        <v>405</v>
      </c>
      <c r="C50" s="351" t="s">
        <v>304</v>
      </c>
      <c r="D50" s="352" t="s">
        <v>1215</v>
      </c>
      <c r="E50" s="354"/>
      <c r="F50" s="354"/>
      <c r="G50" s="354"/>
      <c r="H50" s="354"/>
    </row>
    <row r="51" spans="1:8" hidden="1" x14ac:dyDescent="0.2">
      <c r="A51" s="346">
        <v>21900479</v>
      </c>
      <c r="B51" s="350" t="s">
        <v>406</v>
      </c>
      <c r="C51" s="351" t="s">
        <v>407</v>
      </c>
      <c r="D51" s="352" t="s">
        <v>1216</v>
      </c>
      <c r="E51" s="354"/>
      <c r="F51" s="354"/>
      <c r="G51" s="354"/>
      <c r="H51" s="354"/>
    </row>
    <row r="52" spans="1:8" hidden="1" x14ac:dyDescent="0.2">
      <c r="A52" s="346">
        <v>21907684</v>
      </c>
      <c r="B52" s="350" t="s">
        <v>413</v>
      </c>
      <c r="C52" s="351" t="s">
        <v>91</v>
      </c>
      <c r="D52" s="352" t="s">
        <v>1217</v>
      </c>
      <c r="E52" s="354"/>
      <c r="F52" s="354"/>
      <c r="G52" s="354"/>
      <c r="H52" s="354"/>
    </row>
    <row r="53" spans="1:8" hidden="1" x14ac:dyDescent="0.2">
      <c r="A53" s="346">
        <v>21702734</v>
      </c>
      <c r="B53" s="350" t="s">
        <v>46</v>
      </c>
      <c r="C53" s="351" t="s">
        <v>125</v>
      </c>
      <c r="D53" s="352" t="s">
        <v>1218</v>
      </c>
      <c r="E53" s="354"/>
      <c r="F53" s="354"/>
      <c r="G53" s="354"/>
      <c r="H53" s="354"/>
    </row>
    <row r="54" spans="1:8" hidden="1" x14ac:dyDescent="0.2">
      <c r="A54" s="346">
        <v>21912101</v>
      </c>
      <c r="B54" s="350" t="s">
        <v>46</v>
      </c>
      <c r="C54" s="351" t="s">
        <v>107</v>
      </c>
      <c r="D54" s="352" t="s">
        <v>1219</v>
      </c>
      <c r="E54" s="354"/>
      <c r="F54" s="354"/>
      <c r="G54" s="354"/>
      <c r="H54" s="354"/>
    </row>
    <row r="55" spans="1:8" hidden="1" x14ac:dyDescent="0.2">
      <c r="A55" s="346">
        <v>21905961</v>
      </c>
      <c r="B55" s="350" t="s">
        <v>408</v>
      </c>
      <c r="C55" s="351" t="s">
        <v>102</v>
      </c>
      <c r="D55" s="352" t="s">
        <v>1220</v>
      </c>
      <c r="E55" s="354"/>
      <c r="F55" s="354"/>
      <c r="G55" s="354"/>
      <c r="H55" s="354"/>
    </row>
    <row r="56" spans="1:8" x14ac:dyDescent="0.2">
      <c r="A56" s="346">
        <v>21805273</v>
      </c>
      <c r="B56" s="350" t="s">
        <v>1221</v>
      </c>
      <c r="C56" s="351" t="s">
        <v>1222</v>
      </c>
      <c r="D56" s="352" t="s">
        <v>1223</v>
      </c>
      <c r="E56" s="355" t="s">
        <v>1198</v>
      </c>
      <c r="F56" s="355"/>
      <c r="G56" s="354"/>
      <c r="H56" s="354"/>
    </row>
    <row r="57" spans="1:8" hidden="1" x14ac:dyDescent="0.2">
      <c r="A57" s="346">
        <v>21915828</v>
      </c>
      <c r="B57" s="350" t="s">
        <v>409</v>
      </c>
      <c r="C57" s="351" t="s">
        <v>410</v>
      </c>
      <c r="D57" s="352" t="s">
        <v>1224</v>
      </c>
      <c r="E57" s="354"/>
      <c r="F57" s="354"/>
      <c r="G57" s="354"/>
      <c r="H57" s="354"/>
    </row>
    <row r="58" spans="1:8" hidden="1" x14ac:dyDescent="0.2">
      <c r="A58" s="346">
        <v>21908765</v>
      </c>
      <c r="B58" s="350" t="s">
        <v>411</v>
      </c>
      <c r="C58" s="351" t="s">
        <v>412</v>
      </c>
      <c r="D58" s="352" t="s">
        <v>1225</v>
      </c>
      <c r="E58" s="354"/>
      <c r="F58" s="354"/>
      <c r="G58" s="354"/>
      <c r="H58" s="354"/>
    </row>
    <row r="59" spans="1:8" x14ac:dyDescent="0.2">
      <c r="A59" s="346">
        <v>21800106</v>
      </c>
      <c r="B59" s="350" t="s">
        <v>1226</v>
      </c>
      <c r="C59" s="351" t="s">
        <v>36</v>
      </c>
      <c r="D59" s="352" t="s">
        <v>1227</v>
      </c>
      <c r="E59" s="355" t="s">
        <v>1198</v>
      </c>
      <c r="F59" s="355"/>
      <c r="G59" s="354"/>
      <c r="H59" s="354"/>
    </row>
    <row r="60" spans="1:8" hidden="1" x14ac:dyDescent="0.2">
      <c r="A60" s="346">
        <v>21906214</v>
      </c>
      <c r="B60" s="350" t="s">
        <v>414</v>
      </c>
      <c r="C60" s="351" t="s">
        <v>201</v>
      </c>
      <c r="D60" s="352" t="s">
        <v>1228</v>
      </c>
      <c r="E60" s="354"/>
      <c r="F60" s="354"/>
      <c r="G60" s="354"/>
      <c r="H60" s="354"/>
    </row>
    <row r="61" spans="1:8" hidden="1" x14ac:dyDescent="0.2">
      <c r="A61" s="346">
        <v>21906342</v>
      </c>
      <c r="B61" s="350" t="s">
        <v>415</v>
      </c>
      <c r="C61" s="351" t="s">
        <v>229</v>
      </c>
      <c r="D61" s="352" t="s">
        <v>1229</v>
      </c>
      <c r="E61" s="354"/>
      <c r="F61" s="354"/>
      <c r="G61" s="354"/>
      <c r="H61" s="354"/>
    </row>
    <row r="62" spans="1:8" hidden="1" x14ac:dyDescent="0.2">
      <c r="A62" s="346">
        <v>21908936</v>
      </c>
      <c r="B62" s="350" t="s">
        <v>126</v>
      </c>
      <c r="C62" s="351" t="s">
        <v>416</v>
      </c>
      <c r="D62" s="352" t="s">
        <v>1230</v>
      </c>
      <c r="E62" s="354"/>
      <c r="F62" s="354"/>
      <c r="G62" s="354"/>
      <c r="H62" s="354"/>
    </row>
    <row r="63" spans="1:8" x14ac:dyDescent="0.2">
      <c r="A63" s="346">
        <v>21803466</v>
      </c>
      <c r="B63" s="350" t="s">
        <v>1231</v>
      </c>
      <c r="C63" s="351" t="s">
        <v>1232</v>
      </c>
      <c r="D63" s="352" t="s">
        <v>1233</v>
      </c>
      <c r="E63" s="355" t="s">
        <v>1198</v>
      </c>
      <c r="F63" s="355"/>
      <c r="G63" s="354"/>
      <c r="H63" s="354"/>
    </row>
    <row r="64" spans="1:8" hidden="1" x14ac:dyDescent="0.2">
      <c r="A64" s="346">
        <v>21803005</v>
      </c>
      <c r="B64" s="350" t="s">
        <v>127</v>
      </c>
      <c r="C64" s="351" t="s">
        <v>128</v>
      </c>
      <c r="D64" s="352" t="s">
        <v>1234</v>
      </c>
      <c r="E64" s="354"/>
      <c r="F64" s="354"/>
      <c r="G64" s="354"/>
      <c r="H64" s="354"/>
    </row>
    <row r="65" spans="1:8" hidden="1" x14ac:dyDescent="0.2">
      <c r="A65" s="346">
        <v>21906755</v>
      </c>
      <c r="B65" s="350" t="s">
        <v>417</v>
      </c>
      <c r="C65" s="351" t="s">
        <v>113</v>
      </c>
      <c r="D65" s="352" t="s">
        <v>1235</v>
      </c>
      <c r="E65" s="354"/>
      <c r="F65" s="354"/>
      <c r="G65" s="354"/>
      <c r="H65" s="354"/>
    </row>
    <row r="66" spans="1:8" hidden="1" x14ac:dyDescent="0.2">
      <c r="A66" s="346">
        <v>21900719</v>
      </c>
      <c r="B66" s="350" t="s">
        <v>418</v>
      </c>
      <c r="C66" s="351" t="s">
        <v>105</v>
      </c>
      <c r="D66" s="352" t="s">
        <v>1236</v>
      </c>
      <c r="E66" s="354"/>
      <c r="F66" s="354"/>
      <c r="G66" s="354"/>
      <c r="H66" s="354"/>
    </row>
    <row r="67" spans="1:8" hidden="1" x14ac:dyDescent="0.2">
      <c r="A67" s="346">
        <v>21903718</v>
      </c>
      <c r="B67" s="350" t="s">
        <v>421</v>
      </c>
      <c r="C67" s="351" t="s">
        <v>422</v>
      </c>
      <c r="D67" s="352" t="s">
        <v>1237</v>
      </c>
      <c r="E67" s="354"/>
      <c r="F67" s="354"/>
      <c r="G67" s="354"/>
      <c r="H67" s="354"/>
    </row>
    <row r="68" spans="1:8" hidden="1" x14ac:dyDescent="0.2">
      <c r="A68" s="346">
        <v>21909401</v>
      </c>
      <c r="B68" s="350" t="s">
        <v>423</v>
      </c>
      <c r="C68" s="351" t="s">
        <v>424</v>
      </c>
      <c r="D68" s="352" t="s">
        <v>1238</v>
      </c>
      <c r="E68" s="354"/>
      <c r="F68" s="354"/>
      <c r="G68" s="354"/>
      <c r="H68" s="354"/>
    </row>
    <row r="69" spans="1:8" hidden="1" x14ac:dyDescent="0.2">
      <c r="A69" s="346">
        <v>21811405</v>
      </c>
      <c r="B69" s="350" t="s">
        <v>133</v>
      </c>
      <c r="C69" s="351" t="s">
        <v>134</v>
      </c>
      <c r="D69" s="352" t="s">
        <v>1239</v>
      </c>
      <c r="E69" s="354"/>
      <c r="F69" s="354"/>
      <c r="G69" s="354"/>
      <c r="H69" s="354"/>
    </row>
    <row r="70" spans="1:8" hidden="1" x14ac:dyDescent="0.2">
      <c r="A70" s="346">
        <v>21815522</v>
      </c>
      <c r="B70" s="350" t="s">
        <v>135</v>
      </c>
      <c r="C70" s="351" t="s">
        <v>130</v>
      </c>
      <c r="D70" s="352" t="s">
        <v>1240</v>
      </c>
      <c r="E70" s="354"/>
      <c r="F70" s="354"/>
      <c r="G70" s="354"/>
      <c r="H70" s="354"/>
    </row>
    <row r="71" spans="1:8" hidden="1" x14ac:dyDescent="0.2">
      <c r="A71" s="346">
        <v>21916617</v>
      </c>
      <c r="B71" s="350" t="s">
        <v>425</v>
      </c>
      <c r="C71" s="351" t="s">
        <v>426</v>
      </c>
      <c r="D71" s="352" t="s">
        <v>1241</v>
      </c>
      <c r="E71" s="354"/>
      <c r="F71" s="354"/>
      <c r="G71" s="354"/>
      <c r="H71" s="354"/>
    </row>
    <row r="72" spans="1:8" hidden="1" x14ac:dyDescent="0.2">
      <c r="A72" s="346">
        <v>21816057</v>
      </c>
      <c r="B72" s="350" t="s">
        <v>427</v>
      </c>
      <c r="C72" s="351" t="s">
        <v>105</v>
      </c>
      <c r="D72" s="352" t="s">
        <v>1242</v>
      </c>
      <c r="E72" s="354"/>
      <c r="F72" s="354"/>
      <c r="G72" s="354"/>
      <c r="H72" s="354"/>
    </row>
    <row r="73" spans="1:8" hidden="1" x14ac:dyDescent="0.2">
      <c r="A73" s="346">
        <v>21905064</v>
      </c>
      <c r="B73" s="350" t="s">
        <v>428</v>
      </c>
      <c r="C73" s="351" t="s">
        <v>130</v>
      </c>
      <c r="D73" s="352" t="s">
        <v>1243</v>
      </c>
      <c r="E73" s="354"/>
      <c r="F73" s="354"/>
      <c r="G73" s="354"/>
      <c r="H73" s="354"/>
    </row>
    <row r="74" spans="1:8" hidden="1" x14ac:dyDescent="0.2">
      <c r="A74" s="346">
        <v>21911965</v>
      </c>
      <c r="B74" s="350" t="s">
        <v>429</v>
      </c>
      <c r="C74" s="351" t="s">
        <v>185</v>
      </c>
      <c r="D74" s="352" t="s">
        <v>1244</v>
      </c>
      <c r="E74" s="354"/>
      <c r="F74" s="354"/>
      <c r="G74" s="354"/>
      <c r="H74" s="354"/>
    </row>
    <row r="75" spans="1:8" hidden="1" x14ac:dyDescent="0.2">
      <c r="A75" s="346">
        <v>21902523</v>
      </c>
      <c r="B75" s="350" t="s">
        <v>430</v>
      </c>
      <c r="C75" s="351" t="s">
        <v>159</v>
      </c>
      <c r="D75" s="352" t="s">
        <v>1212</v>
      </c>
      <c r="E75" s="354"/>
      <c r="F75" s="354"/>
      <c r="G75" s="354"/>
      <c r="H75" s="354"/>
    </row>
    <row r="76" spans="1:8" hidden="1" x14ac:dyDescent="0.2">
      <c r="A76" s="346">
        <v>21905035</v>
      </c>
      <c r="B76" s="350" t="s">
        <v>431</v>
      </c>
      <c r="C76" s="351" t="s">
        <v>229</v>
      </c>
      <c r="D76" s="352" t="s">
        <v>1245</v>
      </c>
      <c r="E76" s="354"/>
      <c r="F76" s="354"/>
      <c r="G76" s="354"/>
      <c r="H76" s="354"/>
    </row>
    <row r="77" spans="1:8" hidden="1" x14ac:dyDescent="0.2">
      <c r="A77" s="346">
        <v>21908826</v>
      </c>
      <c r="B77" s="350" t="s">
        <v>432</v>
      </c>
      <c r="C77" s="351" t="s">
        <v>323</v>
      </c>
      <c r="D77" s="352" t="s">
        <v>1246</v>
      </c>
      <c r="E77" s="354"/>
      <c r="F77" s="354"/>
      <c r="G77" s="354"/>
      <c r="H77" s="354"/>
    </row>
    <row r="78" spans="1:8" hidden="1" x14ac:dyDescent="0.2">
      <c r="A78" s="346">
        <v>21804699</v>
      </c>
      <c r="B78" s="350" t="s">
        <v>433</v>
      </c>
      <c r="C78" s="351" t="s">
        <v>206</v>
      </c>
      <c r="D78" s="352" t="s">
        <v>1247</v>
      </c>
      <c r="E78" s="354"/>
      <c r="F78" s="354"/>
      <c r="G78" s="354"/>
      <c r="H78" s="354"/>
    </row>
    <row r="79" spans="1:8" hidden="1" x14ac:dyDescent="0.2">
      <c r="A79" s="346">
        <v>21920216</v>
      </c>
      <c r="B79" s="350" t="s">
        <v>434</v>
      </c>
      <c r="C79" s="351" t="s">
        <v>161</v>
      </c>
      <c r="D79" s="352" t="s">
        <v>1248</v>
      </c>
      <c r="E79" s="354"/>
      <c r="F79" s="354"/>
      <c r="G79" s="354"/>
      <c r="H79" s="354"/>
    </row>
    <row r="80" spans="1:8" hidden="1" x14ac:dyDescent="0.2">
      <c r="A80" s="346">
        <v>21906171</v>
      </c>
      <c r="B80" s="350" t="s">
        <v>435</v>
      </c>
      <c r="C80" s="351" t="s">
        <v>312</v>
      </c>
      <c r="D80" s="352" t="s">
        <v>1249</v>
      </c>
      <c r="E80" s="354"/>
      <c r="F80" s="354"/>
      <c r="G80" s="354"/>
      <c r="H80" s="354"/>
    </row>
    <row r="81" spans="1:8" hidden="1" x14ac:dyDescent="0.2">
      <c r="A81" s="346">
        <v>21810217</v>
      </c>
      <c r="B81" s="350" t="s">
        <v>436</v>
      </c>
      <c r="C81" s="351" t="s">
        <v>437</v>
      </c>
      <c r="D81" s="352" t="s">
        <v>1250</v>
      </c>
      <c r="E81" s="354"/>
      <c r="F81" s="354"/>
      <c r="G81" s="354"/>
      <c r="H81" s="354"/>
    </row>
    <row r="82" spans="1:8" hidden="1" x14ac:dyDescent="0.2">
      <c r="A82" s="346">
        <v>21910512</v>
      </c>
      <c r="B82" s="350" t="s">
        <v>438</v>
      </c>
      <c r="C82" s="351" t="s">
        <v>129</v>
      </c>
      <c r="D82" s="352" t="s">
        <v>1183</v>
      </c>
      <c r="E82" s="354"/>
      <c r="F82" s="354"/>
      <c r="G82" s="354"/>
      <c r="H82" s="354"/>
    </row>
    <row r="83" spans="1:8" hidden="1" x14ac:dyDescent="0.2">
      <c r="A83" s="346">
        <v>21901760</v>
      </c>
      <c r="B83" s="350" t="s">
        <v>440</v>
      </c>
      <c r="C83" s="351" t="s">
        <v>441</v>
      </c>
      <c r="D83" s="352" t="s">
        <v>1233</v>
      </c>
      <c r="E83" s="354"/>
      <c r="F83" s="354"/>
      <c r="G83" s="354"/>
      <c r="H83" s="354"/>
    </row>
    <row r="84" spans="1:8" hidden="1" x14ac:dyDescent="0.2">
      <c r="A84" s="346">
        <v>21910951</v>
      </c>
      <c r="B84" s="350" t="s">
        <v>442</v>
      </c>
      <c r="C84" s="351" t="s">
        <v>443</v>
      </c>
      <c r="D84" s="352" t="s">
        <v>1251</v>
      </c>
      <c r="E84" s="354"/>
      <c r="F84" s="354"/>
      <c r="G84" s="354"/>
      <c r="H84" s="354"/>
    </row>
    <row r="85" spans="1:8" hidden="1" x14ac:dyDescent="0.2">
      <c r="A85" s="346">
        <v>21912299</v>
      </c>
      <c r="B85" s="350" t="s">
        <v>444</v>
      </c>
      <c r="C85" s="351" t="s">
        <v>445</v>
      </c>
      <c r="D85" s="352" t="s">
        <v>1252</v>
      </c>
      <c r="E85" s="354"/>
      <c r="F85" s="354"/>
      <c r="G85" s="354"/>
      <c r="H85" s="354"/>
    </row>
    <row r="86" spans="1:8" hidden="1" x14ac:dyDescent="0.2">
      <c r="A86" s="346">
        <v>21905645</v>
      </c>
      <c r="B86" s="350" t="s">
        <v>446</v>
      </c>
      <c r="C86" s="351" t="s">
        <v>447</v>
      </c>
      <c r="D86" s="352" t="s">
        <v>1253</v>
      </c>
      <c r="E86" s="354"/>
      <c r="F86" s="354"/>
      <c r="G86" s="354"/>
      <c r="H86" s="354"/>
    </row>
    <row r="87" spans="1:8" hidden="1" x14ac:dyDescent="0.2">
      <c r="A87" s="346">
        <v>21908883</v>
      </c>
      <c r="B87" s="350" t="s">
        <v>446</v>
      </c>
      <c r="C87" s="351" t="s">
        <v>448</v>
      </c>
      <c r="D87" s="352" t="s">
        <v>1254</v>
      </c>
      <c r="E87" s="354"/>
      <c r="F87" s="354"/>
      <c r="G87" s="354"/>
      <c r="H87" s="354"/>
    </row>
    <row r="88" spans="1:8" hidden="1" x14ac:dyDescent="0.2">
      <c r="A88" s="346">
        <v>21902747</v>
      </c>
      <c r="B88" s="350" t="s">
        <v>449</v>
      </c>
      <c r="C88" s="351" t="s">
        <v>136</v>
      </c>
      <c r="D88" s="352" t="s">
        <v>1255</v>
      </c>
      <c r="E88" s="354"/>
      <c r="F88" s="354"/>
      <c r="G88" s="354"/>
      <c r="H88" s="354"/>
    </row>
    <row r="89" spans="1:8" hidden="1" x14ac:dyDescent="0.2">
      <c r="A89" s="346">
        <v>21504847</v>
      </c>
      <c r="B89" s="350" t="s">
        <v>47</v>
      </c>
      <c r="C89" s="351" t="s">
        <v>149</v>
      </c>
      <c r="D89" s="352" t="s">
        <v>1256</v>
      </c>
      <c r="E89" s="354"/>
      <c r="F89" s="354"/>
      <c r="G89" s="354"/>
      <c r="H89" s="354"/>
    </row>
    <row r="90" spans="1:8" hidden="1" x14ac:dyDescent="0.2">
      <c r="A90" s="346">
        <v>21905661</v>
      </c>
      <c r="B90" s="350" t="s">
        <v>450</v>
      </c>
      <c r="C90" s="351" t="s">
        <v>105</v>
      </c>
      <c r="D90" s="352" t="s">
        <v>1257</v>
      </c>
      <c r="E90" s="354"/>
      <c r="F90" s="354"/>
      <c r="G90" s="354"/>
      <c r="H90" s="354"/>
    </row>
    <row r="91" spans="1:8" hidden="1" x14ac:dyDescent="0.2">
      <c r="A91" s="346">
        <v>21906343</v>
      </c>
      <c r="B91" s="350" t="s">
        <v>451</v>
      </c>
      <c r="C91" s="351" t="s">
        <v>452</v>
      </c>
      <c r="D91" s="352" t="s">
        <v>1258</v>
      </c>
      <c r="E91" s="354"/>
      <c r="F91" s="354"/>
      <c r="G91" s="354"/>
      <c r="H91" s="354"/>
    </row>
    <row r="92" spans="1:8" hidden="1" x14ac:dyDescent="0.2">
      <c r="A92" s="346">
        <v>21811646</v>
      </c>
      <c r="B92" s="350" t="s">
        <v>150</v>
      </c>
      <c r="C92" s="351" t="s">
        <v>151</v>
      </c>
      <c r="D92" s="352" t="s">
        <v>1259</v>
      </c>
      <c r="E92" s="354"/>
      <c r="F92" s="354"/>
      <c r="G92" s="354"/>
      <c r="H92" s="354"/>
    </row>
    <row r="93" spans="1:8" hidden="1" x14ac:dyDescent="0.2">
      <c r="A93" s="346">
        <v>21910378</v>
      </c>
      <c r="B93" s="350" t="s">
        <v>453</v>
      </c>
      <c r="C93" s="351" t="s">
        <v>454</v>
      </c>
      <c r="D93" s="352" t="s">
        <v>1243</v>
      </c>
      <c r="E93" s="354"/>
      <c r="F93" s="354"/>
      <c r="G93" s="354"/>
      <c r="H93" s="354"/>
    </row>
    <row r="94" spans="1:8" hidden="1" x14ac:dyDescent="0.2">
      <c r="A94" s="346">
        <v>21912513</v>
      </c>
      <c r="B94" s="350" t="s">
        <v>455</v>
      </c>
      <c r="C94" s="351" t="s">
        <v>105</v>
      </c>
      <c r="D94" s="352" t="s">
        <v>1260</v>
      </c>
      <c r="E94" s="354"/>
      <c r="F94" s="354"/>
      <c r="G94" s="354"/>
      <c r="H94" s="354"/>
    </row>
    <row r="95" spans="1:8" hidden="1" x14ac:dyDescent="0.2">
      <c r="A95" s="346">
        <v>21907812</v>
      </c>
      <c r="B95" s="350" t="s">
        <v>456</v>
      </c>
      <c r="C95" s="351" t="s">
        <v>166</v>
      </c>
      <c r="D95" s="352" t="s">
        <v>1261</v>
      </c>
      <c r="E95" s="354"/>
      <c r="F95" s="354"/>
      <c r="G95" s="354"/>
      <c r="H95" s="354"/>
    </row>
    <row r="96" spans="1:8" hidden="1" x14ac:dyDescent="0.2">
      <c r="A96" s="346">
        <v>21912618</v>
      </c>
      <c r="B96" s="350" t="s">
        <v>457</v>
      </c>
      <c r="C96" s="351" t="s">
        <v>113</v>
      </c>
      <c r="D96" s="352" t="s">
        <v>1262</v>
      </c>
      <c r="E96" s="354"/>
      <c r="F96" s="354"/>
      <c r="G96" s="354"/>
      <c r="H96" s="354"/>
    </row>
    <row r="97" spans="1:8" hidden="1" x14ac:dyDescent="0.2">
      <c r="A97" s="346">
        <v>21900621</v>
      </c>
      <c r="B97" s="350" t="s">
        <v>458</v>
      </c>
      <c r="C97" s="351" t="s">
        <v>162</v>
      </c>
      <c r="D97" s="352" t="s">
        <v>1263</v>
      </c>
      <c r="E97" s="354"/>
      <c r="F97" s="354"/>
      <c r="G97" s="354"/>
      <c r="H97" s="354"/>
    </row>
    <row r="98" spans="1:8" hidden="1" x14ac:dyDescent="0.2">
      <c r="A98" s="346">
        <v>21806491</v>
      </c>
      <c r="B98" s="350" t="s">
        <v>459</v>
      </c>
      <c r="C98" s="351" t="s">
        <v>460</v>
      </c>
      <c r="D98" s="352" t="s">
        <v>1264</v>
      </c>
      <c r="E98" s="354"/>
      <c r="F98" s="354"/>
      <c r="G98" s="354"/>
      <c r="H98" s="354"/>
    </row>
    <row r="99" spans="1:8" hidden="1" x14ac:dyDescent="0.2">
      <c r="A99" s="346">
        <v>21908117</v>
      </c>
      <c r="B99" s="350" t="s">
        <v>461</v>
      </c>
      <c r="C99" s="351" t="s">
        <v>462</v>
      </c>
      <c r="D99" s="352" t="s">
        <v>1265</v>
      </c>
      <c r="E99" s="354"/>
      <c r="F99" s="354"/>
      <c r="G99" s="354"/>
      <c r="H99" s="354"/>
    </row>
    <row r="100" spans="1:8" hidden="1" x14ac:dyDescent="0.2">
      <c r="A100" s="346">
        <v>21905093</v>
      </c>
      <c r="B100" s="350" t="s">
        <v>463</v>
      </c>
      <c r="C100" s="351" t="s">
        <v>119</v>
      </c>
      <c r="D100" s="352" t="s">
        <v>1266</v>
      </c>
      <c r="E100" s="354"/>
      <c r="F100" s="354"/>
      <c r="G100" s="354"/>
      <c r="H100" s="354"/>
    </row>
    <row r="101" spans="1:8" hidden="1" x14ac:dyDescent="0.2">
      <c r="A101" s="346">
        <v>21910481</v>
      </c>
      <c r="B101" s="350" t="s">
        <v>464</v>
      </c>
      <c r="C101" s="351" t="s">
        <v>297</v>
      </c>
      <c r="D101" s="352" t="s">
        <v>1267</v>
      </c>
      <c r="E101" s="354"/>
      <c r="F101" s="354"/>
      <c r="G101" s="354"/>
      <c r="H101" s="354"/>
    </row>
    <row r="102" spans="1:8" hidden="1" x14ac:dyDescent="0.2">
      <c r="A102" s="346">
        <v>21901995</v>
      </c>
      <c r="B102" s="350" t="s">
        <v>465</v>
      </c>
      <c r="C102" s="351" t="s">
        <v>187</v>
      </c>
      <c r="D102" s="352" t="s">
        <v>1268</v>
      </c>
      <c r="E102" s="354"/>
      <c r="F102" s="354"/>
      <c r="G102" s="354"/>
      <c r="H102" s="354"/>
    </row>
    <row r="103" spans="1:8" hidden="1" x14ac:dyDescent="0.2">
      <c r="A103" s="346">
        <v>21905212</v>
      </c>
      <c r="B103" s="350" t="s">
        <v>466</v>
      </c>
      <c r="C103" s="351" t="s">
        <v>130</v>
      </c>
      <c r="D103" s="352" t="s">
        <v>1269</v>
      </c>
      <c r="E103" s="354"/>
      <c r="F103" s="354"/>
      <c r="G103" s="354"/>
      <c r="H103" s="354"/>
    </row>
    <row r="104" spans="1:8" hidden="1" x14ac:dyDescent="0.2">
      <c r="A104" s="346">
        <v>21905120</v>
      </c>
      <c r="B104" s="350" t="s">
        <v>467</v>
      </c>
      <c r="C104" s="351" t="s">
        <v>468</v>
      </c>
      <c r="D104" s="352" t="s">
        <v>1270</v>
      </c>
      <c r="E104" s="354"/>
      <c r="F104" s="354"/>
      <c r="G104" s="354"/>
      <c r="H104" s="354"/>
    </row>
    <row r="105" spans="1:8" hidden="1" x14ac:dyDescent="0.2">
      <c r="A105" s="346">
        <v>21910265</v>
      </c>
      <c r="B105" s="350" t="s">
        <v>469</v>
      </c>
      <c r="C105" s="351" t="s">
        <v>198</v>
      </c>
      <c r="D105" s="352" t="s">
        <v>1271</v>
      </c>
      <c r="E105" s="354"/>
      <c r="F105" s="354"/>
      <c r="G105" s="354"/>
      <c r="H105" s="354"/>
    </row>
    <row r="106" spans="1:8" hidden="1" x14ac:dyDescent="0.2">
      <c r="A106" s="346">
        <v>21804422</v>
      </c>
      <c r="B106" s="350" t="s">
        <v>157</v>
      </c>
      <c r="C106" s="351" t="s">
        <v>158</v>
      </c>
      <c r="D106" s="352" t="s">
        <v>1272</v>
      </c>
      <c r="E106" s="354"/>
      <c r="F106" s="354"/>
      <c r="G106" s="354"/>
      <c r="H106" s="354"/>
    </row>
    <row r="107" spans="1:8" hidden="1" x14ac:dyDescent="0.2">
      <c r="A107" s="346">
        <v>21908647</v>
      </c>
      <c r="B107" s="350" t="s">
        <v>470</v>
      </c>
      <c r="C107" s="351" t="s">
        <v>211</v>
      </c>
      <c r="D107" s="352" t="s">
        <v>1273</v>
      </c>
      <c r="E107" s="354"/>
      <c r="F107" s="354"/>
      <c r="G107" s="354"/>
      <c r="H107" s="354"/>
    </row>
    <row r="108" spans="1:8" hidden="1" x14ac:dyDescent="0.2">
      <c r="A108" s="346">
        <v>21907585</v>
      </c>
      <c r="B108" s="350" t="s">
        <v>471</v>
      </c>
      <c r="C108" s="351" t="s">
        <v>216</v>
      </c>
      <c r="D108" s="352" t="s">
        <v>1274</v>
      </c>
      <c r="E108" s="354"/>
      <c r="F108" s="354"/>
      <c r="G108" s="354"/>
      <c r="H108" s="354"/>
    </row>
    <row r="109" spans="1:8" hidden="1" x14ac:dyDescent="0.2">
      <c r="A109" s="346">
        <v>21911458</v>
      </c>
      <c r="B109" s="350" t="s">
        <v>472</v>
      </c>
      <c r="C109" s="351" t="s">
        <v>473</v>
      </c>
      <c r="D109" s="352" t="s">
        <v>1275</v>
      </c>
      <c r="E109" s="354"/>
      <c r="F109" s="354"/>
      <c r="G109" s="354"/>
      <c r="H109" s="354"/>
    </row>
    <row r="110" spans="1:8" hidden="1" x14ac:dyDescent="0.2">
      <c r="A110" s="346">
        <v>21901255</v>
      </c>
      <c r="B110" s="350" t="s">
        <v>474</v>
      </c>
      <c r="C110" s="351" t="s">
        <v>193</v>
      </c>
      <c r="D110" s="352" t="s">
        <v>1276</v>
      </c>
      <c r="E110" s="354"/>
      <c r="F110" s="354"/>
      <c r="G110" s="354"/>
      <c r="H110" s="354"/>
    </row>
    <row r="111" spans="1:8" x14ac:dyDescent="0.2">
      <c r="A111" s="346">
        <v>21505636</v>
      </c>
      <c r="B111" s="350" t="s">
        <v>1277</v>
      </c>
      <c r="C111" s="351" t="s">
        <v>1278</v>
      </c>
      <c r="D111" s="352" t="s">
        <v>1279</v>
      </c>
      <c r="E111" s="355" t="s">
        <v>1198</v>
      </c>
      <c r="F111" s="355"/>
      <c r="G111" s="354"/>
      <c r="H111" s="354"/>
    </row>
    <row r="112" spans="1:8" hidden="1" x14ac:dyDescent="0.2">
      <c r="A112" s="346">
        <v>21909354</v>
      </c>
      <c r="B112" s="350" t="s">
        <v>475</v>
      </c>
      <c r="C112" s="351" t="s">
        <v>153</v>
      </c>
      <c r="D112" s="352" t="s">
        <v>1280</v>
      </c>
      <c r="E112" s="354"/>
      <c r="F112" s="354"/>
      <c r="G112" s="354"/>
      <c r="H112" s="354"/>
    </row>
    <row r="113" spans="1:8" hidden="1" x14ac:dyDescent="0.2">
      <c r="A113" s="346">
        <v>21909632</v>
      </c>
      <c r="B113" s="350" t="s">
        <v>476</v>
      </c>
      <c r="C113" s="351" t="s">
        <v>477</v>
      </c>
      <c r="D113" s="352" t="s">
        <v>1184</v>
      </c>
      <c r="E113" s="354"/>
      <c r="F113" s="354"/>
      <c r="G113" s="354"/>
      <c r="H113" s="354"/>
    </row>
    <row r="114" spans="1:8" x14ac:dyDescent="0.2">
      <c r="A114" s="346">
        <v>21800238</v>
      </c>
      <c r="B114" s="350" t="s">
        <v>1281</v>
      </c>
      <c r="C114" s="351" t="s">
        <v>164</v>
      </c>
      <c r="D114" s="352" t="s">
        <v>1282</v>
      </c>
      <c r="E114" s="355" t="s">
        <v>1198</v>
      </c>
      <c r="F114" s="355"/>
      <c r="G114" s="354"/>
      <c r="H114" s="354"/>
    </row>
    <row r="115" spans="1:8" hidden="1" x14ac:dyDescent="0.2">
      <c r="A115" s="346">
        <v>21905070</v>
      </c>
      <c r="B115" s="350" t="s">
        <v>478</v>
      </c>
      <c r="C115" s="351" t="s">
        <v>193</v>
      </c>
      <c r="D115" s="352" t="s">
        <v>1283</v>
      </c>
      <c r="E115" s="354"/>
      <c r="F115" s="354"/>
      <c r="G115" s="354"/>
      <c r="H115" s="354"/>
    </row>
    <row r="116" spans="1:8" hidden="1" x14ac:dyDescent="0.2">
      <c r="A116" s="346">
        <v>21907014</v>
      </c>
      <c r="B116" s="350" t="s">
        <v>479</v>
      </c>
      <c r="C116" s="351" t="s">
        <v>200</v>
      </c>
      <c r="D116" s="352" t="s">
        <v>1284</v>
      </c>
      <c r="E116" s="354"/>
      <c r="F116" s="354"/>
      <c r="G116" s="354"/>
      <c r="H116" s="354"/>
    </row>
    <row r="117" spans="1:8" hidden="1" x14ac:dyDescent="0.2">
      <c r="A117" s="346">
        <v>21911717</v>
      </c>
      <c r="B117" s="350" t="s">
        <v>480</v>
      </c>
      <c r="C117" s="351" t="s">
        <v>481</v>
      </c>
      <c r="D117" s="352" t="s">
        <v>1174</v>
      </c>
      <c r="E117" s="354"/>
      <c r="F117" s="354"/>
      <c r="G117" s="354"/>
      <c r="H117" s="354"/>
    </row>
    <row r="118" spans="1:8" hidden="1" x14ac:dyDescent="0.2">
      <c r="A118" s="346">
        <v>21916423</v>
      </c>
      <c r="B118" s="350" t="s">
        <v>482</v>
      </c>
      <c r="C118" s="351" t="s">
        <v>272</v>
      </c>
      <c r="D118" s="352" t="s">
        <v>1285</v>
      </c>
      <c r="E118" s="354"/>
      <c r="F118" s="354"/>
      <c r="G118" s="354"/>
      <c r="H118" s="354"/>
    </row>
    <row r="119" spans="1:8" hidden="1" x14ac:dyDescent="0.2">
      <c r="A119" s="346">
        <v>21915523</v>
      </c>
      <c r="B119" s="350" t="s">
        <v>483</v>
      </c>
      <c r="C119" s="351" t="s">
        <v>484</v>
      </c>
      <c r="D119" s="352" t="s">
        <v>1286</v>
      </c>
      <c r="E119" s="354"/>
      <c r="F119" s="354"/>
      <c r="G119" s="354"/>
      <c r="H119" s="354"/>
    </row>
    <row r="120" spans="1:8" x14ac:dyDescent="0.2">
      <c r="A120" s="346">
        <v>21805289</v>
      </c>
      <c r="B120" s="350" t="s">
        <v>1287</v>
      </c>
      <c r="C120" s="351" t="s">
        <v>1288</v>
      </c>
      <c r="D120" s="352" t="s">
        <v>1289</v>
      </c>
      <c r="E120" s="355" t="s">
        <v>1198</v>
      </c>
      <c r="F120" s="355"/>
      <c r="G120" s="354"/>
      <c r="H120" s="354"/>
    </row>
    <row r="121" spans="1:8" hidden="1" x14ac:dyDescent="0.2">
      <c r="A121" s="346">
        <v>21912913</v>
      </c>
      <c r="B121" s="350" t="s">
        <v>485</v>
      </c>
      <c r="C121" s="351" t="s">
        <v>290</v>
      </c>
      <c r="D121" s="352" t="s">
        <v>1290</v>
      </c>
      <c r="E121" s="354"/>
      <c r="F121" s="354"/>
      <c r="G121" s="354"/>
      <c r="H121" s="354"/>
    </row>
    <row r="122" spans="1:8" x14ac:dyDescent="0.2">
      <c r="A122" s="346">
        <v>21800872</v>
      </c>
      <c r="B122" s="350" t="s">
        <v>1291</v>
      </c>
      <c r="C122" s="351" t="s">
        <v>1292</v>
      </c>
      <c r="D122" s="352" t="s">
        <v>1293</v>
      </c>
      <c r="E122" s="355" t="s">
        <v>1198</v>
      </c>
      <c r="F122" s="355"/>
      <c r="G122" s="354"/>
      <c r="H122" s="354"/>
    </row>
    <row r="123" spans="1:8" hidden="1" x14ac:dyDescent="0.2">
      <c r="A123" s="346">
        <v>21903775</v>
      </c>
      <c r="B123" s="350" t="s">
        <v>170</v>
      </c>
      <c r="C123" s="351" t="s">
        <v>136</v>
      </c>
      <c r="D123" s="352" t="s">
        <v>1294</v>
      </c>
      <c r="E123" s="354"/>
      <c r="F123" s="354"/>
      <c r="G123" s="354"/>
      <c r="H123" s="354"/>
    </row>
    <row r="124" spans="1:8" hidden="1" x14ac:dyDescent="0.2">
      <c r="A124" s="346">
        <v>21906769</v>
      </c>
      <c r="B124" s="350" t="s">
        <v>486</v>
      </c>
      <c r="C124" s="351" t="s">
        <v>261</v>
      </c>
      <c r="D124" s="352" t="s">
        <v>1295</v>
      </c>
      <c r="E124" s="354"/>
      <c r="F124" s="354"/>
      <c r="G124" s="354"/>
      <c r="H124" s="354"/>
    </row>
    <row r="125" spans="1:8" hidden="1" x14ac:dyDescent="0.2">
      <c r="A125" s="346">
        <v>21905853</v>
      </c>
      <c r="B125" s="350" t="s">
        <v>172</v>
      </c>
      <c r="C125" s="351" t="s">
        <v>487</v>
      </c>
      <c r="D125" s="352" t="s">
        <v>1248</v>
      </c>
      <c r="E125" s="354"/>
      <c r="F125" s="354"/>
      <c r="G125" s="354"/>
      <c r="H125" s="354"/>
    </row>
    <row r="126" spans="1:8" hidden="1" x14ac:dyDescent="0.2">
      <c r="A126" s="346">
        <v>21805122</v>
      </c>
      <c r="B126" s="350" t="s">
        <v>173</v>
      </c>
      <c r="C126" s="351" t="s">
        <v>137</v>
      </c>
      <c r="D126" s="352" t="s">
        <v>1204</v>
      </c>
      <c r="E126" s="354"/>
      <c r="F126" s="354"/>
      <c r="G126" s="354"/>
      <c r="H126" s="354"/>
    </row>
    <row r="127" spans="1:8" hidden="1" x14ac:dyDescent="0.2">
      <c r="A127" s="346">
        <v>21716274</v>
      </c>
      <c r="B127" s="350" t="s">
        <v>488</v>
      </c>
      <c r="C127" s="351" t="s">
        <v>33</v>
      </c>
      <c r="D127" s="352" t="s">
        <v>1296</v>
      </c>
      <c r="E127" s="354"/>
      <c r="F127" s="354"/>
      <c r="G127" s="354"/>
      <c r="H127" s="354"/>
    </row>
    <row r="128" spans="1:8" hidden="1" x14ac:dyDescent="0.2">
      <c r="A128" s="346">
        <v>21905275</v>
      </c>
      <c r="B128" s="350" t="s">
        <v>489</v>
      </c>
      <c r="C128" s="351" t="s">
        <v>174</v>
      </c>
      <c r="D128" s="352" t="s">
        <v>1297</v>
      </c>
      <c r="E128" s="354"/>
      <c r="F128" s="354"/>
      <c r="G128" s="354"/>
      <c r="H128" s="354"/>
    </row>
    <row r="129" spans="1:8" hidden="1" x14ac:dyDescent="0.2">
      <c r="A129" s="346">
        <v>21902695</v>
      </c>
      <c r="B129" s="350" t="s">
        <v>490</v>
      </c>
      <c r="C129" s="351" t="s">
        <v>185</v>
      </c>
      <c r="D129" s="352" t="s">
        <v>1298</v>
      </c>
      <c r="E129" s="354"/>
      <c r="F129" s="354"/>
      <c r="G129" s="354"/>
      <c r="H129" s="354"/>
    </row>
    <row r="130" spans="1:8" hidden="1" x14ac:dyDescent="0.2">
      <c r="A130" s="346">
        <v>21902697</v>
      </c>
      <c r="B130" s="350" t="s">
        <v>491</v>
      </c>
      <c r="C130" s="351" t="s">
        <v>492</v>
      </c>
      <c r="D130" s="352" t="s">
        <v>1299</v>
      </c>
      <c r="E130" s="354"/>
      <c r="F130" s="354"/>
      <c r="G130" s="354"/>
      <c r="H130" s="354"/>
    </row>
    <row r="131" spans="1:8" hidden="1" x14ac:dyDescent="0.2">
      <c r="A131" s="346">
        <v>21907473</v>
      </c>
      <c r="B131" s="350" t="s">
        <v>493</v>
      </c>
      <c r="C131" s="351" t="s">
        <v>95</v>
      </c>
      <c r="D131" s="352" t="s">
        <v>1300</v>
      </c>
      <c r="E131" s="354"/>
      <c r="F131" s="354"/>
      <c r="G131" s="354"/>
      <c r="H131" s="354"/>
    </row>
    <row r="132" spans="1:8" hidden="1" x14ac:dyDescent="0.2">
      <c r="A132" s="346">
        <v>21901862</v>
      </c>
      <c r="B132" s="350" t="s">
        <v>494</v>
      </c>
      <c r="C132" s="351" t="s">
        <v>206</v>
      </c>
      <c r="D132" s="352" t="s">
        <v>1301</v>
      </c>
      <c r="E132" s="354"/>
      <c r="F132" s="354"/>
      <c r="G132" s="354"/>
      <c r="H132" s="354"/>
    </row>
    <row r="133" spans="1:8" hidden="1" x14ac:dyDescent="0.2">
      <c r="A133" s="346">
        <v>21903187</v>
      </c>
      <c r="B133" s="350" t="s">
        <v>495</v>
      </c>
      <c r="C133" s="351" t="s">
        <v>233</v>
      </c>
      <c r="D133" s="352" t="s">
        <v>1302</v>
      </c>
      <c r="E133" s="354"/>
      <c r="F133" s="354"/>
      <c r="G133" s="354"/>
      <c r="H133" s="354"/>
    </row>
    <row r="134" spans="1:8" hidden="1" x14ac:dyDescent="0.2">
      <c r="A134" s="346">
        <v>21908428</v>
      </c>
      <c r="B134" s="350" t="s">
        <v>496</v>
      </c>
      <c r="C134" s="351" t="s">
        <v>203</v>
      </c>
      <c r="D134" s="352" t="s">
        <v>1223</v>
      </c>
      <c r="E134" s="354"/>
      <c r="F134" s="354"/>
      <c r="G134" s="354"/>
      <c r="H134" s="354"/>
    </row>
    <row r="135" spans="1:8" hidden="1" x14ac:dyDescent="0.2">
      <c r="A135" s="346">
        <v>21908423</v>
      </c>
      <c r="B135" s="350" t="s">
        <v>497</v>
      </c>
      <c r="C135" s="351" t="s">
        <v>498</v>
      </c>
      <c r="D135" s="352" t="s">
        <v>1303</v>
      </c>
      <c r="E135" s="354"/>
      <c r="F135" s="354"/>
      <c r="G135" s="354"/>
      <c r="H135" s="354"/>
    </row>
    <row r="136" spans="1:8" hidden="1" x14ac:dyDescent="0.2">
      <c r="A136" s="346">
        <v>21904930</v>
      </c>
      <c r="B136" s="350" t="s">
        <v>499</v>
      </c>
      <c r="C136" s="351" t="s">
        <v>500</v>
      </c>
      <c r="D136" s="352" t="s">
        <v>1304</v>
      </c>
      <c r="E136" s="354"/>
      <c r="F136" s="354"/>
      <c r="G136" s="354"/>
      <c r="H136" s="354"/>
    </row>
    <row r="137" spans="1:8" hidden="1" x14ac:dyDescent="0.2">
      <c r="A137" s="346">
        <v>21815632</v>
      </c>
      <c r="B137" s="350" t="s">
        <v>504</v>
      </c>
      <c r="C137" s="351" t="s">
        <v>505</v>
      </c>
      <c r="D137" s="352" t="s">
        <v>1305</v>
      </c>
      <c r="E137" s="354"/>
      <c r="F137" s="354"/>
      <c r="G137" s="354"/>
      <c r="H137" s="354"/>
    </row>
    <row r="138" spans="1:8" hidden="1" x14ac:dyDescent="0.2">
      <c r="A138" s="346">
        <v>21602685</v>
      </c>
      <c r="B138" s="350" t="s">
        <v>501</v>
      </c>
      <c r="C138" s="351" t="s">
        <v>174</v>
      </c>
      <c r="D138" s="352" t="s">
        <v>1306</v>
      </c>
      <c r="E138" s="354"/>
      <c r="F138" s="354"/>
      <c r="G138" s="354"/>
      <c r="H138" s="354"/>
    </row>
    <row r="139" spans="1:8" hidden="1" x14ac:dyDescent="0.2">
      <c r="A139" s="346">
        <v>21904236</v>
      </c>
      <c r="B139" s="350" t="s">
        <v>502</v>
      </c>
      <c r="C139" s="351" t="s">
        <v>32</v>
      </c>
      <c r="D139" s="352" t="s">
        <v>1307</v>
      </c>
      <c r="E139" s="354"/>
      <c r="F139" s="354"/>
      <c r="G139" s="354"/>
      <c r="H139" s="354"/>
    </row>
    <row r="140" spans="1:8" hidden="1" x14ac:dyDescent="0.2">
      <c r="A140" s="346">
        <v>21902864</v>
      </c>
      <c r="B140" s="350" t="s">
        <v>503</v>
      </c>
      <c r="C140" s="351" t="s">
        <v>119</v>
      </c>
      <c r="D140" s="352" t="s">
        <v>1308</v>
      </c>
      <c r="E140" s="354"/>
      <c r="F140" s="354"/>
      <c r="G140" s="354"/>
      <c r="H140" s="354"/>
    </row>
    <row r="141" spans="1:8" hidden="1" x14ac:dyDescent="0.2">
      <c r="A141" s="346">
        <v>21910800</v>
      </c>
      <c r="B141" s="350" t="s">
        <v>290</v>
      </c>
      <c r="C141" s="351" t="s">
        <v>138</v>
      </c>
      <c r="D141" s="352" t="s">
        <v>1309</v>
      </c>
      <c r="E141" s="354"/>
      <c r="F141" s="354"/>
      <c r="G141" s="354"/>
      <c r="H141" s="354"/>
    </row>
    <row r="142" spans="1:8" hidden="1" x14ac:dyDescent="0.2">
      <c r="A142" s="346">
        <v>21818057</v>
      </c>
      <c r="B142" s="350" t="s">
        <v>178</v>
      </c>
      <c r="C142" s="351" t="s">
        <v>162</v>
      </c>
      <c r="D142" s="352" t="s">
        <v>1310</v>
      </c>
      <c r="E142" s="354"/>
      <c r="F142" s="354"/>
      <c r="G142" s="354"/>
      <c r="H142" s="354"/>
    </row>
    <row r="143" spans="1:8" hidden="1" x14ac:dyDescent="0.2">
      <c r="A143" s="346">
        <v>21906477</v>
      </c>
      <c r="B143" s="350" t="s">
        <v>508</v>
      </c>
      <c r="C143" s="351" t="s">
        <v>191</v>
      </c>
      <c r="D143" s="352" t="s">
        <v>1311</v>
      </c>
      <c r="E143" s="354"/>
      <c r="F143" s="354"/>
      <c r="G143" s="354"/>
      <c r="H143" s="354"/>
    </row>
    <row r="144" spans="1:8" hidden="1" x14ac:dyDescent="0.2">
      <c r="A144" s="346">
        <v>21805301</v>
      </c>
      <c r="B144" s="350" t="s">
        <v>179</v>
      </c>
      <c r="C144" s="351" t="s">
        <v>167</v>
      </c>
      <c r="D144" s="352" t="s">
        <v>1312</v>
      </c>
      <c r="E144" s="354"/>
      <c r="F144" s="354"/>
      <c r="G144" s="354"/>
      <c r="H144" s="354"/>
    </row>
    <row r="145" spans="1:8" hidden="1" x14ac:dyDescent="0.2">
      <c r="A145" s="346">
        <v>21509532</v>
      </c>
      <c r="B145" s="350" t="s">
        <v>509</v>
      </c>
      <c r="C145" s="351" t="s">
        <v>29</v>
      </c>
      <c r="D145" s="352" t="s">
        <v>1313</v>
      </c>
      <c r="E145" s="354"/>
      <c r="F145" s="354"/>
      <c r="G145" s="354"/>
      <c r="H145" s="354"/>
    </row>
    <row r="146" spans="1:8" hidden="1" x14ac:dyDescent="0.2">
      <c r="A146" s="346">
        <v>21909777</v>
      </c>
      <c r="B146" s="350" t="s">
        <v>510</v>
      </c>
      <c r="C146" s="351" t="s">
        <v>511</v>
      </c>
      <c r="D146" s="352" t="s">
        <v>1314</v>
      </c>
      <c r="E146" s="354"/>
      <c r="F146" s="354"/>
      <c r="G146" s="354"/>
      <c r="H146" s="354"/>
    </row>
    <row r="147" spans="1:8" hidden="1" x14ac:dyDescent="0.2">
      <c r="A147" s="346">
        <v>21909054</v>
      </c>
      <c r="B147" s="350" t="s">
        <v>512</v>
      </c>
      <c r="C147" s="351" t="s">
        <v>513</v>
      </c>
      <c r="D147" s="352" t="s">
        <v>1315</v>
      </c>
      <c r="E147" s="354"/>
      <c r="F147" s="354"/>
      <c r="G147" s="354"/>
      <c r="H147" s="354"/>
    </row>
    <row r="148" spans="1:8" hidden="1" x14ac:dyDescent="0.2">
      <c r="A148" s="346">
        <v>21901994</v>
      </c>
      <c r="B148" s="350" t="s">
        <v>514</v>
      </c>
      <c r="C148" s="351" t="s">
        <v>230</v>
      </c>
      <c r="D148" s="352" t="s">
        <v>1316</v>
      </c>
      <c r="E148" s="354"/>
      <c r="F148" s="354"/>
      <c r="G148" s="354"/>
      <c r="H148" s="354"/>
    </row>
    <row r="149" spans="1:8" hidden="1" x14ac:dyDescent="0.2">
      <c r="A149" s="346">
        <v>21910804</v>
      </c>
      <c r="B149" s="350" t="s">
        <v>515</v>
      </c>
      <c r="C149" s="351" t="s">
        <v>121</v>
      </c>
      <c r="D149" s="352" t="s">
        <v>1317</v>
      </c>
      <c r="E149" s="354"/>
      <c r="F149" s="354"/>
      <c r="G149" s="354"/>
      <c r="H149" s="354"/>
    </row>
    <row r="150" spans="1:8" hidden="1" x14ac:dyDescent="0.2">
      <c r="A150" s="346">
        <v>21905617</v>
      </c>
      <c r="B150" s="350" t="s">
        <v>516</v>
      </c>
      <c r="C150" s="351" t="s">
        <v>265</v>
      </c>
      <c r="D150" s="352" t="s">
        <v>1318</v>
      </c>
      <c r="E150" s="354"/>
      <c r="F150" s="354"/>
      <c r="G150" s="354"/>
      <c r="H150" s="354"/>
    </row>
    <row r="151" spans="1:8" hidden="1" x14ac:dyDescent="0.2">
      <c r="A151" s="346">
        <v>21916895</v>
      </c>
      <c r="B151" s="350" t="s">
        <v>517</v>
      </c>
      <c r="C151" s="351" t="s">
        <v>518</v>
      </c>
      <c r="D151" s="352" t="s">
        <v>1319</v>
      </c>
      <c r="E151" s="354"/>
      <c r="F151" s="354"/>
      <c r="G151" s="354"/>
      <c r="H151" s="354"/>
    </row>
    <row r="152" spans="1:8" hidden="1" x14ac:dyDescent="0.2">
      <c r="A152" s="346">
        <v>21902007</v>
      </c>
      <c r="B152" s="350" t="s">
        <v>519</v>
      </c>
      <c r="C152" s="351" t="s">
        <v>216</v>
      </c>
      <c r="D152" s="352" t="s">
        <v>1320</v>
      </c>
      <c r="E152" s="354"/>
      <c r="F152" s="354"/>
      <c r="G152" s="354"/>
      <c r="H152" s="354"/>
    </row>
    <row r="153" spans="1:8" hidden="1" x14ac:dyDescent="0.2">
      <c r="A153" s="346">
        <v>21910028</v>
      </c>
      <c r="B153" s="350" t="s">
        <v>520</v>
      </c>
      <c r="C153" s="351" t="s">
        <v>521</v>
      </c>
      <c r="D153" s="352" t="s">
        <v>1321</v>
      </c>
      <c r="E153" s="354"/>
      <c r="F153" s="354"/>
      <c r="G153" s="354"/>
      <c r="H153" s="354"/>
    </row>
    <row r="154" spans="1:8" hidden="1" x14ac:dyDescent="0.2">
      <c r="A154" s="346">
        <v>21811930</v>
      </c>
      <c r="B154" s="350" t="s">
        <v>522</v>
      </c>
      <c r="C154" s="351" t="s">
        <v>181</v>
      </c>
      <c r="D154" s="352" t="s">
        <v>1322</v>
      </c>
      <c r="E154" s="354"/>
      <c r="F154" s="354"/>
      <c r="G154" s="354"/>
      <c r="H154" s="354"/>
    </row>
    <row r="155" spans="1:8" hidden="1" x14ac:dyDescent="0.2">
      <c r="A155" s="346">
        <v>21908741</v>
      </c>
      <c r="B155" s="350" t="s">
        <v>523</v>
      </c>
      <c r="C155" s="351" t="s">
        <v>524</v>
      </c>
      <c r="D155" s="352" t="s">
        <v>1323</v>
      </c>
      <c r="E155" s="354"/>
      <c r="F155" s="354"/>
      <c r="G155" s="354"/>
      <c r="H155" s="354"/>
    </row>
    <row r="156" spans="1:8" hidden="1" x14ac:dyDescent="0.2">
      <c r="A156" s="346">
        <v>21909183</v>
      </c>
      <c r="B156" s="350" t="s">
        <v>525</v>
      </c>
      <c r="C156" s="351" t="s">
        <v>176</v>
      </c>
      <c r="D156" s="352" t="s">
        <v>1324</v>
      </c>
      <c r="E156" s="354"/>
      <c r="F156" s="354"/>
      <c r="G156" s="354"/>
      <c r="H156" s="354"/>
    </row>
    <row r="157" spans="1:8" hidden="1" x14ac:dyDescent="0.2">
      <c r="A157" s="346">
        <v>21905792</v>
      </c>
      <c r="B157" s="350" t="s">
        <v>526</v>
      </c>
      <c r="C157" s="351" t="s">
        <v>527</v>
      </c>
      <c r="D157" s="352" t="s">
        <v>1319</v>
      </c>
      <c r="E157" s="354"/>
      <c r="F157" s="354"/>
      <c r="G157" s="354"/>
      <c r="H157" s="354"/>
    </row>
    <row r="158" spans="1:8" hidden="1" x14ac:dyDescent="0.2">
      <c r="A158" s="346">
        <v>21908658</v>
      </c>
      <c r="B158" s="350" t="s">
        <v>182</v>
      </c>
      <c r="C158" s="351" t="s">
        <v>528</v>
      </c>
      <c r="D158" s="352" t="s">
        <v>1325</v>
      </c>
      <c r="E158" s="354"/>
      <c r="F158" s="354"/>
      <c r="G158" s="354"/>
      <c r="H158" s="354"/>
    </row>
    <row r="159" spans="1:8" hidden="1" x14ac:dyDescent="0.2">
      <c r="A159" s="346">
        <v>21900891</v>
      </c>
      <c r="B159" s="350" t="s">
        <v>529</v>
      </c>
      <c r="C159" s="351" t="s">
        <v>530</v>
      </c>
      <c r="D159" s="352" t="s">
        <v>1326</v>
      </c>
      <c r="E159" s="354"/>
      <c r="F159" s="354"/>
      <c r="G159" s="354"/>
      <c r="H159" s="354"/>
    </row>
    <row r="160" spans="1:8" hidden="1" x14ac:dyDescent="0.2">
      <c r="A160" s="346">
        <v>21903726</v>
      </c>
      <c r="B160" s="350" t="s">
        <v>531</v>
      </c>
      <c r="C160" s="351" t="s">
        <v>130</v>
      </c>
      <c r="D160" s="352" t="s">
        <v>1327</v>
      </c>
      <c r="E160" s="354"/>
      <c r="F160" s="354"/>
      <c r="G160" s="354"/>
      <c r="H160" s="354"/>
    </row>
    <row r="161" spans="1:8" hidden="1" x14ac:dyDescent="0.2">
      <c r="A161" s="346">
        <v>21816053</v>
      </c>
      <c r="B161" s="350" t="s">
        <v>48</v>
      </c>
      <c r="C161" s="351" t="s">
        <v>95</v>
      </c>
      <c r="D161" s="352" t="s">
        <v>1180</v>
      </c>
      <c r="E161" s="354"/>
      <c r="F161" s="354"/>
      <c r="G161" s="354"/>
      <c r="H161" s="354"/>
    </row>
    <row r="162" spans="1:8" hidden="1" x14ac:dyDescent="0.2">
      <c r="A162" s="346">
        <v>21908713</v>
      </c>
      <c r="B162" s="350" t="s">
        <v>532</v>
      </c>
      <c r="C162" s="351" t="s">
        <v>533</v>
      </c>
      <c r="D162" s="352" t="s">
        <v>1328</v>
      </c>
      <c r="E162" s="354"/>
      <c r="F162" s="354"/>
      <c r="G162" s="354"/>
      <c r="H162" s="354"/>
    </row>
    <row r="163" spans="1:8" x14ac:dyDescent="0.2">
      <c r="A163" s="346">
        <v>21805695</v>
      </c>
      <c r="B163" s="350" t="s">
        <v>1329</v>
      </c>
      <c r="C163" s="351" t="s">
        <v>100</v>
      </c>
      <c r="D163" s="352" t="s">
        <v>1330</v>
      </c>
      <c r="E163" s="355" t="s">
        <v>1198</v>
      </c>
      <c r="F163" s="355"/>
      <c r="G163" s="354"/>
      <c r="H163" s="354"/>
    </row>
    <row r="164" spans="1:8" hidden="1" x14ac:dyDescent="0.2">
      <c r="A164" s="346">
        <v>21912560</v>
      </c>
      <c r="B164" s="350" t="s">
        <v>534</v>
      </c>
      <c r="C164" s="351" t="s">
        <v>153</v>
      </c>
      <c r="D164" s="352" t="s">
        <v>1331</v>
      </c>
      <c r="E164" s="354"/>
      <c r="F164" s="354"/>
      <c r="G164" s="354"/>
      <c r="H164" s="354"/>
    </row>
    <row r="165" spans="1:8" hidden="1" x14ac:dyDescent="0.2">
      <c r="A165" s="346">
        <v>21906450</v>
      </c>
      <c r="B165" s="350" t="s">
        <v>535</v>
      </c>
      <c r="C165" s="351" t="s">
        <v>32</v>
      </c>
      <c r="D165" s="352" t="s">
        <v>1332</v>
      </c>
      <c r="E165" s="354"/>
      <c r="F165" s="354"/>
      <c r="G165" s="354"/>
      <c r="H165" s="354"/>
    </row>
    <row r="166" spans="1:8" hidden="1" x14ac:dyDescent="0.2">
      <c r="A166" s="346">
        <v>21910619</v>
      </c>
      <c r="B166" s="350" t="s">
        <v>536</v>
      </c>
      <c r="C166" s="351" t="s">
        <v>537</v>
      </c>
      <c r="D166" s="352" t="s">
        <v>1333</v>
      </c>
      <c r="E166" s="354"/>
      <c r="F166" s="354"/>
      <c r="G166" s="354"/>
      <c r="H166" s="354"/>
    </row>
    <row r="167" spans="1:8" hidden="1" x14ac:dyDescent="0.2">
      <c r="A167" s="346">
        <v>21809212</v>
      </c>
      <c r="B167" s="350" t="s">
        <v>538</v>
      </c>
      <c r="C167" s="351" t="s">
        <v>102</v>
      </c>
      <c r="D167" s="352" t="s">
        <v>1334</v>
      </c>
      <c r="E167" s="354"/>
      <c r="F167" s="354"/>
      <c r="G167" s="354"/>
      <c r="H167" s="354"/>
    </row>
    <row r="168" spans="1:8" hidden="1" x14ac:dyDescent="0.2">
      <c r="A168" s="346">
        <v>21900179</v>
      </c>
      <c r="B168" s="350" t="s">
        <v>539</v>
      </c>
      <c r="C168" s="351" t="s">
        <v>304</v>
      </c>
      <c r="D168" s="352" t="s">
        <v>1200</v>
      </c>
      <c r="E168" s="354"/>
      <c r="F168" s="354"/>
      <c r="G168" s="354"/>
      <c r="H168" s="354"/>
    </row>
    <row r="169" spans="1:8" hidden="1" x14ac:dyDescent="0.2">
      <c r="A169" s="346">
        <v>21901656</v>
      </c>
      <c r="B169" s="350" t="s">
        <v>540</v>
      </c>
      <c r="C169" s="351" t="s">
        <v>269</v>
      </c>
      <c r="D169" s="352" t="s">
        <v>1335</v>
      </c>
      <c r="E169" s="354"/>
      <c r="F169" s="354"/>
      <c r="G169" s="354"/>
      <c r="H169" s="354"/>
    </row>
    <row r="170" spans="1:8" hidden="1" x14ac:dyDescent="0.2">
      <c r="A170" s="346">
        <v>21903334</v>
      </c>
      <c r="B170" s="350" t="s">
        <v>541</v>
      </c>
      <c r="C170" s="351" t="s">
        <v>542</v>
      </c>
      <c r="D170" s="352" t="s">
        <v>1336</v>
      </c>
      <c r="E170" s="354"/>
      <c r="F170" s="354"/>
      <c r="G170" s="354"/>
      <c r="H170" s="354"/>
    </row>
    <row r="171" spans="1:8" hidden="1" x14ac:dyDescent="0.2">
      <c r="A171" s="346">
        <v>21905258</v>
      </c>
      <c r="B171" s="350" t="s">
        <v>543</v>
      </c>
      <c r="C171" s="351" t="s">
        <v>33</v>
      </c>
      <c r="D171" s="352" t="s">
        <v>1337</v>
      </c>
      <c r="E171" s="354"/>
      <c r="F171" s="354"/>
      <c r="G171" s="354"/>
      <c r="H171" s="354"/>
    </row>
    <row r="172" spans="1:8" hidden="1" x14ac:dyDescent="0.2">
      <c r="A172" s="346">
        <v>21905145</v>
      </c>
      <c r="B172" s="350" t="s">
        <v>544</v>
      </c>
      <c r="C172" s="351" t="s">
        <v>545</v>
      </c>
      <c r="D172" s="352" t="s">
        <v>1338</v>
      </c>
      <c r="E172" s="354"/>
      <c r="F172" s="354"/>
      <c r="G172" s="354"/>
      <c r="H172" s="354"/>
    </row>
    <row r="173" spans="1:8" hidden="1" x14ac:dyDescent="0.2">
      <c r="A173" s="346">
        <v>21903438</v>
      </c>
      <c r="B173" s="350" t="s">
        <v>546</v>
      </c>
      <c r="C173" s="351" t="s">
        <v>137</v>
      </c>
      <c r="D173" s="352" t="s">
        <v>1339</v>
      </c>
      <c r="E173" s="354"/>
      <c r="F173" s="354"/>
      <c r="G173" s="354"/>
      <c r="H173" s="354"/>
    </row>
    <row r="174" spans="1:8" hidden="1" x14ac:dyDescent="0.2">
      <c r="A174" s="346">
        <v>21801674</v>
      </c>
      <c r="B174" s="350" t="s">
        <v>188</v>
      </c>
      <c r="C174" s="351" t="s">
        <v>189</v>
      </c>
      <c r="D174" s="352" t="s">
        <v>1340</v>
      </c>
      <c r="E174" s="354"/>
      <c r="F174" s="354"/>
      <c r="G174" s="354"/>
      <c r="H174" s="354"/>
    </row>
    <row r="175" spans="1:8" x14ac:dyDescent="0.2">
      <c r="A175" s="346">
        <v>21818705</v>
      </c>
      <c r="B175" s="350" t="s">
        <v>1341</v>
      </c>
      <c r="C175" s="351" t="s">
        <v>190</v>
      </c>
      <c r="D175" s="352" t="s">
        <v>1342</v>
      </c>
      <c r="E175" s="355" t="s">
        <v>1198</v>
      </c>
      <c r="F175" s="355"/>
      <c r="G175" s="354"/>
      <c r="H175" s="354"/>
    </row>
    <row r="176" spans="1:8" hidden="1" x14ac:dyDescent="0.2">
      <c r="A176" s="346">
        <v>21910870</v>
      </c>
      <c r="B176" s="350" t="s">
        <v>547</v>
      </c>
      <c r="C176" s="351" t="s">
        <v>266</v>
      </c>
      <c r="D176" s="352" t="s">
        <v>1241</v>
      </c>
      <c r="E176" s="354"/>
      <c r="F176" s="354"/>
      <c r="G176" s="354"/>
      <c r="H176" s="354"/>
    </row>
    <row r="177" spans="1:8" hidden="1" x14ac:dyDescent="0.2">
      <c r="A177" s="346">
        <v>21908962</v>
      </c>
      <c r="B177" s="350" t="s">
        <v>548</v>
      </c>
      <c r="C177" s="351" t="s">
        <v>100</v>
      </c>
      <c r="D177" s="352" t="s">
        <v>1177</v>
      </c>
      <c r="E177" s="354"/>
      <c r="F177" s="354"/>
      <c r="G177" s="354"/>
      <c r="H177" s="354"/>
    </row>
    <row r="178" spans="1:8" hidden="1" x14ac:dyDescent="0.2">
      <c r="A178" s="346">
        <v>21911820</v>
      </c>
      <c r="B178" s="350" t="s">
        <v>549</v>
      </c>
      <c r="C178" s="351" t="s">
        <v>550</v>
      </c>
      <c r="D178" s="352" t="s">
        <v>1343</v>
      </c>
      <c r="E178" s="354"/>
      <c r="F178" s="354"/>
      <c r="G178" s="354"/>
      <c r="H178" s="354"/>
    </row>
    <row r="179" spans="1:8" hidden="1" x14ac:dyDescent="0.2">
      <c r="A179" s="346">
        <v>21808070</v>
      </c>
      <c r="B179" s="350" t="s">
        <v>551</v>
      </c>
      <c r="C179" s="351" t="s">
        <v>184</v>
      </c>
      <c r="D179" s="352" t="s">
        <v>1344</v>
      </c>
      <c r="E179" s="354"/>
      <c r="F179" s="354"/>
      <c r="G179" s="354"/>
      <c r="H179" s="354"/>
    </row>
    <row r="180" spans="1:8" hidden="1" x14ac:dyDescent="0.2">
      <c r="A180" s="346">
        <v>21905629</v>
      </c>
      <c r="B180" s="350" t="s">
        <v>552</v>
      </c>
      <c r="C180" s="351" t="s">
        <v>107</v>
      </c>
      <c r="D180" s="352" t="s">
        <v>1345</v>
      </c>
      <c r="E180" s="354"/>
      <c r="F180" s="354"/>
      <c r="G180" s="354"/>
      <c r="H180" s="354"/>
    </row>
    <row r="181" spans="1:8" x14ac:dyDescent="0.2">
      <c r="A181" s="346">
        <v>21802923</v>
      </c>
      <c r="B181" s="350" t="s">
        <v>1346</v>
      </c>
      <c r="C181" s="351" t="s">
        <v>191</v>
      </c>
      <c r="D181" s="352" t="s">
        <v>1347</v>
      </c>
      <c r="E181" s="355" t="s">
        <v>1198</v>
      </c>
      <c r="F181" s="355"/>
      <c r="G181" s="354"/>
      <c r="H181" s="354"/>
    </row>
    <row r="182" spans="1:8" hidden="1" x14ac:dyDescent="0.2">
      <c r="A182" s="346">
        <v>21911888</v>
      </c>
      <c r="B182" s="350" t="s">
        <v>553</v>
      </c>
      <c r="C182" s="351" t="s">
        <v>554</v>
      </c>
      <c r="D182" s="352" t="s">
        <v>1348</v>
      </c>
      <c r="E182" s="354"/>
      <c r="F182" s="354"/>
      <c r="G182" s="354"/>
      <c r="H182" s="354"/>
    </row>
    <row r="183" spans="1:8" hidden="1" x14ac:dyDescent="0.2">
      <c r="A183" s="346">
        <v>21910526</v>
      </c>
      <c r="B183" s="350" t="s">
        <v>555</v>
      </c>
      <c r="C183" s="351" t="s">
        <v>556</v>
      </c>
      <c r="D183" s="352" t="s">
        <v>1349</v>
      </c>
      <c r="E183" s="354"/>
      <c r="F183" s="354"/>
      <c r="G183" s="354"/>
      <c r="H183" s="354"/>
    </row>
    <row r="184" spans="1:8" hidden="1" x14ac:dyDescent="0.2">
      <c r="A184" s="346">
        <v>21908449</v>
      </c>
      <c r="B184" s="350" t="s">
        <v>557</v>
      </c>
      <c r="C184" s="351" t="s">
        <v>99</v>
      </c>
      <c r="D184" s="352" t="s">
        <v>1350</v>
      </c>
      <c r="E184" s="354"/>
      <c r="F184" s="354"/>
      <c r="G184" s="354"/>
      <c r="H184" s="354"/>
    </row>
    <row r="185" spans="1:8" hidden="1" x14ac:dyDescent="0.2">
      <c r="A185" s="346">
        <v>21912873</v>
      </c>
      <c r="B185" s="350" t="s">
        <v>558</v>
      </c>
      <c r="C185" s="351" t="s">
        <v>559</v>
      </c>
      <c r="D185" s="352" t="s">
        <v>1351</v>
      </c>
      <c r="E185" s="354"/>
      <c r="F185" s="354"/>
      <c r="G185" s="354"/>
      <c r="H185" s="354"/>
    </row>
    <row r="186" spans="1:8" hidden="1" x14ac:dyDescent="0.2">
      <c r="A186" s="346">
        <v>21903152</v>
      </c>
      <c r="B186" s="350" t="s">
        <v>560</v>
      </c>
      <c r="C186" s="351" t="s">
        <v>187</v>
      </c>
      <c r="D186" s="352" t="s">
        <v>1345</v>
      </c>
      <c r="E186" s="354"/>
      <c r="F186" s="354"/>
      <c r="G186" s="354"/>
      <c r="H186" s="354"/>
    </row>
    <row r="187" spans="1:8" hidden="1" x14ac:dyDescent="0.2">
      <c r="A187" s="346">
        <v>21902291</v>
      </c>
      <c r="B187" s="350" t="s">
        <v>561</v>
      </c>
      <c r="C187" s="351" t="s">
        <v>562</v>
      </c>
      <c r="D187" s="352" t="s">
        <v>1193</v>
      </c>
      <c r="E187" s="354"/>
      <c r="F187" s="354"/>
      <c r="G187" s="354"/>
      <c r="H187" s="354"/>
    </row>
    <row r="188" spans="1:8" hidden="1" x14ac:dyDescent="0.2">
      <c r="A188" s="346">
        <v>21902329</v>
      </c>
      <c r="B188" s="350" t="s">
        <v>563</v>
      </c>
      <c r="C188" s="351" t="s">
        <v>556</v>
      </c>
      <c r="D188" s="352" t="s">
        <v>1352</v>
      </c>
      <c r="E188" s="354"/>
      <c r="F188" s="354"/>
      <c r="G188" s="354"/>
      <c r="H188" s="354"/>
    </row>
    <row r="189" spans="1:8" hidden="1" x14ac:dyDescent="0.2">
      <c r="A189" s="346">
        <v>21902331</v>
      </c>
      <c r="B189" s="350" t="s">
        <v>564</v>
      </c>
      <c r="C189" s="351" t="s">
        <v>261</v>
      </c>
      <c r="D189" s="352" t="s">
        <v>1353</v>
      </c>
      <c r="E189" s="354"/>
      <c r="F189" s="354"/>
      <c r="G189" s="354"/>
      <c r="H189" s="354"/>
    </row>
    <row r="190" spans="1:8" hidden="1" x14ac:dyDescent="0.2">
      <c r="A190" s="346">
        <v>21910990</v>
      </c>
      <c r="B190" s="350" t="s">
        <v>565</v>
      </c>
      <c r="C190" s="351" t="s">
        <v>171</v>
      </c>
      <c r="D190" s="352" t="s">
        <v>1354</v>
      </c>
      <c r="E190" s="354"/>
      <c r="F190" s="354"/>
      <c r="G190" s="354"/>
      <c r="H190" s="354"/>
    </row>
    <row r="191" spans="1:8" hidden="1" x14ac:dyDescent="0.2">
      <c r="A191" s="346">
        <v>21912760</v>
      </c>
      <c r="B191" s="350" t="s">
        <v>566</v>
      </c>
      <c r="C191" s="351" t="s">
        <v>567</v>
      </c>
      <c r="D191" s="352" t="s">
        <v>1316</v>
      </c>
      <c r="E191" s="354"/>
      <c r="F191" s="354"/>
      <c r="G191" s="354"/>
      <c r="H191" s="354"/>
    </row>
    <row r="192" spans="1:8" hidden="1" x14ac:dyDescent="0.2">
      <c r="A192" s="346">
        <v>21906508</v>
      </c>
      <c r="B192" s="350" t="s">
        <v>568</v>
      </c>
      <c r="C192" s="351" t="s">
        <v>152</v>
      </c>
      <c r="D192" s="352" t="s">
        <v>1355</v>
      </c>
      <c r="E192" s="354"/>
      <c r="F192" s="354"/>
      <c r="G192" s="354"/>
      <c r="H192" s="354"/>
    </row>
    <row r="193" spans="1:8" hidden="1" x14ac:dyDescent="0.2">
      <c r="A193" s="346">
        <v>21908469</v>
      </c>
      <c r="B193" s="350" t="s">
        <v>569</v>
      </c>
      <c r="C193" s="351" t="s">
        <v>191</v>
      </c>
      <c r="D193" s="352" t="s">
        <v>1356</v>
      </c>
      <c r="E193" s="354"/>
      <c r="F193" s="354"/>
      <c r="G193" s="354"/>
      <c r="H193" s="354"/>
    </row>
    <row r="194" spans="1:8" hidden="1" x14ac:dyDescent="0.2">
      <c r="A194" s="346">
        <v>21811400</v>
      </c>
      <c r="B194" s="350" t="s">
        <v>570</v>
      </c>
      <c r="C194" s="351" t="s">
        <v>153</v>
      </c>
      <c r="D194" s="352" t="s">
        <v>1357</v>
      </c>
      <c r="E194" s="354"/>
      <c r="F194" s="354"/>
      <c r="G194" s="354"/>
      <c r="H194" s="354"/>
    </row>
    <row r="195" spans="1:8" hidden="1" x14ac:dyDescent="0.2">
      <c r="A195" s="346">
        <v>21902852</v>
      </c>
      <c r="B195" s="350" t="s">
        <v>571</v>
      </c>
      <c r="C195" s="351" t="s">
        <v>211</v>
      </c>
      <c r="D195" s="352" t="s">
        <v>1358</v>
      </c>
      <c r="E195" s="354"/>
      <c r="F195" s="354"/>
      <c r="G195" s="354"/>
      <c r="H195" s="354"/>
    </row>
    <row r="196" spans="1:8" hidden="1" x14ac:dyDescent="0.2">
      <c r="A196" s="346">
        <v>21902153</v>
      </c>
      <c r="B196" s="350" t="s">
        <v>572</v>
      </c>
      <c r="C196" s="351" t="s">
        <v>573</v>
      </c>
      <c r="D196" s="352" t="s">
        <v>1359</v>
      </c>
      <c r="E196" s="354"/>
      <c r="F196" s="354"/>
      <c r="G196" s="354"/>
      <c r="H196" s="354"/>
    </row>
    <row r="197" spans="1:8" hidden="1" x14ac:dyDescent="0.2">
      <c r="A197" s="346">
        <v>21906464</v>
      </c>
      <c r="B197" s="350" t="s">
        <v>34</v>
      </c>
      <c r="C197" s="351" t="s">
        <v>165</v>
      </c>
      <c r="D197" s="352" t="s">
        <v>1360</v>
      </c>
      <c r="E197" s="354"/>
      <c r="F197" s="354"/>
      <c r="G197" s="354"/>
      <c r="H197" s="354"/>
    </row>
    <row r="198" spans="1:8" hidden="1" x14ac:dyDescent="0.2">
      <c r="A198" s="346">
        <v>21901560</v>
      </c>
      <c r="B198" s="350" t="s">
        <v>34</v>
      </c>
      <c r="C198" s="351" t="s">
        <v>211</v>
      </c>
      <c r="D198" s="352" t="s">
        <v>1361</v>
      </c>
      <c r="E198" s="354"/>
      <c r="F198" s="354"/>
      <c r="G198" s="354"/>
      <c r="H198" s="354"/>
    </row>
    <row r="199" spans="1:8" hidden="1" x14ac:dyDescent="0.2">
      <c r="A199" s="346">
        <v>21907151</v>
      </c>
      <c r="B199" s="350" t="s">
        <v>34</v>
      </c>
      <c r="C199" s="351" t="s">
        <v>131</v>
      </c>
      <c r="D199" s="352" t="s">
        <v>1362</v>
      </c>
      <c r="E199" s="354"/>
      <c r="F199" s="354"/>
      <c r="G199" s="354"/>
      <c r="H199" s="354"/>
    </row>
    <row r="200" spans="1:8" hidden="1" x14ac:dyDescent="0.2">
      <c r="A200" s="346">
        <v>21716860</v>
      </c>
      <c r="B200" s="350" t="s">
        <v>34</v>
      </c>
      <c r="C200" s="351" t="s">
        <v>195</v>
      </c>
      <c r="D200" s="352" t="s">
        <v>1363</v>
      </c>
      <c r="E200" s="354"/>
      <c r="F200" s="354"/>
      <c r="G200" s="354"/>
      <c r="H200" s="354"/>
    </row>
    <row r="201" spans="1:8" hidden="1" x14ac:dyDescent="0.2">
      <c r="A201" s="346">
        <v>21901332</v>
      </c>
      <c r="B201" s="350" t="s">
        <v>574</v>
      </c>
      <c r="C201" s="351" t="s">
        <v>153</v>
      </c>
      <c r="D201" s="352" t="s">
        <v>1364</v>
      </c>
      <c r="E201" s="354"/>
      <c r="F201" s="354"/>
      <c r="G201" s="354"/>
      <c r="H201" s="354"/>
    </row>
    <row r="202" spans="1:8" hidden="1" x14ac:dyDescent="0.2">
      <c r="A202" s="346">
        <v>21901958</v>
      </c>
      <c r="B202" s="350" t="s">
        <v>575</v>
      </c>
      <c r="C202" s="351" t="s">
        <v>448</v>
      </c>
      <c r="D202" s="352" t="s">
        <v>1365</v>
      </c>
      <c r="E202" s="354"/>
      <c r="F202" s="354"/>
      <c r="G202" s="354"/>
      <c r="H202" s="354"/>
    </row>
    <row r="203" spans="1:8" hidden="1" x14ac:dyDescent="0.2">
      <c r="A203" s="346">
        <v>21904358</v>
      </c>
      <c r="B203" s="350" t="s">
        <v>576</v>
      </c>
      <c r="C203" s="351" t="s">
        <v>31</v>
      </c>
      <c r="D203" s="352" t="s">
        <v>1366</v>
      </c>
      <c r="E203" s="354"/>
      <c r="F203" s="354"/>
      <c r="G203" s="354"/>
      <c r="H203" s="354"/>
    </row>
    <row r="204" spans="1:8" hidden="1" x14ac:dyDescent="0.2">
      <c r="A204" s="346">
        <v>21905005</v>
      </c>
      <c r="B204" s="350" t="s">
        <v>577</v>
      </c>
      <c r="C204" s="351" t="s">
        <v>304</v>
      </c>
      <c r="D204" s="352" t="s">
        <v>1367</v>
      </c>
      <c r="E204" s="354"/>
      <c r="F204" s="354"/>
      <c r="G204" s="354"/>
      <c r="H204" s="354"/>
    </row>
    <row r="205" spans="1:8" hidden="1" x14ac:dyDescent="0.2">
      <c r="A205" s="346">
        <v>21904953</v>
      </c>
      <c r="B205" s="350" t="s">
        <v>580</v>
      </c>
      <c r="C205" s="351" t="s">
        <v>156</v>
      </c>
      <c r="D205" s="352" t="s">
        <v>1368</v>
      </c>
      <c r="E205" s="354"/>
      <c r="F205" s="354"/>
      <c r="G205" s="354"/>
      <c r="H205" s="354"/>
    </row>
    <row r="206" spans="1:8" hidden="1" x14ac:dyDescent="0.2">
      <c r="A206" s="346">
        <v>21904794</v>
      </c>
      <c r="B206" s="350" t="s">
        <v>581</v>
      </c>
      <c r="C206" s="351" t="s">
        <v>582</v>
      </c>
      <c r="D206" s="352" t="s">
        <v>1369</v>
      </c>
      <c r="E206" s="354"/>
      <c r="F206" s="354"/>
      <c r="G206" s="354"/>
      <c r="H206" s="354"/>
    </row>
    <row r="207" spans="1:8" hidden="1" x14ac:dyDescent="0.2">
      <c r="A207" s="346">
        <v>21904800</v>
      </c>
      <c r="B207" s="350" t="s">
        <v>583</v>
      </c>
      <c r="C207" s="351" t="s">
        <v>130</v>
      </c>
      <c r="D207" s="352" t="s">
        <v>1338</v>
      </c>
      <c r="E207" s="354"/>
      <c r="F207" s="354"/>
      <c r="G207" s="354"/>
      <c r="H207" s="354"/>
    </row>
    <row r="208" spans="1:8" hidden="1" x14ac:dyDescent="0.2">
      <c r="A208" s="346">
        <v>21804052</v>
      </c>
      <c r="B208" s="350" t="s">
        <v>196</v>
      </c>
      <c r="C208" s="351" t="s">
        <v>197</v>
      </c>
      <c r="D208" s="352" t="s">
        <v>1370</v>
      </c>
      <c r="E208" s="354"/>
      <c r="F208" s="354"/>
      <c r="G208" s="354"/>
      <c r="H208" s="354"/>
    </row>
    <row r="209" spans="1:8" hidden="1" x14ac:dyDescent="0.2">
      <c r="A209" s="346">
        <v>21903654</v>
      </c>
      <c r="B209" s="350" t="s">
        <v>35</v>
      </c>
      <c r="C209" s="351" t="s">
        <v>122</v>
      </c>
      <c r="D209" s="352" t="s">
        <v>1371</v>
      </c>
      <c r="E209" s="354"/>
      <c r="F209" s="354"/>
      <c r="G209" s="354"/>
      <c r="H209" s="354"/>
    </row>
    <row r="210" spans="1:8" hidden="1" x14ac:dyDescent="0.2">
      <c r="A210" s="346">
        <v>21916023</v>
      </c>
      <c r="B210" s="350" t="s">
        <v>35</v>
      </c>
      <c r="C210" s="351" t="s">
        <v>186</v>
      </c>
      <c r="D210" s="352" t="s">
        <v>1372</v>
      </c>
      <c r="E210" s="354"/>
      <c r="F210" s="354"/>
      <c r="G210" s="354"/>
      <c r="H210" s="354"/>
    </row>
    <row r="211" spans="1:8" hidden="1" x14ac:dyDescent="0.2">
      <c r="A211" s="346">
        <v>21906888</v>
      </c>
      <c r="B211" s="350" t="s">
        <v>584</v>
      </c>
      <c r="C211" s="351" t="s">
        <v>187</v>
      </c>
      <c r="D211" s="352" t="s">
        <v>1324</v>
      </c>
      <c r="E211" s="354"/>
      <c r="F211" s="354"/>
      <c r="G211" s="354"/>
      <c r="H211" s="354"/>
    </row>
    <row r="212" spans="1:8" hidden="1" x14ac:dyDescent="0.2">
      <c r="A212" s="346">
        <v>21901938</v>
      </c>
      <c r="B212" s="350" t="s">
        <v>584</v>
      </c>
      <c r="C212" s="351" t="s">
        <v>145</v>
      </c>
      <c r="D212" s="352" t="s">
        <v>1201</v>
      </c>
      <c r="E212" s="354"/>
      <c r="F212" s="354"/>
      <c r="G212" s="354"/>
      <c r="H212" s="354"/>
    </row>
    <row r="213" spans="1:8" hidden="1" x14ac:dyDescent="0.2">
      <c r="A213" s="346">
        <v>21809676</v>
      </c>
      <c r="B213" s="350" t="s">
        <v>585</v>
      </c>
      <c r="C213" s="351" t="s">
        <v>586</v>
      </c>
      <c r="D213" s="352" t="s">
        <v>1373</v>
      </c>
      <c r="E213" s="354"/>
      <c r="F213" s="354"/>
      <c r="G213" s="354"/>
      <c r="H213" s="354"/>
    </row>
    <row r="214" spans="1:8" hidden="1" x14ac:dyDescent="0.2">
      <c r="A214" s="346">
        <v>21904988</v>
      </c>
      <c r="B214" s="350" t="s">
        <v>587</v>
      </c>
      <c r="C214" s="351" t="s">
        <v>139</v>
      </c>
      <c r="D214" s="352" t="s">
        <v>1374</v>
      </c>
      <c r="E214" s="354"/>
      <c r="F214" s="354"/>
      <c r="G214" s="354"/>
      <c r="H214" s="354"/>
    </row>
    <row r="215" spans="1:8" hidden="1" x14ac:dyDescent="0.2">
      <c r="A215" s="346">
        <v>21908774</v>
      </c>
      <c r="B215" s="350" t="s">
        <v>588</v>
      </c>
      <c r="C215" s="351" t="s">
        <v>589</v>
      </c>
      <c r="D215" s="352" t="s">
        <v>1375</v>
      </c>
      <c r="E215" s="354"/>
      <c r="F215" s="354"/>
      <c r="G215" s="354"/>
      <c r="H215" s="354"/>
    </row>
    <row r="216" spans="1:8" hidden="1" x14ac:dyDescent="0.2">
      <c r="A216" s="346">
        <v>21814143</v>
      </c>
      <c r="B216" s="350" t="s">
        <v>202</v>
      </c>
      <c r="C216" s="351" t="s">
        <v>103</v>
      </c>
      <c r="D216" s="352" t="s">
        <v>1376</v>
      </c>
      <c r="E216" s="354"/>
      <c r="F216" s="354"/>
      <c r="G216" s="354"/>
      <c r="H216" s="354"/>
    </row>
    <row r="217" spans="1:8" hidden="1" x14ac:dyDescent="0.2">
      <c r="A217" s="346">
        <v>21714006</v>
      </c>
      <c r="B217" s="350" t="s">
        <v>590</v>
      </c>
      <c r="C217" s="351" t="s">
        <v>591</v>
      </c>
      <c r="D217" s="352" t="s">
        <v>1377</v>
      </c>
      <c r="E217" s="354"/>
      <c r="F217" s="354"/>
      <c r="G217" s="354"/>
      <c r="H217" s="354"/>
    </row>
    <row r="218" spans="1:8" hidden="1" x14ac:dyDescent="0.2">
      <c r="A218" s="346">
        <v>21902626</v>
      </c>
      <c r="B218" s="350" t="s">
        <v>592</v>
      </c>
      <c r="C218" s="351" t="s">
        <v>593</v>
      </c>
      <c r="D218" s="352" t="s">
        <v>1378</v>
      </c>
      <c r="E218" s="354"/>
      <c r="F218" s="354"/>
      <c r="G218" s="354"/>
      <c r="H218" s="354"/>
    </row>
    <row r="219" spans="1:8" x14ac:dyDescent="0.2">
      <c r="A219" s="346">
        <v>21816821</v>
      </c>
      <c r="B219" s="350" t="s">
        <v>203</v>
      </c>
      <c r="C219" s="351" t="s">
        <v>1379</v>
      </c>
      <c r="D219" s="352" t="s">
        <v>1218</v>
      </c>
      <c r="E219" s="355" t="s">
        <v>1198</v>
      </c>
      <c r="F219" s="355"/>
      <c r="G219" s="354"/>
      <c r="H219" s="354"/>
    </row>
    <row r="220" spans="1:8" hidden="1" x14ac:dyDescent="0.2">
      <c r="A220" s="346">
        <v>21906288</v>
      </c>
      <c r="B220" s="350" t="s">
        <v>594</v>
      </c>
      <c r="C220" s="351" t="s">
        <v>595</v>
      </c>
      <c r="D220" s="352" t="s">
        <v>1380</v>
      </c>
      <c r="E220" s="354"/>
      <c r="F220" s="354"/>
      <c r="G220" s="354"/>
      <c r="H220" s="354"/>
    </row>
    <row r="221" spans="1:8" hidden="1" x14ac:dyDescent="0.2">
      <c r="A221" s="346">
        <v>21904134</v>
      </c>
      <c r="B221" s="350" t="s">
        <v>596</v>
      </c>
      <c r="C221" s="351" t="s">
        <v>597</v>
      </c>
      <c r="D221" s="352" t="s">
        <v>1381</v>
      </c>
      <c r="E221" s="354"/>
      <c r="F221" s="354"/>
      <c r="G221" s="354"/>
      <c r="H221" s="354"/>
    </row>
    <row r="222" spans="1:8" hidden="1" x14ac:dyDescent="0.2">
      <c r="A222" s="346">
        <v>21904986</v>
      </c>
      <c r="B222" s="350" t="s">
        <v>204</v>
      </c>
      <c r="C222" s="351" t="s">
        <v>197</v>
      </c>
      <c r="D222" s="352" t="s">
        <v>1382</v>
      </c>
      <c r="E222" s="354"/>
      <c r="F222" s="354"/>
      <c r="G222" s="354"/>
      <c r="H222" s="354"/>
    </row>
    <row r="223" spans="1:8" x14ac:dyDescent="0.2">
      <c r="A223" s="346">
        <v>21813286</v>
      </c>
      <c r="B223" s="350" t="s">
        <v>1383</v>
      </c>
      <c r="C223" s="351" t="s">
        <v>1384</v>
      </c>
      <c r="D223" s="352" t="s">
        <v>1385</v>
      </c>
      <c r="E223" s="355" t="s">
        <v>1198</v>
      </c>
      <c r="F223" s="355"/>
      <c r="G223" s="354"/>
      <c r="H223" s="354"/>
    </row>
    <row r="224" spans="1:8" hidden="1" x14ac:dyDescent="0.2">
      <c r="A224" s="346">
        <v>21907471</v>
      </c>
      <c r="B224" s="350" t="s">
        <v>598</v>
      </c>
      <c r="C224" s="351" t="s">
        <v>243</v>
      </c>
      <c r="D224" s="352" t="s">
        <v>1386</v>
      </c>
      <c r="E224" s="354"/>
      <c r="F224" s="354"/>
      <c r="G224" s="354"/>
      <c r="H224" s="354"/>
    </row>
    <row r="225" spans="1:8" x14ac:dyDescent="0.2">
      <c r="A225" s="346">
        <v>21814380</v>
      </c>
      <c r="B225" s="350" t="s">
        <v>1387</v>
      </c>
      <c r="C225" s="351" t="s">
        <v>207</v>
      </c>
      <c r="D225" s="352" t="s">
        <v>1323</v>
      </c>
      <c r="E225" s="355" t="s">
        <v>1198</v>
      </c>
      <c r="F225" s="355"/>
      <c r="G225" s="354"/>
      <c r="H225" s="354"/>
    </row>
    <row r="226" spans="1:8" hidden="1" x14ac:dyDescent="0.2">
      <c r="A226" s="346">
        <v>21904696</v>
      </c>
      <c r="B226" s="350" t="s">
        <v>599</v>
      </c>
      <c r="C226" s="351" t="s">
        <v>229</v>
      </c>
      <c r="D226" s="352" t="s">
        <v>1238</v>
      </c>
      <c r="E226" s="354"/>
      <c r="F226" s="354"/>
      <c r="G226" s="354"/>
      <c r="H226" s="354"/>
    </row>
    <row r="227" spans="1:8" hidden="1" x14ac:dyDescent="0.2">
      <c r="A227" s="346">
        <v>21911479</v>
      </c>
      <c r="B227" s="350" t="s">
        <v>600</v>
      </c>
      <c r="C227" s="351" t="s">
        <v>185</v>
      </c>
      <c r="D227" s="352" t="s">
        <v>1388</v>
      </c>
      <c r="E227" s="354"/>
      <c r="F227" s="354"/>
      <c r="G227" s="354"/>
      <c r="H227" s="354"/>
    </row>
    <row r="228" spans="1:8" hidden="1" x14ac:dyDescent="0.2">
      <c r="A228" s="346">
        <v>21905612</v>
      </c>
      <c r="B228" s="350" t="s">
        <v>601</v>
      </c>
      <c r="C228" s="351" t="s">
        <v>602</v>
      </c>
      <c r="D228" s="352" t="s">
        <v>1389</v>
      </c>
      <c r="E228" s="354"/>
      <c r="F228" s="354"/>
      <c r="G228" s="354"/>
      <c r="H228" s="354"/>
    </row>
    <row r="229" spans="1:8" hidden="1" x14ac:dyDescent="0.2">
      <c r="A229" s="346">
        <v>21909131</v>
      </c>
      <c r="B229" s="350" t="s">
        <v>601</v>
      </c>
      <c r="C229" s="351" t="s">
        <v>603</v>
      </c>
      <c r="D229" s="352" t="s">
        <v>1390</v>
      </c>
      <c r="E229" s="354"/>
      <c r="F229" s="354"/>
      <c r="G229" s="354"/>
      <c r="H229" s="354"/>
    </row>
    <row r="230" spans="1:8" hidden="1" x14ac:dyDescent="0.2">
      <c r="A230" s="346">
        <v>21902543</v>
      </c>
      <c r="B230" s="350" t="s">
        <v>604</v>
      </c>
      <c r="C230" s="351" t="s">
        <v>605</v>
      </c>
      <c r="D230" s="352" t="s">
        <v>1391</v>
      </c>
      <c r="E230" s="354"/>
      <c r="F230" s="354"/>
      <c r="G230" s="354"/>
      <c r="H230" s="354"/>
    </row>
    <row r="231" spans="1:8" hidden="1" x14ac:dyDescent="0.2">
      <c r="A231" s="346">
        <v>21901527</v>
      </c>
      <c r="B231" s="350" t="s">
        <v>606</v>
      </c>
      <c r="C231" s="351" t="s">
        <v>100</v>
      </c>
      <c r="D231" s="352" t="s">
        <v>1392</v>
      </c>
      <c r="E231" s="354"/>
      <c r="F231" s="354"/>
      <c r="G231" s="354"/>
      <c r="H231" s="354"/>
    </row>
    <row r="232" spans="1:8" hidden="1" x14ac:dyDescent="0.2">
      <c r="A232" s="346">
        <v>21906481</v>
      </c>
      <c r="B232" s="350" t="s">
        <v>607</v>
      </c>
      <c r="C232" s="351" t="s">
        <v>608</v>
      </c>
      <c r="D232" s="352" t="s">
        <v>1393</v>
      </c>
      <c r="E232" s="354"/>
      <c r="F232" s="354"/>
      <c r="G232" s="354"/>
      <c r="H232" s="354"/>
    </row>
    <row r="233" spans="1:8" hidden="1" x14ac:dyDescent="0.2">
      <c r="A233" s="346">
        <v>21916446</v>
      </c>
      <c r="B233" s="350" t="s">
        <v>609</v>
      </c>
      <c r="C233" s="351" t="s">
        <v>251</v>
      </c>
      <c r="D233" s="352" t="s">
        <v>1394</v>
      </c>
      <c r="E233" s="354"/>
      <c r="F233" s="354"/>
      <c r="G233" s="354"/>
      <c r="H233" s="354"/>
    </row>
    <row r="234" spans="1:8" hidden="1" x14ac:dyDescent="0.2">
      <c r="A234" s="346">
        <v>21816050</v>
      </c>
      <c r="B234" s="350" t="s">
        <v>610</v>
      </c>
      <c r="C234" s="351" t="s">
        <v>611</v>
      </c>
      <c r="D234" s="352" t="s">
        <v>1395</v>
      </c>
      <c r="E234" s="354"/>
      <c r="F234" s="354"/>
      <c r="G234" s="354"/>
      <c r="H234" s="354"/>
    </row>
    <row r="235" spans="1:8" hidden="1" x14ac:dyDescent="0.2">
      <c r="A235" s="346">
        <v>21906972</v>
      </c>
      <c r="B235" s="350" t="s">
        <v>612</v>
      </c>
      <c r="C235" s="351" t="s">
        <v>613</v>
      </c>
      <c r="D235" s="352" t="s">
        <v>1280</v>
      </c>
      <c r="E235" s="354"/>
      <c r="F235" s="354"/>
      <c r="G235" s="354"/>
      <c r="H235" s="354"/>
    </row>
    <row r="236" spans="1:8" hidden="1" x14ac:dyDescent="0.2">
      <c r="A236" s="346">
        <v>21914241</v>
      </c>
      <c r="B236" s="350" t="s">
        <v>614</v>
      </c>
      <c r="C236" s="351" t="s">
        <v>281</v>
      </c>
      <c r="D236" s="352" t="s">
        <v>1396</v>
      </c>
      <c r="E236" s="354"/>
      <c r="F236" s="354"/>
      <c r="G236" s="354"/>
      <c r="H236" s="354"/>
    </row>
    <row r="237" spans="1:8" hidden="1" x14ac:dyDescent="0.2">
      <c r="A237" s="346">
        <v>21906783</v>
      </c>
      <c r="B237" s="350" t="s">
        <v>615</v>
      </c>
      <c r="C237" s="351" t="s">
        <v>616</v>
      </c>
      <c r="D237" s="352" t="s">
        <v>1229</v>
      </c>
      <c r="E237" s="354"/>
      <c r="F237" s="354"/>
      <c r="G237" s="354"/>
      <c r="H237" s="354"/>
    </row>
    <row r="238" spans="1:8" hidden="1" x14ac:dyDescent="0.2">
      <c r="A238" s="346">
        <v>21908656</v>
      </c>
      <c r="B238" s="350" t="s">
        <v>209</v>
      </c>
      <c r="C238" s="351" t="s">
        <v>114</v>
      </c>
      <c r="D238" s="352" t="s">
        <v>1397</v>
      </c>
      <c r="E238" s="354"/>
      <c r="F238" s="354"/>
      <c r="G238" s="354"/>
      <c r="H238" s="354"/>
    </row>
    <row r="239" spans="1:8" hidden="1" x14ac:dyDescent="0.2">
      <c r="A239" s="346">
        <v>21904298</v>
      </c>
      <c r="B239" s="350" t="s">
        <v>617</v>
      </c>
      <c r="C239" s="351" t="s">
        <v>322</v>
      </c>
      <c r="D239" s="352" t="s">
        <v>1398</v>
      </c>
      <c r="E239" s="354"/>
      <c r="F239" s="354"/>
      <c r="G239" s="354"/>
      <c r="H239" s="354"/>
    </row>
    <row r="240" spans="1:8" hidden="1" x14ac:dyDescent="0.2">
      <c r="A240" s="346">
        <v>21910700</v>
      </c>
      <c r="B240" s="350" t="s">
        <v>618</v>
      </c>
      <c r="C240" s="351" t="s">
        <v>619</v>
      </c>
      <c r="D240" s="352" t="s">
        <v>1399</v>
      </c>
      <c r="E240" s="354"/>
      <c r="F240" s="354"/>
      <c r="G240" s="354"/>
      <c r="H240" s="354"/>
    </row>
    <row r="241" spans="1:8" hidden="1" x14ac:dyDescent="0.2">
      <c r="A241" s="346">
        <v>21916586</v>
      </c>
      <c r="B241" s="350" t="s">
        <v>620</v>
      </c>
      <c r="C241" s="351" t="s">
        <v>211</v>
      </c>
      <c r="D241" s="352" t="s">
        <v>1400</v>
      </c>
      <c r="E241" s="354"/>
      <c r="F241" s="354"/>
      <c r="G241" s="354"/>
      <c r="H241" s="354"/>
    </row>
    <row r="242" spans="1:8" hidden="1" x14ac:dyDescent="0.2">
      <c r="A242" s="346">
        <v>21708891</v>
      </c>
      <c r="B242" s="350" t="s">
        <v>621</v>
      </c>
      <c r="C242" s="351" t="s">
        <v>622</v>
      </c>
      <c r="D242" s="352" t="s">
        <v>1401</v>
      </c>
      <c r="E242" s="354"/>
      <c r="F242" s="354"/>
      <c r="G242" s="354"/>
      <c r="H242" s="354"/>
    </row>
    <row r="243" spans="1:8" hidden="1" x14ac:dyDescent="0.2">
      <c r="A243" s="346">
        <v>21909195</v>
      </c>
      <c r="B243" s="350" t="s">
        <v>623</v>
      </c>
      <c r="C243" s="351" t="s">
        <v>148</v>
      </c>
      <c r="D243" s="352" t="s">
        <v>1402</v>
      </c>
      <c r="E243" s="354"/>
      <c r="F243" s="354"/>
      <c r="G243" s="354"/>
      <c r="H243" s="354"/>
    </row>
    <row r="244" spans="1:8" hidden="1" x14ac:dyDescent="0.2">
      <c r="A244" s="346">
        <v>21908588</v>
      </c>
      <c r="B244" s="350" t="s">
        <v>624</v>
      </c>
      <c r="C244" s="351" t="s">
        <v>625</v>
      </c>
      <c r="D244" s="352" t="s">
        <v>1398</v>
      </c>
      <c r="E244" s="354"/>
      <c r="F244" s="354"/>
      <c r="G244" s="354"/>
      <c r="H244" s="354"/>
    </row>
    <row r="245" spans="1:8" hidden="1" x14ac:dyDescent="0.2">
      <c r="A245" s="346">
        <v>21900966</v>
      </c>
      <c r="B245" s="350" t="s">
        <v>626</v>
      </c>
      <c r="C245" s="351" t="s">
        <v>107</v>
      </c>
      <c r="D245" s="352" t="s">
        <v>1403</v>
      </c>
      <c r="E245" s="354"/>
      <c r="F245" s="354"/>
      <c r="G245" s="354"/>
      <c r="H245" s="354"/>
    </row>
    <row r="246" spans="1:8" hidden="1" x14ac:dyDescent="0.2">
      <c r="A246" s="346">
        <v>21902256</v>
      </c>
      <c r="B246" s="350" t="s">
        <v>627</v>
      </c>
      <c r="C246" s="351" t="s">
        <v>628</v>
      </c>
      <c r="D246" s="352" t="s">
        <v>1404</v>
      </c>
      <c r="E246" s="354"/>
      <c r="F246" s="354"/>
      <c r="G246" s="354"/>
      <c r="H246" s="354"/>
    </row>
    <row r="247" spans="1:8" hidden="1" x14ac:dyDescent="0.2">
      <c r="A247" s="346">
        <v>21916613</v>
      </c>
      <c r="B247" s="350" t="s">
        <v>629</v>
      </c>
      <c r="C247" s="351" t="s">
        <v>630</v>
      </c>
      <c r="D247" s="352" t="s">
        <v>1405</v>
      </c>
      <c r="E247" s="354"/>
      <c r="F247" s="354"/>
      <c r="G247" s="354"/>
      <c r="H247" s="354"/>
    </row>
    <row r="248" spans="1:8" hidden="1" x14ac:dyDescent="0.2">
      <c r="A248" s="346">
        <v>21906095</v>
      </c>
      <c r="B248" s="350" t="s">
        <v>631</v>
      </c>
      <c r="C248" s="351" t="s">
        <v>242</v>
      </c>
      <c r="D248" s="352" t="s">
        <v>1261</v>
      </c>
      <c r="E248" s="354"/>
      <c r="F248" s="354"/>
      <c r="G248" s="354"/>
      <c r="H248" s="354"/>
    </row>
    <row r="249" spans="1:8" hidden="1" x14ac:dyDescent="0.2">
      <c r="A249" s="346">
        <v>21914297</v>
      </c>
      <c r="B249" s="350" t="s">
        <v>632</v>
      </c>
      <c r="C249" s="351" t="s">
        <v>146</v>
      </c>
      <c r="D249" s="352" t="s">
        <v>1406</v>
      </c>
      <c r="E249" s="354"/>
      <c r="F249" s="354"/>
      <c r="G249" s="354"/>
      <c r="H249" s="354"/>
    </row>
    <row r="250" spans="1:8" hidden="1" x14ac:dyDescent="0.2">
      <c r="A250" s="346">
        <v>21901993</v>
      </c>
      <c r="B250" s="350" t="s">
        <v>633</v>
      </c>
      <c r="C250" s="351" t="s">
        <v>155</v>
      </c>
      <c r="D250" s="352" t="s">
        <v>1407</v>
      </c>
      <c r="E250" s="354"/>
      <c r="F250" s="354"/>
      <c r="G250" s="354"/>
      <c r="H250" s="354"/>
    </row>
    <row r="251" spans="1:8" x14ac:dyDescent="0.2">
      <c r="A251" s="346">
        <v>21816569</v>
      </c>
      <c r="B251" s="350" t="s">
        <v>1408</v>
      </c>
      <c r="C251" s="351" t="s">
        <v>168</v>
      </c>
      <c r="D251" s="352" t="s">
        <v>1409</v>
      </c>
      <c r="E251" s="355" t="s">
        <v>1198</v>
      </c>
      <c r="F251" s="355"/>
      <c r="G251" s="354"/>
      <c r="H251" s="354"/>
    </row>
    <row r="252" spans="1:8" hidden="1" x14ac:dyDescent="0.2">
      <c r="A252" s="346">
        <v>21911185</v>
      </c>
      <c r="B252" s="350" t="s">
        <v>634</v>
      </c>
      <c r="C252" s="351" t="s">
        <v>635</v>
      </c>
      <c r="D252" s="352" t="s">
        <v>1410</v>
      </c>
      <c r="E252" s="354"/>
      <c r="F252" s="354"/>
      <c r="G252" s="354"/>
      <c r="H252" s="354"/>
    </row>
    <row r="253" spans="1:8" hidden="1" x14ac:dyDescent="0.2">
      <c r="A253" s="346">
        <v>21909475</v>
      </c>
      <c r="B253" s="350" t="s">
        <v>636</v>
      </c>
      <c r="C253" s="351" t="s">
        <v>637</v>
      </c>
      <c r="D253" s="352" t="s">
        <v>1411</v>
      </c>
      <c r="E253" s="354"/>
      <c r="F253" s="354"/>
      <c r="G253" s="354"/>
      <c r="H253" s="354"/>
    </row>
    <row r="254" spans="1:8" hidden="1" x14ac:dyDescent="0.2">
      <c r="A254" s="346">
        <v>21908935</v>
      </c>
      <c r="B254" s="350" t="s">
        <v>638</v>
      </c>
      <c r="C254" s="351" t="s">
        <v>639</v>
      </c>
      <c r="D254" s="352" t="s">
        <v>1412</v>
      </c>
      <c r="E254" s="354"/>
      <c r="F254" s="354"/>
      <c r="G254" s="354"/>
      <c r="H254" s="354"/>
    </row>
    <row r="255" spans="1:8" hidden="1" x14ac:dyDescent="0.2">
      <c r="A255" s="346">
        <v>21909722</v>
      </c>
      <c r="B255" s="350" t="s">
        <v>640</v>
      </c>
      <c r="C255" s="351" t="s">
        <v>641</v>
      </c>
      <c r="D255" s="352" t="s">
        <v>1174</v>
      </c>
      <c r="E255" s="354"/>
      <c r="F255" s="354"/>
      <c r="G255" s="354"/>
      <c r="H255" s="354"/>
    </row>
    <row r="256" spans="1:8" hidden="1" x14ac:dyDescent="0.2">
      <c r="A256" s="346">
        <v>21008223</v>
      </c>
      <c r="B256" s="350" t="s">
        <v>642</v>
      </c>
      <c r="C256" s="351" t="s">
        <v>643</v>
      </c>
      <c r="D256" s="352" t="s">
        <v>1413</v>
      </c>
      <c r="E256" s="354"/>
      <c r="F256" s="354"/>
      <c r="G256" s="354"/>
      <c r="H256" s="354"/>
    </row>
    <row r="257" spans="1:8" hidden="1" x14ac:dyDescent="0.2">
      <c r="A257" s="346">
        <v>21909422</v>
      </c>
      <c r="B257" s="350" t="s">
        <v>644</v>
      </c>
      <c r="C257" s="351" t="s">
        <v>168</v>
      </c>
      <c r="D257" s="352" t="s">
        <v>1414</v>
      </c>
      <c r="E257" s="354"/>
      <c r="F257" s="354"/>
      <c r="G257" s="354"/>
      <c r="H257" s="354"/>
    </row>
    <row r="258" spans="1:8" hidden="1" x14ac:dyDescent="0.2">
      <c r="A258" s="346">
        <v>21900572</v>
      </c>
      <c r="B258" s="350" t="s">
        <v>645</v>
      </c>
      <c r="C258" s="351" t="s">
        <v>32</v>
      </c>
      <c r="D258" s="352" t="s">
        <v>1415</v>
      </c>
      <c r="E258" s="354"/>
      <c r="F258" s="354"/>
      <c r="G258" s="354"/>
      <c r="H258" s="354"/>
    </row>
    <row r="259" spans="1:8" hidden="1" x14ac:dyDescent="0.2">
      <c r="A259" s="346">
        <v>21906820</v>
      </c>
      <c r="B259" s="350" t="s">
        <v>646</v>
      </c>
      <c r="C259" s="351" t="s">
        <v>198</v>
      </c>
      <c r="D259" s="352" t="s">
        <v>1416</v>
      </c>
      <c r="E259" s="354"/>
      <c r="F259" s="354"/>
      <c r="G259" s="354"/>
      <c r="H259" s="354"/>
    </row>
    <row r="260" spans="1:8" hidden="1" x14ac:dyDescent="0.2">
      <c r="A260" s="346">
        <v>21910562</v>
      </c>
      <c r="B260" s="350" t="s">
        <v>646</v>
      </c>
      <c r="C260" s="351" t="s">
        <v>100</v>
      </c>
      <c r="D260" s="352" t="s">
        <v>1417</v>
      </c>
      <c r="E260" s="354"/>
      <c r="F260" s="354"/>
      <c r="G260" s="354"/>
      <c r="H260" s="354"/>
    </row>
    <row r="261" spans="1:8" hidden="1" x14ac:dyDescent="0.2">
      <c r="A261" s="346">
        <v>21902411</v>
      </c>
      <c r="B261" s="350" t="s">
        <v>646</v>
      </c>
      <c r="C261" s="351" t="s">
        <v>31</v>
      </c>
      <c r="D261" s="352" t="s">
        <v>1418</v>
      </c>
      <c r="E261" s="354"/>
      <c r="F261" s="354"/>
      <c r="G261" s="354"/>
      <c r="H261" s="354"/>
    </row>
    <row r="262" spans="1:8" hidden="1" x14ac:dyDescent="0.2">
      <c r="A262" s="346">
        <v>21901912</v>
      </c>
      <c r="B262" s="350" t="s">
        <v>647</v>
      </c>
      <c r="C262" s="351" t="s">
        <v>213</v>
      </c>
      <c r="D262" s="352" t="s">
        <v>1419</v>
      </c>
      <c r="E262" s="354"/>
      <c r="F262" s="354"/>
      <c r="G262" s="354"/>
      <c r="H262" s="354"/>
    </row>
    <row r="263" spans="1:8" hidden="1" x14ac:dyDescent="0.2">
      <c r="A263" s="346">
        <v>21909493</v>
      </c>
      <c r="B263" s="350" t="s">
        <v>647</v>
      </c>
      <c r="C263" s="351" t="s">
        <v>648</v>
      </c>
      <c r="D263" s="352" t="s">
        <v>1420</v>
      </c>
      <c r="E263" s="354"/>
      <c r="F263" s="354"/>
      <c r="G263" s="354"/>
      <c r="H263" s="354"/>
    </row>
    <row r="264" spans="1:8" hidden="1" x14ac:dyDescent="0.2">
      <c r="A264" s="346">
        <v>21909068</v>
      </c>
      <c r="B264" s="350" t="s">
        <v>649</v>
      </c>
      <c r="C264" s="351" t="s">
        <v>160</v>
      </c>
      <c r="D264" s="352" t="s">
        <v>1421</v>
      </c>
      <c r="E264" s="354"/>
      <c r="F264" s="354"/>
      <c r="G264" s="354"/>
      <c r="H264" s="354"/>
    </row>
    <row r="265" spans="1:8" hidden="1" x14ac:dyDescent="0.2">
      <c r="A265" s="346">
        <v>21914899</v>
      </c>
      <c r="B265" s="350" t="s">
        <v>215</v>
      </c>
      <c r="C265" s="351" t="s">
        <v>381</v>
      </c>
      <c r="D265" s="352" t="s">
        <v>1207</v>
      </c>
      <c r="E265" s="354"/>
      <c r="F265" s="354"/>
      <c r="G265" s="354"/>
      <c r="H265" s="354"/>
    </row>
    <row r="266" spans="1:8" hidden="1" x14ac:dyDescent="0.2">
      <c r="A266" s="346">
        <v>21902689</v>
      </c>
      <c r="B266" s="350" t="s">
        <v>650</v>
      </c>
      <c r="C266" s="351" t="s">
        <v>122</v>
      </c>
      <c r="D266" s="352" t="s">
        <v>1422</v>
      </c>
      <c r="E266" s="354"/>
      <c r="F266" s="354"/>
      <c r="G266" s="354"/>
      <c r="H266" s="354"/>
    </row>
    <row r="267" spans="1:8" hidden="1" x14ac:dyDescent="0.2">
      <c r="A267" s="346">
        <v>21810378</v>
      </c>
      <c r="B267" s="350" t="s">
        <v>651</v>
      </c>
      <c r="C267" s="351" t="s">
        <v>43</v>
      </c>
      <c r="D267" s="352" t="s">
        <v>1423</v>
      </c>
      <c r="E267" s="354"/>
      <c r="F267" s="354"/>
      <c r="G267" s="354"/>
      <c r="H267" s="354"/>
    </row>
    <row r="268" spans="1:8" hidden="1" x14ac:dyDescent="0.2">
      <c r="A268" s="346">
        <v>21814960</v>
      </c>
      <c r="B268" s="350" t="s">
        <v>217</v>
      </c>
      <c r="C268" s="351" t="s">
        <v>212</v>
      </c>
      <c r="D268" s="352" t="s">
        <v>1424</v>
      </c>
      <c r="E268" s="354"/>
      <c r="F268" s="354"/>
      <c r="G268" s="354"/>
      <c r="H268" s="354"/>
    </row>
    <row r="269" spans="1:8" hidden="1" x14ac:dyDescent="0.2">
      <c r="A269" s="346">
        <v>21809255</v>
      </c>
      <c r="B269" s="350" t="s">
        <v>653</v>
      </c>
      <c r="C269" s="351" t="s">
        <v>507</v>
      </c>
      <c r="D269" s="352" t="s">
        <v>1425</v>
      </c>
      <c r="E269" s="354"/>
      <c r="F269" s="354"/>
      <c r="G269" s="354"/>
      <c r="H269" s="354"/>
    </row>
    <row r="270" spans="1:8" hidden="1" x14ac:dyDescent="0.2">
      <c r="A270" s="346">
        <v>21712856</v>
      </c>
      <c r="B270" s="350" t="s">
        <v>654</v>
      </c>
      <c r="C270" s="351" t="s">
        <v>291</v>
      </c>
      <c r="D270" s="352" t="s">
        <v>1426</v>
      </c>
      <c r="E270" s="354"/>
      <c r="F270" s="354"/>
      <c r="G270" s="354"/>
      <c r="H270" s="354"/>
    </row>
    <row r="271" spans="1:8" hidden="1" x14ac:dyDescent="0.2">
      <c r="A271" s="346">
        <v>21909868</v>
      </c>
      <c r="B271" s="350" t="s">
        <v>218</v>
      </c>
      <c r="C271" s="351" t="s">
        <v>129</v>
      </c>
      <c r="D271" s="352" t="s">
        <v>1427</v>
      </c>
      <c r="E271" s="354"/>
      <c r="F271" s="354"/>
      <c r="G271" s="354"/>
      <c r="H271" s="354"/>
    </row>
    <row r="272" spans="1:8" hidden="1" x14ac:dyDescent="0.2">
      <c r="A272" s="346">
        <v>21816459</v>
      </c>
      <c r="B272" s="350" t="s">
        <v>218</v>
      </c>
      <c r="C272" s="351" t="s">
        <v>219</v>
      </c>
      <c r="D272" s="352" t="s">
        <v>1428</v>
      </c>
      <c r="E272" s="354"/>
      <c r="F272" s="354"/>
      <c r="G272" s="354"/>
      <c r="H272" s="354"/>
    </row>
    <row r="273" spans="1:8" hidden="1" x14ac:dyDescent="0.2">
      <c r="A273" s="346">
        <v>21814677</v>
      </c>
      <c r="B273" s="350" t="s">
        <v>220</v>
      </c>
      <c r="C273" s="351" t="s">
        <v>221</v>
      </c>
      <c r="D273" s="352" t="s">
        <v>1429</v>
      </c>
      <c r="E273" s="354"/>
      <c r="F273" s="354"/>
      <c r="G273" s="354"/>
      <c r="H273" s="354"/>
    </row>
    <row r="274" spans="1:8" hidden="1" x14ac:dyDescent="0.2">
      <c r="A274" s="346">
        <v>21903271</v>
      </c>
      <c r="B274" s="350" t="s">
        <v>655</v>
      </c>
      <c r="C274" s="351" t="s">
        <v>144</v>
      </c>
      <c r="D274" s="352" t="s">
        <v>1430</v>
      </c>
      <c r="E274" s="354"/>
      <c r="F274" s="354"/>
      <c r="G274" s="354"/>
      <c r="H274" s="354"/>
    </row>
    <row r="275" spans="1:8" hidden="1" x14ac:dyDescent="0.2">
      <c r="A275" s="346">
        <v>21802089</v>
      </c>
      <c r="B275" s="350" t="s">
        <v>222</v>
      </c>
      <c r="C275" s="351" t="s">
        <v>223</v>
      </c>
      <c r="D275" s="352" t="s">
        <v>1431</v>
      </c>
      <c r="E275" s="354"/>
      <c r="F275" s="354"/>
      <c r="G275" s="354"/>
      <c r="H275" s="354"/>
    </row>
    <row r="276" spans="1:8" hidden="1" x14ac:dyDescent="0.2">
      <c r="A276" s="346">
        <v>21901684</v>
      </c>
      <c r="B276" s="350" t="s">
        <v>656</v>
      </c>
      <c r="C276" s="351" t="s">
        <v>264</v>
      </c>
      <c r="D276" s="352" t="s">
        <v>1432</v>
      </c>
      <c r="E276" s="354"/>
      <c r="F276" s="354"/>
      <c r="G276" s="354"/>
      <c r="H276" s="354"/>
    </row>
    <row r="277" spans="1:8" hidden="1" x14ac:dyDescent="0.2">
      <c r="A277" s="346">
        <v>21908196</v>
      </c>
      <c r="B277" s="350" t="s">
        <v>657</v>
      </c>
      <c r="C277" s="351" t="s">
        <v>231</v>
      </c>
      <c r="D277" s="352" t="s">
        <v>1298</v>
      </c>
      <c r="E277" s="354"/>
      <c r="F277" s="354"/>
      <c r="G277" s="354"/>
      <c r="H277" s="354"/>
    </row>
    <row r="278" spans="1:8" hidden="1" x14ac:dyDescent="0.2">
      <c r="A278" s="346">
        <v>21910038</v>
      </c>
      <c r="B278" s="350" t="s">
        <v>658</v>
      </c>
      <c r="C278" s="351" t="s">
        <v>659</v>
      </c>
      <c r="D278" s="352" t="s">
        <v>1433</v>
      </c>
      <c r="E278" s="354"/>
      <c r="F278" s="354"/>
      <c r="G278" s="354"/>
      <c r="H278" s="354"/>
    </row>
    <row r="279" spans="1:8" hidden="1" x14ac:dyDescent="0.2">
      <c r="A279" s="346">
        <v>21907871</v>
      </c>
      <c r="B279" s="350" t="s">
        <v>660</v>
      </c>
      <c r="C279" s="351" t="s">
        <v>120</v>
      </c>
      <c r="D279" s="352" t="s">
        <v>1434</v>
      </c>
      <c r="E279" s="354"/>
      <c r="F279" s="354"/>
      <c r="G279" s="354"/>
      <c r="H279" s="354"/>
    </row>
    <row r="280" spans="1:8" hidden="1" x14ac:dyDescent="0.2">
      <c r="A280" s="346">
        <v>21901472</v>
      </c>
      <c r="B280" s="350" t="s">
        <v>661</v>
      </c>
      <c r="C280" s="351" t="s">
        <v>311</v>
      </c>
      <c r="D280" s="352" t="s">
        <v>1435</v>
      </c>
      <c r="E280" s="354"/>
      <c r="F280" s="354"/>
      <c r="G280" s="354"/>
      <c r="H280" s="354"/>
    </row>
    <row r="281" spans="1:8" hidden="1" x14ac:dyDescent="0.2">
      <c r="A281" s="346">
        <v>21906324</v>
      </c>
      <c r="B281" s="350" t="s">
        <v>662</v>
      </c>
      <c r="C281" s="351" t="s">
        <v>210</v>
      </c>
      <c r="D281" s="352" t="s">
        <v>1436</v>
      </c>
      <c r="E281" s="354"/>
      <c r="F281" s="354"/>
      <c r="G281" s="354"/>
      <c r="H281" s="354"/>
    </row>
    <row r="282" spans="1:8" hidden="1" x14ac:dyDescent="0.2">
      <c r="A282" s="346">
        <v>21803932</v>
      </c>
      <c r="B282" s="350" t="s">
        <v>225</v>
      </c>
      <c r="C282" s="351" t="s">
        <v>226</v>
      </c>
      <c r="D282" s="352" t="s">
        <v>1437</v>
      </c>
      <c r="E282" s="354"/>
      <c r="F282" s="354"/>
      <c r="G282" s="354"/>
      <c r="H282" s="354"/>
    </row>
    <row r="283" spans="1:8" hidden="1" x14ac:dyDescent="0.2">
      <c r="A283" s="346">
        <v>21908125</v>
      </c>
      <c r="B283" s="350" t="s">
        <v>663</v>
      </c>
      <c r="C283" s="351" t="s">
        <v>664</v>
      </c>
      <c r="D283" s="352" t="s">
        <v>1438</v>
      </c>
      <c r="E283" s="354"/>
      <c r="F283" s="354"/>
      <c r="G283" s="354"/>
      <c r="H283" s="354"/>
    </row>
    <row r="284" spans="1:8" hidden="1" x14ac:dyDescent="0.2">
      <c r="A284" s="346">
        <v>21807076</v>
      </c>
      <c r="B284" s="350" t="s">
        <v>227</v>
      </c>
      <c r="C284" s="351" t="s">
        <v>228</v>
      </c>
      <c r="D284" s="352" t="s">
        <v>1289</v>
      </c>
      <c r="E284" s="354"/>
      <c r="F284" s="354"/>
      <c r="G284" s="354"/>
      <c r="H284" s="354"/>
    </row>
    <row r="285" spans="1:8" hidden="1" x14ac:dyDescent="0.2">
      <c r="A285" s="346">
        <v>21903072</v>
      </c>
      <c r="B285" s="350" t="s">
        <v>665</v>
      </c>
      <c r="C285" s="351" t="s">
        <v>224</v>
      </c>
      <c r="D285" s="352" t="s">
        <v>1439</v>
      </c>
      <c r="E285" s="354"/>
      <c r="F285" s="354"/>
      <c r="G285" s="354"/>
      <c r="H285" s="354"/>
    </row>
    <row r="286" spans="1:8" hidden="1" x14ac:dyDescent="0.2">
      <c r="A286" s="346">
        <v>21906657</v>
      </c>
      <c r="B286" s="350" t="s">
        <v>666</v>
      </c>
      <c r="C286" s="351" t="s">
        <v>144</v>
      </c>
      <c r="D286" s="352" t="s">
        <v>1209</v>
      </c>
      <c r="E286" s="354"/>
      <c r="F286" s="354"/>
      <c r="G286" s="354"/>
      <c r="H286" s="354"/>
    </row>
    <row r="287" spans="1:8" hidden="1" x14ac:dyDescent="0.2">
      <c r="A287" s="346">
        <v>21901792</v>
      </c>
      <c r="B287" s="350" t="s">
        <v>667</v>
      </c>
      <c r="C287" s="351" t="s">
        <v>216</v>
      </c>
      <c r="D287" s="352" t="s">
        <v>1440</v>
      </c>
      <c r="E287" s="354"/>
      <c r="F287" s="354"/>
      <c r="G287" s="354"/>
      <c r="H287" s="354"/>
    </row>
    <row r="288" spans="1:8" hidden="1" x14ac:dyDescent="0.2">
      <c r="A288" s="346">
        <v>21910789</v>
      </c>
      <c r="B288" s="350" t="s">
        <v>668</v>
      </c>
      <c r="C288" s="351" t="s">
        <v>106</v>
      </c>
      <c r="D288" s="352" t="s">
        <v>1441</v>
      </c>
      <c r="E288" s="354"/>
      <c r="F288" s="354"/>
      <c r="G288" s="354"/>
      <c r="H288" s="354"/>
    </row>
    <row r="289" spans="1:8" x14ac:dyDescent="0.2">
      <c r="A289" s="346">
        <v>21605925</v>
      </c>
      <c r="B289" s="350" t="s">
        <v>1442</v>
      </c>
      <c r="C289" s="351" t="s">
        <v>1443</v>
      </c>
      <c r="D289" s="352" t="s">
        <v>1444</v>
      </c>
      <c r="E289" s="355" t="s">
        <v>1198</v>
      </c>
      <c r="F289" s="355"/>
      <c r="G289" s="354"/>
      <c r="H289" s="354"/>
    </row>
    <row r="290" spans="1:8" hidden="1" x14ac:dyDescent="0.2">
      <c r="A290" s="346">
        <v>21906254</v>
      </c>
      <c r="B290" s="350" t="s">
        <v>669</v>
      </c>
      <c r="C290" s="351" t="s">
        <v>163</v>
      </c>
      <c r="D290" s="352" t="s">
        <v>1445</v>
      </c>
      <c r="E290" s="354"/>
      <c r="F290" s="354"/>
      <c r="G290" s="354"/>
      <c r="H290" s="354"/>
    </row>
    <row r="291" spans="1:8" hidden="1" x14ac:dyDescent="0.2">
      <c r="A291" s="346">
        <v>21907110</v>
      </c>
      <c r="B291" s="350" t="s">
        <v>670</v>
      </c>
      <c r="C291" s="351" t="s">
        <v>43</v>
      </c>
      <c r="D291" s="352" t="s">
        <v>1446</v>
      </c>
      <c r="E291" s="354"/>
      <c r="F291" s="354"/>
      <c r="G291" s="354"/>
      <c r="H291" s="354"/>
    </row>
    <row r="292" spans="1:8" hidden="1" x14ac:dyDescent="0.2">
      <c r="A292" s="346">
        <v>21812490</v>
      </c>
      <c r="B292" s="350" t="s">
        <v>671</v>
      </c>
      <c r="C292" s="351" t="s">
        <v>672</v>
      </c>
      <c r="D292" s="352" t="s">
        <v>1416</v>
      </c>
      <c r="E292" s="354"/>
      <c r="F292" s="354"/>
      <c r="G292" s="354"/>
      <c r="H292" s="354"/>
    </row>
    <row r="293" spans="1:8" hidden="1" x14ac:dyDescent="0.2">
      <c r="A293" s="346">
        <v>21908495</v>
      </c>
      <c r="B293" s="350" t="s">
        <v>673</v>
      </c>
      <c r="C293" s="351" t="s">
        <v>285</v>
      </c>
      <c r="D293" s="352" t="s">
        <v>1447</v>
      </c>
      <c r="E293" s="354"/>
      <c r="F293" s="354"/>
      <c r="G293" s="354"/>
      <c r="H293" s="354"/>
    </row>
    <row r="294" spans="1:8" hidden="1" x14ac:dyDescent="0.2">
      <c r="A294" s="346">
        <v>21910514</v>
      </c>
      <c r="B294" s="350" t="s">
        <v>674</v>
      </c>
      <c r="C294" s="351" t="s">
        <v>130</v>
      </c>
      <c r="D294" s="352" t="s">
        <v>1308</v>
      </c>
      <c r="E294" s="354"/>
      <c r="F294" s="354"/>
      <c r="G294" s="354"/>
      <c r="H294" s="354"/>
    </row>
    <row r="295" spans="1:8" hidden="1" x14ac:dyDescent="0.2">
      <c r="A295" s="346">
        <v>21902503</v>
      </c>
      <c r="B295" s="350" t="s">
        <v>675</v>
      </c>
      <c r="C295" s="351" t="s">
        <v>114</v>
      </c>
      <c r="D295" s="352" t="s">
        <v>1370</v>
      </c>
      <c r="E295" s="354"/>
      <c r="F295" s="354"/>
      <c r="G295" s="354"/>
      <c r="H295" s="354"/>
    </row>
    <row r="296" spans="1:8" hidden="1" x14ac:dyDescent="0.2">
      <c r="A296" s="346">
        <v>21905686</v>
      </c>
      <c r="B296" s="350" t="s">
        <v>676</v>
      </c>
      <c r="C296" s="351" t="s">
        <v>677</v>
      </c>
      <c r="D296" s="352" t="s">
        <v>1448</v>
      </c>
      <c r="E296" s="354"/>
      <c r="F296" s="354"/>
      <c r="G296" s="354"/>
      <c r="H296" s="354"/>
    </row>
    <row r="297" spans="1:8" hidden="1" x14ac:dyDescent="0.2">
      <c r="A297" s="346">
        <v>21901845</v>
      </c>
      <c r="B297" s="350" t="s">
        <v>678</v>
      </c>
      <c r="C297" s="351" t="s">
        <v>95</v>
      </c>
      <c r="D297" s="352" t="s">
        <v>1449</v>
      </c>
      <c r="E297" s="354"/>
      <c r="F297" s="354"/>
      <c r="G297" s="354"/>
      <c r="H297" s="354"/>
    </row>
    <row r="298" spans="1:8" hidden="1" x14ac:dyDescent="0.2">
      <c r="A298" s="346">
        <v>21801285</v>
      </c>
      <c r="B298" s="350" t="s">
        <v>679</v>
      </c>
      <c r="C298" s="351" t="s">
        <v>473</v>
      </c>
      <c r="D298" s="352" t="s">
        <v>1219</v>
      </c>
      <c r="E298" s="354"/>
      <c r="F298" s="354"/>
      <c r="G298" s="354"/>
      <c r="H298" s="354"/>
    </row>
    <row r="299" spans="1:8" hidden="1" x14ac:dyDescent="0.2">
      <c r="A299" s="346">
        <v>21906317</v>
      </c>
      <c r="B299" s="350" t="s">
        <v>234</v>
      </c>
      <c r="C299" s="351" t="s">
        <v>95</v>
      </c>
      <c r="D299" s="352" t="s">
        <v>1430</v>
      </c>
      <c r="E299" s="354"/>
      <c r="F299" s="354"/>
      <c r="G299" s="354"/>
      <c r="H299" s="354"/>
    </row>
    <row r="300" spans="1:8" hidden="1" x14ac:dyDescent="0.2">
      <c r="A300" s="346">
        <v>21910923</v>
      </c>
      <c r="B300" s="350" t="s">
        <v>680</v>
      </c>
      <c r="C300" s="351" t="s">
        <v>681</v>
      </c>
      <c r="D300" s="352" t="s">
        <v>1450</v>
      </c>
      <c r="E300" s="354"/>
      <c r="F300" s="354"/>
      <c r="G300" s="354"/>
      <c r="H300" s="354"/>
    </row>
    <row r="301" spans="1:8" hidden="1" x14ac:dyDescent="0.2">
      <c r="A301" s="346">
        <v>21809736</v>
      </c>
      <c r="B301" s="350" t="s">
        <v>235</v>
      </c>
      <c r="C301" s="351" t="s">
        <v>185</v>
      </c>
      <c r="D301" s="352" t="s">
        <v>1451</v>
      </c>
      <c r="E301" s="354"/>
      <c r="F301" s="354"/>
      <c r="G301" s="354"/>
      <c r="H301" s="354"/>
    </row>
    <row r="302" spans="1:8" hidden="1" x14ac:dyDescent="0.2">
      <c r="A302" s="346">
        <v>21902205</v>
      </c>
      <c r="B302" s="350" t="s">
        <v>682</v>
      </c>
      <c r="C302" s="351" t="s">
        <v>138</v>
      </c>
      <c r="D302" s="352" t="s">
        <v>1452</v>
      </c>
      <c r="E302" s="354"/>
      <c r="F302" s="354"/>
      <c r="G302" s="354"/>
      <c r="H302" s="354"/>
    </row>
    <row r="303" spans="1:8" hidden="1" x14ac:dyDescent="0.2">
      <c r="A303" s="346">
        <v>21915275</v>
      </c>
      <c r="B303" s="350" t="s">
        <v>683</v>
      </c>
      <c r="C303" s="351" t="s">
        <v>143</v>
      </c>
      <c r="D303" s="352" t="s">
        <v>1453</v>
      </c>
      <c r="E303" s="354"/>
      <c r="F303" s="354"/>
      <c r="G303" s="354"/>
      <c r="H303" s="354"/>
    </row>
    <row r="304" spans="1:8" hidden="1" x14ac:dyDescent="0.2">
      <c r="A304" s="346">
        <v>21911757</v>
      </c>
      <c r="B304" s="350" t="s">
        <v>684</v>
      </c>
      <c r="C304" s="351" t="s">
        <v>685</v>
      </c>
      <c r="D304" s="352" t="s">
        <v>1179</v>
      </c>
      <c r="E304" s="354"/>
      <c r="F304" s="354"/>
      <c r="G304" s="354"/>
      <c r="H304" s="354"/>
    </row>
    <row r="305" spans="1:8" hidden="1" x14ac:dyDescent="0.2">
      <c r="A305" s="346">
        <v>21910608</v>
      </c>
      <c r="B305" s="350" t="s">
        <v>686</v>
      </c>
      <c r="C305" s="351" t="s">
        <v>687</v>
      </c>
      <c r="D305" s="352" t="s">
        <v>1454</v>
      </c>
      <c r="E305" s="354"/>
      <c r="F305" s="354"/>
      <c r="G305" s="354"/>
      <c r="H305" s="354"/>
    </row>
    <row r="306" spans="1:8" hidden="1" x14ac:dyDescent="0.2">
      <c r="A306" s="346">
        <v>21803177</v>
      </c>
      <c r="B306" s="350" t="s">
        <v>236</v>
      </c>
      <c r="C306" s="351" t="s">
        <v>237</v>
      </c>
      <c r="D306" s="352" t="s">
        <v>1455</v>
      </c>
      <c r="E306" s="354"/>
      <c r="F306" s="354"/>
      <c r="G306" s="354"/>
      <c r="H306" s="354"/>
    </row>
    <row r="307" spans="1:8" hidden="1" x14ac:dyDescent="0.2">
      <c r="A307" s="346">
        <v>21805462</v>
      </c>
      <c r="B307" s="350" t="s">
        <v>238</v>
      </c>
      <c r="C307" s="351" t="s">
        <v>36</v>
      </c>
      <c r="D307" s="352" t="s">
        <v>1180</v>
      </c>
      <c r="E307" s="354"/>
      <c r="F307" s="354"/>
      <c r="G307" s="354"/>
      <c r="H307" s="354"/>
    </row>
    <row r="308" spans="1:8" hidden="1" x14ac:dyDescent="0.2">
      <c r="A308" s="346">
        <v>21902283</v>
      </c>
      <c r="B308" s="350" t="s">
        <v>688</v>
      </c>
      <c r="C308" s="351" t="s">
        <v>641</v>
      </c>
      <c r="D308" s="352" t="s">
        <v>1456</v>
      </c>
      <c r="E308" s="354"/>
      <c r="F308" s="354"/>
      <c r="G308" s="354"/>
      <c r="H308" s="354"/>
    </row>
    <row r="309" spans="1:8" hidden="1" x14ac:dyDescent="0.2">
      <c r="A309" s="346">
        <v>21916611</v>
      </c>
      <c r="B309" s="350" t="s">
        <v>689</v>
      </c>
      <c r="C309" s="351" t="s">
        <v>518</v>
      </c>
      <c r="D309" s="352" t="s">
        <v>1457</v>
      </c>
      <c r="E309" s="354"/>
      <c r="F309" s="354"/>
      <c r="G309" s="354"/>
      <c r="H309" s="354"/>
    </row>
    <row r="310" spans="1:8" hidden="1" x14ac:dyDescent="0.2">
      <c r="A310" s="346">
        <v>21907941</v>
      </c>
      <c r="B310" s="350" t="s">
        <v>690</v>
      </c>
      <c r="C310" s="351" t="s">
        <v>691</v>
      </c>
      <c r="D310" s="352" t="s">
        <v>1268</v>
      </c>
      <c r="E310" s="354"/>
      <c r="F310" s="354"/>
      <c r="G310" s="354"/>
      <c r="H310" s="354"/>
    </row>
    <row r="311" spans="1:8" hidden="1" x14ac:dyDescent="0.2">
      <c r="A311" s="346">
        <v>21816375</v>
      </c>
      <c r="B311" s="350" t="s">
        <v>239</v>
      </c>
      <c r="C311" s="351" t="s">
        <v>240</v>
      </c>
      <c r="D311" s="352" t="s">
        <v>1458</v>
      </c>
      <c r="E311" s="354"/>
      <c r="F311" s="354"/>
      <c r="G311" s="354"/>
      <c r="H311" s="354"/>
    </row>
    <row r="312" spans="1:8" hidden="1" x14ac:dyDescent="0.2">
      <c r="A312" s="346">
        <v>21914897</v>
      </c>
      <c r="B312" s="350" t="s">
        <v>692</v>
      </c>
      <c r="C312" s="351" t="s">
        <v>137</v>
      </c>
      <c r="D312" s="352" t="s">
        <v>1459</v>
      </c>
      <c r="E312" s="354"/>
      <c r="F312" s="354"/>
      <c r="G312" s="354"/>
      <c r="H312" s="354"/>
    </row>
    <row r="313" spans="1:8" hidden="1" x14ac:dyDescent="0.2">
      <c r="A313" s="346">
        <v>21907848</v>
      </c>
      <c r="B313" s="350" t="s">
        <v>693</v>
      </c>
      <c r="C313" s="351" t="s">
        <v>694</v>
      </c>
      <c r="D313" s="352" t="s">
        <v>1460</v>
      </c>
      <c r="E313" s="354"/>
      <c r="F313" s="354"/>
      <c r="G313" s="354"/>
      <c r="H313" s="354"/>
    </row>
    <row r="314" spans="1:8" hidden="1" x14ac:dyDescent="0.2">
      <c r="A314" s="346">
        <v>21900763</v>
      </c>
      <c r="B314" s="350" t="s">
        <v>695</v>
      </c>
      <c r="C314" s="351" t="s">
        <v>696</v>
      </c>
      <c r="D314" s="352" t="s">
        <v>1181</v>
      </c>
      <c r="E314" s="354"/>
      <c r="F314" s="354"/>
      <c r="G314" s="354"/>
      <c r="H314" s="354"/>
    </row>
    <row r="315" spans="1:8" hidden="1" x14ac:dyDescent="0.2">
      <c r="A315" s="346">
        <v>21905342</v>
      </c>
      <c r="B315" s="350" t="s">
        <v>241</v>
      </c>
      <c r="C315" s="351" t="s">
        <v>698</v>
      </c>
      <c r="D315" s="352" t="s">
        <v>1461</v>
      </c>
      <c r="E315" s="354"/>
      <c r="F315" s="354"/>
      <c r="G315" s="354"/>
      <c r="H315" s="354"/>
    </row>
    <row r="316" spans="1:8" hidden="1" x14ac:dyDescent="0.2">
      <c r="A316" s="346">
        <v>21904187</v>
      </c>
      <c r="B316" s="350" t="s">
        <v>241</v>
      </c>
      <c r="C316" s="351" t="s">
        <v>43</v>
      </c>
      <c r="D316" s="352" t="s">
        <v>1462</v>
      </c>
      <c r="E316" s="354"/>
      <c r="F316" s="354"/>
      <c r="G316" s="354"/>
      <c r="H316" s="354"/>
    </row>
    <row r="317" spans="1:8" hidden="1" x14ac:dyDescent="0.2">
      <c r="A317" s="346">
        <v>21912076</v>
      </c>
      <c r="B317" s="350" t="s">
        <v>241</v>
      </c>
      <c r="C317" s="351" t="s">
        <v>697</v>
      </c>
      <c r="D317" s="352" t="s">
        <v>1337</v>
      </c>
      <c r="E317" s="354"/>
      <c r="F317" s="354"/>
      <c r="G317" s="354"/>
      <c r="H317" s="354"/>
    </row>
    <row r="318" spans="1:8" hidden="1" x14ac:dyDescent="0.2">
      <c r="A318" s="346">
        <v>21712436</v>
      </c>
      <c r="B318" s="350" t="s">
        <v>241</v>
      </c>
      <c r="C318" s="351" t="s">
        <v>193</v>
      </c>
      <c r="D318" s="352" t="s">
        <v>1451</v>
      </c>
      <c r="E318" s="354"/>
      <c r="F318" s="354"/>
      <c r="G318" s="354"/>
      <c r="H318" s="354"/>
    </row>
    <row r="319" spans="1:8" hidden="1" x14ac:dyDescent="0.2">
      <c r="A319" s="346">
        <v>21902201</v>
      </c>
      <c r="B319" s="350" t="s">
        <v>699</v>
      </c>
      <c r="C319" s="351" t="s">
        <v>98</v>
      </c>
      <c r="D319" s="352" t="s">
        <v>1463</v>
      </c>
      <c r="E319" s="354"/>
      <c r="F319" s="354"/>
      <c r="G319" s="354"/>
      <c r="H319" s="354"/>
    </row>
    <row r="320" spans="1:8" hidden="1" x14ac:dyDescent="0.2">
      <c r="A320" s="346">
        <v>21905341</v>
      </c>
      <c r="B320" s="350" t="s">
        <v>700</v>
      </c>
      <c r="C320" s="351" t="s">
        <v>701</v>
      </c>
      <c r="D320" s="352" t="s">
        <v>1242</v>
      </c>
      <c r="E320" s="354"/>
      <c r="F320" s="354"/>
      <c r="G320" s="354"/>
      <c r="H320" s="354"/>
    </row>
    <row r="321" spans="1:8" hidden="1" x14ac:dyDescent="0.2">
      <c r="A321" s="346">
        <v>21909516</v>
      </c>
      <c r="B321" s="350" t="s">
        <v>702</v>
      </c>
      <c r="C321" s="351" t="s">
        <v>166</v>
      </c>
      <c r="D321" s="352" t="s">
        <v>1464</v>
      </c>
      <c r="E321" s="354"/>
      <c r="F321" s="354"/>
      <c r="G321" s="354"/>
      <c r="H321" s="354"/>
    </row>
    <row r="322" spans="1:8" hidden="1" x14ac:dyDescent="0.2">
      <c r="A322" s="346">
        <v>21902846</v>
      </c>
      <c r="B322" s="350" t="s">
        <v>703</v>
      </c>
      <c r="C322" s="351" t="s">
        <v>95</v>
      </c>
      <c r="D322" s="352" t="s">
        <v>1212</v>
      </c>
      <c r="E322" s="354"/>
      <c r="F322" s="354"/>
      <c r="G322" s="354"/>
      <c r="H322" s="354"/>
    </row>
    <row r="323" spans="1:8" hidden="1" x14ac:dyDescent="0.2">
      <c r="A323" s="346">
        <v>21916114</v>
      </c>
      <c r="B323" s="350" t="s">
        <v>704</v>
      </c>
      <c r="C323" s="351" t="s">
        <v>705</v>
      </c>
      <c r="D323" s="352" t="s">
        <v>1392</v>
      </c>
      <c r="E323" s="354"/>
      <c r="F323" s="354"/>
      <c r="G323" s="354"/>
      <c r="H323" s="354"/>
    </row>
    <row r="324" spans="1:8" hidden="1" x14ac:dyDescent="0.2">
      <c r="A324" s="346">
        <v>21909866</v>
      </c>
      <c r="B324" s="350" t="s">
        <v>706</v>
      </c>
      <c r="C324" s="351" t="s">
        <v>264</v>
      </c>
      <c r="D324" s="352" t="s">
        <v>1465</v>
      </c>
      <c r="E324" s="354"/>
      <c r="F324" s="354"/>
      <c r="G324" s="354"/>
      <c r="H324" s="354"/>
    </row>
    <row r="325" spans="1:8" hidden="1" x14ac:dyDescent="0.2">
      <c r="A325" s="346">
        <v>21913506</v>
      </c>
      <c r="B325" s="350" t="s">
        <v>707</v>
      </c>
      <c r="C325" s="351" t="s">
        <v>275</v>
      </c>
      <c r="D325" s="352" t="s">
        <v>1466</v>
      </c>
      <c r="E325" s="354"/>
      <c r="F325" s="354"/>
      <c r="G325" s="354"/>
      <c r="H325" s="354"/>
    </row>
    <row r="326" spans="1:8" hidden="1" x14ac:dyDescent="0.2">
      <c r="A326" s="346">
        <v>21906518</v>
      </c>
      <c r="B326" s="350" t="s">
        <v>708</v>
      </c>
      <c r="C326" s="351" t="s">
        <v>709</v>
      </c>
      <c r="D326" s="352" t="s">
        <v>1331</v>
      </c>
      <c r="E326" s="354"/>
      <c r="F326" s="354"/>
      <c r="G326" s="354"/>
      <c r="H326" s="354"/>
    </row>
    <row r="327" spans="1:8" hidden="1" x14ac:dyDescent="0.2">
      <c r="A327" s="346">
        <v>21906212</v>
      </c>
      <c r="B327" s="350" t="s">
        <v>37</v>
      </c>
      <c r="C327" s="351" t="s">
        <v>287</v>
      </c>
      <c r="D327" s="352" t="s">
        <v>1467</v>
      </c>
      <c r="E327" s="354"/>
      <c r="F327" s="354"/>
      <c r="G327" s="354"/>
      <c r="H327" s="354"/>
    </row>
    <row r="328" spans="1:8" hidden="1" x14ac:dyDescent="0.2">
      <c r="A328" s="346">
        <v>21908618</v>
      </c>
      <c r="B328" s="350" t="s">
        <v>710</v>
      </c>
      <c r="C328" s="351" t="s">
        <v>711</v>
      </c>
      <c r="D328" s="352" t="s">
        <v>1468</v>
      </c>
      <c r="E328" s="354"/>
      <c r="F328" s="354"/>
      <c r="G328" s="354"/>
      <c r="H328" s="354"/>
    </row>
    <row r="329" spans="1:8" hidden="1" x14ac:dyDescent="0.2">
      <c r="A329" s="346">
        <v>21918384</v>
      </c>
      <c r="B329" s="350" t="s">
        <v>712</v>
      </c>
      <c r="C329" s="351" t="s">
        <v>713</v>
      </c>
      <c r="D329" s="352" t="s">
        <v>1469</v>
      </c>
      <c r="E329" s="354"/>
      <c r="F329" s="354"/>
      <c r="G329" s="354"/>
      <c r="H329" s="354"/>
    </row>
    <row r="330" spans="1:8" hidden="1" x14ac:dyDescent="0.2">
      <c r="A330" s="346">
        <v>21612682</v>
      </c>
      <c r="B330" s="350" t="s">
        <v>246</v>
      </c>
      <c r="C330" s="351" t="s">
        <v>245</v>
      </c>
      <c r="D330" s="352" t="s">
        <v>1470</v>
      </c>
      <c r="E330" s="354"/>
      <c r="F330" s="354"/>
      <c r="G330" s="354"/>
      <c r="H330" s="354"/>
    </row>
    <row r="331" spans="1:8" hidden="1" x14ac:dyDescent="0.2">
      <c r="A331" s="346">
        <v>21910728</v>
      </c>
      <c r="B331" s="350" t="s">
        <v>49</v>
      </c>
      <c r="C331" s="351" t="s">
        <v>714</v>
      </c>
      <c r="D331" s="352" t="s">
        <v>1471</v>
      </c>
      <c r="E331" s="354"/>
      <c r="F331" s="354"/>
      <c r="G331" s="354"/>
      <c r="H331" s="354"/>
    </row>
    <row r="332" spans="1:8" x14ac:dyDescent="0.2">
      <c r="A332" s="346">
        <v>21816749</v>
      </c>
      <c r="B332" s="350" t="s">
        <v>1472</v>
      </c>
      <c r="C332" s="351" t="s">
        <v>248</v>
      </c>
      <c r="D332" s="352" t="s">
        <v>1473</v>
      </c>
      <c r="E332" s="355" t="s">
        <v>1198</v>
      </c>
      <c r="F332" s="355"/>
      <c r="G332" s="354"/>
      <c r="H332" s="354"/>
    </row>
    <row r="333" spans="1:8" hidden="1" x14ac:dyDescent="0.2">
      <c r="A333" s="346">
        <v>21904713</v>
      </c>
      <c r="B333" s="350" t="s">
        <v>715</v>
      </c>
      <c r="C333" s="351" t="s">
        <v>716</v>
      </c>
      <c r="D333" s="352" t="s">
        <v>1357</v>
      </c>
      <c r="E333" s="354"/>
      <c r="F333" s="354"/>
      <c r="G333" s="354"/>
      <c r="H333" s="354"/>
    </row>
    <row r="334" spans="1:8" hidden="1" x14ac:dyDescent="0.2">
      <c r="A334" s="346">
        <v>21907495</v>
      </c>
      <c r="B334" s="350" t="s">
        <v>717</v>
      </c>
      <c r="C334" s="351" t="s">
        <v>244</v>
      </c>
      <c r="D334" s="352" t="s">
        <v>1474</v>
      </c>
      <c r="E334" s="354"/>
      <c r="F334" s="354"/>
      <c r="G334" s="354"/>
      <c r="H334" s="354"/>
    </row>
    <row r="335" spans="1:8" hidden="1" x14ac:dyDescent="0.2">
      <c r="A335" s="346">
        <v>21804302</v>
      </c>
      <c r="B335" s="350" t="s">
        <v>249</v>
      </c>
      <c r="C335" s="351" t="s">
        <v>250</v>
      </c>
      <c r="D335" s="352" t="s">
        <v>1475</v>
      </c>
      <c r="E335" s="354"/>
      <c r="F335" s="354"/>
      <c r="G335" s="354"/>
      <c r="H335" s="354"/>
    </row>
    <row r="336" spans="1:8" hidden="1" x14ac:dyDescent="0.2">
      <c r="A336" s="346">
        <v>21909152</v>
      </c>
      <c r="B336" s="350" t="s">
        <v>718</v>
      </c>
      <c r="C336" s="351" t="s">
        <v>153</v>
      </c>
      <c r="D336" s="352" t="s">
        <v>1327</v>
      </c>
      <c r="E336" s="354"/>
      <c r="F336" s="354"/>
      <c r="G336" s="354"/>
      <c r="H336" s="354"/>
    </row>
    <row r="337" spans="1:8" hidden="1" x14ac:dyDescent="0.2">
      <c r="A337" s="346">
        <v>21907725</v>
      </c>
      <c r="B337" s="350" t="s">
        <v>719</v>
      </c>
      <c r="C337" s="351" t="s">
        <v>156</v>
      </c>
      <c r="D337" s="352" t="s">
        <v>1475</v>
      </c>
      <c r="E337" s="354"/>
      <c r="F337" s="354"/>
      <c r="G337" s="354"/>
      <c r="H337" s="354"/>
    </row>
    <row r="338" spans="1:8" hidden="1" x14ac:dyDescent="0.2">
      <c r="A338" s="346">
        <v>21823778</v>
      </c>
      <c r="B338" s="350" t="s">
        <v>720</v>
      </c>
      <c r="C338" s="351" t="s">
        <v>131</v>
      </c>
      <c r="D338" s="352" t="s">
        <v>1476</v>
      </c>
      <c r="E338" s="354"/>
      <c r="F338" s="354"/>
      <c r="G338" s="354"/>
      <c r="H338" s="354"/>
    </row>
    <row r="339" spans="1:8" hidden="1" x14ac:dyDescent="0.2">
      <c r="A339" s="346">
        <v>21909914</v>
      </c>
      <c r="B339" s="350" t="s">
        <v>721</v>
      </c>
      <c r="C339" s="351" t="s">
        <v>722</v>
      </c>
      <c r="D339" s="352" t="s">
        <v>1477</v>
      </c>
      <c r="E339" s="354"/>
      <c r="F339" s="354"/>
      <c r="G339" s="354"/>
      <c r="H339" s="354"/>
    </row>
    <row r="340" spans="1:8" hidden="1" x14ac:dyDescent="0.2">
      <c r="A340" s="346">
        <v>21906010</v>
      </c>
      <c r="B340" s="350" t="s">
        <v>50</v>
      </c>
      <c r="C340" s="351" t="s">
        <v>92</v>
      </c>
      <c r="D340" s="352" t="s">
        <v>1478</v>
      </c>
      <c r="E340" s="354"/>
      <c r="F340" s="354"/>
      <c r="G340" s="354"/>
      <c r="H340" s="354"/>
    </row>
    <row r="341" spans="1:8" hidden="1" x14ac:dyDescent="0.2">
      <c r="A341" s="346">
        <v>21904107</v>
      </c>
      <c r="B341" s="350" t="s">
        <v>38</v>
      </c>
      <c r="C341" s="351" t="s">
        <v>95</v>
      </c>
      <c r="D341" s="352" t="s">
        <v>1355</v>
      </c>
      <c r="E341" s="354"/>
      <c r="F341" s="354"/>
      <c r="G341" s="354"/>
      <c r="H341" s="354"/>
    </row>
    <row r="342" spans="1:8" hidden="1" x14ac:dyDescent="0.2">
      <c r="A342" s="346">
        <v>21902047</v>
      </c>
      <c r="B342" s="350" t="s">
        <v>725</v>
      </c>
      <c r="C342" s="351" t="s">
        <v>726</v>
      </c>
      <c r="D342" s="352" t="s">
        <v>1479</v>
      </c>
      <c r="E342" s="354"/>
      <c r="F342" s="354"/>
      <c r="G342" s="354"/>
      <c r="H342" s="354"/>
    </row>
    <row r="343" spans="1:8" hidden="1" x14ac:dyDescent="0.2">
      <c r="A343" s="346">
        <v>21902407</v>
      </c>
      <c r="B343" s="350" t="s">
        <v>729</v>
      </c>
      <c r="C343" s="351" t="s">
        <v>730</v>
      </c>
      <c r="D343" s="352" t="s">
        <v>1480</v>
      </c>
      <c r="E343" s="354"/>
      <c r="F343" s="354"/>
      <c r="G343" s="354"/>
      <c r="H343" s="354"/>
    </row>
    <row r="344" spans="1:8" hidden="1" x14ac:dyDescent="0.2">
      <c r="A344" s="346">
        <v>21808872</v>
      </c>
      <c r="B344" s="350" t="s">
        <v>731</v>
      </c>
      <c r="C344" s="351" t="s">
        <v>732</v>
      </c>
      <c r="D344" s="352" t="s">
        <v>1481</v>
      </c>
      <c r="E344" s="354"/>
      <c r="F344" s="354"/>
      <c r="G344" s="354"/>
      <c r="H344" s="354"/>
    </row>
    <row r="345" spans="1:8" hidden="1" x14ac:dyDescent="0.2">
      <c r="A345" s="346">
        <v>21913384</v>
      </c>
      <c r="B345" s="350" t="s">
        <v>733</v>
      </c>
      <c r="C345" s="351" t="s">
        <v>123</v>
      </c>
      <c r="D345" s="352" t="s">
        <v>1482</v>
      </c>
      <c r="E345" s="354"/>
      <c r="F345" s="354"/>
      <c r="G345" s="354"/>
      <c r="H345" s="354"/>
    </row>
    <row r="346" spans="1:8" hidden="1" x14ac:dyDescent="0.2">
      <c r="A346" s="346">
        <v>21907920</v>
      </c>
      <c r="B346" s="350" t="s">
        <v>734</v>
      </c>
      <c r="C346" s="351" t="s">
        <v>180</v>
      </c>
      <c r="D346" s="352" t="s">
        <v>1459</v>
      </c>
      <c r="E346" s="354"/>
      <c r="F346" s="354"/>
      <c r="G346" s="354"/>
      <c r="H346" s="354"/>
    </row>
    <row r="347" spans="1:8" hidden="1" x14ac:dyDescent="0.2">
      <c r="A347" s="346">
        <v>21804600</v>
      </c>
      <c r="B347" s="350" t="s">
        <v>253</v>
      </c>
      <c r="C347" s="351" t="s">
        <v>254</v>
      </c>
      <c r="D347" s="352" t="s">
        <v>1483</v>
      </c>
      <c r="E347" s="354"/>
      <c r="F347" s="354"/>
      <c r="G347" s="354"/>
      <c r="H347" s="354"/>
    </row>
    <row r="348" spans="1:8" hidden="1" x14ac:dyDescent="0.2">
      <c r="A348" s="346">
        <v>21905688</v>
      </c>
      <c r="B348" s="350" t="s">
        <v>736</v>
      </c>
      <c r="C348" s="351" t="s">
        <v>737</v>
      </c>
      <c r="D348" s="352" t="s">
        <v>1484</v>
      </c>
      <c r="E348" s="354"/>
      <c r="F348" s="354"/>
      <c r="G348" s="354"/>
      <c r="H348" s="354"/>
    </row>
    <row r="349" spans="1:8" hidden="1" x14ac:dyDescent="0.2">
      <c r="A349" s="346">
        <v>21904044</v>
      </c>
      <c r="B349" s="350" t="s">
        <v>276</v>
      </c>
      <c r="C349" s="351" t="s">
        <v>208</v>
      </c>
      <c r="D349" s="352" t="s">
        <v>1485</v>
      </c>
      <c r="E349" s="354"/>
      <c r="F349" s="354"/>
      <c r="G349" s="354"/>
      <c r="H349" s="354"/>
    </row>
    <row r="350" spans="1:8" hidden="1" x14ac:dyDescent="0.2">
      <c r="A350" s="346">
        <v>21905092</v>
      </c>
      <c r="B350" s="350" t="s">
        <v>738</v>
      </c>
      <c r="C350" s="351" t="s">
        <v>95</v>
      </c>
      <c r="D350" s="352" t="s">
        <v>1486</v>
      </c>
      <c r="E350" s="354"/>
      <c r="F350" s="354"/>
      <c r="G350" s="354"/>
      <c r="H350" s="354"/>
    </row>
    <row r="351" spans="1:8" hidden="1" x14ac:dyDescent="0.2">
      <c r="A351" s="346">
        <v>21804092</v>
      </c>
      <c r="B351" s="350" t="s">
        <v>739</v>
      </c>
      <c r="C351" s="351" t="s">
        <v>32</v>
      </c>
      <c r="D351" s="352" t="s">
        <v>1184</v>
      </c>
      <c r="E351" s="354"/>
      <c r="F351" s="354"/>
      <c r="G351" s="354"/>
      <c r="H351" s="354"/>
    </row>
    <row r="352" spans="1:8" hidden="1" x14ac:dyDescent="0.2">
      <c r="A352" s="346">
        <v>21904426</v>
      </c>
      <c r="B352" s="350" t="s">
        <v>740</v>
      </c>
      <c r="C352" s="351" t="s">
        <v>141</v>
      </c>
      <c r="D352" s="352" t="s">
        <v>1280</v>
      </c>
      <c r="E352" s="354"/>
      <c r="F352" s="354"/>
      <c r="G352" s="354"/>
      <c r="H352" s="354"/>
    </row>
    <row r="353" spans="1:8" hidden="1" x14ac:dyDescent="0.2">
      <c r="A353" s="346">
        <v>21702720</v>
      </c>
      <c r="B353" s="350" t="s">
        <v>741</v>
      </c>
      <c r="C353" s="351" t="s">
        <v>43</v>
      </c>
      <c r="D353" s="352" t="s">
        <v>1487</v>
      </c>
      <c r="E353" s="354"/>
      <c r="F353" s="354"/>
      <c r="G353" s="354"/>
      <c r="H353" s="354"/>
    </row>
    <row r="354" spans="1:8" hidden="1" x14ac:dyDescent="0.2">
      <c r="A354" s="346">
        <v>21901326</v>
      </c>
      <c r="B354" s="350" t="s">
        <v>742</v>
      </c>
      <c r="C354" s="351" t="s">
        <v>197</v>
      </c>
      <c r="D354" s="352" t="s">
        <v>1488</v>
      </c>
      <c r="E354" s="354"/>
      <c r="F354" s="354"/>
      <c r="G354" s="354"/>
      <c r="H354" s="354"/>
    </row>
    <row r="355" spans="1:8" hidden="1" x14ac:dyDescent="0.2">
      <c r="A355" s="346">
        <v>21800405</v>
      </c>
      <c r="B355" s="350" t="s">
        <v>256</v>
      </c>
      <c r="C355" s="351" t="s">
        <v>257</v>
      </c>
      <c r="D355" s="352" t="s">
        <v>1489</v>
      </c>
      <c r="E355" s="354"/>
      <c r="F355" s="354"/>
      <c r="G355" s="354"/>
      <c r="H355" s="354"/>
    </row>
    <row r="356" spans="1:8" hidden="1" x14ac:dyDescent="0.2">
      <c r="A356" s="346">
        <v>21913781</v>
      </c>
      <c r="B356" s="350" t="s">
        <v>727</v>
      </c>
      <c r="C356" s="351" t="s">
        <v>728</v>
      </c>
      <c r="D356" s="352" t="s">
        <v>1490</v>
      </c>
      <c r="E356" s="354"/>
      <c r="F356" s="354"/>
      <c r="G356" s="354"/>
      <c r="H356" s="354"/>
    </row>
    <row r="357" spans="1:8" hidden="1" x14ac:dyDescent="0.2">
      <c r="A357" s="346">
        <v>21814308</v>
      </c>
      <c r="B357" s="350" t="s">
        <v>258</v>
      </c>
      <c r="C357" s="351" t="s">
        <v>259</v>
      </c>
      <c r="D357" s="352" t="s">
        <v>1193</v>
      </c>
      <c r="E357" s="354"/>
      <c r="F357" s="354"/>
      <c r="G357" s="354"/>
      <c r="H357" s="354"/>
    </row>
    <row r="358" spans="1:8" hidden="1" x14ac:dyDescent="0.2">
      <c r="A358" s="346">
        <v>21903500</v>
      </c>
      <c r="B358" s="350" t="s">
        <v>743</v>
      </c>
      <c r="C358" s="351" t="s">
        <v>171</v>
      </c>
      <c r="D358" s="352" t="s">
        <v>1169</v>
      </c>
      <c r="E358" s="354"/>
      <c r="F358" s="354"/>
      <c r="G358" s="354"/>
      <c r="H358" s="354"/>
    </row>
    <row r="359" spans="1:8" hidden="1" x14ac:dyDescent="0.2">
      <c r="A359" s="346">
        <v>21911695</v>
      </c>
      <c r="B359" s="350" t="s">
        <v>744</v>
      </c>
      <c r="C359" s="351" t="s">
        <v>197</v>
      </c>
      <c r="D359" s="352" t="s">
        <v>1258</v>
      </c>
      <c r="E359" s="354"/>
      <c r="F359" s="354"/>
      <c r="G359" s="354"/>
      <c r="H359" s="354"/>
    </row>
    <row r="360" spans="1:8" hidden="1" x14ac:dyDescent="0.2">
      <c r="A360" s="346">
        <v>21912572</v>
      </c>
      <c r="B360" s="350" t="s">
        <v>745</v>
      </c>
      <c r="C360" s="351" t="s">
        <v>746</v>
      </c>
      <c r="D360" s="352" t="s">
        <v>1491</v>
      </c>
      <c r="E360" s="354"/>
      <c r="F360" s="354"/>
      <c r="G360" s="354"/>
      <c r="H360" s="354"/>
    </row>
    <row r="361" spans="1:8" hidden="1" x14ac:dyDescent="0.2">
      <c r="A361" s="346">
        <v>21801081</v>
      </c>
      <c r="B361" s="350" t="s">
        <v>260</v>
      </c>
      <c r="C361" s="351" t="s">
        <v>261</v>
      </c>
      <c r="D361" s="352" t="s">
        <v>1492</v>
      </c>
      <c r="E361" s="354"/>
      <c r="F361" s="354"/>
      <c r="G361" s="354"/>
      <c r="H361" s="354"/>
    </row>
    <row r="362" spans="1:8" hidden="1" x14ac:dyDescent="0.2">
      <c r="A362" s="346">
        <v>21816340</v>
      </c>
      <c r="B362" s="350" t="s">
        <v>262</v>
      </c>
      <c r="C362" s="351" t="s">
        <v>263</v>
      </c>
      <c r="D362" s="352" t="s">
        <v>1493</v>
      </c>
      <c r="E362" s="354"/>
      <c r="F362" s="354"/>
      <c r="G362" s="354"/>
      <c r="H362" s="354"/>
    </row>
    <row r="363" spans="1:8" hidden="1" x14ac:dyDescent="0.2">
      <c r="A363" s="346">
        <v>21904648</v>
      </c>
      <c r="B363" s="350" t="s">
        <v>747</v>
      </c>
      <c r="C363" s="351" t="s">
        <v>154</v>
      </c>
      <c r="D363" s="352" t="s">
        <v>1494</v>
      </c>
      <c r="E363" s="354"/>
      <c r="F363" s="354"/>
      <c r="G363" s="354"/>
      <c r="H363" s="354"/>
    </row>
    <row r="364" spans="1:8" hidden="1" x14ac:dyDescent="0.2">
      <c r="A364" s="346">
        <v>21901442</v>
      </c>
      <c r="B364" s="350" t="s">
        <v>748</v>
      </c>
      <c r="C364" s="351" t="s">
        <v>749</v>
      </c>
      <c r="D364" s="352" t="s">
        <v>1417</v>
      </c>
      <c r="E364" s="354"/>
      <c r="F364" s="354"/>
      <c r="G364" s="354"/>
      <c r="H364" s="354"/>
    </row>
    <row r="365" spans="1:8" hidden="1" x14ac:dyDescent="0.2">
      <c r="A365" s="346">
        <v>21911982</v>
      </c>
      <c r="B365" s="350" t="s">
        <v>750</v>
      </c>
      <c r="C365" s="351" t="s">
        <v>160</v>
      </c>
      <c r="D365" s="352" t="s">
        <v>1215</v>
      </c>
      <c r="E365" s="354"/>
      <c r="F365" s="354"/>
      <c r="G365" s="354"/>
      <c r="H365" s="354"/>
    </row>
    <row r="366" spans="1:8" hidden="1" x14ac:dyDescent="0.2">
      <c r="A366" s="346">
        <v>21912277</v>
      </c>
      <c r="B366" s="350" t="s">
        <v>750</v>
      </c>
      <c r="C366" s="351" t="s">
        <v>751</v>
      </c>
      <c r="D366" s="352" t="s">
        <v>1473</v>
      </c>
      <c r="E366" s="354"/>
      <c r="F366" s="354"/>
      <c r="G366" s="354"/>
      <c r="H366" s="354"/>
    </row>
    <row r="367" spans="1:8" hidden="1" x14ac:dyDescent="0.2">
      <c r="A367" s="346">
        <v>21903863</v>
      </c>
      <c r="B367" s="350" t="s">
        <v>752</v>
      </c>
      <c r="C367" s="351" t="s">
        <v>92</v>
      </c>
      <c r="D367" s="352" t="s">
        <v>1495</v>
      </c>
      <c r="E367" s="354"/>
      <c r="F367" s="354"/>
      <c r="G367" s="354"/>
      <c r="H367" s="354"/>
    </row>
    <row r="368" spans="1:8" hidden="1" x14ac:dyDescent="0.2">
      <c r="A368" s="346">
        <v>21906454</v>
      </c>
      <c r="B368" s="350" t="s">
        <v>753</v>
      </c>
      <c r="C368" s="351" t="s">
        <v>193</v>
      </c>
      <c r="D368" s="352" t="s">
        <v>1496</v>
      </c>
      <c r="E368" s="354"/>
      <c r="F368" s="354"/>
      <c r="G368" s="354"/>
      <c r="H368" s="354"/>
    </row>
    <row r="369" spans="1:8" hidden="1" x14ac:dyDescent="0.2">
      <c r="A369" s="346">
        <v>21903857</v>
      </c>
      <c r="B369" s="350" t="s">
        <v>754</v>
      </c>
      <c r="C369" s="351" t="s">
        <v>130</v>
      </c>
      <c r="D369" s="352" t="s">
        <v>1284</v>
      </c>
      <c r="E369" s="354"/>
      <c r="F369" s="354"/>
      <c r="G369" s="354"/>
      <c r="H369" s="354"/>
    </row>
    <row r="370" spans="1:8" hidden="1" x14ac:dyDescent="0.2">
      <c r="A370" s="346">
        <v>21906731</v>
      </c>
      <c r="B370" s="350" t="s">
        <v>755</v>
      </c>
      <c r="C370" s="351" t="s">
        <v>756</v>
      </c>
      <c r="D370" s="352" t="s">
        <v>1382</v>
      </c>
      <c r="E370" s="354"/>
      <c r="F370" s="354"/>
      <c r="G370" s="354"/>
      <c r="H370" s="354"/>
    </row>
    <row r="371" spans="1:8" hidden="1" x14ac:dyDescent="0.2">
      <c r="A371" s="346">
        <v>21909616</v>
      </c>
      <c r="B371" s="350" t="s">
        <v>757</v>
      </c>
      <c r="C371" s="351" t="s">
        <v>758</v>
      </c>
      <c r="D371" s="352" t="s">
        <v>1416</v>
      </c>
      <c r="E371" s="354"/>
      <c r="F371" s="354"/>
      <c r="G371" s="354"/>
      <c r="H371" s="354"/>
    </row>
    <row r="372" spans="1:8" hidden="1" x14ac:dyDescent="0.2">
      <c r="A372" s="346">
        <v>21908609</v>
      </c>
      <c r="B372" s="350" t="s">
        <v>759</v>
      </c>
      <c r="C372" s="351" t="s">
        <v>760</v>
      </c>
      <c r="D372" s="352" t="s">
        <v>1358</v>
      </c>
      <c r="E372" s="354"/>
      <c r="F372" s="354"/>
      <c r="G372" s="354"/>
      <c r="H372" s="354"/>
    </row>
    <row r="373" spans="1:8" hidden="1" x14ac:dyDescent="0.2">
      <c r="A373" s="346">
        <v>21900637</v>
      </c>
      <c r="B373" s="350" t="s">
        <v>761</v>
      </c>
      <c r="C373" s="351" t="s">
        <v>138</v>
      </c>
      <c r="D373" s="352" t="s">
        <v>1459</v>
      </c>
      <c r="E373" s="354"/>
      <c r="F373" s="354"/>
      <c r="G373" s="354"/>
      <c r="H373" s="354"/>
    </row>
    <row r="374" spans="1:8" hidden="1" x14ac:dyDescent="0.2">
      <c r="A374" s="346">
        <v>21913775</v>
      </c>
      <c r="B374" s="350" t="s">
        <v>762</v>
      </c>
      <c r="C374" s="351" t="s">
        <v>100</v>
      </c>
      <c r="D374" s="352" t="s">
        <v>1497</v>
      </c>
      <c r="E374" s="354"/>
      <c r="F374" s="354"/>
      <c r="G374" s="354"/>
      <c r="H374" s="354"/>
    </row>
    <row r="375" spans="1:8" x14ac:dyDescent="0.2">
      <c r="A375" s="346">
        <v>21804084</v>
      </c>
      <c r="B375" s="350" t="s">
        <v>1498</v>
      </c>
      <c r="C375" s="351" t="s">
        <v>136</v>
      </c>
      <c r="D375" s="352" t="s">
        <v>1499</v>
      </c>
      <c r="E375" s="355" t="s">
        <v>1198</v>
      </c>
      <c r="F375" s="355"/>
      <c r="G375" s="354"/>
      <c r="H375" s="354"/>
    </row>
    <row r="376" spans="1:8" hidden="1" x14ac:dyDescent="0.2">
      <c r="A376" s="346">
        <v>21905378</v>
      </c>
      <c r="B376" s="350" t="s">
        <v>763</v>
      </c>
      <c r="C376" s="351" t="s">
        <v>764</v>
      </c>
      <c r="D376" s="352" t="s">
        <v>1359</v>
      </c>
      <c r="E376" s="354"/>
      <c r="F376" s="354"/>
      <c r="G376" s="354"/>
      <c r="H376" s="354"/>
    </row>
    <row r="377" spans="1:8" hidden="1" x14ac:dyDescent="0.2">
      <c r="A377" s="346">
        <v>21909338</v>
      </c>
      <c r="B377" s="350" t="s">
        <v>765</v>
      </c>
      <c r="C377" s="351" t="s">
        <v>766</v>
      </c>
      <c r="D377" s="352" t="s">
        <v>1500</v>
      </c>
      <c r="E377" s="354"/>
      <c r="F377" s="354"/>
      <c r="G377" s="354"/>
      <c r="H377" s="354"/>
    </row>
    <row r="378" spans="1:8" hidden="1" x14ac:dyDescent="0.2">
      <c r="A378" s="346">
        <v>21903207</v>
      </c>
      <c r="B378" s="350" t="s">
        <v>767</v>
      </c>
      <c r="C378" s="351" t="s">
        <v>193</v>
      </c>
      <c r="D378" s="352" t="s">
        <v>1259</v>
      </c>
      <c r="E378" s="354"/>
      <c r="F378" s="354"/>
      <c r="G378" s="354"/>
      <c r="H378" s="354"/>
    </row>
    <row r="379" spans="1:8" hidden="1" x14ac:dyDescent="0.2">
      <c r="A379" s="346">
        <v>21906557</v>
      </c>
      <c r="B379" s="350" t="s">
        <v>268</v>
      </c>
      <c r="C379" s="351" t="s">
        <v>153</v>
      </c>
      <c r="D379" s="352" t="s">
        <v>1314</v>
      </c>
      <c r="E379" s="354"/>
      <c r="F379" s="354"/>
      <c r="G379" s="354"/>
      <c r="H379" s="354"/>
    </row>
    <row r="380" spans="1:8" hidden="1" x14ac:dyDescent="0.2">
      <c r="A380" s="346">
        <v>21808545</v>
      </c>
      <c r="B380" s="350" t="s">
        <v>268</v>
      </c>
      <c r="C380" s="351" t="s">
        <v>269</v>
      </c>
      <c r="D380" s="352" t="s">
        <v>1476</v>
      </c>
      <c r="E380" s="354"/>
      <c r="F380" s="354"/>
      <c r="G380" s="354"/>
      <c r="H380" s="354"/>
    </row>
    <row r="381" spans="1:8" hidden="1" x14ac:dyDescent="0.2">
      <c r="A381" s="346">
        <v>21702942</v>
      </c>
      <c r="B381" s="350" t="s">
        <v>768</v>
      </c>
      <c r="C381" s="351" t="s">
        <v>156</v>
      </c>
      <c r="D381" s="352" t="s">
        <v>1501</v>
      </c>
      <c r="E381" s="354"/>
      <c r="F381" s="354"/>
      <c r="G381" s="354"/>
      <c r="H381" s="354"/>
    </row>
    <row r="382" spans="1:8" hidden="1" x14ac:dyDescent="0.2">
      <c r="A382" s="346">
        <v>21903901</v>
      </c>
      <c r="B382" s="350" t="s">
        <v>769</v>
      </c>
      <c r="C382" s="351" t="s">
        <v>144</v>
      </c>
      <c r="D382" s="352" t="s">
        <v>1502</v>
      </c>
      <c r="E382" s="354"/>
      <c r="F382" s="354"/>
      <c r="G382" s="354"/>
      <c r="H382" s="354"/>
    </row>
    <row r="383" spans="1:8" hidden="1" x14ac:dyDescent="0.2">
      <c r="A383" s="346">
        <v>21907352</v>
      </c>
      <c r="B383" s="350" t="s">
        <v>138</v>
      </c>
      <c r="C383" s="351" t="s">
        <v>185</v>
      </c>
      <c r="D383" s="352" t="s">
        <v>1468</v>
      </c>
      <c r="E383" s="354"/>
      <c r="F383" s="354"/>
      <c r="G383" s="354"/>
      <c r="H383" s="354"/>
    </row>
    <row r="384" spans="1:8" hidden="1" x14ac:dyDescent="0.2">
      <c r="A384" s="346">
        <v>21814161</v>
      </c>
      <c r="B384" s="350" t="s">
        <v>270</v>
      </c>
      <c r="C384" s="351" t="s">
        <v>244</v>
      </c>
      <c r="D384" s="352" t="s">
        <v>1503</v>
      </c>
      <c r="E384" s="354"/>
      <c r="F384" s="354"/>
      <c r="G384" s="354"/>
      <c r="H384" s="354"/>
    </row>
    <row r="385" spans="1:8" hidden="1" x14ac:dyDescent="0.2">
      <c r="A385" s="346">
        <v>21503675</v>
      </c>
      <c r="B385" s="350" t="s">
        <v>772</v>
      </c>
      <c r="C385" s="351" t="s">
        <v>773</v>
      </c>
      <c r="D385" s="352" t="s">
        <v>1504</v>
      </c>
      <c r="E385" s="354"/>
      <c r="F385" s="354"/>
      <c r="G385" s="354"/>
      <c r="H385" s="354"/>
    </row>
    <row r="386" spans="1:8" hidden="1" x14ac:dyDescent="0.2">
      <c r="A386" s="346">
        <v>21915901</v>
      </c>
      <c r="B386" s="350" t="s">
        <v>774</v>
      </c>
      <c r="C386" s="351" t="s">
        <v>261</v>
      </c>
      <c r="D386" s="352" t="s">
        <v>1505</v>
      </c>
      <c r="E386" s="354"/>
      <c r="F386" s="354"/>
      <c r="G386" s="354"/>
      <c r="H386" s="354"/>
    </row>
    <row r="387" spans="1:8" hidden="1" x14ac:dyDescent="0.2">
      <c r="A387" s="346">
        <v>21918992</v>
      </c>
      <c r="B387" s="350" t="s">
        <v>51</v>
      </c>
      <c r="C387" s="351" t="s">
        <v>193</v>
      </c>
      <c r="D387" s="352" t="s">
        <v>1506</v>
      </c>
      <c r="E387" s="354"/>
      <c r="F387" s="354"/>
      <c r="G387" s="354"/>
      <c r="H387" s="354"/>
    </row>
    <row r="388" spans="1:8" hidden="1" x14ac:dyDescent="0.2">
      <c r="A388" s="346">
        <v>21905566</v>
      </c>
      <c r="B388" s="350" t="s">
        <v>775</v>
      </c>
      <c r="C388" s="351" t="s">
        <v>776</v>
      </c>
      <c r="D388" s="352" t="s">
        <v>1507</v>
      </c>
      <c r="E388" s="354"/>
      <c r="F388" s="354"/>
      <c r="G388" s="354"/>
      <c r="H388" s="354"/>
    </row>
    <row r="389" spans="1:8" hidden="1" x14ac:dyDescent="0.2">
      <c r="A389" s="346">
        <v>21910821</v>
      </c>
      <c r="B389" s="350" t="s">
        <v>777</v>
      </c>
      <c r="C389" s="351" t="s">
        <v>778</v>
      </c>
      <c r="D389" s="352" t="s">
        <v>1508</v>
      </c>
      <c r="E389" s="354"/>
      <c r="F389" s="354"/>
      <c r="G389" s="354"/>
      <c r="H389" s="354"/>
    </row>
    <row r="390" spans="1:8" hidden="1" x14ac:dyDescent="0.2">
      <c r="A390" s="346">
        <v>21916812</v>
      </c>
      <c r="B390" s="350" t="s">
        <v>779</v>
      </c>
      <c r="C390" s="351" t="s">
        <v>780</v>
      </c>
      <c r="D390" s="352" t="s">
        <v>1509</v>
      </c>
      <c r="E390" s="354"/>
      <c r="F390" s="354"/>
      <c r="G390" s="354"/>
      <c r="H390" s="354"/>
    </row>
    <row r="391" spans="1:8" hidden="1" x14ac:dyDescent="0.2">
      <c r="A391" s="346">
        <v>21816480</v>
      </c>
      <c r="B391" s="350" t="s">
        <v>781</v>
      </c>
      <c r="C391" s="351" t="s">
        <v>782</v>
      </c>
      <c r="D391" s="352" t="s">
        <v>1510</v>
      </c>
      <c r="E391" s="354"/>
      <c r="F391" s="354"/>
      <c r="G391" s="354"/>
      <c r="H391" s="354"/>
    </row>
    <row r="392" spans="1:8" hidden="1" x14ac:dyDescent="0.2">
      <c r="A392" s="346">
        <v>21910758</v>
      </c>
      <c r="B392" s="350" t="s">
        <v>783</v>
      </c>
      <c r="C392" s="351" t="s">
        <v>177</v>
      </c>
      <c r="D392" s="352" t="s">
        <v>1511</v>
      </c>
      <c r="E392" s="354"/>
      <c r="F392" s="354"/>
      <c r="G392" s="354"/>
      <c r="H392" s="354"/>
    </row>
    <row r="393" spans="1:8" hidden="1" x14ac:dyDescent="0.2">
      <c r="A393" s="346">
        <v>21903747</v>
      </c>
      <c r="B393" s="350" t="s">
        <v>784</v>
      </c>
      <c r="C393" s="351" t="s">
        <v>119</v>
      </c>
      <c r="D393" s="352" t="s">
        <v>1512</v>
      </c>
      <c r="E393" s="354"/>
      <c r="F393" s="354"/>
      <c r="G393" s="354"/>
      <c r="H393" s="354"/>
    </row>
    <row r="394" spans="1:8" hidden="1" x14ac:dyDescent="0.2">
      <c r="A394" s="346">
        <v>21900492</v>
      </c>
      <c r="B394" s="350" t="s">
        <v>785</v>
      </c>
      <c r="C394" s="351" t="s">
        <v>187</v>
      </c>
      <c r="D394" s="352" t="s">
        <v>1513</v>
      </c>
      <c r="E394" s="354"/>
      <c r="F394" s="354"/>
      <c r="G394" s="354"/>
      <c r="H394" s="354"/>
    </row>
    <row r="395" spans="1:8" hidden="1" x14ac:dyDescent="0.2">
      <c r="A395" s="346">
        <v>21905158</v>
      </c>
      <c r="B395" s="350" t="s">
        <v>271</v>
      </c>
      <c r="C395" s="351" t="s">
        <v>92</v>
      </c>
      <c r="D395" s="352" t="s">
        <v>1514</v>
      </c>
      <c r="E395" s="354"/>
      <c r="F395" s="354"/>
      <c r="G395" s="354"/>
      <c r="H395" s="354"/>
    </row>
    <row r="396" spans="1:8" hidden="1" x14ac:dyDescent="0.2">
      <c r="A396" s="346">
        <v>21903664</v>
      </c>
      <c r="B396" s="350" t="s">
        <v>786</v>
      </c>
      <c r="C396" s="351" t="s">
        <v>251</v>
      </c>
      <c r="D396" s="352" t="s">
        <v>1369</v>
      </c>
      <c r="E396" s="354"/>
      <c r="F396" s="354"/>
      <c r="G396" s="354"/>
      <c r="H396" s="354"/>
    </row>
    <row r="397" spans="1:8" hidden="1" x14ac:dyDescent="0.2">
      <c r="A397" s="346">
        <v>21906860</v>
      </c>
      <c r="B397" s="350" t="s">
        <v>787</v>
      </c>
      <c r="C397" s="351" t="s">
        <v>100</v>
      </c>
      <c r="D397" s="352" t="s">
        <v>1515</v>
      </c>
      <c r="E397" s="354"/>
      <c r="F397" s="354"/>
      <c r="G397" s="354"/>
      <c r="H397" s="354"/>
    </row>
    <row r="398" spans="1:8" hidden="1" x14ac:dyDescent="0.2">
      <c r="A398" s="346">
        <v>21904575</v>
      </c>
      <c r="B398" s="350" t="s">
        <v>788</v>
      </c>
      <c r="C398" s="351" t="s">
        <v>507</v>
      </c>
      <c r="D398" s="352" t="s">
        <v>1516</v>
      </c>
      <c r="E398" s="354"/>
      <c r="F398" s="354"/>
      <c r="G398" s="354"/>
      <c r="H398" s="354"/>
    </row>
    <row r="399" spans="1:8" hidden="1" x14ac:dyDescent="0.2">
      <c r="A399" s="346">
        <v>21911716</v>
      </c>
      <c r="B399" s="350" t="s">
        <v>789</v>
      </c>
      <c r="C399" s="351" t="s">
        <v>542</v>
      </c>
      <c r="D399" s="352" t="s">
        <v>1517</v>
      </c>
      <c r="E399" s="354"/>
      <c r="F399" s="354"/>
      <c r="G399" s="354"/>
      <c r="H399" s="354"/>
    </row>
    <row r="400" spans="1:8" hidden="1" x14ac:dyDescent="0.2">
      <c r="A400" s="346">
        <v>21907546</v>
      </c>
      <c r="B400" s="350" t="s">
        <v>43</v>
      </c>
      <c r="C400" s="351" t="s">
        <v>100</v>
      </c>
      <c r="D400" s="352" t="s">
        <v>1518</v>
      </c>
      <c r="E400" s="354"/>
      <c r="F400" s="354"/>
      <c r="G400" s="354"/>
      <c r="H400" s="354"/>
    </row>
    <row r="401" spans="1:8" hidden="1" x14ac:dyDescent="0.2">
      <c r="A401" s="346">
        <v>21905210</v>
      </c>
      <c r="B401" s="350" t="s">
        <v>790</v>
      </c>
      <c r="C401" s="351" t="s">
        <v>791</v>
      </c>
      <c r="D401" s="352" t="s">
        <v>1519</v>
      </c>
      <c r="E401" s="354"/>
      <c r="F401" s="354"/>
      <c r="G401" s="354"/>
      <c r="H401" s="354"/>
    </row>
    <row r="402" spans="1:8" hidden="1" x14ac:dyDescent="0.2">
      <c r="A402" s="346">
        <v>21911295</v>
      </c>
      <c r="B402" s="350" t="s">
        <v>792</v>
      </c>
      <c r="C402" s="351" t="s">
        <v>793</v>
      </c>
      <c r="D402" s="352" t="s">
        <v>1520</v>
      </c>
      <c r="E402" s="354"/>
      <c r="F402" s="354"/>
      <c r="G402" s="354"/>
      <c r="H402" s="354"/>
    </row>
    <row r="403" spans="1:8" hidden="1" x14ac:dyDescent="0.2">
      <c r="A403" s="346">
        <v>21910833</v>
      </c>
      <c r="B403" s="350" t="s">
        <v>794</v>
      </c>
      <c r="C403" s="351" t="s">
        <v>795</v>
      </c>
      <c r="D403" s="352" t="s">
        <v>1340</v>
      </c>
      <c r="E403" s="354"/>
      <c r="F403" s="354"/>
      <c r="G403" s="354"/>
      <c r="H403" s="354"/>
    </row>
    <row r="404" spans="1:8" hidden="1" x14ac:dyDescent="0.2">
      <c r="A404" s="346">
        <v>21907636</v>
      </c>
      <c r="B404" s="350" t="s">
        <v>796</v>
      </c>
      <c r="C404" s="351" t="s">
        <v>248</v>
      </c>
      <c r="D404" s="352" t="s">
        <v>1486</v>
      </c>
      <c r="E404" s="354"/>
      <c r="F404" s="354"/>
      <c r="G404" s="354"/>
      <c r="H404" s="354"/>
    </row>
    <row r="405" spans="1:8" hidden="1" x14ac:dyDescent="0.2">
      <c r="A405" s="346">
        <v>21908055</v>
      </c>
      <c r="B405" s="350" t="s">
        <v>797</v>
      </c>
      <c r="C405" s="351" t="s">
        <v>798</v>
      </c>
      <c r="D405" s="352" t="s">
        <v>1521</v>
      </c>
      <c r="E405" s="354"/>
      <c r="F405" s="354"/>
      <c r="G405" s="354"/>
      <c r="H405" s="354"/>
    </row>
    <row r="406" spans="1:8" hidden="1" x14ac:dyDescent="0.2">
      <c r="A406" s="346">
        <v>21902694</v>
      </c>
      <c r="B406" s="350" t="s">
        <v>799</v>
      </c>
      <c r="C406" s="351" t="s">
        <v>138</v>
      </c>
      <c r="D406" s="352" t="s">
        <v>1522</v>
      </c>
      <c r="E406" s="354"/>
      <c r="F406" s="354"/>
      <c r="G406" s="354"/>
      <c r="H406" s="354"/>
    </row>
    <row r="407" spans="1:8" hidden="1" x14ac:dyDescent="0.2">
      <c r="A407" s="346">
        <v>21716195</v>
      </c>
      <c r="B407" s="350" t="s">
        <v>273</v>
      </c>
      <c r="C407" s="351" t="s">
        <v>274</v>
      </c>
      <c r="D407" s="352" t="s">
        <v>1523</v>
      </c>
      <c r="E407" s="354"/>
      <c r="F407" s="354"/>
      <c r="G407" s="354"/>
      <c r="H407" s="354"/>
    </row>
    <row r="408" spans="1:8" hidden="1" x14ac:dyDescent="0.2">
      <c r="A408" s="346">
        <v>21908512</v>
      </c>
      <c r="B408" s="350" t="s">
        <v>800</v>
      </c>
      <c r="C408" s="351" t="s">
        <v>556</v>
      </c>
      <c r="D408" s="352" t="s">
        <v>1524</v>
      </c>
      <c r="E408" s="354"/>
      <c r="F408" s="354"/>
      <c r="G408" s="354"/>
      <c r="H408" s="354"/>
    </row>
    <row r="409" spans="1:8" hidden="1" x14ac:dyDescent="0.2">
      <c r="A409" s="346">
        <v>21909155</v>
      </c>
      <c r="B409" s="350" t="s">
        <v>801</v>
      </c>
      <c r="C409" s="351" t="s">
        <v>802</v>
      </c>
      <c r="D409" s="352" t="s">
        <v>1263</v>
      </c>
      <c r="E409" s="354"/>
      <c r="F409" s="354"/>
      <c r="G409" s="354"/>
      <c r="H409" s="354"/>
    </row>
    <row r="410" spans="1:8" hidden="1" x14ac:dyDescent="0.2">
      <c r="A410" s="346">
        <v>21905269</v>
      </c>
      <c r="B410" s="350" t="s">
        <v>803</v>
      </c>
      <c r="C410" s="351" t="s">
        <v>804</v>
      </c>
      <c r="D410" s="352" t="s">
        <v>1378</v>
      </c>
      <c r="E410" s="354"/>
      <c r="F410" s="354"/>
      <c r="G410" s="354"/>
      <c r="H410" s="354"/>
    </row>
    <row r="411" spans="1:8" hidden="1" x14ac:dyDescent="0.2">
      <c r="A411" s="346">
        <v>21913673</v>
      </c>
      <c r="B411" s="350" t="s">
        <v>805</v>
      </c>
      <c r="C411" s="351" t="s">
        <v>187</v>
      </c>
      <c r="D411" s="352" t="s">
        <v>1525</v>
      </c>
      <c r="E411" s="354"/>
      <c r="F411" s="354"/>
      <c r="G411" s="354"/>
      <c r="H411" s="354"/>
    </row>
    <row r="412" spans="1:8" hidden="1" x14ac:dyDescent="0.2">
      <c r="A412" s="346">
        <v>21902495</v>
      </c>
      <c r="B412" s="350" t="s">
        <v>806</v>
      </c>
      <c r="C412" s="351" t="s">
        <v>104</v>
      </c>
      <c r="D412" s="352" t="s">
        <v>1526</v>
      </c>
      <c r="E412" s="354"/>
      <c r="F412" s="354"/>
      <c r="G412" s="354"/>
      <c r="H412" s="354"/>
    </row>
    <row r="413" spans="1:8" hidden="1" x14ac:dyDescent="0.2">
      <c r="A413" s="346">
        <v>21909508</v>
      </c>
      <c r="B413" s="350" t="s">
        <v>807</v>
      </c>
      <c r="C413" s="351" t="s">
        <v>808</v>
      </c>
      <c r="D413" s="352" t="s">
        <v>1527</v>
      </c>
      <c r="E413" s="354"/>
      <c r="F413" s="354"/>
      <c r="G413" s="354"/>
      <c r="H413" s="354"/>
    </row>
    <row r="414" spans="1:8" hidden="1" x14ac:dyDescent="0.2">
      <c r="A414" s="346">
        <v>21912893</v>
      </c>
      <c r="B414" s="350" t="s">
        <v>809</v>
      </c>
      <c r="C414" s="351" t="s">
        <v>206</v>
      </c>
      <c r="D414" s="352" t="s">
        <v>1528</v>
      </c>
      <c r="E414" s="354"/>
      <c r="F414" s="354"/>
      <c r="G414" s="354"/>
      <c r="H414" s="354"/>
    </row>
    <row r="415" spans="1:8" hidden="1" x14ac:dyDescent="0.2">
      <c r="A415" s="346">
        <v>21912765</v>
      </c>
      <c r="B415" s="350" t="s">
        <v>810</v>
      </c>
      <c r="C415" s="351" t="s">
        <v>287</v>
      </c>
      <c r="D415" s="352" t="s">
        <v>1529</v>
      </c>
      <c r="E415" s="354"/>
      <c r="F415" s="354"/>
      <c r="G415" s="354"/>
      <c r="H415" s="354"/>
    </row>
    <row r="416" spans="1:8" hidden="1" x14ac:dyDescent="0.2">
      <c r="A416" s="346">
        <v>21909909</v>
      </c>
      <c r="B416" s="350" t="s">
        <v>811</v>
      </c>
      <c r="C416" s="351" t="s">
        <v>32</v>
      </c>
      <c r="D416" s="352" t="s">
        <v>1530</v>
      </c>
      <c r="E416" s="354"/>
      <c r="F416" s="354"/>
      <c r="G416" s="354"/>
      <c r="H416" s="354"/>
    </row>
    <row r="417" spans="1:8" hidden="1" x14ac:dyDescent="0.2">
      <c r="A417" s="346">
        <v>21907323</v>
      </c>
      <c r="B417" s="350" t="s">
        <v>812</v>
      </c>
      <c r="C417" s="351" t="s">
        <v>114</v>
      </c>
      <c r="D417" s="352" t="s">
        <v>1531</v>
      </c>
      <c r="E417" s="354"/>
      <c r="F417" s="354"/>
      <c r="G417" s="354"/>
      <c r="H417" s="354"/>
    </row>
    <row r="418" spans="1:8" hidden="1" x14ac:dyDescent="0.2">
      <c r="A418" s="346">
        <v>21904982</v>
      </c>
      <c r="B418" s="350" t="s">
        <v>39</v>
      </c>
      <c r="C418" s="351" t="s">
        <v>813</v>
      </c>
      <c r="D418" s="352" t="s">
        <v>1368</v>
      </c>
      <c r="E418" s="354"/>
      <c r="F418" s="354"/>
      <c r="G418" s="354"/>
      <c r="H418" s="354"/>
    </row>
    <row r="419" spans="1:8" hidden="1" x14ac:dyDescent="0.2">
      <c r="A419" s="346">
        <v>21908673</v>
      </c>
      <c r="B419" s="350" t="s">
        <v>814</v>
      </c>
      <c r="C419" s="351" t="s">
        <v>815</v>
      </c>
      <c r="D419" s="352" t="s">
        <v>1532</v>
      </c>
      <c r="E419" s="354"/>
      <c r="F419" s="354"/>
      <c r="G419" s="354"/>
      <c r="H419" s="354"/>
    </row>
    <row r="420" spans="1:8" hidden="1" x14ac:dyDescent="0.2">
      <c r="A420" s="346">
        <v>21914334</v>
      </c>
      <c r="B420" s="350" t="s">
        <v>816</v>
      </c>
      <c r="C420" s="351" t="s">
        <v>817</v>
      </c>
      <c r="D420" s="352" t="s">
        <v>1439</v>
      </c>
      <c r="E420" s="354"/>
      <c r="F420" s="354"/>
      <c r="G420" s="354"/>
      <c r="H420" s="354"/>
    </row>
    <row r="421" spans="1:8" hidden="1" x14ac:dyDescent="0.2">
      <c r="A421" s="346">
        <v>21918978</v>
      </c>
      <c r="B421" s="350" t="s">
        <v>818</v>
      </c>
      <c r="C421" s="351" t="s">
        <v>212</v>
      </c>
      <c r="D421" s="352" t="s">
        <v>1303</v>
      </c>
      <c r="E421" s="354"/>
      <c r="F421" s="354"/>
      <c r="G421" s="354"/>
      <c r="H421" s="354"/>
    </row>
    <row r="422" spans="1:8" hidden="1" x14ac:dyDescent="0.2">
      <c r="A422" s="346">
        <v>21812987</v>
      </c>
      <c r="B422" s="350" t="s">
        <v>819</v>
      </c>
      <c r="C422" s="351" t="s">
        <v>820</v>
      </c>
      <c r="D422" s="352" t="s">
        <v>1533</v>
      </c>
      <c r="E422" s="354"/>
      <c r="F422" s="354"/>
      <c r="G422" s="354"/>
      <c r="H422" s="354"/>
    </row>
    <row r="423" spans="1:8" x14ac:dyDescent="0.2">
      <c r="A423" s="346">
        <v>21800412</v>
      </c>
      <c r="B423" s="350" t="s">
        <v>1534</v>
      </c>
      <c r="C423" s="351" t="s">
        <v>212</v>
      </c>
      <c r="D423" s="352" t="s">
        <v>1535</v>
      </c>
      <c r="E423" s="355" t="s">
        <v>1198</v>
      </c>
      <c r="F423" s="355"/>
      <c r="G423" s="354"/>
      <c r="H423" s="354"/>
    </row>
    <row r="424" spans="1:8" hidden="1" x14ac:dyDescent="0.2">
      <c r="A424" s="346">
        <v>21911473</v>
      </c>
      <c r="B424" s="350" t="s">
        <v>821</v>
      </c>
      <c r="C424" s="351" t="s">
        <v>822</v>
      </c>
      <c r="D424" s="352" t="s">
        <v>1536</v>
      </c>
      <c r="E424" s="354"/>
      <c r="F424" s="354"/>
      <c r="G424" s="354"/>
      <c r="H424" s="354"/>
    </row>
    <row r="425" spans="1:8" hidden="1" x14ac:dyDescent="0.2">
      <c r="A425" s="346">
        <v>21907490</v>
      </c>
      <c r="B425" s="350" t="s">
        <v>823</v>
      </c>
      <c r="C425" s="351" t="s">
        <v>824</v>
      </c>
      <c r="D425" s="352" t="s">
        <v>1537</v>
      </c>
      <c r="E425" s="354"/>
      <c r="F425" s="354"/>
      <c r="G425" s="354"/>
      <c r="H425" s="354"/>
    </row>
    <row r="426" spans="1:8" hidden="1" x14ac:dyDescent="0.2">
      <c r="A426" s="346">
        <v>21909010</v>
      </c>
      <c r="B426" s="350" t="s">
        <v>825</v>
      </c>
      <c r="C426" s="351" t="s">
        <v>156</v>
      </c>
      <c r="D426" s="352" t="s">
        <v>1317</v>
      </c>
      <c r="E426" s="354"/>
      <c r="F426" s="354"/>
      <c r="G426" s="354"/>
      <c r="H426" s="354"/>
    </row>
    <row r="427" spans="1:8" hidden="1" x14ac:dyDescent="0.2">
      <c r="A427" s="346">
        <v>21911396</v>
      </c>
      <c r="B427" s="350" t="s">
        <v>826</v>
      </c>
      <c r="C427" s="351" t="s">
        <v>827</v>
      </c>
      <c r="D427" s="352" t="s">
        <v>1538</v>
      </c>
      <c r="E427" s="354"/>
      <c r="F427" s="354"/>
      <c r="G427" s="354"/>
      <c r="H427" s="354"/>
    </row>
    <row r="428" spans="1:8" hidden="1" x14ac:dyDescent="0.2">
      <c r="A428" s="346">
        <v>21903950</v>
      </c>
      <c r="B428" s="350" t="s">
        <v>277</v>
      </c>
      <c r="C428" s="351" t="s">
        <v>828</v>
      </c>
      <c r="D428" s="352" t="s">
        <v>1367</v>
      </c>
      <c r="E428" s="354"/>
      <c r="F428" s="354"/>
      <c r="G428" s="354"/>
      <c r="H428" s="354"/>
    </row>
    <row r="429" spans="1:8" hidden="1" x14ac:dyDescent="0.2">
      <c r="A429" s="346">
        <v>21814365</v>
      </c>
      <c r="B429" s="350" t="s">
        <v>278</v>
      </c>
      <c r="C429" s="351" t="s">
        <v>279</v>
      </c>
      <c r="D429" s="352" t="s">
        <v>1539</v>
      </c>
      <c r="E429" s="354"/>
      <c r="F429" s="354"/>
      <c r="G429" s="354"/>
      <c r="H429" s="354"/>
    </row>
    <row r="430" spans="1:8" hidden="1" x14ac:dyDescent="0.2">
      <c r="A430" s="346">
        <v>21806523</v>
      </c>
      <c r="B430" s="350" t="s">
        <v>40</v>
      </c>
      <c r="C430" s="351" t="s">
        <v>103</v>
      </c>
      <c r="D430" s="352" t="s">
        <v>1540</v>
      </c>
      <c r="E430" s="354"/>
      <c r="F430" s="354"/>
      <c r="G430" s="354"/>
      <c r="H430" s="354"/>
    </row>
    <row r="431" spans="1:8" hidden="1" x14ac:dyDescent="0.2">
      <c r="A431" s="346">
        <v>21904307</v>
      </c>
      <c r="B431" s="350" t="s">
        <v>40</v>
      </c>
      <c r="C431" s="351" t="s">
        <v>830</v>
      </c>
      <c r="D431" s="352" t="s">
        <v>1541</v>
      </c>
      <c r="E431" s="354"/>
      <c r="F431" s="354"/>
      <c r="G431" s="354"/>
      <c r="H431" s="354"/>
    </row>
    <row r="432" spans="1:8" hidden="1" x14ac:dyDescent="0.2">
      <c r="A432" s="346">
        <v>21907320</v>
      </c>
      <c r="B432" s="350" t="s">
        <v>40</v>
      </c>
      <c r="C432" s="351" t="s">
        <v>130</v>
      </c>
      <c r="D432" s="352" t="s">
        <v>1542</v>
      </c>
      <c r="E432" s="354"/>
      <c r="F432" s="354"/>
      <c r="G432" s="354"/>
      <c r="H432" s="354"/>
    </row>
    <row r="433" spans="1:8" hidden="1" x14ac:dyDescent="0.2">
      <c r="A433" s="346">
        <v>21906144</v>
      </c>
      <c r="B433" s="350" t="s">
        <v>40</v>
      </c>
      <c r="C433" s="351" t="s">
        <v>121</v>
      </c>
      <c r="D433" s="352" t="s">
        <v>1543</v>
      </c>
      <c r="E433" s="354"/>
      <c r="F433" s="354"/>
      <c r="G433" s="354"/>
      <c r="H433" s="354"/>
    </row>
    <row r="434" spans="1:8" hidden="1" x14ac:dyDescent="0.2">
      <c r="A434" s="346">
        <v>21902072</v>
      </c>
      <c r="B434" s="350" t="s">
        <v>40</v>
      </c>
      <c r="C434" s="351" t="s">
        <v>33</v>
      </c>
      <c r="D434" s="352" t="s">
        <v>1544</v>
      </c>
      <c r="E434" s="354"/>
      <c r="F434" s="354"/>
      <c r="G434" s="354"/>
      <c r="H434" s="354"/>
    </row>
    <row r="435" spans="1:8" hidden="1" x14ac:dyDescent="0.2">
      <c r="A435" s="346">
        <v>21905223</v>
      </c>
      <c r="B435" s="350" t="s">
        <v>831</v>
      </c>
      <c r="C435" s="351" t="s">
        <v>185</v>
      </c>
      <c r="D435" s="352" t="s">
        <v>1545</v>
      </c>
      <c r="E435" s="354"/>
      <c r="F435" s="354"/>
      <c r="G435" s="354"/>
      <c r="H435" s="354"/>
    </row>
    <row r="436" spans="1:8" hidden="1" x14ac:dyDescent="0.2">
      <c r="A436" s="346">
        <v>21907072</v>
      </c>
      <c r="B436" s="350" t="s">
        <v>837</v>
      </c>
      <c r="C436" s="351" t="s">
        <v>838</v>
      </c>
      <c r="D436" s="352" t="s">
        <v>1304</v>
      </c>
      <c r="E436" s="354"/>
      <c r="F436" s="354"/>
      <c r="G436" s="354"/>
      <c r="H436" s="354"/>
    </row>
    <row r="437" spans="1:8" hidden="1" x14ac:dyDescent="0.2">
      <c r="A437" s="346">
        <v>21907277</v>
      </c>
      <c r="B437" s="350" t="s">
        <v>832</v>
      </c>
      <c r="C437" s="351" t="s">
        <v>833</v>
      </c>
      <c r="D437" s="352" t="s">
        <v>1461</v>
      </c>
      <c r="E437" s="354"/>
      <c r="F437" s="354"/>
      <c r="G437" s="354"/>
      <c r="H437" s="354"/>
    </row>
    <row r="438" spans="1:8" hidden="1" x14ac:dyDescent="0.2">
      <c r="A438" s="346">
        <v>21903908</v>
      </c>
      <c r="B438" s="350" t="s">
        <v>834</v>
      </c>
      <c r="C438" s="351" t="s">
        <v>130</v>
      </c>
      <c r="D438" s="352" t="s">
        <v>1546</v>
      </c>
      <c r="E438" s="354"/>
      <c r="F438" s="354"/>
      <c r="G438" s="354"/>
      <c r="H438" s="354"/>
    </row>
    <row r="439" spans="1:8" hidden="1" x14ac:dyDescent="0.2">
      <c r="A439" s="346">
        <v>21908754</v>
      </c>
      <c r="B439" s="350" t="s">
        <v>835</v>
      </c>
      <c r="C439" s="351" t="s">
        <v>32</v>
      </c>
      <c r="D439" s="352" t="s">
        <v>1547</v>
      </c>
      <c r="E439" s="354"/>
      <c r="F439" s="354"/>
      <c r="G439" s="354"/>
      <c r="H439" s="354"/>
    </row>
    <row r="440" spans="1:8" hidden="1" x14ac:dyDescent="0.2">
      <c r="A440" s="346">
        <v>21906495</v>
      </c>
      <c r="B440" s="350" t="s">
        <v>836</v>
      </c>
      <c r="C440" s="351" t="s">
        <v>36</v>
      </c>
      <c r="D440" s="352" t="s">
        <v>1327</v>
      </c>
      <c r="E440" s="354"/>
      <c r="F440" s="354"/>
      <c r="G440" s="354"/>
      <c r="H440" s="354"/>
    </row>
    <row r="441" spans="1:8" hidden="1" x14ac:dyDescent="0.2">
      <c r="A441" s="346">
        <v>21903722</v>
      </c>
      <c r="B441" s="350" t="s">
        <v>840</v>
      </c>
      <c r="C441" s="351" t="s">
        <v>841</v>
      </c>
      <c r="D441" s="352" t="s">
        <v>1548</v>
      </c>
      <c r="E441" s="354"/>
      <c r="F441" s="354"/>
      <c r="G441" s="354"/>
      <c r="H441" s="354"/>
    </row>
    <row r="442" spans="1:8" hidden="1" x14ac:dyDescent="0.2">
      <c r="A442" s="346">
        <v>21905700</v>
      </c>
      <c r="B442" s="350" t="s">
        <v>843</v>
      </c>
      <c r="C442" s="351" t="s">
        <v>844</v>
      </c>
      <c r="D442" s="352" t="s">
        <v>1549</v>
      </c>
      <c r="E442" s="354"/>
      <c r="F442" s="354"/>
      <c r="G442" s="354"/>
      <c r="H442" s="354"/>
    </row>
    <row r="443" spans="1:8" hidden="1" x14ac:dyDescent="0.2">
      <c r="A443" s="346">
        <v>21902299</v>
      </c>
      <c r="B443" s="350" t="s">
        <v>845</v>
      </c>
      <c r="C443" s="351" t="s">
        <v>698</v>
      </c>
      <c r="D443" s="352" t="s">
        <v>1550</v>
      </c>
      <c r="E443" s="354"/>
      <c r="F443" s="354"/>
      <c r="G443" s="354"/>
      <c r="H443" s="354"/>
    </row>
    <row r="444" spans="1:8" hidden="1" x14ac:dyDescent="0.2">
      <c r="A444" s="346">
        <v>21816666</v>
      </c>
      <c r="B444" s="350" t="s">
        <v>283</v>
      </c>
      <c r="C444" s="351" t="s">
        <v>264</v>
      </c>
      <c r="D444" s="352" t="s">
        <v>1551</v>
      </c>
      <c r="E444" s="354"/>
      <c r="F444" s="354"/>
      <c r="G444" s="354"/>
      <c r="H444" s="354"/>
    </row>
    <row r="445" spans="1:8" x14ac:dyDescent="0.2">
      <c r="A445" s="346">
        <v>21815125</v>
      </c>
      <c r="B445" s="350" t="s">
        <v>1552</v>
      </c>
      <c r="C445" s="351" t="s">
        <v>284</v>
      </c>
      <c r="D445" s="352" t="s">
        <v>1553</v>
      </c>
      <c r="E445" s="355" t="s">
        <v>1198</v>
      </c>
      <c r="F445" s="355"/>
      <c r="G445" s="354"/>
      <c r="H445" s="354"/>
    </row>
    <row r="446" spans="1:8" hidden="1" x14ac:dyDescent="0.2">
      <c r="A446" s="346">
        <v>21912201</v>
      </c>
      <c r="B446" s="350" t="s">
        <v>846</v>
      </c>
      <c r="C446" s="351" t="s">
        <v>138</v>
      </c>
      <c r="D446" s="352" t="s">
        <v>1554</v>
      </c>
      <c r="E446" s="354"/>
      <c r="F446" s="354"/>
      <c r="G446" s="354"/>
      <c r="H446" s="354"/>
    </row>
    <row r="447" spans="1:8" hidden="1" x14ac:dyDescent="0.2">
      <c r="A447" s="346">
        <v>21809210</v>
      </c>
      <c r="B447" s="350" t="s">
        <v>286</v>
      </c>
      <c r="C447" s="351" t="s">
        <v>153</v>
      </c>
      <c r="D447" s="352" t="s">
        <v>1555</v>
      </c>
      <c r="E447" s="354"/>
      <c r="F447" s="354"/>
      <c r="G447" s="354"/>
      <c r="H447" s="354"/>
    </row>
    <row r="448" spans="1:8" hidden="1" x14ac:dyDescent="0.2">
      <c r="A448" s="346">
        <v>21905008</v>
      </c>
      <c r="B448" s="350" t="s">
        <v>847</v>
      </c>
      <c r="C448" s="351" t="s">
        <v>160</v>
      </c>
      <c r="D448" s="352" t="s">
        <v>1556</v>
      </c>
      <c r="E448" s="354"/>
      <c r="F448" s="354"/>
      <c r="G448" s="354"/>
      <c r="H448" s="354"/>
    </row>
    <row r="449" spans="1:8" hidden="1" x14ac:dyDescent="0.2">
      <c r="A449" s="346">
        <v>21915211</v>
      </c>
      <c r="B449" s="350" t="s">
        <v>847</v>
      </c>
      <c r="C449" s="351" t="s">
        <v>168</v>
      </c>
      <c r="D449" s="352" t="s">
        <v>1453</v>
      </c>
      <c r="E449" s="354"/>
      <c r="F449" s="354"/>
      <c r="G449" s="354"/>
      <c r="H449" s="354"/>
    </row>
    <row r="450" spans="1:8" hidden="1" x14ac:dyDescent="0.2">
      <c r="A450" s="346">
        <v>21904017</v>
      </c>
      <c r="B450" s="350" t="s">
        <v>839</v>
      </c>
      <c r="C450" s="351" t="s">
        <v>556</v>
      </c>
      <c r="D450" s="352" t="s">
        <v>1557</v>
      </c>
      <c r="E450" s="354"/>
      <c r="F450" s="354"/>
      <c r="G450" s="354"/>
      <c r="H450" s="354"/>
    </row>
    <row r="451" spans="1:8" hidden="1" x14ac:dyDescent="0.2">
      <c r="A451" s="346">
        <v>21907711</v>
      </c>
      <c r="B451" s="350" t="s">
        <v>842</v>
      </c>
      <c r="C451" s="351" t="s">
        <v>148</v>
      </c>
      <c r="D451" s="352" t="s">
        <v>1558</v>
      </c>
      <c r="E451" s="354"/>
      <c r="F451" s="354"/>
      <c r="G451" s="354"/>
      <c r="H451" s="354"/>
    </row>
    <row r="452" spans="1:8" hidden="1" x14ac:dyDescent="0.2">
      <c r="A452" s="346">
        <v>21902681</v>
      </c>
      <c r="B452" s="350" t="s">
        <v>848</v>
      </c>
      <c r="C452" s="351" t="s">
        <v>31</v>
      </c>
      <c r="D452" s="352" t="s">
        <v>1559</v>
      </c>
      <c r="E452" s="354"/>
      <c r="F452" s="354"/>
      <c r="G452" s="354"/>
      <c r="H452" s="354"/>
    </row>
    <row r="453" spans="1:8" hidden="1" x14ac:dyDescent="0.2">
      <c r="A453" s="346">
        <v>21901407</v>
      </c>
      <c r="B453" s="350" t="s">
        <v>849</v>
      </c>
      <c r="C453" s="351" t="s">
        <v>850</v>
      </c>
      <c r="D453" s="352" t="s">
        <v>1558</v>
      </c>
      <c r="E453" s="354"/>
      <c r="F453" s="354"/>
      <c r="G453" s="354"/>
      <c r="H453" s="354"/>
    </row>
    <row r="454" spans="1:8" hidden="1" x14ac:dyDescent="0.2">
      <c r="A454" s="346">
        <v>21901538</v>
      </c>
      <c r="B454" s="350" t="s">
        <v>851</v>
      </c>
      <c r="C454" s="351" t="s">
        <v>100</v>
      </c>
      <c r="D454" s="352" t="s">
        <v>1190</v>
      </c>
      <c r="E454" s="354"/>
      <c r="F454" s="354"/>
      <c r="G454" s="354"/>
      <c r="H454" s="354"/>
    </row>
    <row r="455" spans="1:8" hidden="1" x14ac:dyDescent="0.2">
      <c r="A455" s="346">
        <v>21902429</v>
      </c>
      <c r="B455" s="350" t="s">
        <v>852</v>
      </c>
      <c r="C455" s="351" t="s">
        <v>142</v>
      </c>
      <c r="D455" s="352" t="s">
        <v>1560</v>
      </c>
      <c r="E455" s="354"/>
      <c r="F455" s="354"/>
      <c r="G455" s="354"/>
      <c r="H455" s="354"/>
    </row>
    <row r="456" spans="1:8" hidden="1" x14ac:dyDescent="0.2">
      <c r="A456" s="346">
        <v>21905553</v>
      </c>
      <c r="B456" s="350" t="s">
        <v>853</v>
      </c>
      <c r="C456" s="351" t="s">
        <v>165</v>
      </c>
      <c r="D456" s="352" t="s">
        <v>1213</v>
      </c>
      <c r="E456" s="354"/>
      <c r="F456" s="354"/>
      <c r="G456" s="354"/>
      <c r="H456" s="354"/>
    </row>
    <row r="457" spans="1:8" hidden="1" x14ac:dyDescent="0.2">
      <c r="A457" s="346">
        <v>21900467</v>
      </c>
      <c r="B457" s="350" t="s">
        <v>854</v>
      </c>
      <c r="C457" s="351" t="s">
        <v>625</v>
      </c>
      <c r="D457" s="352" t="s">
        <v>1561</v>
      </c>
      <c r="E457" s="354"/>
      <c r="F457" s="354"/>
      <c r="G457" s="354"/>
      <c r="H457" s="354"/>
    </row>
    <row r="458" spans="1:8" hidden="1" x14ac:dyDescent="0.2">
      <c r="A458" s="346">
        <v>21906794</v>
      </c>
      <c r="B458" s="350" t="s">
        <v>855</v>
      </c>
      <c r="C458" s="351" t="s">
        <v>648</v>
      </c>
      <c r="D458" s="352" t="s">
        <v>1526</v>
      </c>
      <c r="E458" s="354"/>
      <c r="F458" s="354"/>
      <c r="G458" s="354"/>
      <c r="H458" s="354"/>
    </row>
    <row r="459" spans="1:8" hidden="1" x14ac:dyDescent="0.2">
      <c r="A459" s="346">
        <v>21903645</v>
      </c>
      <c r="B459" s="350" t="s">
        <v>856</v>
      </c>
      <c r="C459" s="351" t="s">
        <v>121</v>
      </c>
      <c r="D459" s="352" t="s">
        <v>1562</v>
      </c>
      <c r="E459" s="354"/>
      <c r="F459" s="354"/>
      <c r="G459" s="354"/>
      <c r="H459" s="354"/>
    </row>
    <row r="460" spans="1:8" hidden="1" x14ac:dyDescent="0.2">
      <c r="A460" s="346">
        <v>21902492</v>
      </c>
      <c r="B460" s="350" t="s">
        <v>857</v>
      </c>
      <c r="C460" s="351" t="s">
        <v>224</v>
      </c>
      <c r="D460" s="352" t="s">
        <v>1563</v>
      </c>
      <c r="E460" s="354"/>
      <c r="F460" s="354"/>
      <c r="G460" s="354"/>
      <c r="H460" s="354"/>
    </row>
    <row r="461" spans="1:8" hidden="1" x14ac:dyDescent="0.2">
      <c r="A461" s="346">
        <v>21905936</v>
      </c>
      <c r="B461" s="350" t="s">
        <v>858</v>
      </c>
      <c r="C461" s="351" t="s">
        <v>859</v>
      </c>
      <c r="D461" s="352" t="s">
        <v>1417</v>
      </c>
      <c r="E461" s="354"/>
      <c r="F461" s="354"/>
      <c r="G461" s="354"/>
      <c r="H461" s="354"/>
    </row>
    <row r="462" spans="1:8" hidden="1" x14ac:dyDescent="0.2">
      <c r="A462" s="346">
        <v>21909865</v>
      </c>
      <c r="B462" s="350" t="s">
        <v>860</v>
      </c>
      <c r="C462" s="351" t="s">
        <v>861</v>
      </c>
      <c r="D462" s="352" t="s">
        <v>1312</v>
      </c>
      <c r="E462" s="354"/>
      <c r="F462" s="354"/>
      <c r="G462" s="354"/>
      <c r="H462" s="354"/>
    </row>
    <row r="463" spans="1:8" hidden="1" x14ac:dyDescent="0.2">
      <c r="A463" s="346">
        <v>21900466</v>
      </c>
      <c r="B463" s="350" t="s">
        <v>862</v>
      </c>
      <c r="C463" s="351" t="s">
        <v>863</v>
      </c>
      <c r="D463" s="352" t="s">
        <v>1564</v>
      </c>
      <c r="E463" s="354"/>
      <c r="F463" s="354"/>
      <c r="G463" s="354"/>
      <c r="H463" s="354"/>
    </row>
    <row r="464" spans="1:8" hidden="1" x14ac:dyDescent="0.2">
      <c r="A464" s="346">
        <v>21814076</v>
      </c>
      <c r="B464" s="350" t="s">
        <v>289</v>
      </c>
      <c r="C464" s="351" t="s">
        <v>177</v>
      </c>
      <c r="D464" s="352" t="s">
        <v>1533</v>
      </c>
      <c r="E464" s="354"/>
      <c r="F464" s="354"/>
      <c r="G464" s="354"/>
      <c r="H464" s="354"/>
    </row>
    <row r="465" spans="1:8" hidden="1" x14ac:dyDescent="0.2">
      <c r="A465" s="346">
        <v>21903291</v>
      </c>
      <c r="B465" s="350" t="s">
        <v>864</v>
      </c>
      <c r="C465" s="351" t="s">
        <v>102</v>
      </c>
      <c r="D465" s="352" t="s">
        <v>1493</v>
      </c>
      <c r="E465" s="354"/>
      <c r="F465" s="354"/>
      <c r="G465" s="354"/>
      <c r="H465" s="354"/>
    </row>
    <row r="466" spans="1:8" hidden="1" x14ac:dyDescent="0.2">
      <c r="A466" s="346">
        <v>21910709</v>
      </c>
      <c r="B466" s="350" t="s">
        <v>865</v>
      </c>
      <c r="C466" s="351" t="s">
        <v>866</v>
      </c>
      <c r="D466" s="352" t="s">
        <v>1565</v>
      </c>
      <c r="E466" s="354"/>
      <c r="F466" s="354"/>
      <c r="G466" s="354"/>
      <c r="H466" s="354"/>
    </row>
    <row r="467" spans="1:8" x14ac:dyDescent="0.2">
      <c r="A467" s="346">
        <v>21809019</v>
      </c>
      <c r="B467" s="350" t="s">
        <v>1566</v>
      </c>
      <c r="C467" s="351" t="s">
        <v>105</v>
      </c>
      <c r="D467" s="352" t="s">
        <v>1567</v>
      </c>
      <c r="E467" s="355" t="s">
        <v>1198</v>
      </c>
      <c r="F467" s="355"/>
      <c r="G467" s="354"/>
      <c r="H467" s="354"/>
    </row>
    <row r="468" spans="1:8" hidden="1" x14ac:dyDescent="0.2">
      <c r="A468" s="346">
        <v>21904131</v>
      </c>
      <c r="B468" s="350" t="s">
        <v>867</v>
      </c>
      <c r="C468" s="351" t="s">
        <v>868</v>
      </c>
      <c r="D468" s="352" t="s">
        <v>1568</v>
      </c>
      <c r="E468" s="354"/>
      <c r="F468" s="354"/>
      <c r="G468" s="354"/>
      <c r="H468" s="354"/>
    </row>
    <row r="469" spans="1:8" hidden="1" x14ac:dyDescent="0.2">
      <c r="A469" s="346">
        <v>21902203</v>
      </c>
      <c r="B469" s="350" t="s">
        <v>869</v>
      </c>
      <c r="C469" s="351" t="s">
        <v>142</v>
      </c>
      <c r="D469" s="352" t="s">
        <v>1569</v>
      </c>
      <c r="E469" s="354"/>
      <c r="F469" s="354"/>
      <c r="G469" s="354"/>
      <c r="H469" s="354"/>
    </row>
    <row r="470" spans="1:8" hidden="1" x14ac:dyDescent="0.2">
      <c r="A470" s="346">
        <v>21906148</v>
      </c>
      <c r="B470" s="350" t="s">
        <v>870</v>
      </c>
      <c r="C470" s="351" t="s">
        <v>269</v>
      </c>
      <c r="D470" s="352" t="s">
        <v>1257</v>
      </c>
      <c r="E470" s="354"/>
      <c r="F470" s="354"/>
      <c r="G470" s="354"/>
      <c r="H470" s="354"/>
    </row>
    <row r="471" spans="1:8" hidden="1" x14ac:dyDescent="0.2">
      <c r="A471" s="346">
        <v>21907820</v>
      </c>
      <c r="B471" s="350" t="s">
        <v>871</v>
      </c>
      <c r="C471" s="351" t="s">
        <v>275</v>
      </c>
      <c r="D471" s="352" t="s">
        <v>1570</v>
      </c>
      <c r="E471" s="354"/>
      <c r="F471" s="354"/>
      <c r="G471" s="354"/>
      <c r="H471" s="354"/>
    </row>
    <row r="472" spans="1:8" hidden="1" x14ac:dyDescent="0.2">
      <c r="A472" s="346">
        <v>21807279</v>
      </c>
      <c r="B472" s="350" t="s">
        <v>292</v>
      </c>
      <c r="C472" s="351" t="s">
        <v>130</v>
      </c>
      <c r="D472" s="352" t="s">
        <v>1571</v>
      </c>
      <c r="E472" s="354"/>
      <c r="F472" s="354"/>
      <c r="G472" s="354"/>
      <c r="H472" s="354"/>
    </row>
    <row r="473" spans="1:8" hidden="1" x14ac:dyDescent="0.2">
      <c r="A473" s="346">
        <v>21702643</v>
      </c>
      <c r="B473" s="350" t="s">
        <v>872</v>
      </c>
      <c r="C473" s="351" t="s">
        <v>98</v>
      </c>
      <c r="D473" s="352" t="s">
        <v>1572</v>
      </c>
      <c r="E473" s="354"/>
      <c r="F473" s="354"/>
      <c r="G473" s="354"/>
      <c r="H473" s="354"/>
    </row>
    <row r="474" spans="1:8" hidden="1" x14ac:dyDescent="0.2">
      <c r="A474" s="346">
        <v>21905227</v>
      </c>
      <c r="B474" s="350" t="s">
        <v>873</v>
      </c>
      <c r="C474" s="351" t="s">
        <v>114</v>
      </c>
      <c r="D474" s="352" t="s">
        <v>1405</v>
      </c>
      <c r="E474" s="354"/>
      <c r="F474" s="354"/>
      <c r="G474" s="354"/>
      <c r="H474" s="354"/>
    </row>
    <row r="475" spans="1:8" hidden="1" x14ac:dyDescent="0.2">
      <c r="A475" s="346">
        <v>21905440</v>
      </c>
      <c r="B475" s="350" t="s">
        <v>874</v>
      </c>
      <c r="C475" s="351" t="s">
        <v>200</v>
      </c>
      <c r="D475" s="352" t="s">
        <v>1573</v>
      </c>
      <c r="E475" s="354"/>
      <c r="F475" s="354"/>
      <c r="G475" s="354"/>
      <c r="H475" s="354"/>
    </row>
    <row r="476" spans="1:8" hidden="1" x14ac:dyDescent="0.2">
      <c r="A476" s="346">
        <v>21909647</v>
      </c>
      <c r="B476" s="350" t="s">
        <v>875</v>
      </c>
      <c r="C476" s="351" t="s">
        <v>142</v>
      </c>
      <c r="D476" s="352" t="s">
        <v>1574</v>
      </c>
      <c r="E476" s="354"/>
      <c r="F476" s="354"/>
      <c r="G476" s="354"/>
      <c r="H476" s="354"/>
    </row>
    <row r="477" spans="1:8" hidden="1" x14ac:dyDescent="0.2">
      <c r="A477" s="346">
        <v>21901170</v>
      </c>
      <c r="B477" s="350" t="s">
        <v>875</v>
      </c>
      <c r="C477" s="351" t="s">
        <v>219</v>
      </c>
      <c r="D477" s="352" t="s">
        <v>1575</v>
      </c>
      <c r="E477" s="354"/>
      <c r="F477" s="354"/>
      <c r="G477" s="354"/>
      <c r="H477" s="354"/>
    </row>
    <row r="478" spans="1:8" hidden="1" x14ac:dyDescent="0.2">
      <c r="A478" s="346">
        <v>21704304</v>
      </c>
      <c r="B478" s="350" t="s">
        <v>876</v>
      </c>
      <c r="C478" s="351" t="s">
        <v>448</v>
      </c>
      <c r="D478" s="352" t="s">
        <v>1576</v>
      </c>
      <c r="E478" s="354"/>
      <c r="F478" s="354"/>
      <c r="G478" s="354"/>
      <c r="H478" s="354"/>
    </row>
    <row r="479" spans="1:8" hidden="1" x14ac:dyDescent="0.2">
      <c r="A479" s="346">
        <v>21803452</v>
      </c>
      <c r="B479" s="350" t="s">
        <v>877</v>
      </c>
      <c r="C479" s="351" t="s">
        <v>878</v>
      </c>
      <c r="D479" s="352" t="s">
        <v>1577</v>
      </c>
      <c r="E479" s="354"/>
      <c r="F479" s="354"/>
      <c r="G479" s="354"/>
      <c r="H479" s="354"/>
    </row>
    <row r="480" spans="1:8" hidden="1" x14ac:dyDescent="0.2">
      <c r="A480" s="346">
        <v>21815265</v>
      </c>
      <c r="B480" s="350" t="s">
        <v>293</v>
      </c>
      <c r="C480" s="351" t="s">
        <v>280</v>
      </c>
      <c r="D480" s="352" t="s">
        <v>1578</v>
      </c>
      <c r="E480" s="354"/>
      <c r="F480" s="354"/>
      <c r="G480" s="354"/>
      <c r="H480" s="354"/>
    </row>
    <row r="481" spans="1:8" hidden="1" x14ac:dyDescent="0.2">
      <c r="A481" s="346">
        <v>21708460</v>
      </c>
      <c r="B481" s="350" t="s">
        <v>879</v>
      </c>
      <c r="C481" s="351" t="s">
        <v>176</v>
      </c>
      <c r="D481" s="352" t="s">
        <v>1579</v>
      </c>
      <c r="E481" s="354"/>
      <c r="F481" s="354"/>
      <c r="G481" s="354"/>
      <c r="H481" s="354"/>
    </row>
    <row r="482" spans="1:8" hidden="1" x14ac:dyDescent="0.2">
      <c r="A482" s="346">
        <v>21905713</v>
      </c>
      <c r="B482" s="350" t="s">
        <v>880</v>
      </c>
      <c r="C482" s="351" t="s">
        <v>214</v>
      </c>
      <c r="D482" s="352" t="s">
        <v>1580</v>
      </c>
      <c r="E482" s="354"/>
      <c r="F482" s="354"/>
      <c r="G482" s="354"/>
      <c r="H482" s="354"/>
    </row>
    <row r="483" spans="1:8" hidden="1" x14ac:dyDescent="0.2">
      <c r="A483" s="346">
        <v>21906236</v>
      </c>
      <c r="B483" s="350" t="s">
        <v>881</v>
      </c>
      <c r="C483" s="351" t="s">
        <v>169</v>
      </c>
      <c r="D483" s="352" t="s">
        <v>1467</v>
      </c>
      <c r="E483" s="354"/>
      <c r="F483" s="354"/>
      <c r="G483" s="354"/>
      <c r="H483" s="354"/>
    </row>
    <row r="484" spans="1:8" hidden="1" x14ac:dyDescent="0.2">
      <c r="A484" s="346">
        <v>21904640</v>
      </c>
      <c r="B484" s="350" t="s">
        <v>882</v>
      </c>
      <c r="C484" s="351" t="s">
        <v>162</v>
      </c>
      <c r="D484" s="352" t="s">
        <v>1461</v>
      </c>
      <c r="E484" s="354"/>
      <c r="F484" s="354"/>
      <c r="G484" s="354"/>
      <c r="H484" s="354"/>
    </row>
    <row r="485" spans="1:8" hidden="1" x14ac:dyDescent="0.2">
      <c r="A485" s="346">
        <v>21905680</v>
      </c>
      <c r="B485" s="350" t="s">
        <v>883</v>
      </c>
      <c r="C485" s="351" t="s">
        <v>153</v>
      </c>
      <c r="D485" s="352" t="s">
        <v>1298</v>
      </c>
      <c r="E485" s="354"/>
      <c r="F485" s="354"/>
      <c r="G485" s="354"/>
      <c r="H485" s="354"/>
    </row>
    <row r="486" spans="1:8" hidden="1" x14ac:dyDescent="0.2">
      <c r="A486" s="346">
        <v>21908462</v>
      </c>
      <c r="B486" s="350" t="s">
        <v>884</v>
      </c>
      <c r="C486" s="351" t="s">
        <v>760</v>
      </c>
      <c r="D486" s="352" t="s">
        <v>1570</v>
      </c>
      <c r="E486" s="354"/>
      <c r="F486" s="354"/>
      <c r="G486" s="354"/>
      <c r="H486" s="354"/>
    </row>
    <row r="487" spans="1:8" hidden="1" x14ac:dyDescent="0.2">
      <c r="A487" s="346">
        <v>21509470</v>
      </c>
      <c r="B487" s="350" t="s">
        <v>885</v>
      </c>
      <c r="C487" s="351" t="s">
        <v>886</v>
      </c>
      <c r="D487" s="352" t="s">
        <v>1581</v>
      </c>
      <c r="E487" s="354"/>
      <c r="F487" s="354"/>
      <c r="G487" s="354"/>
      <c r="H487" s="354"/>
    </row>
    <row r="488" spans="1:8" hidden="1" x14ac:dyDescent="0.2">
      <c r="A488" s="346">
        <v>21815404</v>
      </c>
      <c r="B488" s="350" t="s">
        <v>294</v>
      </c>
      <c r="C488" s="351" t="s">
        <v>295</v>
      </c>
      <c r="D488" s="352" t="s">
        <v>1551</v>
      </c>
      <c r="E488" s="354"/>
      <c r="F488" s="354"/>
      <c r="G488" s="354"/>
      <c r="H488" s="354"/>
    </row>
    <row r="489" spans="1:8" hidden="1" x14ac:dyDescent="0.2">
      <c r="A489" s="346">
        <v>21902040</v>
      </c>
      <c r="B489" s="350" t="s">
        <v>887</v>
      </c>
      <c r="C489" s="351" t="s">
        <v>247</v>
      </c>
      <c r="D489" s="352" t="s">
        <v>1582</v>
      </c>
      <c r="E489" s="354"/>
      <c r="F489" s="354"/>
      <c r="G489" s="354"/>
      <c r="H489" s="354"/>
    </row>
    <row r="490" spans="1:8" hidden="1" x14ac:dyDescent="0.2">
      <c r="A490" s="346">
        <v>21911663</v>
      </c>
      <c r="B490" s="350" t="s">
        <v>888</v>
      </c>
      <c r="C490" s="351" t="s">
        <v>889</v>
      </c>
      <c r="D490" s="352" t="s">
        <v>1583</v>
      </c>
      <c r="E490" s="354"/>
      <c r="F490" s="354"/>
      <c r="G490" s="354"/>
      <c r="H490" s="354"/>
    </row>
    <row r="491" spans="1:8" hidden="1" x14ac:dyDescent="0.2">
      <c r="A491" s="346">
        <v>21913024</v>
      </c>
      <c r="B491" s="350" t="s">
        <v>890</v>
      </c>
      <c r="C491" s="351" t="s">
        <v>891</v>
      </c>
      <c r="D491" s="352" t="s">
        <v>1584</v>
      </c>
      <c r="E491" s="354"/>
      <c r="F491" s="354"/>
      <c r="G491" s="354"/>
      <c r="H491" s="354"/>
    </row>
    <row r="492" spans="1:8" hidden="1" x14ac:dyDescent="0.2">
      <c r="A492" s="346">
        <v>21912735</v>
      </c>
      <c r="B492" s="350" t="s">
        <v>892</v>
      </c>
      <c r="C492" s="351" t="s">
        <v>121</v>
      </c>
      <c r="D492" s="352" t="s">
        <v>1585</v>
      </c>
      <c r="E492" s="354"/>
      <c r="F492" s="354"/>
      <c r="G492" s="354"/>
      <c r="H492" s="354"/>
    </row>
    <row r="493" spans="1:8" hidden="1" x14ac:dyDescent="0.2">
      <c r="A493" s="346">
        <v>21904477</v>
      </c>
      <c r="B493" s="350" t="s">
        <v>893</v>
      </c>
      <c r="C493" s="351" t="s">
        <v>177</v>
      </c>
      <c r="D493" s="352" t="s">
        <v>1586</v>
      </c>
      <c r="E493" s="354"/>
      <c r="F493" s="354"/>
      <c r="G493" s="354"/>
      <c r="H493" s="354"/>
    </row>
    <row r="494" spans="1:8" hidden="1" x14ac:dyDescent="0.2">
      <c r="A494" s="346">
        <v>21908792</v>
      </c>
      <c r="B494" s="350" t="s">
        <v>894</v>
      </c>
      <c r="C494" s="351" t="s">
        <v>895</v>
      </c>
      <c r="D494" s="352" t="s">
        <v>1587</v>
      </c>
      <c r="E494" s="354"/>
      <c r="F494" s="354"/>
      <c r="G494" s="354"/>
      <c r="H494" s="354"/>
    </row>
    <row r="495" spans="1:8" hidden="1" x14ac:dyDescent="0.2">
      <c r="A495" s="346">
        <v>21917877</v>
      </c>
      <c r="B495" s="350" t="s">
        <v>896</v>
      </c>
      <c r="C495" s="351" t="s">
        <v>897</v>
      </c>
      <c r="D495" s="352" t="s">
        <v>1588</v>
      </c>
      <c r="E495" s="354"/>
      <c r="F495" s="354"/>
      <c r="G495" s="354"/>
      <c r="H495" s="354"/>
    </row>
    <row r="496" spans="1:8" hidden="1" x14ac:dyDescent="0.2">
      <c r="A496" s="346">
        <v>21903046</v>
      </c>
      <c r="B496" s="350" t="s">
        <v>898</v>
      </c>
      <c r="C496" s="351" t="s">
        <v>300</v>
      </c>
      <c r="D496" s="352" t="s">
        <v>1361</v>
      </c>
      <c r="E496" s="354"/>
      <c r="F496" s="354"/>
      <c r="G496" s="354"/>
      <c r="H496" s="354"/>
    </row>
    <row r="497" spans="1:8" hidden="1" x14ac:dyDescent="0.2">
      <c r="A497" s="346">
        <v>21910751</v>
      </c>
      <c r="B497" s="350" t="s">
        <v>899</v>
      </c>
      <c r="C497" s="351" t="s">
        <v>267</v>
      </c>
      <c r="D497" s="352" t="s">
        <v>1414</v>
      </c>
      <c r="E497" s="354"/>
      <c r="F497" s="354"/>
      <c r="G497" s="354"/>
      <c r="H497" s="354"/>
    </row>
    <row r="498" spans="1:8" hidden="1" x14ac:dyDescent="0.2">
      <c r="A498" s="346">
        <v>21903252</v>
      </c>
      <c r="B498" s="350" t="s">
        <v>900</v>
      </c>
      <c r="C498" s="351" t="s">
        <v>901</v>
      </c>
      <c r="D498" s="352" t="s">
        <v>1343</v>
      </c>
      <c r="E498" s="354"/>
      <c r="F498" s="354"/>
      <c r="G498" s="354"/>
      <c r="H498" s="354"/>
    </row>
    <row r="499" spans="1:8" hidden="1" x14ac:dyDescent="0.2">
      <c r="A499" s="346">
        <v>21904544</v>
      </c>
      <c r="B499" s="350" t="s">
        <v>902</v>
      </c>
      <c r="C499" s="351" t="s">
        <v>903</v>
      </c>
      <c r="D499" s="352" t="s">
        <v>1495</v>
      </c>
      <c r="E499" s="354"/>
      <c r="F499" s="354"/>
      <c r="G499" s="354"/>
      <c r="H499" s="354"/>
    </row>
    <row r="500" spans="1:8" hidden="1" x14ac:dyDescent="0.2">
      <c r="A500" s="346">
        <v>21813961</v>
      </c>
      <c r="B500" s="350" t="s">
        <v>904</v>
      </c>
      <c r="C500" s="351" t="s">
        <v>756</v>
      </c>
      <c r="D500" s="352" t="s">
        <v>1589</v>
      </c>
      <c r="E500" s="354"/>
      <c r="F500" s="354"/>
      <c r="G500" s="354"/>
      <c r="H500" s="354"/>
    </row>
    <row r="501" spans="1:8" hidden="1" x14ac:dyDescent="0.2">
      <c r="A501" s="346">
        <v>21919915</v>
      </c>
      <c r="B501" s="350" t="s">
        <v>905</v>
      </c>
      <c r="C501" s="351" t="s">
        <v>140</v>
      </c>
      <c r="D501" s="352" t="s">
        <v>1590</v>
      </c>
      <c r="E501" s="354"/>
      <c r="F501" s="354"/>
      <c r="G501" s="354"/>
      <c r="H501" s="354"/>
    </row>
    <row r="502" spans="1:8" hidden="1" x14ac:dyDescent="0.2">
      <c r="A502" s="346">
        <v>21903686</v>
      </c>
      <c r="B502" s="350" t="s">
        <v>906</v>
      </c>
      <c r="C502" s="351" t="s">
        <v>154</v>
      </c>
      <c r="D502" s="352" t="s">
        <v>1591</v>
      </c>
      <c r="E502" s="354"/>
      <c r="F502" s="354"/>
      <c r="G502" s="354"/>
      <c r="H502" s="354"/>
    </row>
    <row r="503" spans="1:8" hidden="1" x14ac:dyDescent="0.2">
      <c r="A503" s="346">
        <v>21909221</v>
      </c>
      <c r="B503" s="350" t="s">
        <v>907</v>
      </c>
      <c r="C503" s="351" t="s">
        <v>908</v>
      </c>
      <c r="D503" s="352" t="s">
        <v>1411</v>
      </c>
      <c r="E503" s="354"/>
      <c r="F503" s="354"/>
      <c r="G503" s="354"/>
      <c r="H503" s="354"/>
    </row>
    <row r="504" spans="1:8" hidden="1" x14ac:dyDescent="0.2">
      <c r="A504" s="346">
        <v>21907237</v>
      </c>
      <c r="B504" s="350" t="s">
        <v>52</v>
      </c>
      <c r="C504" s="351" t="s">
        <v>229</v>
      </c>
      <c r="D504" s="352" t="s">
        <v>1592</v>
      </c>
      <c r="E504" s="354"/>
      <c r="F504" s="354"/>
      <c r="G504" s="354"/>
      <c r="H504" s="354"/>
    </row>
    <row r="505" spans="1:8" hidden="1" x14ac:dyDescent="0.2">
      <c r="A505" s="346">
        <v>21905904</v>
      </c>
      <c r="B505" s="350" t="s">
        <v>909</v>
      </c>
      <c r="C505" s="351" t="s">
        <v>910</v>
      </c>
      <c r="D505" s="352" t="s">
        <v>1432</v>
      </c>
      <c r="E505" s="354"/>
      <c r="F505" s="354"/>
      <c r="G505" s="354"/>
      <c r="H505" s="354"/>
    </row>
    <row r="506" spans="1:8" hidden="1" x14ac:dyDescent="0.2">
      <c r="A506" s="346">
        <v>21905110</v>
      </c>
      <c r="B506" s="350" t="s">
        <v>911</v>
      </c>
      <c r="C506" s="351" t="s">
        <v>100</v>
      </c>
      <c r="D506" s="352" t="s">
        <v>1422</v>
      </c>
      <c r="E506" s="354"/>
      <c r="F506" s="354"/>
      <c r="G506" s="354"/>
      <c r="H506" s="354"/>
    </row>
    <row r="507" spans="1:8" hidden="1" x14ac:dyDescent="0.2">
      <c r="A507" s="346">
        <v>21906320</v>
      </c>
      <c r="B507" s="350" t="s">
        <v>912</v>
      </c>
      <c r="C507" s="351" t="s">
        <v>194</v>
      </c>
      <c r="D507" s="352" t="s">
        <v>1593</v>
      </c>
      <c r="E507" s="354"/>
      <c r="F507" s="354"/>
      <c r="G507" s="354"/>
      <c r="H507" s="354"/>
    </row>
    <row r="508" spans="1:8" hidden="1" x14ac:dyDescent="0.2">
      <c r="A508" s="346">
        <v>21808734</v>
      </c>
      <c r="B508" s="350" t="s">
        <v>913</v>
      </c>
      <c r="C508" s="351" t="s">
        <v>291</v>
      </c>
      <c r="D508" s="352" t="s">
        <v>1582</v>
      </c>
      <c r="E508" s="354"/>
      <c r="F508" s="354"/>
      <c r="G508" s="354"/>
      <c r="H508" s="354"/>
    </row>
    <row r="509" spans="1:8" hidden="1" x14ac:dyDescent="0.2">
      <c r="A509" s="346">
        <v>21904048</v>
      </c>
      <c r="B509" s="350" t="s">
        <v>914</v>
      </c>
      <c r="C509" s="351" t="s">
        <v>915</v>
      </c>
      <c r="D509" s="352" t="s">
        <v>1594</v>
      </c>
      <c r="E509" s="354"/>
      <c r="F509" s="354"/>
      <c r="G509" s="354"/>
      <c r="H509" s="354"/>
    </row>
    <row r="510" spans="1:8" hidden="1" x14ac:dyDescent="0.2">
      <c r="A510" s="346">
        <v>21804952</v>
      </c>
      <c r="B510" s="350" t="s">
        <v>298</v>
      </c>
      <c r="C510" s="351" t="s">
        <v>32</v>
      </c>
      <c r="D510" s="352" t="s">
        <v>1420</v>
      </c>
      <c r="E510" s="354"/>
      <c r="F510" s="354"/>
      <c r="G510" s="354"/>
      <c r="H510" s="354"/>
    </row>
    <row r="511" spans="1:8" hidden="1" x14ac:dyDescent="0.2">
      <c r="A511" s="346">
        <v>21912170</v>
      </c>
      <c r="B511" s="350" t="s">
        <v>916</v>
      </c>
      <c r="C511" s="351" t="s">
        <v>307</v>
      </c>
      <c r="D511" s="352" t="s">
        <v>1586</v>
      </c>
      <c r="E511" s="354"/>
      <c r="F511" s="354"/>
      <c r="G511" s="354"/>
      <c r="H511" s="354"/>
    </row>
    <row r="512" spans="1:8" hidden="1" x14ac:dyDescent="0.2">
      <c r="A512" s="346">
        <v>21904863</v>
      </c>
      <c r="B512" s="350" t="s">
        <v>917</v>
      </c>
      <c r="C512" s="351" t="s">
        <v>147</v>
      </c>
      <c r="D512" s="352" t="s">
        <v>1568</v>
      </c>
      <c r="E512" s="354"/>
      <c r="F512" s="354"/>
      <c r="G512" s="354"/>
      <c r="H512" s="354"/>
    </row>
    <row r="513" spans="1:8" hidden="1" x14ac:dyDescent="0.2">
      <c r="A513" s="346">
        <v>21806775</v>
      </c>
      <c r="B513" s="350" t="s">
        <v>299</v>
      </c>
      <c r="C513" s="351" t="s">
        <v>162</v>
      </c>
      <c r="D513" s="352" t="s">
        <v>1595</v>
      </c>
      <c r="E513" s="354"/>
      <c r="F513" s="354"/>
      <c r="G513" s="354"/>
      <c r="H513" s="354"/>
    </row>
    <row r="514" spans="1:8" hidden="1" x14ac:dyDescent="0.2">
      <c r="A514" s="346">
        <v>21910456</v>
      </c>
      <c r="B514" s="350" t="s">
        <v>918</v>
      </c>
      <c r="C514" s="351" t="s">
        <v>100</v>
      </c>
      <c r="D514" s="352" t="s">
        <v>1596</v>
      </c>
      <c r="E514" s="354"/>
      <c r="F514" s="354"/>
      <c r="G514" s="354"/>
      <c r="H514" s="354"/>
    </row>
    <row r="515" spans="1:8" hidden="1" x14ac:dyDescent="0.2">
      <c r="A515" s="346">
        <v>21805843</v>
      </c>
      <c r="B515" s="350" t="s">
        <v>919</v>
      </c>
      <c r="C515" s="351" t="s">
        <v>100</v>
      </c>
      <c r="D515" s="352" t="s">
        <v>1168</v>
      </c>
      <c r="E515" s="354"/>
      <c r="F515" s="354"/>
      <c r="G515" s="354"/>
      <c r="H515" s="354"/>
    </row>
    <row r="516" spans="1:8" hidden="1" x14ac:dyDescent="0.2">
      <c r="A516" s="346">
        <v>21907239</v>
      </c>
      <c r="B516" s="350" t="s">
        <v>920</v>
      </c>
      <c r="C516" s="351" t="s">
        <v>507</v>
      </c>
      <c r="D516" s="352" t="s">
        <v>1597</v>
      </c>
      <c r="E516" s="354"/>
      <c r="F516" s="354"/>
      <c r="G516" s="354"/>
      <c r="H516" s="354"/>
    </row>
    <row r="517" spans="1:8" hidden="1" x14ac:dyDescent="0.2">
      <c r="A517" s="346">
        <v>21902815</v>
      </c>
      <c r="B517" s="350" t="s">
        <v>921</v>
      </c>
      <c r="C517" s="351" t="s">
        <v>162</v>
      </c>
      <c r="D517" s="352" t="s">
        <v>1465</v>
      </c>
      <c r="E517" s="354"/>
      <c r="F517" s="354"/>
      <c r="G517" s="354"/>
      <c r="H517" s="354"/>
    </row>
    <row r="518" spans="1:8" hidden="1" x14ac:dyDescent="0.2">
      <c r="A518" s="346">
        <v>21902576</v>
      </c>
      <c r="B518" s="350" t="s">
        <v>922</v>
      </c>
      <c r="C518" s="351" t="s">
        <v>285</v>
      </c>
      <c r="D518" s="352" t="s">
        <v>1290</v>
      </c>
      <c r="E518" s="354"/>
      <c r="F518" s="354"/>
      <c r="G518" s="354"/>
      <c r="H518" s="354"/>
    </row>
    <row r="519" spans="1:8" hidden="1" x14ac:dyDescent="0.2">
      <c r="A519" s="346">
        <v>21908075</v>
      </c>
      <c r="B519" s="350" t="s">
        <v>923</v>
      </c>
      <c r="C519" s="351" t="s">
        <v>924</v>
      </c>
      <c r="D519" s="352" t="s">
        <v>1598</v>
      </c>
      <c r="E519" s="354"/>
      <c r="F519" s="354"/>
      <c r="G519" s="354"/>
      <c r="H519" s="354"/>
    </row>
    <row r="520" spans="1:8" hidden="1" x14ac:dyDescent="0.2">
      <c r="A520" s="346">
        <v>21912772</v>
      </c>
      <c r="B520" s="350" t="s">
        <v>925</v>
      </c>
      <c r="C520" s="351" t="s">
        <v>192</v>
      </c>
      <c r="D520" s="352" t="s">
        <v>1599</v>
      </c>
      <c r="E520" s="354"/>
      <c r="F520" s="354"/>
      <c r="G520" s="354"/>
      <c r="H520" s="354"/>
    </row>
    <row r="521" spans="1:8" hidden="1" x14ac:dyDescent="0.2">
      <c r="A521" s="346">
        <v>21906739</v>
      </c>
      <c r="B521" s="350" t="s">
        <v>926</v>
      </c>
      <c r="C521" s="351" t="s">
        <v>107</v>
      </c>
      <c r="D521" s="352" t="s">
        <v>1600</v>
      </c>
      <c r="E521" s="354"/>
      <c r="F521" s="354"/>
      <c r="G521" s="354"/>
      <c r="H521" s="354"/>
    </row>
    <row r="522" spans="1:8" hidden="1" x14ac:dyDescent="0.2">
      <c r="A522" s="346">
        <v>21910725</v>
      </c>
      <c r="B522" s="350" t="s">
        <v>927</v>
      </c>
      <c r="C522" s="351" t="s">
        <v>177</v>
      </c>
      <c r="D522" s="352" t="s">
        <v>1601</v>
      </c>
      <c r="E522" s="354"/>
      <c r="F522" s="354"/>
      <c r="G522" s="354"/>
      <c r="H522" s="354"/>
    </row>
    <row r="523" spans="1:8" hidden="1" x14ac:dyDescent="0.2">
      <c r="A523" s="346">
        <v>21908570</v>
      </c>
      <c r="B523" s="350" t="s">
        <v>928</v>
      </c>
      <c r="C523" s="351" t="s">
        <v>248</v>
      </c>
      <c r="D523" s="352" t="s">
        <v>1602</v>
      </c>
      <c r="E523" s="354"/>
      <c r="F523" s="354"/>
      <c r="G523" s="354"/>
      <c r="H523" s="354"/>
    </row>
    <row r="524" spans="1:8" hidden="1" x14ac:dyDescent="0.2">
      <c r="A524" s="346">
        <v>21911417</v>
      </c>
      <c r="B524" s="350" t="s">
        <v>929</v>
      </c>
      <c r="C524" s="351" t="s">
        <v>156</v>
      </c>
      <c r="D524" s="352" t="s">
        <v>1603</v>
      </c>
      <c r="E524" s="354"/>
      <c r="F524" s="354"/>
      <c r="G524" s="354"/>
      <c r="H524" s="354"/>
    </row>
    <row r="525" spans="1:8" hidden="1" x14ac:dyDescent="0.2">
      <c r="A525" s="346">
        <v>21812346</v>
      </c>
      <c r="B525" s="350" t="s">
        <v>301</v>
      </c>
      <c r="C525" s="351" t="s">
        <v>187</v>
      </c>
      <c r="D525" s="352" t="s">
        <v>1604</v>
      </c>
      <c r="E525" s="354"/>
      <c r="F525" s="354"/>
      <c r="G525" s="354"/>
      <c r="H525" s="354"/>
    </row>
    <row r="526" spans="1:8" hidden="1" x14ac:dyDescent="0.2">
      <c r="A526" s="346">
        <v>21912748</v>
      </c>
      <c r="B526" s="350" t="s">
        <v>930</v>
      </c>
      <c r="C526" s="351" t="s">
        <v>737</v>
      </c>
      <c r="D526" s="352" t="s">
        <v>1605</v>
      </c>
      <c r="E526" s="354"/>
      <c r="F526" s="354"/>
      <c r="G526" s="354"/>
      <c r="H526" s="354"/>
    </row>
    <row r="527" spans="1:8" hidden="1" x14ac:dyDescent="0.2">
      <c r="A527" s="346">
        <v>21902128</v>
      </c>
      <c r="B527" s="350" t="s">
        <v>931</v>
      </c>
      <c r="C527" s="351" t="s">
        <v>199</v>
      </c>
      <c r="D527" s="352" t="s">
        <v>1297</v>
      </c>
      <c r="E527" s="354"/>
      <c r="F527" s="354"/>
      <c r="G527" s="354"/>
      <c r="H527" s="354"/>
    </row>
    <row r="528" spans="1:8" hidden="1" x14ac:dyDescent="0.2">
      <c r="A528" s="346">
        <v>21911853</v>
      </c>
      <c r="B528" s="350" t="s">
        <v>302</v>
      </c>
      <c r="C528" s="351" t="s">
        <v>932</v>
      </c>
      <c r="D528" s="352" t="s">
        <v>1591</v>
      </c>
      <c r="E528" s="354"/>
      <c r="F528" s="354"/>
      <c r="G528" s="354"/>
      <c r="H528" s="354"/>
    </row>
    <row r="529" spans="1:8" hidden="1" x14ac:dyDescent="0.2">
      <c r="A529" s="346">
        <v>21910480</v>
      </c>
      <c r="B529" s="350" t="s">
        <v>933</v>
      </c>
      <c r="C529" s="351" t="s">
        <v>165</v>
      </c>
      <c r="D529" s="352" t="s">
        <v>1606</v>
      </c>
      <c r="E529" s="354"/>
      <c r="F529" s="354"/>
      <c r="G529" s="354"/>
      <c r="H529" s="354"/>
    </row>
    <row r="530" spans="1:8" hidden="1" x14ac:dyDescent="0.2">
      <c r="A530" s="346">
        <v>21909938</v>
      </c>
      <c r="B530" s="350" t="s">
        <v>934</v>
      </c>
      <c r="C530" s="351" t="s">
        <v>269</v>
      </c>
      <c r="D530" s="352" t="s">
        <v>1607</v>
      </c>
      <c r="E530" s="354"/>
      <c r="F530" s="354"/>
      <c r="G530" s="354"/>
      <c r="H530" s="354"/>
    </row>
    <row r="531" spans="1:8" hidden="1" x14ac:dyDescent="0.2">
      <c r="A531" s="346">
        <v>21909612</v>
      </c>
      <c r="B531" s="350" t="s">
        <v>935</v>
      </c>
      <c r="C531" s="351" t="s">
        <v>288</v>
      </c>
      <c r="D531" s="352" t="s">
        <v>1608</v>
      </c>
      <c r="E531" s="354"/>
      <c r="F531" s="354"/>
      <c r="G531" s="354"/>
      <c r="H531" s="354"/>
    </row>
    <row r="532" spans="1:8" hidden="1" x14ac:dyDescent="0.2">
      <c r="A532" s="346">
        <v>21905202</v>
      </c>
      <c r="B532" s="350" t="s">
        <v>936</v>
      </c>
      <c r="C532" s="351" t="s">
        <v>500</v>
      </c>
      <c r="D532" s="352" t="s">
        <v>1526</v>
      </c>
      <c r="E532" s="354"/>
      <c r="F532" s="354"/>
      <c r="G532" s="354"/>
      <c r="H532" s="354"/>
    </row>
    <row r="533" spans="1:8" hidden="1" x14ac:dyDescent="0.2">
      <c r="A533" s="346">
        <v>21901931</v>
      </c>
      <c r="B533" s="350" t="s">
        <v>937</v>
      </c>
      <c r="C533" s="351" t="s">
        <v>30</v>
      </c>
      <c r="D533" s="352" t="s">
        <v>1609</v>
      </c>
      <c r="E533" s="354"/>
      <c r="F533" s="354"/>
      <c r="G533" s="354"/>
      <c r="H533" s="354"/>
    </row>
    <row r="534" spans="1:8" hidden="1" x14ac:dyDescent="0.2">
      <c r="A534" s="346">
        <v>21900697</v>
      </c>
      <c r="B534" s="350" t="s">
        <v>938</v>
      </c>
      <c r="C534" s="351" t="s">
        <v>291</v>
      </c>
      <c r="D534" s="352" t="s">
        <v>1585</v>
      </c>
      <c r="E534" s="354"/>
      <c r="F534" s="354"/>
      <c r="G534" s="354"/>
      <c r="H534" s="354"/>
    </row>
    <row r="535" spans="1:8" hidden="1" x14ac:dyDescent="0.2">
      <c r="A535" s="346">
        <v>21908622</v>
      </c>
      <c r="B535" s="350" t="s">
        <v>939</v>
      </c>
      <c r="C535" s="351" t="s">
        <v>940</v>
      </c>
      <c r="D535" s="352" t="s">
        <v>1610</v>
      </c>
      <c r="E535" s="354"/>
      <c r="F535" s="354"/>
      <c r="G535" s="354"/>
      <c r="H535" s="354"/>
    </row>
    <row r="536" spans="1:8" hidden="1" x14ac:dyDescent="0.2">
      <c r="A536" s="346">
        <v>21913651</v>
      </c>
      <c r="B536" s="350" t="s">
        <v>41</v>
      </c>
      <c r="C536" s="351" t="s">
        <v>165</v>
      </c>
      <c r="D536" s="352" t="s">
        <v>1611</v>
      </c>
      <c r="E536" s="354"/>
      <c r="F536" s="354"/>
      <c r="G536" s="354"/>
      <c r="H536" s="354"/>
    </row>
    <row r="537" spans="1:8" hidden="1" x14ac:dyDescent="0.2">
      <c r="A537" s="346">
        <v>21717031</v>
      </c>
      <c r="B537" s="350" t="s">
        <v>41</v>
      </c>
      <c r="C537" s="351" t="s">
        <v>303</v>
      </c>
      <c r="D537" s="352" t="s">
        <v>1612</v>
      </c>
      <c r="E537" s="354"/>
      <c r="F537" s="354"/>
      <c r="G537" s="354"/>
      <c r="H537" s="354"/>
    </row>
    <row r="538" spans="1:8" hidden="1" x14ac:dyDescent="0.2">
      <c r="A538" s="346">
        <v>21904158</v>
      </c>
      <c r="B538" s="350" t="s">
        <v>41</v>
      </c>
      <c r="C538" s="351" t="s">
        <v>213</v>
      </c>
      <c r="D538" s="352" t="s">
        <v>1447</v>
      </c>
      <c r="E538" s="354"/>
      <c r="F538" s="354"/>
      <c r="G538" s="354"/>
      <c r="H538" s="354"/>
    </row>
    <row r="539" spans="1:8" hidden="1" x14ac:dyDescent="0.2">
      <c r="A539" s="346">
        <v>21909459</v>
      </c>
      <c r="B539" s="350" t="s">
        <v>41</v>
      </c>
      <c r="C539" s="351" t="s">
        <v>210</v>
      </c>
      <c r="D539" s="352" t="s">
        <v>1613</v>
      </c>
      <c r="E539" s="354"/>
      <c r="F539" s="354"/>
      <c r="G539" s="354"/>
      <c r="H539" s="354"/>
    </row>
    <row r="540" spans="1:8" hidden="1" x14ac:dyDescent="0.2">
      <c r="A540" s="346">
        <v>21907614</v>
      </c>
      <c r="B540" s="350" t="s">
        <v>41</v>
      </c>
      <c r="C540" s="351" t="s">
        <v>798</v>
      </c>
      <c r="D540" s="352" t="s">
        <v>1614</v>
      </c>
      <c r="E540" s="354"/>
      <c r="F540" s="354"/>
      <c r="G540" s="354"/>
      <c r="H540" s="354"/>
    </row>
    <row r="541" spans="1:8" hidden="1" x14ac:dyDescent="0.2">
      <c r="A541" s="346">
        <v>21910338</v>
      </c>
      <c r="B541" s="350" t="s">
        <v>42</v>
      </c>
      <c r="C541" s="351" t="s">
        <v>98</v>
      </c>
      <c r="D541" s="352" t="s">
        <v>1615</v>
      </c>
      <c r="E541" s="354"/>
      <c r="F541" s="354"/>
      <c r="G541" s="354"/>
      <c r="H541" s="354"/>
    </row>
    <row r="542" spans="1:8" hidden="1" x14ac:dyDescent="0.2">
      <c r="A542" s="346">
        <v>21908179</v>
      </c>
      <c r="B542" s="350" t="s">
        <v>941</v>
      </c>
      <c r="C542" s="351" t="s">
        <v>148</v>
      </c>
      <c r="D542" s="352" t="s">
        <v>1616</v>
      </c>
      <c r="E542" s="354"/>
      <c r="F542" s="354"/>
      <c r="G542" s="354"/>
      <c r="H542" s="354"/>
    </row>
    <row r="543" spans="1:8" hidden="1" x14ac:dyDescent="0.2">
      <c r="A543" s="346">
        <v>21909693</v>
      </c>
      <c r="B543" s="350" t="s">
        <v>53</v>
      </c>
      <c r="C543" s="351" t="s">
        <v>98</v>
      </c>
      <c r="D543" s="352" t="s">
        <v>1432</v>
      </c>
      <c r="E543" s="354"/>
      <c r="F543" s="354"/>
      <c r="G543" s="354"/>
      <c r="H543" s="354"/>
    </row>
    <row r="544" spans="1:8" x14ac:dyDescent="0.2">
      <c r="A544" s="346">
        <v>21803522</v>
      </c>
      <c r="B544" s="350" t="s">
        <v>53</v>
      </c>
      <c r="C544" s="351" t="s">
        <v>208</v>
      </c>
      <c r="D544" s="352" t="s">
        <v>1617</v>
      </c>
      <c r="E544" s="355" t="s">
        <v>1198</v>
      </c>
      <c r="F544" s="355"/>
      <c r="G544" s="354"/>
      <c r="H544" s="354"/>
    </row>
    <row r="545" spans="1:8" hidden="1" x14ac:dyDescent="0.2">
      <c r="A545" s="346">
        <v>21912757</v>
      </c>
      <c r="B545" s="350" t="s">
        <v>942</v>
      </c>
      <c r="C545" s="351" t="s">
        <v>943</v>
      </c>
      <c r="D545" s="352" t="s">
        <v>1618</v>
      </c>
      <c r="E545" s="354"/>
      <c r="F545" s="354"/>
      <c r="G545" s="354"/>
      <c r="H545" s="354"/>
    </row>
    <row r="546" spans="1:8" hidden="1" x14ac:dyDescent="0.2">
      <c r="A546" s="346">
        <v>21907511</v>
      </c>
      <c r="B546" s="350" t="s">
        <v>305</v>
      </c>
      <c r="C546" s="351" t="s">
        <v>364</v>
      </c>
      <c r="D546" s="352" t="s">
        <v>1619</v>
      </c>
      <c r="E546" s="354"/>
      <c r="F546" s="354"/>
      <c r="G546" s="354"/>
      <c r="H546" s="354"/>
    </row>
    <row r="547" spans="1:8" hidden="1" x14ac:dyDescent="0.2">
      <c r="A547" s="346">
        <v>21905248</v>
      </c>
      <c r="B547" s="350" t="s">
        <v>944</v>
      </c>
      <c r="C547" s="351" t="s">
        <v>153</v>
      </c>
      <c r="D547" s="352" t="s">
        <v>1432</v>
      </c>
      <c r="E547" s="354"/>
      <c r="F547" s="354"/>
      <c r="G547" s="354"/>
      <c r="H547" s="354"/>
    </row>
    <row r="548" spans="1:8" hidden="1" x14ac:dyDescent="0.2">
      <c r="A548" s="346">
        <v>21909323</v>
      </c>
      <c r="B548" s="350" t="s">
        <v>945</v>
      </c>
      <c r="C548" s="351" t="s">
        <v>30</v>
      </c>
      <c r="D548" s="352" t="s">
        <v>1620</v>
      </c>
      <c r="E548" s="354"/>
      <c r="F548" s="354"/>
      <c r="G548" s="354"/>
      <c r="H548" s="354"/>
    </row>
    <row r="549" spans="1:8" hidden="1" x14ac:dyDescent="0.2">
      <c r="A549" s="346">
        <v>21903102</v>
      </c>
      <c r="B549" s="350" t="s">
        <v>946</v>
      </c>
      <c r="C549" s="351" t="s">
        <v>473</v>
      </c>
      <c r="D549" s="352" t="s">
        <v>1192</v>
      </c>
      <c r="E549" s="354"/>
      <c r="F549" s="354"/>
      <c r="G549" s="354"/>
      <c r="H549" s="354"/>
    </row>
    <row r="550" spans="1:8" hidden="1" x14ac:dyDescent="0.2">
      <c r="A550" s="346">
        <v>21902583</v>
      </c>
      <c r="B550" s="350" t="s">
        <v>947</v>
      </c>
      <c r="C550" s="351" t="s">
        <v>32</v>
      </c>
      <c r="D550" s="352" t="s">
        <v>1320</v>
      </c>
      <c r="E550" s="354"/>
      <c r="F550" s="354"/>
      <c r="G550" s="354"/>
      <c r="H550" s="354"/>
    </row>
    <row r="551" spans="1:8" hidden="1" x14ac:dyDescent="0.2">
      <c r="A551" s="346">
        <v>21906369</v>
      </c>
      <c r="B551" s="350" t="s">
        <v>948</v>
      </c>
      <c r="C551" s="351" t="s">
        <v>949</v>
      </c>
      <c r="D551" s="352" t="s">
        <v>1201</v>
      </c>
      <c r="E551" s="354"/>
      <c r="F551" s="354"/>
      <c r="G551" s="354"/>
      <c r="H551" s="354"/>
    </row>
    <row r="552" spans="1:8" x14ac:dyDescent="0.2">
      <c r="A552" s="346">
        <v>21815464</v>
      </c>
      <c r="B552" s="350" t="s">
        <v>1621</v>
      </c>
      <c r="C552" s="351" t="s">
        <v>1622</v>
      </c>
      <c r="D552" s="352" t="s">
        <v>1623</v>
      </c>
      <c r="E552" s="355" t="s">
        <v>1198</v>
      </c>
      <c r="F552" s="355"/>
      <c r="G552" s="354"/>
      <c r="H552" s="354"/>
    </row>
    <row r="553" spans="1:8" hidden="1" x14ac:dyDescent="0.2">
      <c r="A553" s="346">
        <v>21915770</v>
      </c>
      <c r="B553" s="350" t="s">
        <v>950</v>
      </c>
      <c r="C553" s="351" t="s">
        <v>156</v>
      </c>
      <c r="D553" s="352" t="s">
        <v>1624</v>
      </c>
      <c r="E553" s="354"/>
      <c r="F553" s="354"/>
      <c r="G553" s="354"/>
      <c r="H553" s="354"/>
    </row>
    <row r="554" spans="1:8" hidden="1" x14ac:dyDescent="0.2">
      <c r="A554" s="346">
        <v>21910710</v>
      </c>
      <c r="B554" s="350" t="s">
        <v>951</v>
      </c>
      <c r="C554" s="351" t="s">
        <v>163</v>
      </c>
      <c r="D554" s="352" t="s">
        <v>1449</v>
      </c>
      <c r="E554" s="354"/>
      <c r="F554" s="354"/>
      <c r="G554" s="354"/>
      <c r="H554" s="354"/>
    </row>
    <row r="555" spans="1:8" hidden="1" x14ac:dyDescent="0.2">
      <c r="A555" s="346">
        <v>21905890</v>
      </c>
      <c r="B555" s="350" t="s">
        <v>952</v>
      </c>
      <c r="C555" s="351" t="s">
        <v>156</v>
      </c>
      <c r="D555" s="352" t="s">
        <v>1625</v>
      </c>
      <c r="E555" s="354"/>
      <c r="F555" s="354"/>
      <c r="G555" s="354"/>
      <c r="H555" s="354"/>
    </row>
    <row r="556" spans="1:8" hidden="1" x14ac:dyDescent="0.2">
      <c r="A556" s="346">
        <v>21916700</v>
      </c>
      <c r="B556" s="350" t="s">
        <v>306</v>
      </c>
      <c r="C556" s="351" t="s">
        <v>953</v>
      </c>
      <c r="D556" s="352" t="s">
        <v>1531</v>
      </c>
      <c r="E556" s="354"/>
      <c r="F556" s="354"/>
      <c r="G556" s="354"/>
      <c r="H556" s="354"/>
    </row>
    <row r="557" spans="1:8" hidden="1" x14ac:dyDescent="0.2">
      <c r="A557" s="346">
        <v>21700564</v>
      </c>
      <c r="B557" s="350" t="s">
        <v>54</v>
      </c>
      <c r="C557" s="351" t="s">
        <v>103</v>
      </c>
      <c r="D557" s="352" t="s">
        <v>1626</v>
      </c>
      <c r="E557" s="354"/>
      <c r="F557" s="354"/>
      <c r="G557" s="354"/>
      <c r="H557" s="354"/>
    </row>
    <row r="558" spans="1:8" hidden="1" x14ac:dyDescent="0.2">
      <c r="A558" s="346">
        <v>21916286</v>
      </c>
      <c r="B558" s="350" t="s">
        <v>954</v>
      </c>
      <c r="C558" s="351" t="s">
        <v>955</v>
      </c>
      <c r="D558" s="352" t="s">
        <v>1627</v>
      </c>
      <c r="E558" s="354"/>
      <c r="F558" s="354"/>
      <c r="G558" s="354"/>
      <c r="H558" s="354"/>
    </row>
    <row r="559" spans="1:8" hidden="1" x14ac:dyDescent="0.2">
      <c r="A559" s="346">
        <v>21813516</v>
      </c>
      <c r="B559" s="350" t="s">
        <v>308</v>
      </c>
      <c r="C559" s="351" t="s">
        <v>309</v>
      </c>
      <c r="D559" s="352" t="s">
        <v>1628</v>
      </c>
      <c r="E559" s="354"/>
      <c r="F559" s="354"/>
      <c r="G559" s="354"/>
      <c r="H559" s="354"/>
    </row>
    <row r="560" spans="1:8" hidden="1" x14ac:dyDescent="0.2">
      <c r="A560" s="346">
        <v>21909345</v>
      </c>
      <c r="B560" s="350" t="s">
        <v>956</v>
      </c>
      <c r="C560" s="351" t="s">
        <v>957</v>
      </c>
      <c r="D560" s="352" t="s">
        <v>1629</v>
      </c>
      <c r="E560" s="354"/>
      <c r="F560" s="354"/>
      <c r="G560" s="354"/>
      <c r="H560" s="354"/>
    </row>
    <row r="561" spans="1:8" hidden="1" x14ac:dyDescent="0.2">
      <c r="A561" s="346">
        <v>21908948</v>
      </c>
      <c r="B561" s="350" t="s">
        <v>958</v>
      </c>
      <c r="C561" s="351" t="s">
        <v>697</v>
      </c>
      <c r="D561" s="352" t="s">
        <v>1630</v>
      </c>
      <c r="E561" s="354"/>
      <c r="F561" s="354"/>
      <c r="G561" s="354"/>
      <c r="H561" s="354"/>
    </row>
    <row r="562" spans="1:8" hidden="1" x14ac:dyDescent="0.2">
      <c r="A562" s="346">
        <v>21604034</v>
      </c>
      <c r="B562" s="350" t="s">
        <v>959</v>
      </c>
      <c r="C562" s="351" t="s">
        <v>142</v>
      </c>
      <c r="D562" s="352" t="s">
        <v>1631</v>
      </c>
      <c r="E562" s="354"/>
      <c r="F562" s="354"/>
      <c r="G562" s="354"/>
      <c r="H562" s="354"/>
    </row>
    <row r="563" spans="1:8" hidden="1" x14ac:dyDescent="0.2">
      <c r="A563" s="346">
        <v>21912440</v>
      </c>
      <c r="B563" s="350" t="s">
        <v>960</v>
      </c>
      <c r="C563" s="351" t="s">
        <v>961</v>
      </c>
      <c r="D563" s="352" t="s">
        <v>1632</v>
      </c>
      <c r="E563" s="354"/>
      <c r="F563" s="354"/>
      <c r="G563" s="354"/>
      <c r="H563" s="354"/>
    </row>
    <row r="564" spans="1:8" hidden="1" x14ac:dyDescent="0.2">
      <c r="A564" s="346">
        <v>21901789</v>
      </c>
      <c r="B564" s="350" t="s">
        <v>962</v>
      </c>
      <c r="C564" s="351" t="s">
        <v>120</v>
      </c>
      <c r="D564" s="352" t="s">
        <v>1327</v>
      </c>
      <c r="E564" s="354"/>
      <c r="F564" s="354"/>
      <c r="G564" s="354"/>
      <c r="H564" s="354"/>
    </row>
    <row r="565" spans="1:8" hidden="1" x14ac:dyDescent="0.2">
      <c r="A565" s="346">
        <v>21904002</v>
      </c>
      <c r="B565" s="350" t="s">
        <v>963</v>
      </c>
      <c r="C565" s="351" t="s">
        <v>180</v>
      </c>
      <c r="D565" s="352" t="s">
        <v>1633</v>
      </c>
      <c r="E565" s="354"/>
      <c r="F565" s="354"/>
      <c r="G565" s="354"/>
      <c r="H565" s="354"/>
    </row>
    <row r="566" spans="1:8" hidden="1" x14ac:dyDescent="0.2">
      <c r="A566" s="346">
        <v>21912971</v>
      </c>
      <c r="B566" s="350" t="s">
        <v>964</v>
      </c>
      <c r="C566" s="351" t="s">
        <v>163</v>
      </c>
      <c r="D566" s="352" t="s">
        <v>1190</v>
      </c>
      <c r="E566" s="354"/>
      <c r="F566" s="354"/>
      <c r="G566" s="354"/>
      <c r="H566" s="354"/>
    </row>
    <row r="567" spans="1:8" hidden="1" x14ac:dyDescent="0.2">
      <c r="A567" s="346">
        <v>21907847</v>
      </c>
      <c r="B567" s="350" t="s">
        <v>965</v>
      </c>
      <c r="C567" s="351" t="s">
        <v>232</v>
      </c>
      <c r="D567" s="352" t="s">
        <v>1461</v>
      </c>
      <c r="E567" s="354"/>
      <c r="F567" s="354"/>
      <c r="G567" s="354"/>
      <c r="H567" s="354"/>
    </row>
    <row r="568" spans="1:8" hidden="1" x14ac:dyDescent="0.2">
      <c r="A568" s="346">
        <v>21900628</v>
      </c>
      <c r="B568" s="350" t="s">
        <v>965</v>
      </c>
      <c r="C568" s="351" t="s">
        <v>168</v>
      </c>
      <c r="D568" s="352" t="s">
        <v>1606</v>
      </c>
      <c r="E568" s="354"/>
      <c r="F568" s="354"/>
      <c r="G568" s="354"/>
      <c r="H568" s="354"/>
    </row>
    <row r="569" spans="1:8" hidden="1" x14ac:dyDescent="0.2">
      <c r="A569" s="346">
        <v>21812029</v>
      </c>
      <c r="B569" s="350" t="s">
        <v>313</v>
      </c>
      <c r="C569" s="351" t="s">
        <v>201</v>
      </c>
      <c r="D569" s="352" t="s">
        <v>1634</v>
      </c>
      <c r="E569" s="354"/>
      <c r="F569" s="354"/>
      <c r="G569" s="354"/>
      <c r="H569" s="354"/>
    </row>
    <row r="570" spans="1:8" hidden="1" x14ac:dyDescent="0.2">
      <c r="A570" s="346">
        <v>21803419</v>
      </c>
      <c r="B570" s="350" t="s">
        <v>314</v>
      </c>
      <c r="C570" s="351" t="s">
        <v>315</v>
      </c>
      <c r="D570" s="352" t="s">
        <v>1285</v>
      </c>
      <c r="E570" s="354"/>
      <c r="F570" s="354"/>
      <c r="G570" s="354"/>
      <c r="H570" s="354"/>
    </row>
    <row r="571" spans="1:8" hidden="1" x14ac:dyDescent="0.2">
      <c r="A571" s="346">
        <v>21813637</v>
      </c>
      <c r="B571" s="350" t="s">
        <v>966</v>
      </c>
      <c r="C571" s="351" t="s">
        <v>200</v>
      </c>
      <c r="D571" s="352" t="s">
        <v>1533</v>
      </c>
      <c r="E571" s="354"/>
      <c r="F571" s="354"/>
      <c r="G571" s="354"/>
      <c r="H571" s="354"/>
    </row>
    <row r="572" spans="1:8" hidden="1" x14ac:dyDescent="0.2">
      <c r="A572" s="346">
        <v>21911480</v>
      </c>
      <c r="B572" s="350" t="s">
        <v>967</v>
      </c>
      <c r="C572" s="351" t="s">
        <v>968</v>
      </c>
      <c r="D572" s="352" t="s">
        <v>1439</v>
      </c>
      <c r="E572" s="354"/>
      <c r="F572" s="354"/>
      <c r="G572" s="354"/>
      <c r="H572" s="354"/>
    </row>
    <row r="573" spans="1:8" hidden="1" x14ac:dyDescent="0.2">
      <c r="A573" s="346">
        <v>21805506</v>
      </c>
      <c r="B573" s="350" t="s">
        <v>316</v>
      </c>
      <c r="C573" s="351" t="s">
        <v>183</v>
      </c>
      <c r="D573" s="352" t="s">
        <v>1635</v>
      </c>
      <c r="E573" s="354"/>
      <c r="F573" s="354"/>
      <c r="G573" s="354"/>
      <c r="H573" s="354"/>
    </row>
    <row r="574" spans="1:8" hidden="1" x14ac:dyDescent="0.2">
      <c r="A574" s="346">
        <v>21917714</v>
      </c>
      <c r="B574" s="350" t="s">
        <v>969</v>
      </c>
      <c r="C574" s="351" t="s">
        <v>152</v>
      </c>
      <c r="D574" s="352" t="s">
        <v>1636</v>
      </c>
      <c r="E574" s="354"/>
      <c r="F574" s="354"/>
      <c r="G574" s="354"/>
      <c r="H574" s="354"/>
    </row>
    <row r="575" spans="1:8" hidden="1" x14ac:dyDescent="0.2">
      <c r="A575" s="346">
        <v>21913934</v>
      </c>
      <c r="B575" s="350" t="s">
        <v>970</v>
      </c>
      <c r="C575" s="351" t="s">
        <v>136</v>
      </c>
      <c r="D575" s="352" t="s">
        <v>1261</v>
      </c>
      <c r="E575" s="354"/>
      <c r="F575" s="354"/>
      <c r="G575" s="354"/>
      <c r="H575" s="354"/>
    </row>
    <row r="576" spans="1:8" hidden="1" x14ac:dyDescent="0.2">
      <c r="A576" s="346">
        <v>21904070</v>
      </c>
      <c r="B576" s="350" t="s">
        <v>971</v>
      </c>
      <c r="C576" s="351" t="s">
        <v>30</v>
      </c>
      <c r="D576" s="352" t="s">
        <v>1637</v>
      </c>
      <c r="E576" s="354"/>
      <c r="F576" s="354"/>
      <c r="G576" s="354"/>
      <c r="H576" s="354"/>
    </row>
    <row r="577" spans="1:8" hidden="1" x14ac:dyDescent="0.2">
      <c r="A577" s="346">
        <v>21915551</v>
      </c>
      <c r="B577" s="350" t="s">
        <v>972</v>
      </c>
      <c r="C577" s="351" t="s">
        <v>189</v>
      </c>
      <c r="D577" s="352" t="s">
        <v>1638</v>
      </c>
      <c r="E577" s="354"/>
      <c r="F577" s="354"/>
      <c r="G577" s="354"/>
      <c r="H577" s="354"/>
    </row>
    <row r="578" spans="1:8" hidden="1" x14ac:dyDescent="0.2">
      <c r="A578" s="346">
        <v>21910806</v>
      </c>
      <c r="B578" s="350" t="s">
        <v>973</v>
      </c>
      <c r="C578" s="351" t="s">
        <v>974</v>
      </c>
      <c r="D578" s="352" t="s">
        <v>1639</v>
      </c>
      <c r="E578" s="354"/>
      <c r="F578" s="354"/>
      <c r="G578" s="354"/>
      <c r="H578" s="354"/>
    </row>
    <row r="579" spans="1:8" hidden="1" x14ac:dyDescent="0.2">
      <c r="A579" s="346">
        <v>21803548</v>
      </c>
      <c r="B579" s="350" t="s">
        <v>130</v>
      </c>
      <c r="C579" s="351" t="s">
        <v>184</v>
      </c>
      <c r="D579" s="352" t="s">
        <v>1332</v>
      </c>
      <c r="E579" s="354"/>
      <c r="F579" s="354"/>
      <c r="G579" s="354"/>
      <c r="H579" s="354"/>
    </row>
    <row r="580" spans="1:8" hidden="1" x14ac:dyDescent="0.2">
      <c r="A580" s="346">
        <v>21914750</v>
      </c>
      <c r="B580" s="350" t="s">
        <v>976</v>
      </c>
      <c r="C580" s="351" t="s">
        <v>164</v>
      </c>
      <c r="D580" s="352" t="s">
        <v>1640</v>
      </c>
      <c r="E580" s="354"/>
      <c r="F580" s="354"/>
      <c r="G580" s="354"/>
      <c r="H580" s="354"/>
    </row>
    <row r="581" spans="1:8" hidden="1" x14ac:dyDescent="0.2">
      <c r="A581" s="346">
        <v>21717185</v>
      </c>
      <c r="B581" s="350" t="s">
        <v>55</v>
      </c>
      <c r="C581" s="351" t="s">
        <v>125</v>
      </c>
      <c r="D581" s="352" t="s">
        <v>1641</v>
      </c>
      <c r="E581" s="354"/>
      <c r="F581" s="354"/>
      <c r="G581" s="354"/>
      <c r="H581" s="354"/>
    </row>
    <row r="582" spans="1:8" hidden="1" x14ac:dyDescent="0.2">
      <c r="A582" s="346">
        <v>21908157</v>
      </c>
      <c r="B582" s="350" t="s">
        <v>977</v>
      </c>
      <c r="C582" s="351" t="s">
        <v>746</v>
      </c>
      <c r="D582" s="352" t="s">
        <v>1542</v>
      </c>
      <c r="E582" s="354"/>
      <c r="F582" s="354"/>
      <c r="G582" s="354"/>
      <c r="H582" s="354"/>
    </row>
    <row r="583" spans="1:8" hidden="1" x14ac:dyDescent="0.2">
      <c r="A583" s="346">
        <v>21810952</v>
      </c>
      <c r="B583" s="350" t="s">
        <v>978</v>
      </c>
      <c r="C583" s="351" t="s">
        <v>979</v>
      </c>
      <c r="D583" s="352" t="s">
        <v>1642</v>
      </c>
      <c r="E583" s="354"/>
      <c r="F583" s="354"/>
      <c r="G583" s="354"/>
      <c r="H583" s="354"/>
    </row>
    <row r="584" spans="1:8" hidden="1" x14ac:dyDescent="0.2">
      <c r="A584" s="346">
        <v>21907954</v>
      </c>
      <c r="B584" s="350" t="s">
        <v>980</v>
      </c>
      <c r="C584" s="351" t="s">
        <v>269</v>
      </c>
      <c r="D584" s="352" t="s">
        <v>1412</v>
      </c>
      <c r="E584" s="354"/>
      <c r="F584" s="354"/>
      <c r="G584" s="354"/>
      <c r="H584" s="354"/>
    </row>
    <row r="585" spans="1:8" hidden="1" x14ac:dyDescent="0.2">
      <c r="A585" s="346">
        <v>21905457</v>
      </c>
      <c r="B585" s="350" t="s">
        <v>981</v>
      </c>
      <c r="C585" s="351" t="s">
        <v>288</v>
      </c>
      <c r="D585" s="352" t="s">
        <v>1191</v>
      </c>
      <c r="E585" s="354"/>
      <c r="F585" s="354"/>
      <c r="G585" s="354"/>
      <c r="H585" s="354"/>
    </row>
    <row r="586" spans="1:8" hidden="1" x14ac:dyDescent="0.2">
      <c r="A586" s="346">
        <v>21905742</v>
      </c>
      <c r="B586" s="350" t="s">
        <v>982</v>
      </c>
      <c r="C586" s="351" t="s">
        <v>983</v>
      </c>
      <c r="D586" s="352" t="s">
        <v>1365</v>
      </c>
      <c r="E586" s="354"/>
      <c r="F586" s="354"/>
      <c r="G586" s="354"/>
      <c r="H586" s="354"/>
    </row>
    <row r="587" spans="1:8" hidden="1" x14ac:dyDescent="0.2">
      <c r="A587" s="346">
        <v>21907926</v>
      </c>
      <c r="B587" s="350" t="s">
        <v>984</v>
      </c>
      <c r="C587" s="351" t="s">
        <v>143</v>
      </c>
      <c r="D587" s="352" t="s">
        <v>1326</v>
      </c>
      <c r="E587" s="354"/>
      <c r="F587" s="354"/>
      <c r="G587" s="354"/>
      <c r="H587" s="354"/>
    </row>
    <row r="588" spans="1:8" hidden="1" x14ac:dyDescent="0.2">
      <c r="A588" s="346">
        <v>21903347</v>
      </c>
      <c r="B588" s="350" t="s">
        <v>317</v>
      </c>
      <c r="C588" s="351" t="s">
        <v>132</v>
      </c>
      <c r="D588" s="352" t="s">
        <v>1207</v>
      </c>
      <c r="E588" s="354"/>
      <c r="F588" s="354"/>
      <c r="G588" s="354"/>
      <c r="H588" s="354"/>
    </row>
    <row r="589" spans="1:8" hidden="1" x14ac:dyDescent="0.2">
      <c r="A589" s="346">
        <v>21909263</v>
      </c>
      <c r="B589" s="350" t="s">
        <v>985</v>
      </c>
      <c r="C589" s="351" t="s">
        <v>986</v>
      </c>
      <c r="D589" s="352" t="s">
        <v>1643</v>
      </c>
      <c r="E589" s="354"/>
      <c r="F589" s="354"/>
      <c r="G589" s="354"/>
      <c r="H589" s="354"/>
    </row>
    <row r="590" spans="1:8" hidden="1" x14ac:dyDescent="0.2">
      <c r="A590" s="346">
        <v>21905247</v>
      </c>
      <c r="B590" s="350" t="s">
        <v>987</v>
      </c>
      <c r="C590" s="351" t="s">
        <v>988</v>
      </c>
      <c r="D590" s="352" t="s">
        <v>1644</v>
      </c>
      <c r="E590" s="354"/>
      <c r="F590" s="354"/>
      <c r="G590" s="354"/>
      <c r="H590" s="354"/>
    </row>
    <row r="591" spans="1:8" x14ac:dyDescent="0.2">
      <c r="A591" s="346">
        <v>21815924</v>
      </c>
      <c r="B591" s="350" t="s">
        <v>1645</v>
      </c>
      <c r="C591" s="351" t="s">
        <v>100</v>
      </c>
      <c r="D591" s="352" t="s">
        <v>1282</v>
      </c>
      <c r="E591" s="355" t="s">
        <v>1198</v>
      </c>
      <c r="F591" s="355"/>
      <c r="G591" s="354"/>
      <c r="H591" s="354"/>
    </row>
    <row r="592" spans="1:8" hidden="1" x14ac:dyDescent="0.2">
      <c r="A592" s="346">
        <v>21903877</v>
      </c>
      <c r="B592" s="350" t="s">
        <v>989</v>
      </c>
      <c r="C592" s="351" t="s">
        <v>114</v>
      </c>
      <c r="D592" s="352" t="s">
        <v>1646</v>
      </c>
      <c r="E592" s="354"/>
      <c r="F592" s="354"/>
      <c r="G592" s="354"/>
      <c r="H592" s="354"/>
    </row>
    <row r="593" spans="1:8" hidden="1" x14ac:dyDescent="0.2">
      <c r="A593" s="346">
        <v>21817253</v>
      </c>
      <c r="B593" s="350" t="s">
        <v>320</v>
      </c>
      <c r="C593" s="351" t="s">
        <v>229</v>
      </c>
      <c r="D593" s="352" t="s">
        <v>1647</v>
      </c>
      <c r="E593" s="354"/>
      <c r="F593" s="354"/>
      <c r="G593" s="354"/>
      <c r="H593" s="354"/>
    </row>
    <row r="594" spans="1:8" hidden="1" x14ac:dyDescent="0.2">
      <c r="A594" s="346">
        <v>21705758</v>
      </c>
      <c r="B594" s="350" t="s">
        <v>33</v>
      </c>
      <c r="C594" s="351" t="s">
        <v>280</v>
      </c>
      <c r="D594" s="352" t="s">
        <v>1648</v>
      </c>
      <c r="E594" s="354"/>
      <c r="F594" s="354"/>
      <c r="G594" s="354"/>
      <c r="H594" s="354"/>
    </row>
    <row r="595" spans="1:8" hidden="1" x14ac:dyDescent="0.2">
      <c r="A595" s="346">
        <v>21802210</v>
      </c>
      <c r="B595" s="350" t="s">
        <v>990</v>
      </c>
      <c r="C595" s="351" t="s">
        <v>507</v>
      </c>
      <c r="D595" s="352" t="s">
        <v>1649</v>
      </c>
      <c r="E595" s="354"/>
      <c r="F595" s="354"/>
      <c r="G595" s="354"/>
      <c r="H595" s="354"/>
    </row>
    <row r="596" spans="1:8" hidden="1" x14ac:dyDescent="0.2">
      <c r="A596" s="346">
        <v>21903150</v>
      </c>
      <c r="B596" s="350" t="s">
        <v>991</v>
      </c>
      <c r="C596" s="351" t="s">
        <v>114</v>
      </c>
      <c r="D596" s="352" t="s">
        <v>1290</v>
      </c>
      <c r="E596" s="354"/>
      <c r="F596" s="354"/>
      <c r="G596" s="354"/>
      <c r="H596" s="354"/>
    </row>
    <row r="597" spans="1:8" hidden="1" x14ac:dyDescent="0.2">
      <c r="A597" s="346">
        <v>21907904</v>
      </c>
      <c r="B597" s="350" t="s">
        <v>992</v>
      </c>
      <c r="C597" s="351" t="s">
        <v>124</v>
      </c>
      <c r="D597" s="352" t="s">
        <v>1650</v>
      </c>
      <c r="E597" s="354"/>
      <c r="F597" s="354"/>
      <c r="G597" s="354"/>
      <c r="H597" s="354"/>
    </row>
    <row r="598" spans="1:8" hidden="1" x14ac:dyDescent="0.2">
      <c r="A598" s="346">
        <v>21905647</v>
      </c>
      <c r="B598" s="350" t="s">
        <v>993</v>
      </c>
      <c r="C598" s="351" t="s">
        <v>120</v>
      </c>
      <c r="D598" s="352" t="s">
        <v>1174</v>
      </c>
      <c r="E598" s="354"/>
      <c r="F598" s="354"/>
      <c r="G598" s="354"/>
      <c r="H598" s="354"/>
    </row>
    <row r="599" spans="1:8" hidden="1" x14ac:dyDescent="0.2">
      <c r="A599" s="346">
        <v>21901020</v>
      </c>
      <c r="B599" s="350" t="s">
        <v>995</v>
      </c>
      <c r="C599" s="351" t="s">
        <v>32</v>
      </c>
      <c r="D599" s="352" t="s">
        <v>1651</v>
      </c>
      <c r="E599" s="354"/>
      <c r="F599" s="354"/>
      <c r="G599" s="354"/>
      <c r="H599" s="354"/>
    </row>
    <row r="600" spans="1:8" hidden="1" x14ac:dyDescent="0.2">
      <c r="A600" s="346">
        <v>21901515</v>
      </c>
      <c r="B600" s="350" t="s">
        <v>996</v>
      </c>
      <c r="C600" s="351" t="s">
        <v>285</v>
      </c>
      <c r="D600" s="352" t="s">
        <v>1439</v>
      </c>
      <c r="E600" s="354"/>
      <c r="F600" s="354"/>
      <c r="G600" s="354"/>
      <c r="H600" s="354"/>
    </row>
    <row r="601" spans="1:8" hidden="1" x14ac:dyDescent="0.2">
      <c r="A601" s="346">
        <v>21903464</v>
      </c>
      <c r="B601" s="350" t="s">
        <v>994</v>
      </c>
      <c r="C601" s="351" t="s">
        <v>264</v>
      </c>
      <c r="D601" s="352" t="s">
        <v>1652</v>
      </c>
      <c r="E601" s="354"/>
      <c r="F601" s="354"/>
      <c r="G601" s="354"/>
      <c r="H601" s="354"/>
    </row>
    <row r="602" spans="1:8" hidden="1" x14ac:dyDescent="0.2">
      <c r="A602" s="346">
        <v>21905124</v>
      </c>
      <c r="B602" s="350" t="s">
        <v>998</v>
      </c>
      <c r="C602" s="351" t="s">
        <v>175</v>
      </c>
      <c r="D602" s="352" t="s">
        <v>1447</v>
      </c>
      <c r="E602" s="354"/>
      <c r="F602" s="354"/>
      <c r="G602" s="354"/>
      <c r="H602" s="354"/>
    </row>
    <row r="603" spans="1:8" hidden="1" x14ac:dyDescent="0.2">
      <c r="A603" s="346">
        <v>21909342</v>
      </c>
      <c r="B603" s="350" t="s">
        <v>999</v>
      </c>
      <c r="C603" s="351" t="s">
        <v>113</v>
      </c>
      <c r="D603" s="352" t="s">
        <v>1653</v>
      </c>
      <c r="E603" s="354"/>
      <c r="F603" s="354"/>
      <c r="G603" s="354"/>
      <c r="H603" s="354"/>
    </row>
    <row r="604" spans="1:8" hidden="1" x14ac:dyDescent="0.2">
      <c r="A604" s="346">
        <v>21804448</v>
      </c>
      <c r="B604" s="350" t="s">
        <v>321</v>
      </c>
      <c r="C604" s="351" t="s">
        <v>131</v>
      </c>
      <c r="D604" s="352" t="s">
        <v>1654</v>
      </c>
      <c r="E604" s="354"/>
      <c r="F604" s="354"/>
      <c r="G604" s="354"/>
      <c r="H604" s="354"/>
    </row>
    <row r="605" spans="1:8" hidden="1" x14ac:dyDescent="0.2">
      <c r="A605" s="346">
        <v>21912107</v>
      </c>
      <c r="B605" s="350" t="s">
        <v>57</v>
      </c>
      <c r="C605" s="351" t="s">
        <v>310</v>
      </c>
      <c r="D605" s="352" t="s">
        <v>1639</v>
      </c>
      <c r="E605" s="354"/>
      <c r="F605" s="354"/>
      <c r="G605" s="354"/>
      <c r="H605" s="354"/>
    </row>
    <row r="606" spans="1:8" hidden="1" x14ac:dyDescent="0.2">
      <c r="A606" s="346">
        <v>21908468</v>
      </c>
      <c r="B606" s="350" t="s">
        <v>57</v>
      </c>
      <c r="C606" s="351" t="s">
        <v>141</v>
      </c>
      <c r="D606" s="352" t="s">
        <v>1425</v>
      </c>
      <c r="E606" s="354"/>
      <c r="F606" s="354"/>
      <c r="G606" s="354"/>
      <c r="H606" s="354"/>
    </row>
    <row r="607" spans="1:8" hidden="1" x14ac:dyDescent="0.2">
      <c r="A607" s="346">
        <v>21903829</v>
      </c>
      <c r="B607" s="350" t="s">
        <v>1000</v>
      </c>
      <c r="C607" s="351" t="s">
        <v>197</v>
      </c>
      <c r="D607" s="352" t="s">
        <v>1655</v>
      </c>
      <c r="E607" s="354"/>
      <c r="F607" s="354"/>
      <c r="G607" s="354"/>
      <c r="H607" s="354"/>
    </row>
    <row r="608" spans="1:8" hidden="1" x14ac:dyDescent="0.2">
      <c r="A608" s="346">
        <v>21909024</v>
      </c>
      <c r="B608" s="350" t="s">
        <v>1001</v>
      </c>
      <c r="C608" s="351" t="s">
        <v>518</v>
      </c>
      <c r="D608" s="352" t="s">
        <v>1656</v>
      </c>
      <c r="E608" s="354"/>
      <c r="F608" s="354"/>
      <c r="G608" s="354"/>
      <c r="H608" s="354"/>
    </row>
    <row r="609" spans="1:8" hidden="1" x14ac:dyDescent="0.2">
      <c r="A609" s="346">
        <v>21906298</v>
      </c>
      <c r="B609" s="350" t="s">
        <v>1002</v>
      </c>
      <c r="C609" s="351" t="s">
        <v>231</v>
      </c>
      <c r="D609" s="352" t="s">
        <v>1315</v>
      </c>
      <c r="E609" s="354"/>
      <c r="F609" s="354"/>
      <c r="G609" s="354"/>
      <c r="H609" s="354"/>
    </row>
    <row r="610" spans="1:8" hidden="1" x14ac:dyDescent="0.2">
      <c r="A610" s="346">
        <v>21904448</v>
      </c>
      <c r="B610" s="350" t="s">
        <v>58</v>
      </c>
      <c r="C610" s="351" t="s">
        <v>213</v>
      </c>
      <c r="D610" s="352" t="s">
        <v>1655</v>
      </c>
      <c r="E610" s="354"/>
      <c r="F610" s="354"/>
      <c r="G610" s="354"/>
      <c r="H610" s="354"/>
    </row>
    <row r="611" spans="1:8" hidden="1" x14ac:dyDescent="0.2">
      <c r="A611" s="346">
        <v>21905060</v>
      </c>
      <c r="B611" s="350" t="s">
        <v>58</v>
      </c>
      <c r="C611" s="351" t="s">
        <v>105</v>
      </c>
      <c r="D611" s="352" t="s">
        <v>1657</v>
      </c>
      <c r="E611" s="354"/>
      <c r="F611" s="354"/>
      <c r="G611" s="354"/>
      <c r="H611" s="354"/>
    </row>
    <row r="612" spans="1:8" hidden="1" x14ac:dyDescent="0.2">
      <c r="A612" s="346">
        <v>21908766</v>
      </c>
      <c r="B612" s="350" t="s">
        <v>1003</v>
      </c>
      <c r="C612" s="351" t="s">
        <v>32</v>
      </c>
      <c r="D612" s="352" t="s">
        <v>1658</v>
      </c>
      <c r="E612" s="354"/>
      <c r="F612" s="354"/>
      <c r="G612" s="354"/>
      <c r="H612" s="354"/>
    </row>
    <row r="613" spans="1:8" hidden="1" x14ac:dyDescent="0.2">
      <c r="A613" s="346">
        <v>21919706</v>
      </c>
      <c r="B613" s="350" t="s">
        <v>1004</v>
      </c>
      <c r="C613" s="351" t="s">
        <v>318</v>
      </c>
      <c r="D613" s="352" t="s">
        <v>1500</v>
      </c>
      <c r="E613" s="354"/>
      <c r="F613" s="354"/>
      <c r="G613" s="354"/>
      <c r="H613" s="354"/>
    </row>
    <row r="614" spans="1:8" hidden="1" x14ac:dyDescent="0.2">
      <c r="A614" s="346">
        <v>21905218</v>
      </c>
      <c r="B614" s="350" t="s">
        <v>1005</v>
      </c>
      <c r="C614" s="351" t="s">
        <v>113</v>
      </c>
      <c r="D614" s="352" t="s">
        <v>1511</v>
      </c>
      <c r="E614" s="354"/>
      <c r="F614" s="354"/>
      <c r="G614" s="354"/>
      <c r="H614" s="354"/>
    </row>
    <row r="615" spans="1:8" hidden="1" x14ac:dyDescent="0.2">
      <c r="A615" s="346">
        <v>21910208</v>
      </c>
      <c r="B615" s="350" t="s">
        <v>1006</v>
      </c>
      <c r="C615" s="351" t="s">
        <v>319</v>
      </c>
      <c r="D615" s="352" t="s">
        <v>1303</v>
      </c>
      <c r="E615" s="354"/>
      <c r="F615" s="354"/>
      <c r="G615" s="354"/>
      <c r="H615" s="354"/>
    </row>
    <row r="616" spans="1:8" hidden="1" x14ac:dyDescent="0.2">
      <c r="A616" s="346">
        <v>21902472</v>
      </c>
      <c r="B616" s="350" t="s">
        <v>59</v>
      </c>
      <c r="C616" s="351" t="s">
        <v>141</v>
      </c>
      <c r="D616" s="352" t="s">
        <v>1440</v>
      </c>
      <c r="E616" s="354"/>
      <c r="F616" s="354"/>
      <c r="G616" s="354"/>
      <c r="H616" s="354"/>
    </row>
    <row r="617" spans="1:8" hidden="1" x14ac:dyDescent="0.2">
      <c r="A617" s="346">
        <v>21912607</v>
      </c>
      <c r="B617" s="350" t="s">
        <v>1007</v>
      </c>
      <c r="C617" s="351" t="s">
        <v>29</v>
      </c>
      <c r="D617" s="352" t="s">
        <v>1659</v>
      </c>
      <c r="E617" s="354"/>
      <c r="F617" s="354"/>
      <c r="G617" s="354"/>
      <c r="H617" s="354"/>
    </row>
    <row r="618" spans="1:8" hidden="1" x14ac:dyDescent="0.2">
      <c r="A618" s="346">
        <v>21911104</v>
      </c>
      <c r="B618" s="350" t="s">
        <v>1007</v>
      </c>
      <c r="C618" s="351" t="s">
        <v>207</v>
      </c>
      <c r="D618" s="352" t="s">
        <v>1660</v>
      </c>
      <c r="E618" s="354"/>
      <c r="F618" s="354"/>
      <c r="G618" s="354"/>
      <c r="H618" s="354"/>
    </row>
    <row r="619" spans="1:8" hidden="1" x14ac:dyDescent="0.2">
      <c r="A619" s="346">
        <v>21910946</v>
      </c>
      <c r="B619" s="350" t="s">
        <v>1007</v>
      </c>
      <c r="C619" s="351" t="s">
        <v>103</v>
      </c>
      <c r="D619" s="352" t="s">
        <v>1661</v>
      </c>
      <c r="E619" s="354"/>
      <c r="F619" s="354"/>
      <c r="G619" s="354"/>
      <c r="H619" s="354"/>
    </row>
    <row r="620" spans="1:8" hidden="1" x14ac:dyDescent="0.2">
      <c r="A620" s="346">
        <v>21911245</v>
      </c>
      <c r="B620" s="350" t="s">
        <v>75</v>
      </c>
      <c r="C620" s="351" t="s">
        <v>1008</v>
      </c>
      <c r="D620" s="352" t="s">
        <v>1543</v>
      </c>
      <c r="E620" s="354"/>
      <c r="F620" s="354"/>
      <c r="G620" s="354"/>
      <c r="H620" s="354"/>
    </row>
    <row r="621" spans="1:8" hidden="1" x14ac:dyDescent="0.2">
      <c r="A621" s="346">
        <v>21907437</v>
      </c>
      <c r="B621" s="350" t="s">
        <v>75</v>
      </c>
      <c r="C621" s="351" t="s">
        <v>284</v>
      </c>
      <c r="D621" s="352" t="s">
        <v>1466</v>
      </c>
      <c r="E621" s="354"/>
      <c r="F621" s="354"/>
      <c r="G621" s="354"/>
      <c r="H621" s="354"/>
    </row>
    <row r="622" spans="1:8" hidden="1" x14ac:dyDescent="0.2">
      <c r="A622" s="346">
        <v>21911463</v>
      </c>
      <c r="B622" s="350" t="s">
        <v>1009</v>
      </c>
      <c r="C622" s="351" t="s">
        <v>141</v>
      </c>
      <c r="D622" s="352" t="s">
        <v>1662</v>
      </c>
      <c r="E622" s="354"/>
      <c r="F622" s="354"/>
      <c r="G622" s="354"/>
      <c r="H622" s="354"/>
    </row>
    <row r="623" spans="1:8" hidden="1" x14ac:dyDescent="0.2">
      <c r="A623" s="346">
        <v>21811587</v>
      </c>
      <c r="B623" s="350" t="s">
        <v>60</v>
      </c>
      <c r="C623" s="351" t="s">
        <v>212</v>
      </c>
      <c r="D623" s="352" t="s">
        <v>1663</v>
      </c>
      <c r="E623" s="354"/>
      <c r="F623" s="354"/>
      <c r="G623" s="354"/>
      <c r="H623" s="354"/>
    </row>
    <row r="624" spans="1:8" hidden="1" x14ac:dyDescent="0.2">
      <c r="A624" s="346">
        <v>21909931</v>
      </c>
      <c r="B624" s="350" t="s">
        <v>1010</v>
      </c>
      <c r="C624" s="351" t="s">
        <v>171</v>
      </c>
      <c r="D624" s="352" t="s">
        <v>1664</v>
      </c>
      <c r="E624" s="354"/>
      <c r="F624" s="354"/>
      <c r="G624" s="354"/>
      <c r="H624" s="354"/>
    </row>
    <row r="625" spans="1:8" hidden="1" x14ac:dyDescent="0.2">
      <c r="A625" s="346">
        <v>21903566</v>
      </c>
      <c r="B625" s="350" t="s">
        <v>61</v>
      </c>
      <c r="C625" s="351" t="s">
        <v>1011</v>
      </c>
      <c r="D625" s="352" t="s">
        <v>1398</v>
      </c>
      <c r="E625" s="354"/>
      <c r="F625" s="354"/>
      <c r="G625" s="354"/>
      <c r="H625" s="354"/>
    </row>
    <row r="626" spans="1:8" x14ac:dyDescent="0.2">
      <c r="A626" s="346">
        <v>21813090</v>
      </c>
      <c r="B626" s="350" t="s">
        <v>1665</v>
      </c>
      <c r="C626" s="351" t="s">
        <v>29</v>
      </c>
      <c r="D626" s="352" t="s">
        <v>1173</v>
      </c>
      <c r="E626" s="355" t="s">
        <v>1198</v>
      </c>
      <c r="F626" s="355"/>
      <c r="G626" s="354"/>
      <c r="H626" s="354"/>
    </row>
    <row r="627" spans="1:8" hidden="1" x14ac:dyDescent="0.2">
      <c r="A627" s="346">
        <v>21911722</v>
      </c>
      <c r="B627" s="350" t="s">
        <v>1012</v>
      </c>
      <c r="C627" s="351" t="s">
        <v>255</v>
      </c>
      <c r="D627" s="352" t="s">
        <v>1311</v>
      </c>
      <c r="E627" s="354"/>
      <c r="F627" s="354"/>
      <c r="G627" s="354"/>
      <c r="H627" s="354"/>
    </row>
    <row r="628" spans="1:8" hidden="1" x14ac:dyDescent="0.2">
      <c r="A628" s="346">
        <v>21905413</v>
      </c>
      <c r="B628" s="350" t="s">
        <v>1013</v>
      </c>
      <c r="C628" s="351" t="s">
        <v>176</v>
      </c>
      <c r="D628" s="352" t="s">
        <v>1666</v>
      </c>
      <c r="E628" s="354"/>
      <c r="F628" s="354"/>
      <c r="G628" s="354"/>
      <c r="H628" s="354"/>
    </row>
    <row r="629" spans="1:8" hidden="1" x14ac:dyDescent="0.2">
      <c r="A629" s="346">
        <v>21905839</v>
      </c>
      <c r="B629" s="350" t="s">
        <v>1015</v>
      </c>
      <c r="C629" s="351" t="s">
        <v>492</v>
      </c>
      <c r="D629" s="352" t="s">
        <v>1667</v>
      </c>
      <c r="E629" s="354"/>
      <c r="F629" s="354"/>
      <c r="G629" s="354"/>
      <c r="H629" s="354"/>
    </row>
    <row r="630" spans="1:8" hidden="1" x14ac:dyDescent="0.2">
      <c r="A630" s="346">
        <v>21709649</v>
      </c>
      <c r="B630" s="350" t="s">
        <v>324</v>
      </c>
      <c r="C630" s="351" t="s">
        <v>282</v>
      </c>
      <c r="D630" s="352" t="s">
        <v>1668</v>
      </c>
      <c r="E630" s="354"/>
      <c r="F630" s="354"/>
      <c r="G630" s="354"/>
      <c r="H630" s="354"/>
    </row>
    <row r="631" spans="1:8" hidden="1" x14ac:dyDescent="0.2">
      <c r="A631" s="346">
        <v>21906389</v>
      </c>
      <c r="B631" s="350" t="s">
        <v>1016</v>
      </c>
      <c r="C631" s="351" t="s">
        <v>208</v>
      </c>
      <c r="D631" s="352" t="s">
        <v>1522</v>
      </c>
      <c r="E631" s="354"/>
      <c r="F631" s="354"/>
      <c r="G631" s="354"/>
      <c r="H631" s="354"/>
    </row>
    <row r="632" spans="1:8" hidden="1" x14ac:dyDescent="0.2">
      <c r="A632" s="346">
        <v>21917644</v>
      </c>
      <c r="B632" s="350" t="s">
        <v>1017</v>
      </c>
      <c r="C632" s="351" t="s">
        <v>1018</v>
      </c>
      <c r="D632" s="352" t="s">
        <v>1669</v>
      </c>
      <c r="E632" s="354"/>
      <c r="F632" s="354"/>
      <c r="G632" s="354"/>
      <c r="H632" s="354"/>
    </row>
    <row r="633" spans="1:8" hidden="1" x14ac:dyDescent="0.2">
      <c r="A633" s="346">
        <v>21903971</v>
      </c>
      <c r="B633" s="350" t="s">
        <v>1019</v>
      </c>
      <c r="C633" s="351" t="s">
        <v>187</v>
      </c>
      <c r="D633" s="352" t="s">
        <v>1485</v>
      </c>
      <c r="E633" s="354"/>
      <c r="F633" s="354"/>
      <c r="G633" s="354"/>
      <c r="H633" s="354"/>
    </row>
    <row r="634" spans="1:8" hidden="1" x14ac:dyDescent="0.2">
      <c r="A634" s="346">
        <v>21905266</v>
      </c>
      <c r="B634" s="350" t="s">
        <v>1020</v>
      </c>
      <c r="C634" s="351" t="s">
        <v>91</v>
      </c>
      <c r="D634" s="352" t="s">
        <v>1422</v>
      </c>
      <c r="E634" s="354"/>
      <c r="F634" s="354"/>
      <c r="G634" s="354"/>
      <c r="H634" s="354"/>
    </row>
    <row r="635" spans="1:8" hidden="1" x14ac:dyDescent="0.2">
      <c r="A635" s="346">
        <v>21721994</v>
      </c>
      <c r="B635" s="350" t="s">
        <v>1021</v>
      </c>
      <c r="C635" s="351" t="s">
        <v>1022</v>
      </c>
      <c r="D635" s="352" t="s">
        <v>1670</v>
      </c>
      <c r="E635" s="354"/>
      <c r="F635" s="354"/>
      <c r="G635" s="354"/>
      <c r="H635" s="354"/>
    </row>
    <row r="636" spans="1:8" hidden="1" x14ac:dyDescent="0.2">
      <c r="A636" s="346">
        <v>21915786</v>
      </c>
      <c r="B636" s="350" t="s">
        <v>1023</v>
      </c>
      <c r="C636" s="351" t="s">
        <v>404</v>
      </c>
      <c r="D636" s="352" t="s">
        <v>1450</v>
      </c>
      <c r="E636" s="354"/>
      <c r="F636" s="354"/>
      <c r="G636" s="354"/>
      <c r="H636" s="354"/>
    </row>
    <row r="637" spans="1:8" hidden="1" x14ac:dyDescent="0.2">
      <c r="A637" s="346">
        <v>21904531</v>
      </c>
      <c r="B637" s="350" t="s">
        <v>1024</v>
      </c>
      <c r="C637" s="351" t="s">
        <v>161</v>
      </c>
      <c r="D637" s="352" t="s">
        <v>1650</v>
      </c>
      <c r="E637" s="354"/>
      <c r="F637" s="354"/>
      <c r="G637" s="354"/>
      <c r="H637" s="354"/>
    </row>
  </sheetData>
  <autoFilter ref="A2:L637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J650"/>
  <sheetViews>
    <sheetView topLeftCell="A34" workbookViewId="0">
      <selection activeCell="H268" sqref="H268"/>
    </sheetView>
  </sheetViews>
  <sheetFormatPr baseColWidth="10" defaultRowHeight="12.75" x14ac:dyDescent="0.2"/>
  <cols>
    <col min="1" max="1" width="13.5703125" customWidth="1"/>
  </cols>
  <sheetData>
    <row r="1" spans="1:10" x14ac:dyDescent="0.2">
      <c r="A1" s="308" t="s">
        <v>1677</v>
      </c>
      <c r="B1" s="308" t="s">
        <v>1678</v>
      </c>
    </row>
    <row r="2" spans="1:10" ht="15" x14ac:dyDescent="0.25">
      <c r="A2" s="124">
        <v>21008223</v>
      </c>
      <c r="B2" s="182">
        <f>VLOOKUP(A2,$H$2:$J$625,2,FALSE)</f>
        <v>4</v>
      </c>
      <c r="F2" t="str">
        <f>IF(G2=H2,"OK","ERREUR")</f>
        <v>OK</v>
      </c>
      <c r="G2">
        <f>LOOKUP(H2,$A$2:$A$650)</f>
        <v>21008223</v>
      </c>
      <c r="H2" s="278">
        <v>21008223</v>
      </c>
      <c r="I2">
        <v>4</v>
      </c>
      <c r="J2" s="278">
        <v>463</v>
      </c>
    </row>
    <row r="3" spans="1:10" ht="15" x14ac:dyDescent="0.25">
      <c r="A3" s="134">
        <v>21503675</v>
      </c>
      <c r="B3" s="182">
        <f t="shared" ref="B3:B66" si="0">VLOOKUP(A3,$H$2:$J$625,2,FALSE)</f>
        <v>6</v>
      </c>
      <c r="F3" t="str">
        <f t="shared" ref="F3:F66" si="1">IF(G3=H3,"OK","ERREUR")</f>
        <v>OK</v>
      </c>
      <c r="G3">
        <f t="shared" ref="G3:G66" si="2">LOOKUP(H3,$A$2:$A$650)</f>
        <v>21503675</v>
      </c>
      <c r="H3" s="278">
        <v>21503675</v>
      </c>
      <c r="I3">
        <v>6</v>
      </c>
      <c r="J3" s="278">
        <v>436</v>
      </c>
    </row>
    <row r="4" spans="1:10" ht="15" x14ac:dyDescent="0.25">
      <c r="A4" s="118">
        <v>21504847</v>
      </c>
      <c r="B4" s="182">
        <f t="shared" si="0"/>
        <v>3</v>
      </c>
      <c r="F4" t="str">
        <f t="shared" si="1"/>
        <v>OK</v>
      </c>
      <c r="G4">
        <f t="shared" si="2"/>
        <v>21504847</v>
      </c>
      <c r="H4" s="278">
        <v>21504847</v>
      </c>
      <c r="I4">
        <v>3</v>
      </c>
      <c r="J4" s="278">
        <v>349</v>
      </c>
    </row>
    <row r="5" spans="1:10" x14ac:dyDescent="0.2">
      <c r="A5" s="346">
        <v>21505636</v>
      </c>
      <c r="B5" s="182">
        <f t="shared" si="0"/>
        <v>8</v>
      </c>
      <c r="F5" t="e">
        <f t="shared" si="1"/>
        <v>#N/A</v>
      </c>
      <c r="G5" t="e">
        <f t="shared" si="2"/>
        <v>#N/A</v>
      </c>
    </row>
    <row r="6" spans="1:10" ht="15" x14ac:dyDescent="0.25">
      <c r="A6" s="140">
        <v>21509470</v>
      </c>
      <c r="B6" s="182">
        <f t="shared" si="0"/>
        <v>9.5</v>
      </c>
      <c r="F6" t="str">
        <f t="shared" si="1"/>
        <v>OK</v>
      </c>
      <c r="G6">
        <f t="shared" si="2"/>
        <v>21505636</v>
      </c>
      <c r="H6" s="278">
        <v>21505636</v>
      </c>
      <c r="I6">
        <v>8</v>
      </c>
      <c r="J6" s="278">
        <v>220</v>
      </c>
    </row>
    <row r="7" spans="1:10" ht="15" x14ac:dyDescent="0.25">
      <c r="A7" s="118">
        <v>21509532</v>
      </c>
      <c r="B7" s="182">
        <f t="shared" si="0"/>
        <v>11</v>
      </c>
      <c r="F7" t="str">
        <f t="shared" si="1"/>
        <v>OK</v>
      </c>
      <c r="G7">
        <f t="shared" si="2"/>
        <v>21509470</v>
      </c>
      <c r="H7" s="278">
        <v>21509470</v>
      </c>
      <c r="I7">
        <v>9.5</v>
      </c>
      <c r="J7" s="278">
        <v>102</v>
      </c>
    </row>
    <row r="8" spans="1:10" ht="15" x14ac:dyDescent="0.25">
      <c r="A8" s="109">
        <v>21515935</v>
      </c>
      <c r="B8" s="182" t="e">
        <f t="shared" si="0"/>
        <v>#N/A</v>
      </c>
      <c r="F8" t="str">
        <f t="shared" si="1"/>
        <v>OK</v>
      </c>
      <c r="G8">
        <f t="shared" si="2"/>
        <v>21509532</v>
      </c>
      <c r="H8" s="278">
        <v>21509532</v>
      </c>
      <c r="I8">
        <v>11</v>
      </c>
      <c r="J8" s="278">
        <v>180</v>
      </c>
    </row>
    <row r="9" spans="1:10" ht="15" x14ac:dyDescent="0.25">
      <c r="A9" s="112">
        <v>21601046</v>
      </c>
      <c r="B9" s="182" t="e">
        <f t="shared" si="0"/>
        <v>#N/A</v>
      </c>
      <c r="F9" t="str">
        <f t="shared" si="1"/>
        <v>OK</v>
      </c>
      <c r="G9">
        <f t="shared" si="2"/>
        <v>21602685</v>
      </c>
      <c r="H9" s="278">
        <v>21602685</v>
      </c>
      <c r="I9">
        <v>11</v>
      </c>
      <c r="J9" s="278">
        <v>210</v>
      </c>
    </row>
    <row r="10" spans="1:10" ht="15" x14ac:dyDescent="0.25">
      <c r="A10" s="118">
        <v>21602685</v>
      </c>
      <c r="B10" s="182">
        <f t="shared" si="0"/>
        <v>11</v>
      </c>
      <c r="F10" t="str">
        <f t="shared" si="1"/>
        <v>OK</v>
      </c>
      <c r="G10">
        <f t="shared" si="2"/>
        <v>21604034</v>
      </c>
      <c r="H10" s="278">
        <v>21604034</v>
      </c>
      <c r="I10">
        <v>5.5</v>
      </c>
      <c r="J10" s="278">
        <v>127</v>
      </c>
    </row>
    <row r="11" spans="1:10" ht="15" x14ac:dyDescent="0.25">
      <c r="A11" s="137">
        <v>21604034</v>
      </c>
      <c r="B11" s="182">
        <f t="shared" si="0"/>
        <v>5.5</v>
      </c>
      <c r="F11" t="str">
        <f t="shared" si="1"/>
        <v>OK</v>
      </c>
      <c r="G11">
        <f t="shared" si="2"/>
        <v>21605925</v>
      </c>
      <c r="H11" s="278">
        <v>21605925</v>
      </c>
      <c r="I11">
        <v>6.5</v>
      </c>
      <c r="J11" s="278">
        <v>545</v>
      </c>
    </row>
    <row r="12" spans="1:10" x14ac:dyDescent="0.2">
      <c r="A12" s="346">
        <v>21605925</v>
      </c>
      <c r="B12" s="182">
        <f t="shared" si="0"/>
        <v>6.5</v>
      </c>
      <c r="F12" t="e">
        <f t="shared" si="1"/>
        <v>#N/A</v>
      </c>
      <c r="G12" t="e">
        <f t="shared" si="2"/>
        <v>#N/A</v>
      </c>
    </row>
    <row r="13" spans="1:10" ht="15" x14ac:dyDescent="0.25">
      <c r="A13" s="127">
        <v>21612682</v>
      </c>
      <c r="B13" s="182">
        <f t="shared" si="0"/>
        <v>6</v>
      </c>
      <c r="F13" t="str">
        <f t="shared" si="1"/>
        <v>OK</v>
      </c>
      <c r="G13">
        <f t="shared" si="2"/>
        <v>21612682</v>
      </c>
      <c r="H13" s="278">
        <v>21612682</v>
      </c>
      <c r="I13">
        <v>6</v>
      </c>
      <c r="J13" s="278">
        <v>443</v>
      </c>
    </row>
    <row r="14" spans="1:10" ht="15" x14ac:dyDescent="0.25">
      <c r="A14" s="137">
        <v>21700564</v>
      </c>
      <c r="B14" s="182">
        <f t="shared" si="0"/>
        <v>4.5</v>
      </c>
      <c r="F14" t="str">
        <f t="shared" si="1"/>
        <v>OK</v>
      </c>
      <c r="G14">
        <f t="shared" si="2"/>
        <v>21700564</v>
      </c>
      <c r="H14" s="278">
        <v>21700564</v>
      </c>
      <c r="I14">
        <v>4.5</v>
      </c>
      <c r="J14" s="278">
        <v>60</v>
      </c>
    </row>
    <row r="15" spans="1:10" ht="15" x14ac:dyDescent="0.25">
      <c r="A15" s="140">
        <v>21702643</v>
      </c>
      <c r="B15" s="182">
        <f t="shared" si="0"/>
        <v>5</v>
      </c>
      <c r="F15" t="str">
        <f t="shared" si="1"/>
        <v>OK</v>
      </c>
      <c r="G15">
        <f t="shared" si="2"/>
        <v>21702643</v>
      </c>
      <c r="H15" s="278">
        <v>21702643</v>
      </c>
      <c r="I15">
        <v>5</v>
      </c>
      <c r="J15" s="278">
        <v>19</v>
      </c>
    </row>
    <row r="16" spans="1:10" ht="15" x14ac:dyDescent="0.25">
      <c r="A16" s="127">
        <v>21702720</v>
      </c>
      <c r="B16" s="182">
        <f t="shared" si="0"/>
        <v>3.5</v>
      </c>
      <c r="F16" t="str">
        <f t="shared" si="1"/>
        <v>OK</v>
      </c>
      <c r="G16">
        <f t="shared" si="2"/>
        <v>21702720</v>
      </c>
      <c r="H16" s="278">
        <v>21702720</v>
      </c>
      <c r="I16">
        <v>3.5</v>
      </c>
      <c r="J16" s="278">
        <v>174</v>
      </c>
    </row>
    <row r="17" spans="1:10" ht="15" x14ac:dyDescent="0.25">
      <c r="A17" s="109">
        <v>21702734</v>
      </c>
      <c r="B17" s="182">
        <f t="shared" si="0"/>
        <v>5.5</v>
      </c>
      <c r="F17" t="str">
        <f t="shared" si="1"/>
        <v>OK</v>
      </c>
      <c r="G17">
        <f t="shared" si="2"/>
        <v>21907495</v>
      </c>
      <c r="H17" s="278">
        <v>21907495</v>
      </c>
      <c r="I17">
        <v>2</v>
      </c>
      <c r="J17" s="278">
        <v>587</v>
      </c>
    </row>
    <row r="18" spans="1:10" ht="15" x14ac:dyDescent="0.25">
      <c r="A18" s="127">
        <v>21702942</v>
      </c>
      <c r="B18" s="182">
        <f t="shared" si="0"/>
        <v>6</v>
      </c>
      <c r="F18" t="str">
        <f t="shared" si="1"/>
        <v>OK</v>
      </c>
      <c r="G18">
        <f t="shared" si="2"/>
        <v>21702734</v>
      </c>
      <c r="H18" s="278">
        <v>21702734</v>
      </c>
      <c r="I18">
        <v>5.5</v>
      </c>
      <c r="J18" s="278">
        <v>382</v>
      </c>
    </row>
    <row r="19" spans="1:10" ht="15" x14ac:dyDescent="0.25">
      <c r="A19" s="140">
        <v>21704304</v>
      </c>
      <c r="B19" s="182">
        <f t="shared" si="0"/>
        <v>13.5</v>
      </c>
      <c r="F19" t="str">
        <f t="shared" si="1"/>
        <v>OK</v>
      </c>
      <c r="G19">
        <f t="shared" si="2"/>
        <v>21702942</v>
      </c>
      <c r="H19" s="278">
        <v>21702942</v>
      </c>
      <c r="I19">
        <v>6</v>
      </c>
      <c r="J19" s="278">
        <v>536</v>
      </c>
    </row>
    <row r="20" spans="1:10" ht="15" x14ac:dyDescent="0.25">
      <c r="A20" s="132">
        <v>21705758</v>
      </c>
      <c r="B20" s="182">
        <f t="shared" si="0"/>
        <v>5.5</v>
      </c>
      <c r="F20" t="str">
        <f t="shared" si="1"/>
        <v>OK</v>
      </c>
      <c r="G20">
        <f t="shared" si="2"/>
        <v>21704304</v>
      </c>
      <c r="H20" s="278">
        <v>21704304</v>
      </c>
      <c r="I20">
        <v>13.5</v>
      </c>
      <c r="J20" s="278">
        <v>101</v>
      </c>
    </row>
    <row r="21" spans="1:10" ht="15" x14ac:dyDescent="0.25">
      <c r="A21" s="140">
        <v>21708460</v>
      </c>
      <c r="B21" s="182">
        <f t="shared" si="0"/>
        <v>6</v>
      </c>
      <c r="F21" t="str">
        <f t="shared" si="1"/>
        <v>OK</v>
      </c>
      <c r="G21">
        <f t="shared" si="2"/>
        <v>21705758</v>
      </c>
      <c r="H21" s="278">
        <v>21705758</v>
      </c>
      <c r="I21">
        <v>5.5</v>
      </c>
      <c r="J21" s="278">
        <v>167</v>
      </c>
    </row>
    <row r="22" spans="1:10" ht="15" x14ac:dyDescent="0.25">
      <c r="A22" s="124">
        <v>21708891</v>
      </c>
      <c r="B22" s="182">
        <f t="shared" si="0"/>
        <v>8</v>
      </c>
      <c r="F22" t="str">
        <f t="shared" si="1"/>
        <v>OK</v>
      </c>
      <c r="G22">
        <f t="shared" si="2"/>
        <v>21708460</v>
      </c>
      <c r="H22" s="278">
        <v>21708460</v>
      </c>
      <c r="I22">
        <v>6</v>
      </c>
      <c r="J22" s="278">
        <v>67</v>
      </c>
    </row>
    <row r="23" spans="1:10" ht="15" x14ac:dyDescent="0.25">
      <c r="A23" s="132">
        <v>21709649</v>
      </c>
      <c r="B23" s="182">
        <f t="shared" si="0"/>
        <v>2.5</v>
      </c>
      <c r="F23" t="str">
        <f t="shared" si="1"/>
        <v>OK</v>
      </c>
      <c r="G23">
        <f t="shared" si="2"/>
        <v>21708891</v>
      </c>
      <c r="H23" s="278">
        <v>21708891</v>
      </c>
      <c r="I23">
        <v>8</v>
      </c>
      <c r="J23" s="278">
        <v>461</v>
      </c>
    </row>
    <row r="24" spans="1:10" ht="15" x14ac:dyDescent="0.25">
      <c r="A24" s="127">
        <v>21712436</v>
      </c>
      <c r="B24" s="182">
        <f t="shared" si="0"/>
        <v>6</v>
      </c>
      <c r="F24" t="str">
        <f t="shared" si="1"/>
        <v>OK</v>
      </c>
      <c r="G24">
        <f t="shared" si="2"/>
        <v>21709649</v>
      </c>
      <c r="H24" s="278">
        <v>21709649</v>
      </c>
      <c r="I24">
        <v>2.5</v>
      </c>
      <c r="J24" s="278">
        <v>25</v>
      </c>
    </row>
    <row r="25" spans="1:10" ht="15" x14ac:dyDescent="0.25">
      <c r="A25" s="124">
        <v>21712856</v>
      </c>
      <c r="B25" s="182">
        <f t="shared" si="0"/>
        <v>5.5</v>
      </c>
      <c r="F25" t="str">
        <f t="shared" si="1"/>
        <v>OK</v>
      </c>
      <c r="G25">
        <f t="shared" si="2"/>
        <v>21712436</v>
      </c>
      <c r="H25" s="278">
        <v>21712436</v>
      </c>
      <c r="I25">
        <v>6</v>
      </c>
      <c r="J25" s="278">
        <v>438</v>
      </c>
    </row>
    <row r="26" spans="1:10" ht="15" x14ac:dyDescent="0.25">
      <c r="A26" s="121">
        <v>21714006</v>
      </c>
      <c r="B26" s="182">
        <f t="shared" si="0"/>
        <v>7</v>
      </c>
      <c r="F26" t="str">
        <f t="shared" si="1"/>
        <v>OK</v>
      </c>
      <c r="G26">
        <f t="shared" si="2"/>
        <v>21712856</v>
      </c>
      <c r="H26" s="278">
        <v>21712856</v>
      </c>
      <c r="I26">
        <v>5.5</v>
      </c>
      <c r="J26" s="278">
        <v>450</v>
      </c>
    </row>
    <row r="27" spans="1:10" ht="15" x14ac:dyDescent="0.25">
      <c r="A27" s="134">
        <v>21716195</v>
      </c>
      <c r="B27" s="182" t="e">
        <f t="shared" si="0"/>
        <v>#N/A</v>
      </c>
      <c r="F27" t="str">
        <f t="shared" si="1"/>
        <v>OK</v>
      </c>
      <c r="G27">
        <f t="shared" si="2"/>
        <v>21714006</v>
      </c>
      <c r="H27" s="278">
        <v>21714006</v>
      </c>
      <c r="I27">
        <v>7</v>
      </c>
      <c r="J27" s="278">
        <v>290</v>
      </c>
    </row>
    <row r="28" spans="1:10" ht="15" x14ac:dyDescent="0.25">
      <c r="A28" s="118">
        <v>21716274</v>
      </c>
      <c r="B28" s="182">
        <f t="shared" si="0"/>
        <v>5.5</v>
      </c>
      <c r="F28" t="str">
        <f t="shared" si="1"/>
        <v>OK</v>
      </c>
      <c r="G28">
        <f t="shared" si="2"/>
        <v>21716274</v>
      </c>
      <c r="H28" s="278">
        <v>21716274</v>
      </c>
      <c r="I28">
        <v>5.5</v>
      </c>
      <c r="J28" s="278">
        <v>267</v>
      </c>
    </row>
    <row r="29" spans="1:10" ht="15" x14ac:dyDescent="0.25">
      <c r="A29" s="121">
        <v>21716860</v>
      </c>
      <c r="B29" s="182">
        <f t="shared" si="0"/>
        <v>5</v>
      </c>
      <c r="F29" t="str">
        <f t="shared" si="1"/>
        <v>OK</v>
      </c>
      <c r="G29">
        <f t="shared" si="2"/>
        <v>21716860</v>
      </c>
      <c r="H29" s="278">
        <v>21716860</v>
      </c>
      <c r="I29">
        <v>5</v>
      </c>
      <c r="J29" s="278">
        <v>367</v>
      </c>
    </row>
    <row r="30" spans="1:10" ht="15" x14ac:dyDescent="0.25">
      <c r="A30" s="137">
        <v>21717031</v>
      </c>
      <c r="B30" s="182">
        <f t="shared" si="0"/>
        <v>7</v>
      </c>
      <c r="F30" t="str">
        <f t="shared" si="1"/>
        <v>OK</v>
      </c>
      <c r="G30">
        <f t="shared" si="2"/>
        <v>21717031</v>
      </c>
      <c r="H30" s="278">
        <v>21717031</v>
      </c>
      <c r="I30">
        <v>7</v>
      </c>
      <c r="J30" s="278">
        <v>165</v>
      </c>
    </row>
    <row r="31" spans="1:10" ht="15" x14ac:dyDescent="0.25">
      <c r="A31" s="132">
        <v>21717185</v>
      </c>
      <c r="B31" s="182">
        <f t="shared" si="0"/>
        <v>5.5</v>
      </c>
      <c r="F31" t="str">
        <f t="shared" si="1"/>
        <v>OK</v>
      </c>
      <c r="G31">
        <f t="shared" si="2"/>
        <v>21717185</v>
      </c>
      <c r="H31" s="278">
        <v>21717185</v>
      </c>
      <c r="I31">
        <v>5.5</v>
      </c>
      <c r="J31" s="278">
        <v>88</v>
      </c>
    </row>
    <row r="32" spans="1:10" ht="15" x14ac:dyDescent="0.25">
      <c r="A32" s="132">
        <v>21721994</v>
      </c>
      <c r="B32" s="182">
        <f t="shared" si="0"/>
        <v>9</v>
      </c>
      <c r="F32" t="str">
        <f t="shared" si="1"/>
        <v>OK</v>
      </c>
      <c r="G32">
        <f t="shared" si="2"/>
        <v>21721994</v>
      </c>
      <c r="H32" s="278">
        <v>21721994</v>
      </c>
      <c r="I32">
        <v>9</v>
      </c>
      <c r="J32" s="278">
        <v>46</v>
      </c>
    </row>
    <row r="33" spans="1:10" x14ac:dyDescent="0.2">
      <c r="A33" s="346">
        <v>21800106</v>
      </c>
      <c r="B33" s="182">
        <f t="shared" si="0"/>
        <v>7</v>
      </c>
      <c r="F33" t="e">
        <f t="shared" si="1"/>
        <v>#N/A</v>
      </c>
      <c r="G33" t="e">
        <f t="shared" si="2"/>
        <v>#N/A</v>
      </c>
    </row>
    <row r="34" spans="1:10" x14ac:dyDescent="0.2">
      <c r="A34" s="346">
        <v>21800238</v>
      </c>
      <c r="B34" s="182">
        <f t="shared" si="0"/>
        <v>7.5</v>
      </c>
      <c r="F34" t="e">
        <f t="shared" si="1"/>
        <v>#N/A</v>
      </c>
      <c r="G34" t="e">
        <f t="shared" si="2"/>
        <v>#N/A</v>
      </c>
    </row>
    <row r="35" spans="1:10" ht="15" x14ac:dyDescent="0.25">
      <c r="A35" s="121">
        <v>21800405</v>
      </c>
      <c r="B35" s="182">
        <f t="shared" si="0"/>
        <v>7.5</v>
      </c>
      <c r="F35" t="str">
        <f t="shared" si="1"/>
        <v>OK</v>
      </c>
      <c r="G35">
        <f t="shared" si="2"/>
        <v>21800106</v>
      </c>
      <c r="H35" s="278">
        <v>21800106</v>
      </c>
      <c r="I35">
        <v>7</v>
      </c>
      <c r="J35" s="278">
        <v>295</v>
      </c>
    </row>
    <row r="36" spans="1:10" x14ac:dyDescent="0.2">
      <c r="A36" s="346">
        <v>21800412</v>
      </c>
      <c r="B36" s="182">
        <f t="shared" si="0"/>
        <v>5.5</v>
      </c>
      <c r="F36" t="e">
        <f t="shared" si="1"/>
        <v>#N/A</v>
      </c>
      <c r="G36" t="e">
        <f t="shared" si="2"/>
        <v>#N/A</v>
      </c>
    </row>
    <row r="37" spans="1:10" x14ac:dyDescent="0.2">
      <c r="A37" s="346">
        <v>21800872</v>
      </c>
      <c r="B37" s="182">
        <f t="shared" si="0"/>
        <v>7</v>
      </c>
      <c r="F37" t="e">
        <f t="shared" si="1"/>
        <v>#N/A</v>
      </c>
      <c r="G37" t="e">
        <f t="shared" si="2"/>
        <v>#N/A</v>
      </c>
    </row>
    <row r="38" spans="1:10" ht="15" x14ac:dyDescent="0.25">
      <c r="A38" s="109">
        <v>21801081</v>
      </c>
      <c r="B38" s="182">
        <f t="shared" si="0"/>
        <v>7.5</v>
      </c>
      <c r="F38" t="str">
        <f t="shared" si="1"/>
        <v>OK</v>
      </c>
      <c r="G38">
        <f t="shared" si="2"/>
        <v>21800238</v>
      </c>
      <c r="H38" s="278">
        <v>21800238</v>
      </c>
      <c r="I38">
        <v>7.5</v>
      </c>
      <c r="J38" s="278">
        <v>356</v>
      </c>
    </row>
    <row r="39" spans="1:10" ht="15" x14ac:dyDescent="0.25">
      <c r="A39" s="109">
        <v>21801187</v>
      </c>
      <c r="B39" s="182">
        <f t="shared" si="0"/>
        <v>7.5</v>
      </c>
      <c r="F39" t="str">
        <f t="shared" si="1"/>
        <v>OK</v>
      </c>
      <c r="G39">
        <f t="shared" si="2"/>
        <v>21800405</v>
      </c>
      <c r="H39" s="278">
        <v>21800405</v>
      </c>
      <c r="I39">
        <v>7.5</v>
      </c>
      <c r="J39" s="278">
        <v>464</v>
      </c>
    </row>
    <row r="40" spans="1:10" ht="15" x14ac:dyDescent="0.25">
      <c r="A40" s="124">
        <v>21801285</v>
      </c>
      <c r="B40" s="182">
        <f t="shared" si="0"/>
        <v>5.5</v>
      </c>
      <c r="F40" t="str">
        <f t="shared" si="1"/>
        <v>OK</v>
      </c>
      <c r="G40">
        <f t="shared" si="2"/>
        <v>21800412</v>
      </c>
      <c r="H40" s="278">
        <v>21800412</v>
      </c>
      <c r="I40">
        <v>5.5</v>
      </c>
      <c r="J40" s="278">
        <v>411</v>
      </c>
    </row>
    <row r="41" spans="1:10" ht="15" x14ac:dyDescent="0.25">
      <c r="A41" s="121">
        <v>21801674</v>
      </c>
      <c r="B41" s="182">
        <f t="shared" si="0"/>
        <v>6</v>
      </c>
      <c r="F41" t="str">
        <f t="shared" si="1"/>
        <v>OK</v>
      </c>
      <c r="G41">
        <f t="shared" si="2"/>
        <v>21800872</v>
      </c>
      <c r="H41" s="278">
        <v>21800872</v>
      </c>
      <c r="I41">
        <v>7</v>
      </c>
      <c r="J41" s="278">
        <v>345</v>
      </c>
    </row>
    <row r="42" spans="1:10" ht="15" x14ac:dyDescent="0.25">
      <c r="A42" s="124">
        <v>21802089</v>
      </c>
      <c r="B42" s="182">
        <f t="shared" si="0"/>
        <v>6</v>
      </c>
      <c r="F42" t="str">
        <f t="shared" si="1"/>
        <v>OK</v>
      </c>
      <c r="G42">
        <f t="shared" si="2"/>
        <v>21801081</v>
      </c>
      <c r="H42" s="278">
        <v>21801081</v>
      </c>
      <c r="I42">
        <v>7.5</v>
      </c>
      <c r="J42" s="278">
        <v>500</v>
      </c>
    </row>
    <row r="43" spans="1:10" ht="15" x14ac:dyDescent="0.25">
      <c r="A43" s="132">
        <v>21802210</v>
      </c>
      <c r="B43" s="182">
        <f t="shared" si="0"/>
        <v>10</v>
      </c>
      <c r="F43" t="str">
        <f t="shared" si="1"/>
        <v>OK</v>
      </c>
      <c r="G43">
        <f t="shared" si="2"/>
        <v>21801187</v>
      </c>
      <c r="H43" s="278">
        <v>21801187</v>
      </c>
      <c r="I43">
        <v>7.5</v>
      </c>
      <c r="J43" s="278">
        <v>370</v>
      </c>
    </row>
    <row r="44" spans="1:10" x14ac:dyDescent="0.2">
      <c r="A44" s="346">
        <v>21802923</v>
      </c>
      <c r="B44" s="182">
        <f t="shared" si="0"/>
        <v>8</v>
      </c>
      <c r="F44" t="e">
        <f t="shared" si="1"/>
        <v>#N/A</v>
      </c>
      <c r="G44" t="e">
        <f t="shared" si="2"/>
        <v>#N/A</v>
      </c>
    </row>
    <row r="45" spans="1:10" ht="15" x14ac:dyDescent="0.25">
      <c r="A45" s="112">
        <v>21803005</v>
      </c>
      <c r="B45" s="182">
        <f t="shared" si="0"/>
        <v>4.5</v>
      </c>
      <c r="F45" t="str">
        <f t="shared" si="1"/>
        <v>OK</v>
      </c>
      <c r="G45">
        <f t="shared" si="2"/>
        <v>21801285</v>
      </c>
      <c r="H45" s="278">
        <v>21801285</v>
      </c>
      <c r="I45">
        <v>5.5</v>
      </c>
      <c r="J45" s="278">
        <v>576</v>
      </c>
    </row>
    <row r="46" spans="1:10" ht="15" x14ac:dyDescent="0.25">
      <c r="A46" s="124">
        <v>21803177</v>
      </c>
      <c r="B46" s="182">
        <f t="shared" si="0"/>
        <v>1.5</v>
      </c>
      <c r="F46" t="str">
        <f t="shared" si="1"/>
        <v>OK</v>
      </c>
      <c r="G46">
        <f t="shared" si="2"/>
        <v>21801674</v>
      </c>
      <c r="H46" s="278">
        <v>21801674</v>
      </c>
      <c r="I46">
        <v>6</v>
      </c>
      <c r="J46" s="278">
        <v>310</v>
      </c>
    </row>
    <row r="47" spans="1:10" ht="15" x14ac:dyDescent="0.25">
      <c r="A47" s="137">
        <v>21803419</v>
      </c>
      <c r="B47" s="182">
        <f t="shared" si="0"/>
        <v>7.5</v>
      </c>
      <c r="F47" t="str">
        <f t="shared" si="1"/>
        <v>OK</v>
      </c>
      <c r="G47">
        <f t="shared" si="2"/>
        <v>21802089</v>
      </c>
      <c r="H47" s="279">
        <v>21802089</v>
      </c>
      <c r="I47" s="280">
        <v>6</v>
      </c>
      <c r="J47" s="279">
        <v>482</v>
      </c>
    </row>
    <row r="48" spans="1:10" ht="15" x14ac:dyDescent="0.25">
      <c r="A48" s="140">
        <v>21803452</v>
      </c>
      <c r="B48" s="182" t="e">
        <f t="shared" si="0"/>
        <v>#N/A</v>
      </c>
      <c r="F48" t="str">
        <f t="shared" si="1"/>
        <v>OK</v>
      </c>
      <c r="G48">
        <f t="shared" si="2"/>
        <v>21802210</v>
      </c>
      <c r="H48" s="278">
        <v>21802210</v>
      </c>
      <c r="I48">
        <v>10</v>
      </c>
      <c r="J48" s="278">
        <v>125</v>
      </c>
    </row>
    <row r="49" spans="1:10" x14ac:dyDescent="0.2">
      <c r="A49" s="346">
        <v>21803466</v>
      </c>
      <c r="B49" s="182">
        <f t="shared" si="0"/>
        <v>3</v>
      </c>
      <c r="F49" t="e">
        <f t="shared" si="1"/>
        <v>#N/A</v>
      </c>
      <c r="G49" t="e">
        <f t="shared" si="2"/>
        <v>#N/A</v>
      </c>
    </row>
    <row r="50" spans="1:10" x14ac:dyDescent="0.2">
      <c r="A50" s="346">
        <v>21803522</v>
      </c>
      <c r="B50" s="182">
        <f t="shared" si="0"/>
        <v>6</v>
      </c>
      <c r="F50" t="e">
        <f t="shared" si="1"/>
        <v>#N/A</v>
      </c>
      <c r="G50" t="e">
        <f t="shared" si="2"/>
        <v>#N/A</v>
      </c>
    </row>
    <row r="51" spans="1:10" ht="15" x14ac:dyDescent="0.25">
      <c r="A51" s="132">
        <v>21803548</v>
      </c>
      <c r="B51" s="182">
        <f t="shared" si="0"/>
        <v>8</v>
      </c>
      <c r="F51" t="str">
        <f t="shared" si="1"/>
        <v>OK</v>
      </c>
      <c r="G51">
        <f t="shared" si="2"/>
        <v>21802923</v>
      </c>
      <c r="H51" s="278">
        <v>21802923</v>
      </c>
      <c r="I51">
        <v>8</v>
      </c>
      <c r="J51" s="278">
        <v>393</v>
      </c>
    </row>
    <row r="52" spans="1:10" ht="15" x14ac:dyDescent="0.25">
      <c r="A52" s="124">
        <v>21803932</v>
      </c>
      <c r="B52" s="182">
        <f t="shared" si="0"/>
        <v>5.5</v>
      </c>
      <c r="F52" t="str">
        <f t="shared" si="1"/>
        <v>OK</v>
      </c>
      <c r="G52">
        <f t="shared" si="2"/>
        <v>21803005</v>
      </c>
      <c r="H52" s="278">
        <v>21803005</v>
      </c>
      <c r="I52">
        <v>4.5</v>
      </c>
      <c r="J52" s="278">
        <v>311</v>
      </c>
    </row>
    <row r="53" spans="1:10" ht="15" x14ac:dyDescent="0.25">
      <c r="A53" s="121">
        <v>21804052</v>
      </c>
      <c r="B53" s="182">
        <f t="shared" si="0"/>
        <v>7</v>
      </c>
      <c r="F53" t="str">
        <f t="shared" si="1"/>
        <v>OK</v>
      </c>
      <c r="G53">
        <f t="shared" si="2"/>
        <v>21803177</v>
      </c>
      <c r="H53" s="278">
        <v>21803177</v>
      </c>
      <c r="I53">
        <v>1.5</v>
      </c>
      <c r="J53" s="278">
        <v>467</v>
      </c>
    </row>
    <row r="54" spans="1:10" x14ac:dyDescent="0.2">
      <c r="A54" s="346">
        <v>21804084</v>
      </c>
      <c r="B54" s="182">
        <f t="shared" si="0"/>
        <v>7</v>
      </c>
      <c r="F54" t="e">
        <f t="shared" si="1"/>
        <v>#N/A</v>
      </c>
      <c r="G54" t="e">
        <f t="shared" si="2"/>
        <v>#N/A</v>
      </c>
    </row>
    <row r="55" spans="1:10" ht="15" x14ac:dyDescent="0.25">
      <c r="A55" s="127">
        <v>21804092</v>
      </c>
      <c r="B55" s="182">
        <f t="shared" si="0"/>
        <v>6</v>
      </c>
      <c r="F55" t="str">
        <f t="shared" si="1"/>
        <v>OK</v>
      </c>
      <c r="G55">
        <f t="shared" si="2"/>
        <v>21803419</v>
      </c>
      <c r="H55" s="278">
        <v>21803419</v>
      </c>
      <c r="I55">
        <v>7.5</v>
      </c>
      <c r="J55" s="278">
        <v>137</v>
      </c>
    </row>
    <row r="56" spans="1:10" ht="15" x14ac:dyDescent="0.25">
      <c r="A56" s="127">
        <v>21804302</v>
      </c>
      <c r="B56" s="182">
        <f t="shared" si="0"/>
        <v>5.5</v>
      </c>
      <c r="F56" t="str">
        <f t="shared" si="1"/>
        <v>OK</v>
      </c>
      <c r="G56">
        <f t="shared" si="2"/>
        <v>21803466</v>
      </c>
      <c r="H56" s="278">
        <v>21803466</v>
      </c>
      <c r="I56">
        <v>3</v>
      </c>
      <c r="J56" s="278">
        <v>239</v>
      </c>
    </row>
    <row r="57" spans="1:10" ht="15" x14ac:dyDescent="0.25">
      <c r="A57" s="109">
        <v>21804356</v>
      </c>
      <c r="B57" s="182">
        <f t="shared" si="0"/>
        <v>8.5</v>
      </c>
      <c r="F57" t="str">
        <f t="shared" si="1"/>
        <v>OK</v>
      </c>
      <c r="G57">
        <f t="shared" si="2"/>
        <v>21803522</v>
      </c>
      <c r="H57" s="278">
        <v>21803522</v>
      </c>
      <c r="I57">
        <v>6</v>
      </c>
      <c r="J57" s="278">
        <v>26</v>
      </c>
    </row>
    <row r="58" spans="1:10" ht="15" x14ac:dyDescent="0.25">
      <c r="A58" s="118">
        <v>21804422</v>
      </c>
      <c r="B58" s="182">
        <f t="shared" si="0"/>
        <v>6</v>
      </c>
      <c r="F58" t="str">
        <f t="shared" si="1"/>
        <v>OK</v>
      </c>
      <c r="G58">
        <f t="shared" si="2"/>
        <v>21803548</v>
      </c>
      <c r="H58" s="278">
        <v>21803548</v>
      </c>
      <c r="I58">
        <v>8</v>
      </c>
      <c r="J58" s="278">
        <v>121</v>
      </c>
    </row>
    <row r="59" spans="1:10" ht="15" x14ac:dyDescent="0.25">
      <c r="A59" s="132">
        <v>21804448</v>
      </c>
      <c r="B59" s="182">
        <f t="shared" si="0"/>
        <v>5</v>
      </c>
      <c r="F59" t="str">
        <f t="shared" si="1"/>
        <v>OK</v>
      </c>
      <c r="G59">
        <f t="shared" si="2"/>
        <v>21803932</v>
      </c>
      <c r="H59" s="278">
        <v>21803932</v>
      </c>
      <c r="I59">
        <v>5.5</v>
      </c>
      <c r="J59" s="278">
        <v>580</v>
      </c>
    </row>
    <row r="60" spans="1:10" ht="15" x14ac:dyDescent="0.25">
      <c r="A60" s="127">
        <v>21804600</v>
      </c>
      <c r="B60" s="182">
        <f t="shared" si="0"/>
        <v>7.5</v>
      </c>
      <c r="F60" t="str">
        <f t="shared" si="1"/>
        <v>OK</v>
      </c>
      <c r="G60">
        <f t="shared" si="2"/>
        <v>21804052</v>
      </c>
      <c r="H60" s="278">
        <v>21804052</v>
      </c>
      <c r="I60">
        <v>7</v>
      </c>
      <c r="J60" s="278">
        <v>254</v>
      </c>
    </row>
    <row r="61" spans="1:10" ht="15" x14ac:dyDescent="0.25">
      <c r="A61" s="112">
        <v>21804699</v>
      </c>
      <c r="B61" s="182">
        <f t="shared" si="0"/>
        <v>6.5</v>
      </c>
      <c r="F61" t="str">
        <f t="shared" si="1"/>
        <v>OK</v>
      </c>
      <c r="G61">
        <f t="shared" si="2"/>
        <v>21804084</v>
      </c>
      <c r="H61" s="278">
        <v>21804084</v>
      </c>
      <c r="I61">
        <v>7</v>
      </c>
      <c r="J61" s="278">
        <v>535</v>
      </c>
    </row>
    <row r="62" spans="1:10" ht="15" x14ac:dyDescent="0.25">
      <c r="A62" s="140">
        <v>21804952</v>
      </c>
      <c r="B62" s="182" t="e">
        <f t="shared" si="0"/>
        <v>#N/A</v>
      </c>
      <c r="F62" t="str">
        <f t="shared" si="1"/>
        <v>OK</v>
      </c>
      <c r="G62">
        <f t="shared" si="2"/>
        <v>21804092</v>
      </c>
      <c r="H62" s="278">
        <v>21804092</v>
      </c>
      <c r="I62">
        <v>6</v>
      </c>
      <c r="J62" s="278">
        <v>546</v>
      </c>
    </row>
    <row r="63" spans="1:10" ht="15" x14ac:dyDescent="0.25">
      <c r="A63" s="118">
        <v>21805122</v>
      </c>
      <c r="B63" s="182">
        <f t="shared" si="0"/>
        <v>3</v>
      </c>
      <c r="F63" t="str">
        <f t="shared" si="1"/>
        <v>OK</v>
      </c>
      <c r="G63">
        <f t="shared" si="2"/>
        <v>21804302</v>
      </c>
      <c r="H63" s="277">
        <v>21804302</v>
      </c>
      <c r="I63">
        <v>5.5</v>
      </c>
      <c r="J63" s="278">
        <v>527</v>
      </c>
    </row>
    <row r="64" spans="1:10" x14ac:dyDescent="0.2">
      <c r="A64" s="384">
        <v>21805273</v>
      </c>
      <c r="B64" s="182" t="e">
        <f t="shared" si="0"/>
        <v>#N/A</v>
      </c>
      <c r="F64" t="e">
        <f t="shared" si="1"/>
        <v>#N/A</v>
      </c>
      <c r="G64" t="e">
        <f t="shared" si="2"/>
        <v>#N/A</v>
      </c>
    </row>
    <row r="65" spans="1:10" x14ac:dyDescent="0.2">
      <c r="A65" s="346">
        <v>21805289</v>
      </c>
      <c r="B65" s="182">
        <f t="shared" si="0"/>
        <v>6</v>
      </c>
      <c r="F65" t="e">
        <f t="shared" si="1"/>
        <v>#N/A</v>
      </c>
      <c r="G65" t="e">
        <f t="shared" si="2"/>
        <v>#N/A</v>
      </c>
    </row>
    <row r="66" spans="1:10" ht="15" x14ac:dyDescent="0.25">
      <c r="A66" s="118">
        <v>21805301</v>
      </c>
      <c r="B66" s="182">
        <f t="shared" si="0"/>
        <v>10.5</v>
      </c>
      <c r="F66" t="str">
        <f t="shared" si="1"/>
        <v>OK</v>
      </c>
      <c r="G66">
        <f t="shared" si="2"/>
        <v>21804356</v>
      </c>
      <c r="H66" s="278">
        <v>21804356</v>
      </c>
      <c r="I66">
        <v>8.5</v>
      </c>
      <c r="J66" s="278">
        <v>351</v>
      </c>
    </row>
    <row r="67" spans="1:10" ht="15" x14ac:dyDescent="0.25">
      <c r="A67" s="124">
        <v>21805462</v>
      </c>
      <c r="B67" s="182">
        <f t="shared" ref="B67:B130" si="3">VLOOKUP(A67,$H$2:$J$625,2,FALSE)</f>
        <v>4</v>
      </c>
      <c r="F67" t="str">
        <f t="shared" ref="F67:F130" si="4">IF(G67=H67,"OK","ERREUR")</f>
        <v>OK</v>
      </c>
      <c r="G67">
        <f t="shared" ref="G67:G130" si="5">LOOKUP(H67,$A$2:$A$650)</f>
        <v>21804422</v>
      </c>
      <c r="H67" s="278">
        <v>21804422</v>
      </c>
      <c r="I67">
        <v>6</v>
      </c>
      <c r="J67" s="278">
        <v>389</v>
      </c>
    </row>
    <row r="68" spans="1:10" ht="15" x14ac:dyDescent="0.25">
      <c r="A68" s="137">
        <v>21805506</v>
      </c>
      <c r="B68" s="182">
        <f t="shared" si="3"/>
        <v>8</v>
      </c>
      <c r="F68" t="str">
        <f t="shared" si="4"/>
        <v>OK</v>
      </c>
      <c r="G68">
        <f t="shared" si="5"/>
        <v>21804448</v>
      </c>
      <c r="H68" s="278">
        <v>21804448</v>
      </c>
      <c r="I68">
        <v>5</v>
      </c>
      <c r="J68" s="278">
        <v>120</v>
      </c>
    </row>
    <row r="69" spans="1:10" x14ac:dyDescent="0.2">
      <c r="A69" s="346">
        <v>21805695</v>
      </c>
      <c r="B69" s="182">
        <f t="shared" si="3"/>
        <v>3.5</v>
      </c>
      <c r="F69" t="e">
        <f t="shared" si="4"/>
        <v>#N/A</v>
      </c>
      <c r="G69" t="e">
        <f t="shared" si="5"/>
        <v>#N/A</v>
      </c>
    </row>
    <row r="70" spans="1:10" ht="15" x14ac:dyDescent="0.25">
      <c r="A70" s="137">
        <v>21805843</v>
      </c>
      <c r="B70" s="182">
        <f t="shared" si="3"/>
        <v>5.5</v>
      </c>
      <c r="F70" t="str">
        <f t="shared" si="4"/>
        <v>OK</v>
      </c>
      <c r="G70">
        <f t="shared" si="5"/>
        <v>21804600</v>
      </c>
      <c r="H70" s="278">
        <v>21804600</v>
      </c>
      <c r="I70">
        <v>7.5</v>
      </c>
      <c r="J70" s="278">
        <v>517</v>
      </c>
    </row>
    <row r="71" spans="1:10" ht="15" x14ac:dyDescent="0.25">
      <c r="A71" s="109">
        <v>21806491</v>
      </c>
      <c r="B71" s="182">
        <f t="shared" si="3"/>
        <v>11.5</v>
      </c>
      <c r="F71" t="str">
        <f t="shared" si="4"/>
        <v>OK</v>
      </c>
      <c r="G71">
        <f t="shared" si="5"/>
        <v>21804699</v>
      </c>
      <c r="H71" s="278">
        <v>21804699</v>
      </c>
      <c r="I71">
        <v>6.5</v>
      </c>
      <c r="J71" s="278">
        <v>396</v>
      </c>
    </row>
    <row r="72" spans="1:10" ht="15" x14ac:dyDescent="0.25">
      <c r="A72" s="134">
        <v>21806523</v>
      </c>
      <c r="B72" s="182">
        <f t="shared" si="3"/>
        <v>3.5</v>
      </c>
      <c r="F72" t="str">
        <f t="shared" si="4"/>
        <v>OK</v>
      </c>
      <c r="G72">
        <f t="shared" si="5"/>
        <v>21805122</v>
      </c>
      <c r="H72" s="278">
        <v>21805122</v>
      </c>
      <c r="I72">
        <v>3</v>
      </c>
      <c r="J72" s="278">
        <v>179</v>
      </c>
    </row>
    <row r="73" spans="1:10" ht="15" x14ac:dyDescent="0.25">
      <c r="A73" s="140">
        <v>21806775</v>
      </c>
      <c r="B73" s="182">
        <f t="shared" si="3"/>
        <v>6</v>
      </c>
      <c r="F73" t="str">
        <f t="shared" si="4"/>
        <v>OK</v>
      </c>
      <c r="G73">
        <f t="shared" si="5"/>
        <v>21805289</v>
      </c>
      <c r="H73" s="278">
        <v>21805289</v>
      </c>
      <c r="I73">
        <v>6</v>
      </c>
      <c r="J73" s="278">
        <v>319</v>
      </c>
    </row>
    <row r="74" spans="1:10" ht="15" x14ac:dyDescent="0.25">
      <c r="A74" s="124">
        <v>21807076</v>
      </c>
      <c r="B74" s="182">
        <f t="shared" si="3"/>
        <v>4</v>
      </c>
      <c r="F74" t="str">
        <f t="shared" si="4"/>
        <v>OK</v>
      </c>
      <c r="G74">
        <f t="shared" si="5"/>
        <v>21805301</v>
      </c>
      <c r="H74" s="278">
        <v>21805301</v>
      </c>
      <c r="I74">
        <v>10.5</v>
      </c>
      <c r="J74" s="278">
        <v>335</v>
      </c>
    </row>
    <row r="75" spans="1:10" ht="15" x14ac:dyDescent="0.25">
      <c r="A75" s="140">
        <v>21807279</v>
      </c>
      <c r="B75" s="182">
        <f t="shared" si="3"/>
        <v>5</v>
      </c>
      <c r="F75" t="str">
        <f t="shared" si="4"/>
        <v>OK</v>
      </c>
      <c r="G75">
        <f t="shared" si="5"/>
        <v>21805462</v>
      </c>
      <c r="H75" s="278">
        <v>21805462</v>
      </c>
      <c r="I75">
        <v>4</v>
      </c>
      <c r="J75" s="278">
        <v>7</v>
      </c>
    </row>
    <row r="76" spans="1:10" ht="15" x14ac:dyDescent="0.25">
      <c r="A76" s="121">
        <v>21808070</v>
      </c>
      <c r="B76" s="182">
        <f t="shared" si="3"/>
        <v>6.5</v>
      </c>
      <c r="F76" t="str">
        <f t="shared" si="4"/>
        <v>OK</v>
      </c>
      <c r="G76">
        <f t="shared" si="5"/>
        <v>21805462</v>
      </c>
      <c r="H76" s="278">
        <v>21805462</v>
      </c>
      <c r="I76">
        <v>2.5</v>
      </c>
      <c r="J76" s="278">
        <v>7</v>
      </c>
    </row>
    <row r="77" spans="1:10" ht="15" x14ac:dyDescent="0.25">
      <c r="A77" s="112">
        <v>21808085</v>
      </c>
      <c r="B77" s="182">
        <f t="shared" si="3"/>
        <v>6</v>
      </c>
      <c r="F77" t="str">
        <f t="shared" si="4"/>
        <v>OK</v>
      </c>
      <c r="G77">
        <f t="shared" si="5"/>
        <v>21805506</v>
      </c>
      <c r="H77" s="278">
        <v>21805506</v>
      </c>
      <c r="I77">
        <v>8</v>
      </c>
      <c r="J77" s="278">
        <v>90</v>
      </c>
    </row>
    <row r="78" spans="1:10" ht="15" x14ac:dyDescent="0.25">
      <c r="A78" s="127">
        <v>21808545</v>
      </c>
      <c r="B78" s="182">
        <f t="shared" si="3"/>
        <v>7.5</v>
      </c>
      <c r="F78" t="str">
        <f t="shared" si="4"/>
        <v>OK</v>
      </c>
      <c r="G78">
        <f t="shared" si="5"/>
        <v>21805695</v>
      </c>
      <c r="H78" s="278">
        <v>21805695</v>
      </c>
      <c r="I78">
        <v>3.5</v>
      </c>
      <c r="J78" s="278">
        <v>272</v>
      </c>
    </row>
    <row r="79" spans="1:10" ht="15" x14ac:dyDescent="0.25">
      <c r="A79" s="112">
        <v>21808624</v>
      </c>
      <c r="B79" s="182">
        <f t="shared" si="3"/>
        <v>4</v>
      </c>
      <c r="F79" t="str">
        <f t="shared" si="4"/>
        <v>OK</v>
      </c>
      <c r="G79">
        <f t="shared" si="5"/>
        <v>21805843</v>
      </c>
      <c r="H79" s="278">
        <v>21805843</v>
      </c>
      <c r="I79">
        <v>5.5</v>
      </c>
      <c r="J79" s="278">
        <v>144</v>
      </c>
    </row>
    <row r="80" spans="1:10" ht="15" x14ac:dyDescent="0.25">
      <c r="A80" s="112">
        <v>21808640</v>
      </c>
      <c r="B80" s="182">
        <f t="shared" si="3"/>
        <v>7</v>
      </c>
      <c r="F80" t="str">
        <f t="shared" si="4"/>
        <v>OK</v>
      </c>
      <c r="G80">
        <f t="shared" si="5"/>
        <v>21806491</v>
      </c>
      <c r="H80" s="278">
        <v>21806491</v>
      </c>
      <c r="I80">
        <v>11.5</v>
      </c>
      <c r="J80" s="278">
        <v>304</v>
      </c>
    </row>
    <row r="81" spans="1:10" ht="15" x14ac:dyDescent="0.25">
      <c r="A81" s="140">
        <v>21808734</v>
      </c>
      <c r="B81" s="182">
        <f t="shared" si="3"/>
        <v>5.5</v>
      </c>
      <c r="F81" t="str">
        <f t="shared" si="4"/>
        <v>OK</v>
      </c>
      <c r="G81">
        <f t="shared" si="5"/>
        <v>21806523</v>
      </c>
      <c r="H81" s="278">
        <v>21806523</v>
      </c>
      <c r="I81">
        <v>3.5</v>
      </c>
      <c r="J81" s="278">
        <v>427</v>
      </c>
    </row>
    <row r="82" spans="1:10" ht="15" x14ac:dyDescent="0.25">
      <c r="A82" s="127">
        <v>21808872</v>
      </c>
      <c r="B82" s="182">
        <f t="shared" si="3"/>
        <v>4.5</v>
      </c>
      <c r="F82" t="str">
        <f t="shared" si="4"/>
        <v>OK</v>
      </c>
      <c r="G82">
        <f t="shared" si="5"/>
        <v>21806775</v>
      </c>
      <c r="H82" s="278">
        <v>21806775</v>
      </c>
      <c r="I82">
        <v>6</v>
      </c>
      <c r="J82" s="278">
        <v>35</v>
      </c>
    </row>
    <row r="83" spans="1:10" x14ac:dyDescent="0.2">
      <c r="A83" s="346">
        <v>21809019</v>
      </c>
      <c r="B83" s="182">
        <f t="shared" si="3"/>
        <v>9.5</v>
      </c>
      <c r="F83" t="e">
        <f t="shared" si="4"/>
        <v>#N/A</v>
      </c>
      <c r="G83" t="e">
        <f t="shared" si="5"/>
        <v>#N/A</v>
      </c>
    </row>
    <row r="84" spans="1:10" ht="15" x14ac:dyDescent="0.25">
      <c r="A84" s="134">
        <v>21809210</v>
      </c>
      <c r="B84" s="182">
        <f t="shared" si="3"/>
        <v>5</v>
      </c>
      <c r="F84" t="str">
        <f t="shared" si="4"/>
        <v>OK</v>
      </c>
      <c r="G84">
        <f t="shared" si="5"/>
        <v>21807076</v>
      </c>
      <c r="H84" s="278">
        <v>21807076</v>
      </c>
      <c r="I84">
        <v>4</v>
      </c>
      <c r="J84" s="278">
        <v>585</v>
      </c>
    </row>
    <row r="85" spans="1:10" ht="15" x14ac:dyDescent="0.25">
      <c r="A85" s="109">
        <v>21809212</v>
      </c>
      <c r="B85" s="182">
        <f t="shared" si="3"/>
        <v>1</v>
      </c>
      <c r="F85" t="str">
        <f t="shared" si="4"/>
        <v>OK</v>
      </c>
      <c r="G85">
        <f t="shared" si="5"/>
        <v>21807279</v>
      </c>
      <c r="H85" s="278">
        <v>21807279</v>
      </c>
      <c r="I85">
        <v>5</v>
      </c>
      <c r="J85" s="278">
        <v>38</v>
      </c>
    </row>
    <row r="86" spans="1:10" ht="15" x14ac:dyDescent="0.25">
      <c r="A86" s="124">
        <v>21809255</v>
      </c>
      <c r="B86" s="182">
        <f t="shared" si="3"/>
        <v>4</v>
      </c>
      <c r="F86" t="str">
        <f t="shared" si="4"/>
        <v>OK</v>
      </c>
      <c r="G86">
        <f t="shared" si="5"/>
        <v>21808070</v>
      </c>
      <c r="H86" s="278">
        <v>21808070</v>
      </c>
      <c r="I86">
        <v>6.5</v>
      </c>
      <c r="J86" s="278">
        <v>324</v>
      </c>
    </row>
    <row r="87" spans="1:10" ht="15" x14ac:dyDescent="0.25">
      <c r="A87" s="121">
        <v>21809676</v>
      </c>
      <c r="B87" s="182">
        <f t="shared" si="3"/>
        <v>7</v>
      </c>
      <c r="F87" t="str">
        <f t="shared" si="4"/>
        <v>OK</v>
      </c>
      <c r="G87">
        <f t="shared" si="5"/>
        <v>21808085</v>
      </c>
      <c r="H87" s="278">
        <v>21808085</v>
      </c>
      <c r="I87">
        <v>6</v>
      </c>
      <c r="J87" s="278">
        <v>328</v>
      </c>
    </row>
    <row r="88" spans="1:10" ht="15" x14ac:dyDescent="0.25">
      <c r="A88" s="124">
        <v>21809736</v>
      </c>
      <c r="B88" s="182">
        <f t="shared" si="3"/>
        <v>4.5</v>
      </c>
      <c r="F88" t="str">
        <f t="shared" si="4"/>
        <v>OK</v>
      </c>
      <c r="G88">
        <f t="shared" si="5"/>
        <v>21808545</v>
      </c>
      <c r="H88" s="278">
        <v>21808545</v>
      </c>
      <c r="I88">
        <v>7.5</v>
      </c>
      <c r="J88" s="278">
        <v>529</v>
      </c>
    </row>
    <row r="89" spans="1:10" ht="15" x14ac:dyDescent="0.25">
      <c r="A89" s="112">
        <v>21810217</v>
      </c>
      <c r="B89" s="182">
        <f t="shared" si="3"/>
        <v>10</v>
      </c>
      <c r="F89" t="str">
        <f t="shared" si="4"/>
        <v>OK</v>
      </c>
      <c r="G89">
        <f t="shared" si="5"/>
        <v>21808624</v>
      </c>
      <c r="H89" s="279">
        <v>21808624</v>
      </c>
      <c r="I89" s="280">
        <v>4</v>
      </c>
      <c r="J89" s="279">
        <v>203</v>
      </c>
    </row>
    <row r="90" spans="1:10" ht="15" x14ac:dyDescent="0.25">
      <c r="A90" s="124">
        <v>21810378</v>
      </c>
      <c r="B90" s="182">
        <f t="shared" si="3"/>
        <v>8.5</v>
      </c>
      <c r="F90" t="str">
        <f t="shared" si="4"/>
        <v>OK</v>
      </c>
      <c r="G90">
        <f t="shared" si="5"/>
        <v>21808640</v>
      </c>
      <c r="H90" s="278">
        <v>21808640</v>
      </c>
      <c r="I90">
        <v>7</v>
      </c>
      <c r="J90" s="278">
        <v>181</v>
      </c>
    </row>
    <row r="91" spans="1:10" ht="15" x14ac:dyDescent="0.25">
      <c r="A91" s="132">
        <v>21810952</v>
      </c>
      <c r="B91" s="182">
        <f t="shared" si="3"/>
        <v>5</v>
      </c>
      <c r="F91" t="str">
        <f t="shared" si="4"/>
        <v>OK</v>
      </c>
      <c r="G91">
        <f t="shared" si="5"/>
        <v>21808734</v>
      </c>
      <c r="H91" s="278">
        <v>21808734</v>
      </c>
      <c r="I91">
        <v>5.5</v>
      </c>
      <c r="J91" s="278">
        <v>140</v>
      </c>
    </row>
    <row r="92" spans="1:10" ht="15" x14ac:dyDescent="0.25">
      <c r="A92" s="112">
        <v>21811011</v>
      </c>
      <c r="B92" s="182">
        <f t="shared" si="3"/>
        <v>8.5</v>
      </c>
      <c r="F92" t="str">
        <f t="shared" si="4"/>
        <v>OK</v>
      </c>
      <c r="G92">
        <f t="shared" si="5"/>
        <v>21808872</v>
      </c>
      <c r="H92" s="278">
        <v>21808872</v>
      </c>
      <c r="I92">
        <v>4.5</v>
      </c>
      <c r="J92" s="278">
        <v>579</v>
      </c>
    </row>
    <row r="93" spans="1:10" ht="15" x14ac:dyDescent="0.25">
      <c r="A93" s="109">
        <v>21811400</v>
      </c>
      <c r="B93" s="182">
        <f t="shared" si="3"/>
        <v>7</v>
      </c>
      <c r="F93" t="str">
        <f t="shared" si="4"/>
        <v>OK</v>
      </c>
      <c r="G93">
        <f t="shared" si="5"/>
        <v>21809019</v>
      </c>
      <c r="H93" s="278">
        <v>21809019</v>
      </c>
      <c r="I93">
        <v>9.5</v>
      </c>
      <c r="J93" s="278">
        <v>30</v>
      </c>
    </row>
    <row r="94" spans="1:10" ht="15" x14ac:dyDescent="0.25">
      <c r="A94" s="112">
        <v>21811405</v>
      </c>
      <c r="B94" s="182">
        <f t="shared" si="3"/>
        <v>5.5</v>
      </c>
      <c r="F94" t="str">
        <f t="shared" si="4"/>
        <v>OK</v>
      </c>
      <c r="G94">
        <f t="shared" si="5"/>
        <v>21809210</v>
      </c>
      <c r="H94" s="278">
        <v>21809210</v>
      </c>
      <c r="I94">
        <v>5</v>
      </c>
      <c r="J94" s="278">
        <v>541</v>
      </c>
    </row>
    <row r="95" spans="1:10" ht="15" x14ac:dyDescent="0.25">
      <c r="A95" s="132">
        <v>21811587</v>
      </c>
      <c r="B95" s="182">
        <f t="shared" si="3"/>
        <v>6</v>
      </c>
      <c r="F95" t="str">
        <f t="shared" si="4"/>
        <v>OK</v>
      </c>
      <c r="G95">
        <f t="shared" si="5"/>
        <v>21809212</v>
      </c>
      <c r="H95" s="278">
        <v>21809212</v>
      </c>
      <c r="I95">
        <v>1</v>
      </c>
      <c r="J95" s="278">
        <v>301</v>
      </c>
    </row>
    <row r="96" spans="1:10" ht="15" x14ac:dyDescent="0.25">
      <c r="A96" s="118">
        <v>21811646</v>
      </c>
      <c r="B96" s="182">
        <f t="shared" si="3"/>
        <v>10</v>
      </c>
      <c r="F96" t="str">
        <f t="shared" si="4"/>
        <v>OK</v>
      </c>
      <c r="G96">
        <f t="shared" si="5"/>
        <v>21809255</v>
      </c>
      <c r="H96" s="278">
        <v>21809255</v>
      </c>
      <c r="I96">
        <v>4</v>
      </c>
      <c r="J96" s="278">
        <v>564</v>
      </c>
    </row>
    <row r="97" spans="1:10" ht="15" x14ac:dyDescent="0.25">
      <c r="A97" s="118">
        <v>21811930</v>
      </c>
      <c r="B97" s="182">
        <f t="shared" si="3"/>
        <v>11.5</v>
      </c>
      <c r="F97" t="str">
        <f t="shared" si="4"/>
        <v>OK</v>
      </c>
      <c r="G97">
        <f t="shared" si="5"/>
        <v>21809676</v>
      </c>
      <c r="H97" s="277">
        <v>21809676</v>
      </c>
      <c r="I97">
        <v>7</v>
      </c>
      <c r="J97" s="278">
        <v>186</v>
      </c>
    </row>
    <row r="98" spans="1:10" ht="15" x14ac:dyDescent="0.25">
      <c r="A98" s="137">
        <v>21812029</v>
      </c>
      <c r="B98" s="182">
        <f t="shared" si="3"/>
        <v>5.5</v>
      </c>
      <c r="F98" t="str">
        <f t="shared" si="4"/>
        <v>OK</v>
      </c>
      <c r="G98">
        <f t="shared" si="5"/>
        <v>21809736</v>
      </c>
      <c r="H98" s="278">
        <v>21809736</v>
      </c>
      <c r="I98">
        <v>4.5</v>
      </c>
      <c r="J98" s="278">
        <v>421</v>
      </c>
    </row>
    <row r="99" spans="1:10" ht="15" x14ac:dyDescent="0.25">
      <c r="A99" s="140">
        <v>21812346</v>
      </c>
      <c r="B99" s="182">
        <f t="shared" si="3"/>
        <v>8.5</v>
      </c>
      <c r="F99" t="str">
        <f t="shared" si="4"/>
        <v>OK</v>
      </c>
      <c r="G99">
        <f t="shared" si="5"/>
        <v>21810217</v>
      </c>
      <c r="H99" s="278">
        <v>21810217</v>
      </c>
      <c r="I99">
        <v>10</v>
      </c>
      <c r="J99" s="278">
        <v>245</v>
      </c>
    </row>
    <row r="100" spans="1:10" ht="15" x14ac:dyDescent="0.25">
      <c r="A100" s="124">
        <v>21812490</v>
      </c>
      <c r="B100" s="182">
        <f t="shared" si="3"/>
        <v>1.5</v>
      </c>
      <c r="F100" t="str">
        <f t="shared" si="4"/>
        <v>OK</v>
      </c>
      <c r="G100">
        <f t="shared" si="5"/>
        <v>21810378</v>
      </c>
      <c r="H100" s="278">
        <v>21810378</v>
      </c>
      <c r="I100">
        <v>8.5</v>
      </c>
      <c r="J100" s="278">
        <v>9</v>
      </c>
    </row>
    <row r="101" spans="1:10" ht="15" x14ac:dyDescent="0.25">
      <c r="A101" s="134">
        <v>21812987</v>
      </c>
      <c r="B101" s="182">
        <f t="shared" si="3"/>
        <v>8.5</v>
      </c>
      <c r="F101" t="str">
        <f t="shared" si="4"/>
        <v>OK</v>
      </c>
      <c r="G101">
        <f t="shared" si="5"/>
        <v>21810378</v>
      </c>
      <c r="H101" s="278">
        <v>21810378</v>
      </c>
      <c r="I101">
        <v>4.5</v>
      </c>
      <c r="J101" s="278">
        <v>9</v>
      </c>
    </row>
    <row r="102" spans="1:10" x14ac:dyDescent="0.2">
      <c r="A102" s="346">
        <v>21813090</v>
      </c>
      <c r="B102" s="182">
        <f t="shared" si="3"/>
        <v>6</v>
      </c>
      <c r="F102" t="e">
        <f t="shared" si="4"/>
        <v>#N/A</v>
      </c>
      <c r="G102" t="e">
        <f t="shared" si="5"/>
        <v>#N/A</v>
      </c>
    </row>
    <row r="103" spans="1:10" x14ac:dyDescent="0.2">
      <c r="A103" s="346">
        <v>21813286</v>
      </c>
      <c r="B103" s="182">
        <f t="shared" si="3"/>
        <v>6</v>
      </c>
      <c r="F103" t="e">
        <f t="shared" si="4"/>
        <v>#N/A</v>
      </c>
      <c r="G103" t="e">
        <f t="shared" si="5"/>
        <v>#N/A</v>
      </c>
    </row>
    <row r="104" spans="1:10" ht="15" x14ac:dyDescent="0.25">
      <c r="A104" s="137">
        <v>21813516</v>
      </c>
      <c r="B104" s="182">
        <f t="shared" si="3"/>
        <v>7</v>
      </c>
      <c r="F104" t="str">
        <f t="shared" si="4"/>
        <v>OK</v>
      </c>
      <c r="G104">
        <f t="shared" si="5"/>
        <v>21810952</v>
      </c>
      <c r="H104" s="278">
        <v>21810952</v>
      </c>
      <c r="I104">
        <v>5</v>
      </c>
      <c r="J104" s="278">
        <v>41</v>
      </c>
    </row>
    <row r="105" spans="1:10" ht="15" x14ac:dyDescent="0.25">
      <c r="A105" s="137">
        <v>21813637</v>
      </c>
      <c r="B105" s="182">
        <f t="shared" si="3"/>
        <v>7</v>
      </c>
      <c r="F105" t="str">
        <f t="shared" si="4"/>
        <v>OK</v>
      </c>
      <c r="G105">
        <f t="shared" si="5"/>
        <v>21811011</v>
      </c>
      <c r="H105" s="278">
        <v>21811011</v>
      </c>
      <c r="I105">
        <v>8.5</v>
      </c>
      <c r="J105" s="278">
        <v>268</v>
      </c>
    </row>
    <row r="106" spans="1:10" ht="15" x14ac:dyDescent="0.25">
      <c r="A106" s="112">
        <v>21813740</v>
      </c>
      <c r="B106" s="182">
        <f t="shared" si="3"/>
        <v>7</v>
      </c>
      <c r="F106" t="str">
        <f t="shared" si="4"/>
        <v>OK</v>
      </c>
      <c r="G106">
        <f t="shared" si="5"/>
        <v>21811400</v>
      </c>
      <c r="H106" s="278">
        <v>21811400</v>
      </c>
      <c r="I106">
        <v>7</v>
      </c>
      <c r="J106" s="278">
        <v>302</v>
      </c>
    </row>
    <row r="107" spans="1:10" ht="15" x14ac:dyDescent="0.25">
      <c r="A107" s="137">
        <v>21813961</v>
      </c>
      <c r="B107" s="182">
        <f t="shared" si="3"/>
        <v>10.5</v>
      </c>
      <c r="F107" t="str">
        <f t="shared" si="4"/>
        <v>OK</v>
      </c>
      <c r="G107">
        <f t="shared" si="5"/>
        <v>21811405</v>
      </c>
      <c r="H107" s="278">
        <v>21811405</v>
      </c>
      <c r="I107">
        <v>5.5</v>
      </c>
      <c r="J107" s="278">
        <v>387</v>
      </c>
    </row>
    <row r="108" spans="1:10" ht="15" x14ac:dyDescent="0.25">
      <c r="A108" s="140">
        <v>21814076</v>
      </c>
      <c r="B108" s="182">
        <f t="shared" si="3"/>
        <v>8</v>
      </c>
      <c r="F108" t="str">
        <f t="shared" si="4"/>
        <v>OK</v>
      </c>
      <c r="G108">
        <f t="shared" si="5"/>
        <v>21811587</v>
      </c>
      <c r="H108" s="278">
        <v>21811587</v>
      </c>
      <c r="I108">
        <v>6</v>
      </c>
      <c r="J108" s="278">
        <v>99</v>
      </c>
    </row>
    <row r="109" spans="1:10" ht="15" x14ac:dyDescent="0.25">
      <c r="A109" s="121">
        <v>21814143</v>
      </c>
      <c r="B109" s="182">
        <f t="shared" si="3"/>
        <v>5.5</v>
      </c>
      <c r="F109" t="str">
        <f t="shared" si="4"/>
        <v>OK</v>
      </c>
      <c r="G109">
        <f t="shared" si="5"/>
        <v>21811646</v>
      </c>
      <c r="H109" s="278">
        <v>21811646</v>
      </c>
      <c r="I109">
        <v>10</v>
      </c>
      <c r="J109" s="278">
        <v>275</v>
      </c>
    </row>
    <row r="110" spans="1:10" ht="15" x14ac:dyDescent="0.25">
      <c r="A110" s="134">
        <v>21814161</v>
      </c>
      <c r="B110" s="182" t="e">
        <f t="shared" si="3"/>
        <v>#N/A</v>
      </c>
      <c r="F110" t="str">
        <f t="shared" si="4"/>
        <v>OK</v>
      </c>
      <c r="G110">
        <f t="shared" si="5"/>
        <v>21811930</v>
      </c>
      <c r="H110" s="278">
        <v>21811930</v>
      </c>
      <c r="I110">
        <v>11.5</v>
      </c>
      <c r="J110" s="278">
        <v>277</v>
      </c>
    </row>
    <row r="111" spans="1:10" ht="15" x14ac:dyDescent="0.25">
      <c r="A111" s="109">
        <v>21814308</v>
      </c>
      <c r="B111" s="182">
        <f t="shared" si="3"/>
        <v>8.5</v>
      </c>
      <c r="F111" t="str">
        <f t="shared" si="4"/>
        <v>OK</v>
      </c>
      <c r="G111">
        <f t="shared" si="5"/>
        <v>21812029</v>
      </c>
      <c r="H111" s="278">
        <v>21812029</v>
      </c>
      <c r="I111">
        <v>5.5</v>
      </c>
      <c r="J111" s="278">
        <v>89</v>
      </c>
    </row>
    <row r="112" spans="1:10" ht="15" x14ac:dyDescent="0.25">
      <c r="A112" s="112">
        <v>21814329</v>
      </c>
      <c r="B112" s="182">
        <f t="shared" si="3"/>
        <v>4</v>
      </c>
      <c r="F112" t="str">
        <f t="shared" si="4"/>
        <v>OK</v>
      </c>
      <c r="G112">
        <f t="shared" si="5"/>
        <v>21812346</v>
      </c>
      <c r="H112" s="278">
        <v>21812346</v>
      </c>
      <c r="I112">
        <v>8.5</v>
      </c>
      <c r="J112" s="278">
        <v>166</v>
      </c>
    </row>
    <row r="113" spans="1:10" ht="15" x14ac:dyDescent="0.25">
      <c r="A113" s="134">
        <v>21814365</v>
      </c>
      <c r="B113" s="182">
        <f t="shared" si="3"/>
        <v>7</v>
      </c>
      <c r="F113" t="str">
        <f t="shared" si="4"/>
        <v>OK</v>
      </c>
      <c r="G113">
        <f t="shared" si="5"/>
        <v>21812490</v>
      </c>
      <c r="H113" s="278">
        <v>21812490</v>
      </c>
      <c r="I113">
        <v>1.5</v>
      </c>
      <c r="J113" s="278">
        <v>176</v>
      </c>
    </row>
    <row r="114" spans="1:10" x14ac:dyDescent="0.2">
      <c r="A114" s="346">
        <v>21814380</v>
      </c>
      <c r="B114" s="182">
        <f t="shared" si="3"/>
        <v>7</v>
      </c>
      <c r="F114" t="e">
        <f t="shared" si="4"/>
        <v>#N/A</v>
      </c>
      <c r="G114" t="e">
        <f t="shared" si="5"/>
        <v>#N/A</v>
      </c>
    </row>
    <row r="115" spans="1:10" ht="15" x14ac:dyDescent="0.25">
      <c r="A115" s="109">
        <v>21814491</v>
      </c>
      <c r="B115" s="182">
        <f t="shared" si="3"/>
        <v>6</v>
      </c>
      <c r="F115" t="str">
        <f t="shared" si="4"/>
        <v>OK</v>
      </c>
      <c r="G115">
        <f t="shared" si="5"/>
        <v>21812490</v>
      </c>
      <c r="H115" s="278">
        <v>21812490</v>
      </c>
      <c r="I115">
        <v>6</v>
      </c>
      <c r="J115" s="278">
        <v>176</v>
      </c>
    </row>
    <row r="116" spans="1:10" ht="15" x14ac:dyDescent="0.25">
      <c r="A116" s="124">
        <v>21814677</v>
      </c>
      <c r="B116" s="182">
        <f t="shared" si="3"/>
        <v>3.5</v>
      </c>
      <c r="F116" t="str">
        <f t="shared" si="4"/>
        <v>OK</v>
      </c>
      <c r="G116">
        <f t="shared" si="5"/>
        <v>21812987</v>
      </c>
      <c r="H116" s="278">
        <v>21812987</v>
      </c>
      <c r="I116">
        <v>8.5</v>
      </c>
      <c r="J116" s="278">
        <v>557</v>
      </c>
    </row>
    <row r="117" spans="1:10" ht="15" x14ac:dyDescent="0.25">
      <c r="A117" s="124">
        <v>21814960</v>
      </c>
      <c r="B117" s="182">
        <f t="shared" si="3"/>
        <v>3</v>
      </c>
      <c r="F117" t="str">
        <f t="shared" si="4"/>
        <v>OK</v>
      </c>
      <c r="G117">
        <f t="shared" si="5"/>
        <v>21813090</v>
      </c>
      <c r="H117" s="278">
        <v>21813090</v>
      </c>
      <c r="I117">
        <v>6</v>
      </c>
      <c r="J117" s="278">
        <v>24</v>
      </c>
    </row>
    <row r="118" spans="1:10" x14ac:dyDescent="0.2">
      <c r="A118" s="346">
        <v>21815125</v>
      </c>
      <c r="B118" s="182">
        <f t="shared" si="3"/>
        <v>6.5</v>
      </c>
      <c r="F118" t="e">
        <f t="shared" si="4"/>
        <v>#N/A</v>
      </c>
      <c r="G118" t="e">
        <f t="shared" si="5"/>
        <v>#N/A</v>
      </c>
    </row>
    <row r="119" spans="1:10" ht="15" x14ac:dyDescent="0.25">
      <c r="A119" s="140">
        <v>21815265</v>
      </c>
      <c r="B119" s="182">
        <f t="shared" si="3"/>
        <v>4</v>
      </c>
      <c r="F119" t="str">
        <f t="shared" si="4"/>
        <v>OK</v>
      </c>
      <c r="G119">
        <f t="shared" si="5"/>
        <v>21813286</v>
      </c>
      <c r="H119" s="278">
        <v>21813286</v>
      </c>
      <c r="I119">
        <v>6</v>
      </c>
      <c r="J119" s="278">
        <v>216</v>
      </c>
    </row>
    <row r="120" spans="1:10" ht="15" x14ac:dyDescent="0.25">
      <c r="A120" s="109">
        <v>21815336</v>
      </c>
      <c r="B120" s="182" t="e">
        <f t="shared" si="3"/>
        <v>#N/A</v>
      </c>
      <c r="F120" t="str">
        <f t="shared" si="4"/>
        <v>OK</v>
      </c>
      <c r="G120">
        <f t="shared" si="5"/>
        <v>21813516</v>
      </c>
      <c r="H120" s="278">
        <v>21813516</v>
      </c>
      <c r="I120">
        <v>7</v>
      </c>
      <c r="J120" s="278">
        <v>70</v>
      </c>
    </row>
    <row r="121" spans="1:10" ht="15" x14ac:dyDescent="0.25">
      <c r="A121" s="140">
        <v>21815404</v>
      </c>
      <c r="B121" s="182">
        <f t="shared" si="3"/>
        <v>7</v>
      </c>
      <c r="F121" t="str">
        <f t="shared" si="4"/>
        <v>OK</v>
      </c>
      <c r="G121">
        <f t="shared" si="5"/>
        <v>21813637</v>
      </c>
      <c r="H121" s="278">
        <v>21813637</v>
      </c>
      <c r="I121">
        <v>7</v>
      </c>
      <c r="J121" s="278">
        <v>18</v>
      </c>
    </row>
    <row r="122" spans="1:10" x14ac:dyDescent="0.2">
      <c r="A122" s="346">
        <v>21815464</v>
      </c>
      <c r="B122" s="182">
        <f t="shared" si="3"/>
        <v>2.5</v>
      </c>
      <c r="F122" t="e">
        <f t="shared" si="4"/>
        <v>#N/A</v>
      </c>
      <c r="G122" t="e">
        <f t="shared" si="5"/>
        <v>#N/A</v>
      </c>
    </row>
    <row r="123" spans="1:10" ht="15" x14ac:dyDescent="0.25">
      <c r="A123" s="112">
        <v>21815522</v>
      </c>
      <c r="B123" s="182">
        <f t="shared" si="3"/>
        <v>5</v>
      </c>
      <c r="F123" t="str">
        <f t="shared" si="4"/>
        <v>OK</v>
      </c>
      <c r="G123">
        <f t="shared" si="5"/>
        <v>21813740</v>
      </c>
      <c r="H123" s="277">
        <v>21813740</v>
      </c>
      <c r="I123">
        <v>7</v>
      </c>
      <c r="J123" s="278">
        <v>376</v>
      </c>
    </row>
    <row r="124" spans="1:10" ht="15" x14ac:dyDescent="0.25">
      <c r="A124" s="118">
        <v>21815632</v>
      </c>
      <c r="B124" s="182">
        <f t="shared" si="3"/>
        <v>3.5</v>
      </c>
      <c r="F124" t="str">
        <f t="shared" si="4"/>
        <v>OK</v>
      </c>
      <c r="G124">
        <f t="shared" si="5"/>
        <v>21813961</v>
      </c>
      <c r="H124" s="278">
        <v>21813961</v>
      </c>
      <c r="I124">
        <v>10.5</v>
      </c>
      <c r="J124" s="278">
        <v>161</v>
      </c>
    </row>
    <row r="125" spans="1:10" x14ac:dyDescent="0.2">
      <c r="A125" s="346">
        <v>21815924</v>
      </c>
      <c r="B125" s="182">
        <f t="shared" si="3"/>
        <v>6</v>
      </c>
      <c r="F125" t="e">
        <f t="shared" si="4"/>
        <v>#N/A</v>
      </c>
      <c r="G125" t="e">
        <f t="shared" si="5"/>
        <v>#N/A</v>
      </c>
    </row>
    <row r="126" spans="1:10" ht="15" x14ac:dyDescent="0.25">
      <c r="A126" s="124">
        <v>21816050</v>
      </c>
      <c r="B126" s="182">
        <f t="shared" si="3"/>
        <v>7</v>
      </c>
      <c r="F126" t="str">
        <f t="shared" si="4"/>
        <v>OK</v>
      </c>
      <c r="G126">
        <f t="shared" si="5"/>
        <v>21814076</v>
      </c>
      <c r="H126" s="277">
        <v>21814076</v>
      </c>
      <c r="I126">
        <v>8</v>
      </c>
      <c r="J126" s="278">
        <v>489</v>
      </c>
    </row>
    <row r="127" spans="1:10" ht="15" x14ac:dyDescent="0.25">
      <c r="A127" s="121">
        <v>21816053</v>
      </c>
      <c r="B127" s="182">
        <f t="shared" si="3"/>
        <v>6</v>
      </c>
      <c r="F127" t="str">
        <f t="shared" si="4"/>
        <v>OK</v>
      </c>
      <c r="G127">
        <f t="shared" si="5"/>
        <v>21814143</v>
      </c>
      <c r="H127" s="278">
        <v>21814143</v>
      </c>
      <c r="I127">
        <v>5.5</v>
      </c>
      <c r="J127" s="278">
        <v>253</v>
      </c>
    </row>
    <row r="128" spans="1:10" ht="15" x14ac:dyDescent="0.25">
      <c r="A128" s="117">
        <v>21816057</v>
      </c>
      <c r="B128" s="182">
        <f t="shared" si="3"/>
        <v>7</v>
      </c>
      <c r="F128" t="str">
        <f t="shared" si="4"/>
        <v>OK</v>
      </c>
      <c r="G128">
        <f t="shared" si="5"/>
        <v>21814308</v>
      </c>
      <c r="H128" s="278">
        <v>21814308</v>
      </c>
      <c r="I128">
        <v>8.5</v>
      </c>
      <c r="J128" s="278">
        <v>447</v>
      </c>
    </row>
    <row r="129" spans="1:10" ht="15" x14ac:dyDescent="0.25">
      <c r="A129" s="127">
        <v>21816340</v>
      </c>
      <c r="B129" s="182">
        <f t="shared" si="3"/>
        <v>7.5</v>
      </c>
      <c r="F129" t="str">
        <f t="shared" si="4"/>
        <v>OK</v>
      </c>
      <c r="G129">
        <f t="shared" si="5"/>
        <v>21814329</v>
      </c>
      <c r="H129" s="278">
        <v>21814329</v>
      </c>
      <c r="I129">
        <v>4</v>
      </c>
      <c r="J129" s="278">
        <v>244</v>
      </c>
    </row>
    <row r="130" spans="1:10" ht="15" x14ac:dyDescent="0.25">
      <c r="A130" s="127">
        <v>21816375</v>
      </c>
      <c r="B130" s="182">
        <f t="shared" si="3"/>
        <v>8.5</v>
      </c>
      <c r="F130" t="str">
        <f t="shared" si="4"/>
        <v>OK</v>
      </c>
      <c r="G130">
        <f t="shared" si="5"/>
        <v>21814365</v>
      </c>
      <c r="H130" s="278">
        <v>21814365</v>
      </c>
      <c r="I130">
        <v>7</v>
      </c>
      <c r="J130" s="278">
        <v>588</v>
      </c>
    </row>
    <row r="131" spans="1:10" ht="15" x14ac:dyDescent="0.25">
      <c r="A131" s="109">
        <v>21816459</v>
      </c>
      <c r="B131" s="182">
        <f t="shared" ref="B131:B194" si="6">VLOOKUP(A131,$H$2:$J$625,2,FALSE)</f>
        <v>2.5</v>
      </c>
      <c r="F131" t="str">
        <f t="shared" ref="F131:F194" si="7">IF(G131=H131,"OK","ERREUR")</f>
        <v>OK</v>
      </c>
      <c r="G131">
        <f t="shared" ref="G131:G194" si="8">LOOKUP(H131,$A$2:$A$650)</f>
        <v>21814380</v>
      </c>
      <c r="H131" s="278">
        <v>21814380</v>
      </c>
      <c r="I131">
        <v>7</v>
      </c>
      <c r="J131" s="278">
        <v>246</v>
      </c>
    </row>
    <row r="132" spans="1:10" ht="15" x14ac:dyDescent="0.25">
      <c r="A132" s="134">
        <v>21816480</v>
      </c>
      <c r="B132" s="182" t="e">
        <f t="shared" si="6"/>
        <v>#N/A</v>
      </c>
      <c r="F132" t="str">
        <f t="shared" si="7"/>
        <v>OK</v>
      </c>
      <c r="G132">
        <f t="shared" si="8"/>
        <v>21814491</v>
      </c>
      <c r="H132" s="278">
        <v>21814491</v>
      </c>
      <c r="I132">
        <v>6</v>
      </c>
      <c r="J132" s="278">
        <v>399</v>
      </c>
    </row>
    <row r="133" spans="1:10" x14ac:dyDescent="0.2">
      <c r="A133" s="346">
        <v>21816569</v>
      </c>
      <c r="B133" s="182">
        <f t="shared" si="6"/>
        <v>6.5</v>
      </c>
      <c r="F133" t="e">
        <f t="shared" si="7"/>
        <v>#N/A</v>
      </c>
      <c r="G133" t="e">
        <f t="shared" si="8"/>
        <v>#N/A</v>
      </c>
    </row>
    <row r="134" spans="1:10" ht="15" x14ac:dyDescent="0.25">
      <c r="A134" s="134">
        <v>21816666</v>
      </c>
      <c r="B134" s="182">
        <f t="shared" si="6"/>
        <v>6.5</v>
      </c>
      <c r="F134" t="str">
        <f t="shared" si="7"/>
        <v>OK</v>
      </c>
      <c r="G134">
        <f t="shared" si="8"/>
        <v>21814677</v>
      </c>
      <c r="H134" s="278">
        <v>21814677</v>
      </c>
      <c r="I134">
        <v>3.5</v>
      </c>
      <c r="J134" s="278">
        <v>445</v>
      </c>
    </row>
    <row r="135" spans="1:10" x14ac:dyDescent="0.2">
      <c r="A135" s="346">
        <v>21816749</v>
      </c>
      <c r="B135" s="182">
        <f t="shared" si="6"/>
        <v>6</v>
      </c>
      <c r="F135" t="e">
        <f t="shared" si="7"/>
        <v>#N/A</v>
      </c>
      <c r="G135" t="e">
        <f t="shared" si="8"/>
        <v>#N/A</v>
      </c>
    </row>
    <row r="136" spans="1:10" x14ac:dyDescent="0.2">
      <c r="A136" s="346">
        <v>21816821</v>
      </c>
      <c r="B136" s="182">
        <f t="shared" si="6"/>
        <v>7</v>
      </c>
      <c r="F136" t="e">
        <f t="shared" si="7"/>
        <v>#N/A</v>
      </c>
      <c r="G136" t="e">
        <f t="shared" si="8"/>
        <v>#N/A</v>
      </c>
    </row>
    <row r="137" spans="1:10" ht="15" x14ac:dyDescent="0.25">
      <c r="A137" s="109">
        <v>21817022</v>
      </c>
      <c r="B137" s="182">
        <f t="shared" si="6"/>
        <v>7.5</v>
      </c>
      <c r="F137" t="str">
        <f t="shared" si="7"/>
        <v>OK</v>
      </c>
      <c r="G137">
        <f t="shared" si="8"/>
        <v>21814960</v>
      </c>
      <c r="H137" s="278">
        <v>21814960</v>
      </c>
      <c r="I137">
        <v>3</v>
      </c>
      <c r="J137" s="278">
        <v>449</v>
      </c>
    </row>
    <row r="138" spans="1:10" ht="15" x14ac:dyDescent="0.25">
      <c r="A138" s="132">
        <v>21817253</v>
      </c>
      <c r="B138" s="182">
        <f t="shared" si="6"/>
        <v>4.5</v>
      </c>
      <c r="F138" t="str">
        <f t="shared" si="7"/>
        <v>OK</v>
      </c>
      <c r="G138">
        <f t="shared" si="8"/>
        <v>21815125</v>
      </c>
      <c r="H138" s="278">
        <v>21815125</v>
      </c>
      <c r="I138">
        <v>6.5</v>
      </c>
      <c r="J138" s="278">
        <v>544</v>
      </c>
    </row>
    <row r="139" spans="1:10" x14ac:dyDescent="0.2">
      <c r="A139" s="346">
        <v>21817899</v>
      </c>
      <c r="B139" s="182" t="e">
        <f t="shared" si="6"/>
        <v>#N/A</v>
      </c>
      <c r="F139" t="e">
        <f t="shared" si="7"/>
        <v>#N/A</v>
      </c>
      <c r="G139" t="e">
        <f t="shared" si="8"/>
        <v>#N/A</v>
      </c>
    </row>
    <row r="140" spans="1:10" ht="15" x14ac:dyDescent="0.25">
      <c r="A140" s="109">
        <v>21818057</v>
      </c>
      <c r="B140" s="182">
        <f t="shared" si="6"/>
        <v>3.5</v>
      </c>
      <c r="F140" t="str">
        <f t="shared" si="7"/>
        <v>OK</v>
      </c>
      <c r="G140">
        <f t="shared" si="8"/>
        <v>21815265</v>
      </c>
      <c r="H140" s="278">
        <v>21815265</v>
      </c>
      <c r="I140">
        <v>4</v>
      </c>
      <c r="J140" s="278">
        <v>85</v>
      </c>
    </row>
    <row r="141" spans="1:10" x14ac:dyDescent="0.2">
      <c r="A141" s="346">
        <v>21818705</v>
      </c>
      <c r="B141" s="182">
        <f t="shared" si="6"/>
        <v>4</v>
      </c>
      <c r="F141" t="e">
        <f t="shared" si="7"/>
        <v>#N/A</v>
      </c>
      <c r="G141" t="e">
        <f t="shared" si="8"/>
        <v>#N/A</v>
      </c>
    </row>
    <row r="142" spans="1:10" ht="15" x14ac:dyDescent="0.25">
      <c r="A142" s="109">
        <v>21819964</v>
      </c>
      <c r="B142" s="182">
        <f t="shared" si="6"/>
        <v>7</v>
      </c>
      <c r="F142" t="str">
        <f t="shared" si="7"/>
        <v>OK</v>
      </c>
      <c r="G142">
        <f t="shared" si="8"/>
        <v>21815404</v>
      </c>
      <c r="H142" s="278">
        <v>21815404</v>
      </c>
      <c r="I142">
        <v>7</v>
      </c>
      <c r="J142" s="278">
        <v>104</v>
      </c>
    </row>
    <row r="143" spans="1:10" ht="15" x14ac:dyDescent="0.25">
      <c r="A143" s="112">
        <v>21821525</v>
      </c>
      <c r="B143" s="182">
        <f t="shared" si="6"/>
        <v>5.5</v>
      </c>
      <c r="F143" t="str">
        <f t="shared" si="7"/>
        <v>OK</v>
      </c>
      <c r="G143">
        <f t="shared" si="8"/>
        <v>21815464</v>
      </c>
      <c r="H143" s="278">
        <v>21815464</v>
      </c>
      <c r="I143">
        <v>2.5</v>
      </c>
      <c r="J143" s="278">
        <v>138</v>
      </c>
    </row>
    <row r="144" spans="1:10" ht="15" x14ac:dyDescent="0.25">
      <c r="A144" s="127">
        <v>21823778</v>
      </c>
      <c r="B144" s="182">
        <f t="shared" si="6"/>
        <v>6.5</v>
      </c>
      <c r="F144" t="str">
        <f t="shared" si="7"/>
        <v>OK</v>
      </c>
      <c r="G144">
        <f t="shared" si="8"/>
        <v>21815522</v>
      </c>
      <c r="H144" s="278">
        <v>21815522</v>
      </c>
      <c r="I144">
        <v>5</v>
      </c>
      <c r="J144" s="278">
        <v>240</v>
      </c>
    </row>
    <row r="145" spans="1:10" ht="15" x14ac:dyDescent="0.25">
      <c r="A145" s="121">
        <v>21900179</v>
      </c>
      <c r="B145" s="182">
        <f t="shared" si="6"/>
        <v>5</v>
      </c>
      <c r="F145" t="str">
        <f t="shared" si="7"/>
        <v>OK</v>
      </c>
      <c r="G145">
        <f t="shared" si="8"/>
        <v>21815632</v>
      </c>
      <c r="H145" s="278">
        <v>21815632</v>
      </c>
      <c r="I145">
        <v>3.5</v>
      </c>
      <c r="J145" s="278">
        <v>276</v>
      </c>
    </row>
    <row r="146" spans="1:10" ht="15" x14ac:dyDescent="0.25">
      <c r="A146" s="140">
        <v>21900466</v>
      </c>
      <c r="B146" s="182">
        <f t="shared" si="6"/>
        <v>6.5</v>
      </c>
      <c r="F146" t="str">
        <f t="shared" si="7"/>
        <v>OK</v>
      </c>
      <c r="G146">
        <f t="shared" si="8"/>
        <v>21815924</v>
      </c>
      <c r="H146" s="278">
        <v>21815924</v>
      </c>
      <c r="I146">
        <v>6</v>
      </c>
      <c r="J146" s="278">
        <v>83</v>
      </c>
    </row>
    <row r="147" spans="1:10" ht="15" x14ac:dyDescent="0.25">
      <c r="A147" s="134">
        <v>21900467</v>
      </c>
      <c r="B147" s="182">
        <f t="shared" si="6"/>
        <v>5.5</v>
      </c>
      <c r="F147" t="str">
        <f t="shared" si="7"/>
        <v>OK</v>
      </c>
      <c r="G147">
        <f t="shared" si="8"/>
        <v>21816050</v>
      </c>
      <c r="H147" s="278">
        <v>21816050</v>
      </c>
      <c r="I147">
        <v>7</v>
      </c>
      <c r="J147" s="278">
        <v>355</v>
      </c>
    </row>
    <row r="148" spans="1:10" ht="15" x14ac:dyDescent="0.25">
      <c r="A148" s="112">
        <v>21900479</v>
      </c>
      <c r="B148" s="182">
        <f t="shared" si="6"/>
        <v>6</v>
      </c>
      <c r="F148" t="str">
        <f t="shared" si="7"/>
        <v>OK</v>
      </c>
      <c r="G148">
        <f t="shared" si="8"/>
        <v>21816053</v>
      </c>
      <c r="H148" s="278">
        <v>21816053</v>
      </c>
      <c r="I148">
        <v>6</v>
      </c>
      <c r="J148" s="278">
        <v>322</v>
      </c>
    </row>
    <row r="149" spans="1:10" ht="15" x14ac:dyDescent="0.25">
      <c r="A149" s="134">
        <v>21900492</v>
      </c>
      <c r="B149" s="182">
        <f t="shared" si="6"/>
        <v>6</v>
      </c>
      <c r="F149" t="str">
        <f t="shared" si="7"/>
        <v>OK</v>
      </c>
      <c r="G149">
        <f t="shared" si="8"/>
        <v>21816057</v>
      </c>
      <c r="H149" s="278">
        <v>21816057</v>
      </c>
      <c r="I149">
        <v>7</v>
      </c>
      <c r="J149" s="278">
        <v>401</v>
      </c>
    </row>
    <row r="150" spans="1:10" ht="15" x14ac:dyDescent="0.25">
      <c r="A150" s="109">
        <v>21900572</v>
      </c>
      <c r="B150" s="182">
        <f t="shared" si="6"/>
        <v>7</v>
      </c>
      <c r="F150" t="str">
        <f t="shared" si="7"/>
        <v>OK</v>
      </c>
      <c r="G150">
        <f t="shared" si="8"/>
        <v>21816340</v>
      </c>
      <c r="H150" s="278">
        <v>21816340</v>
      </c>
      <c r="I150">
        <v>7.5</v>
      </c>
      <c r="J150" s="278">
        <v>412</v>
      </c>
    </row>
    <row r="151" spans="1:10" ht="15" x14ac:dyDescent="0.25">
      <c r="A151" s="109">
        <v>21900621</v>
      </c>
      <c r="B151" s="182">
        <f t="shared" si="6"/>
        <v>6</v>
      </c>
      <c r="F151" t="str">
        <f t="shared" si="7"/>
        <v>OK</v>
      </c>
      <c r="G151">
        <f t="shared" si="8"/>
        <v>21816375</v>
      </c>
      <c r="H151" s="278">
        <v>21816375</v>
      </c>
      <c r="I151">
        <v>8.5</v>
      </c>
      <c r="J151" s="278">
        <v>569</v>
      </c>
    </row>
    <row r="152" spans="1:10" ht="15" x14ac:dyDescent="0.25">
      <c r="A152" s="137">
        <v>21900628</v>
      </c>
      <c r="B152" s="182">
        <f t="shared" si="6"/>
        <v>11</v>
      </c>
      <c r="F152" t="str">
        <f t="shared" si="7"/>
        <v>OK</v>
      </c>
      <c r="G152">
        <f t="shared" si="8"/>
        <v>21816459</v>
      </c>
      <c r="H152" s="278">
        <v>21816459</v>
      </c>
      <c r="I152">
        <v>2.5</v>
      </c>
      <c r="J152" s="278">
        <v>523</v>
      </c>
    </row>
    <row r="153" spans="1:10" ht="15" x14ac:dyDescent="0.25">
      <c r="A153" s="127">
        <v>21900637</v>
      </c>
      <c r="B153" s="182">
        <f t="shared" si="6"/>
        <v>9.5</v>
      </c>
      <c r="F153" t="str">
        <f t="shared" si="7"/>
        <v>OK</v>
      </c>
      <c r="G153">
        <f t="shared" si="8"/>
        <v>21816569</v>
      </c>
      <c r="H153" s="278">
        <v>21816569</v>
      </c>
      <c r="I153">
        <v>6.5</v>
      </c>
      <c r="J153" s="278">
        <v>188</v>
      </c>
    </row>
    <row r="154" spans="1:10" ht="15" x14ac:dyDescent="0.25">
      <c r="A154" s="140">
        <v>21900697</v>
      </c>
      <c r="B154" s="182">
        <f t="shared" si="6"/>
        <v>6.5</v>
      </c>
      <c r="F154" t="str">
        <f t="shared" si="7"/>
        <v>OK</v>
      </c>
      <c r="G154">
        <f t="shared" si="8"/>
        <v>21816666</v>
      </c>
      <c r="H154" s="278">
        <v>21816666</v>
      </c>
      <c r="I154">
        <v>6.5</v>
      </c>
      <c r="J154" s="278">
        <v>469</v>
      </c>
    </row>
    <row r="155" spans="1:10" ht="15" x14ac:dyDescent="0.25">
      <c r="A155" s="112">
        <v>21900719</v>
      </c>
      <c r="B155" s="182">
        <f t="shared" si="6"/>
        <v>5.5</v>
      </c>
      <c r="F155" t="str">
        <f t="shared" si="7"/>
        <v>OK</v>
      </c>
      <c r="G155">
        <f t="shared" si="8"/>
        <v>21816749</v>
      </c>
      <c r="H155" s="278">
        <v>21816749</v>
      </c>
      <c r="I155">
        <v>6</v>
      </c>
      <c r="J155" s="278">
        <v>514</v>
      </c>
    </row>
    <row r="156" spans="1:10" ht="15" x14ac:dyDescent="0.25">
      <c r="A156" s="127">
        <v>21900763</v>
      </c>
      <c r="B156" s="182">
        <f t="shared" si="6"/>
        <v>7</v>
      </c>
      <c r="F156" t="str">
        <f t="shared" si="7"/>
        <v>OK</v>
      </c>
      <c r="G156">
        <f t="shared" si="8"/>
        <v>21816821</v>
      </c>
      <c r="H156" s="278">
        <v>21816821</v>
      </c>
      <c r="I156">
        <v>7</v>
      </c>
      <c r="J156" s="278">
        <v>392</v>
      </c>
    </row>
    <row r="157" spans="1:10" ht="15" x14ac:dyDescent="0.25">
      <c r="A157" s="118">
        <v>21900891</v>
      </c>
      <c r="B157" s="182">
        <f t="shared" si="6"/>
        <v>7.5</v>
      </c>
      <c r="F157" t="str">
        <f t="shared" si="7"/>
        <v>OK</v>
      </c>
      <c r="G157">
        <f t="shared" si="8"/>
        <v>21817022</v>
      </c>
      <c r="H157" s="278">
        <v>21817022</v>
      </c>
      <c r="I157">
        <v>7.5</v>
      </c>
      <c r="J157" s="278">
        <v>400</v>
      </c>
    </row>
    <row r="158" spans="1:10" ht="15" x14ac:dyDescent="0.25">
      <c r="A158" s="124">
        <v>21900966</v>
      </c>
      <c r="B158" s="182">
        <f t="shared" si="6"/>
        <v>6</v>
      </c>
      <c r="F158" t="str">
        <f t="shared" si="7"/>
        <v>OK</v>
      </c>
      <c r="G158">
        <f t="shared" si="8"/>
        <v>21817253</v>
      </c>
      <c r="H158" s="278">
        <v>21817253</v>
      </c>
      <c r="I158">
        <v>4.5</v>
      </c>
      <c r="J158" s="278">
        <v>57</v>
      </c>
    </row>
    <row r="159" spans="1:10" ht="15" x14ac:dyDescent="0.25">
      <c r="A159" s="132">
        <v>21901020</v>
      </c>
      <c r="B159" s="182">
        <f t="shared" si="6"/>
        <v>9</v>
      </c>
      <c r="F159" t="str">
        <f t="shared" si="7"/>
        <v>OK</v>
      </c>
      <c r="G159">
        <f t="shared" si="8"/>
        <v>21818057</v>
      </c>
      <c r="H159" s="278">
        <v>21818057</v>
      </c>
      <c r="I159">
        <v>3.5</v>
      </c>
      <c r="J159" s="278">
        <v>353</v>
      </c>
    </row>
    <row r="160" spans="1:10" ht="15" x14ac:dyDescent="0.25">
      <c r="A160" s="140">
        <v>21901170</v>
      </c>
      <c r="B160" s="182">
        <f t="shared" si="6"/>
        <v>8</v>
      </c>
      <c r="F160" t="str">
        <f t="shared" si="7"/>
        <v>OK</v>
      </c>
      <c r="G160">
        <f t="shared" si="8"/>
        <v>21818705</v>
      </c>
      <c r="H160" s="278">
        <v>21818705</v>
      </c>
      <c r="I160">
        <v>4</v>
      </c>
      <c r="J160" s="278">
        <v>398</v>
      </c>
    </row>
    <row r="161" spans="1:10" ht="15" x14ac:dyDescent="0.25">
      <c r="A161" s="118">
        <v>21901255</v>
      </c>
      <c r="B161" s="182">
        <f t="shared" si="6"/>
        <v>6</v>
      </c>
      <c r="F161" t="str">
        <f t="shared" si="7"/>
        <v>OK</v>
      </c>
      <c r="G161">
        <f t="shared" si="8"/>
        <v>21819964</v>
      </c>
      <c r="H161" s="278">
        <v>21819964</v>
      </c>
      <c r="I161">
        <v>7</v>
      </c>
      <c r="J161" s="278">
        <v>397</v>
      </c>
    </row>
    <row r="162" spans="1:10" ht="15" x14ac:dyDescent="0.25">
      <c r="A162" s="109">
        <v>21901289</v>
      </c>
      <c r="B162" s="182" t="e">
        <f t="shared" si="6"/>
        <v>#N/A</v>
      </c>
      <c r="F162" t="str">
        <f t="shared" si="7"/>
        <v>OK</v>
      </c>
      <c r="G162">
        <f t="shared" si="8"/>
        <v>21821525</v>
      </c>
      <c r="H162" s="278">
        <v>21821525</v>
      </c>
      <c r="I162">
        <v>5.5</v>
      </c>
      <c r="J162" s="278">
        <v>243</v>
      </c>
    </row>
    <row r="163" spans="1:10" ht="15" x14ac:dyDescent="0.25">
      <c r="A163" s="127">
        <v>21901326</v>
      </c>
      <c r="B163" s="182">
        <f t="shared" si="6"/>
        <v>5</v>
      </c>
      <c r="F163" t="str">
        <f t="shared" si="7"/>
        <v>OK</v>
      </c>
      <c r="G163">
        <f t="shared" si="8"/>
        <v>21823778</v>
      </c>
      <c r="H163" s="278">
        <v>21823778</v>
      </c>
      <c r="I163">
        <v>6.5</v>
      </c>
      <c r="J163" s="278">
        <v>452</v>
      </c>
    </row>
    <row r="164" spans="1:10" ht="15" x14ac:dyDescent="0.25">
      <c r="A164" s="121">
        <v>21901332</v>
      </c>
      <c r="B164" s="182">
        <f t="shared" si="6"/>
        <v>7.5</v>
      </c>
      <c r="F164" t="str">
        <f t="shared" si="7"/>
        <v>OK</v>
      </c>
      <c r="G164">
        <f t="shared" si="8"/>
        <v>21900179</v>
      </c>
      <c r="H164" s="278">
        <v>21900179</v>
      </c>
      <c r="I164">
        <v>5</v>
      </c>
      <c r="J164" s="278">
        <v>198</v>
      </c>
    </row>
    <row r="165" spans="1:10" ht="15" x14ac:dyDescent="0.25">
      <c r="A165" s="134">
        <v>21901407</v>
      </c>
      <c r="B165" s="182">
        <f t="shared" si="6"/>
        <v>8</v>
      </c>
      <c r="F165" t="str">
        <f t="shared" si="7"/>
        <v>OK</v>
      </c>
      <c r="G165">
        <f t="shared" si="8"/>
        <v>21900466</v>
      </c>
      <c r="H165" s="278">
        <v>21900466</v>
      </c>
      <c r="I165">
        <v>6.5</v>
      </c>
      <c r="J165" s="278">
        <v>499</v>
      </c>
    </row>
    <row r="166" spans="1:10" ht="15" x14ac:dyDescent="0.25">
      <c r="A166" s="127">
        <v>21901442</v>
      </c>
      <c r="B166" s="182">
        <f t="shared" si="6"/>
        <v>6.5</v>
      </c>
      <c r="F166" t="str">
        <f t="shared" si="7"/>
        <v>OK</v>
      </c>
      <c r="G166">
        <f t="shared" si="8"/>
        <v>21900467</v>
      </c>
      <c r="H166" s="278">
        <v>21900467</v>
      </c>
      <c r="I166">
        <v>5.5</v>
      </c>
      <c r="J166" s="278">
        <v>565</v>
      </c>
    </row>
    <row r="167" spans="1:10" ht="15" x14ac:dyDescent="0.25">
      <c r="A167" s="109">
        <v>21901472</v>
      </c>
      <c r="B167" s="182">
        <f t="shared" si="6"/>
        <v>12</v>
      </c>
      <c r="F167" t="str">
        <f t="shared" si="7"/>
        <v>OK</v>
      </c>
      <c r="G167">
        <f t="shared" si="8"/>
        <v>21900479</v>
      </c>
      <c r="H167" s="278">
        <v>21900479</v>
      </c>
      <c r="I167">
        <v>6</v>
      </c>
      <c r="J167" s="278">
        <v>189</v>
      </c>
    </row>
    <row r="168" spans="1:10" ht="15" x14ac:dyDescent="0.25">
      <c r="A168" s="132">
        <v>21901515</v>
      </c>
      <c r="B168" s="182">
        <f t="shared" si="6"/>
        <v>7</v>
      </c>
      <c r="F168" t="str">
        <f t="shared" si="7"/>
        <v>OK</v>
      </c>
      <c r="G168">
        <f t="shared" si="8"/>
        <v>21900492</v>
      </c>
      <c r="H168" s="278">
        <v>21900492</v>
      </c>
      <c r="I168">
        <v>6</v>
      </c>
      <c r="J168" s="278">
        <v>561</v>
      </c>
    </row>
    <row r="169" spans="1:10" ht="15" x14ac:dyDescent="0.25">
      <c r="A169" s="121">
        <v>21901527</v>
      </c>
      <c r="B169" s="182" t="e">
        <f t="shared" si="6"/>
        <v>#N/A</v>
      </c>
      <c r="F169" t="str">
        <f t="shared" si="7"/>
        <v>OK</v>
      </c>
      <c r="G169">
        <f t="shared" si="8"/>
        <v>21900572</v>
      </c>
      <c r="H169" s="277">
        <v>21900572</v>
      </c>
      <c r="I169">
        <v>7</v>
      </c>
      <c r="J169" s="278">
        <v>560</v>
      </c>
    </row>
    <row r="170" spans="1:10" ht="15" x14ac:dyDescent="0.25">
      <c r="A170" s="134">
        <v>21901538</v>
      </c>
      <c r="B170" s="182">
        <f t="shared" si="6"/>
        <v>8.5</v>
      </c>
      <c r="F170" t="str">
        <f t="shared" si="7"/>
        <v>OK</v>
      </c>
      <c r="G170">
        <f t="shared" si="8"/>
        <v>21900621</v>
      </c>
      <c r="H170" s="278">
        <v>21900621</v>
      </c>
      <c r="I170">
        <v>6</v>
      </c>
      <c r="J170" s="278">
        <v>323</v>
      </c>
    </row>
    <row r="171" spans="1:10" ht="15" x14ac:dyDescent="0.25">
      <c r="A171" s="121">
        <v>21901560</v>
      </c>
      <c r="B171" s="182">
        <f t="shared" si="6"/>
        <v>5.5</v>
      </c>
      <c r="F171" t="str">
        <f t="shared" si="7"/>
        <v>OK</v>
      </c>
      <c r="G171">
        <f t="shared" si="8"/>
        <v>21900628</v>
      </c>
      <c r="H171" s="278">
        <v>21900628</v>
      </c>
      <c r="I171">
        <v>11</v>
      </c>
      <c r="J171" s="278">
        <v>14</v>
      </c>
    </row>
    <row r="172" spans="1:10" ht="15" x14ac:dyDescent="0.25">
      <c r="A172" s="121">
        <v>21901656</v>
      </c>
      <c r="B172" s="182">
        <f t="shared" si="6"/>
        <v>10</v>
      </c>
      <c r="F172" t="str">
        <f t="shared" si="7"/>
        <v>OK</v>
      </c>
      <c r="G172">
        <f t="shared" si="8"/>
        <v>21900637</v>
      </c>
      <c r="H172" s="278">
        <v>21900637</v>
      </c>
      <c r="I172">
        <v>9.5</v>
      </c>
      <c r="J172" s="278">
        <v>468</v>
      </c>
    </row>
    <row r="173" spans="1:10" ht="15" x14ac:dyDescent="0.25">
      <c r="A173" s="124">
        <v>21901684</v>
      </c>
      <c r="B173" s="182">
        <f t="shared" si="6"/>
        <v>5.5</v>
      </c>
      <c r="F173" t="str">
        <f t="shared" si="7"/>
        <v>OK</v>
      </c>
      <c r="G173">
        <f t="shared" si="8"/>
        <v>21900697</v>
      </c>
      <c r="H173" s="278">
        <v>21900697</v>
      </c>
      <c r="I173">
        <v>6.5</v>
      </c>
      <c r="J173" s="278">
        <v>86</v>
      </c>
    </row>
    <row r="174" spans="1:10" ht="15" x14ac:dyDescent="0.25">
      <c r="A174" s="118">
        <v>21901760</v>
      </c>
      <c r="B174" s="182">
        <f t="shared" si="6"/>
        <v>7</v>
      </c>
      <c r="F174" t="str">
        <f t="shared" si="7"/>
        <v>OK</v>
      </c>
      <c r="G174">
        <f t="shared" si="8"/>
        <v>21900719</v>
      </c>
      <c r="H174" s="278">
        <v>21900719</v>
      </c>
      <c r="I174">
        <v>5.5</v>
      </c>
      <c r="J174" s="278">
        <v>337</v>
      </c>
    </row>
    <row r="175" spans="1:10" ht="15" x14ac:dyDescent="0.25">
      <c r="A175" s="137">
        <v>21901789</v>
      </c>
      <c r="B175" s="182">
        <f t="shared" si="6"/>
        <v>6.5</v>
      </c>
      <c r="F175" t="str">
        <f t="shared" si="7"/>
        <v>OK</v>
      </c>
      <c r="G175">
        <f t="shared" si="8"/>
        <v>21900763</v>
      </c>
      <c r="H175" s="278">
        <v>21900763</v>
      </c>
      <c r="I175">
        <v>7</v>
      </c>
      <c r="J175" s="278">
        <v>502</v>
      </c>
    </row>
    <row r="176" spans="1:10" ht="15" x14ac:dyDescent="0.25">
      <c r="A176" s="124">
        <v>21901792</v>
      </c>
      <c r="B176" s="182">
        <f t="shared" si="6"/>
        <v>7.5</v>
      </c>
      <c r="F176" t="str">
        <f t="shared" si="7"/>
        <v>OK</v>
      </c>
      <c r="G176">
        <f t="shared" si="8"/>
        <v>21900891</v>
      </c>
      <c r="H176" s="278">
        <v>21900891</v>
      </c>
      <c r="I176">
        <v>7.5</v>
      </c>
      <c r="J176" s="278">
        <v>343</v>
      </c>
    </row>
    <row r="177" spans="1:10" ht="15" x14ac:dyDescent="0.25">
      <c r="A177" s="124">
        <v>21901845</v>
      </c>
      <c r="B177" s="182">
        <f t="shared" si="6"/>
        <v>6</v>
      </c>
      <c r="F177" t="str">
        <f t="shared" si="7"/>
        <v>OK</v>
      </c>
      <c r="G177">
        <f t="shared" si="8"/>
        <v>21900966</v>
      </c>
      <c r="H177" s="278">
        <v>21900966</v>
      </c>
      <c r="I177">
        <v>6</v>
      </c>
      <c r="J177" s="278">
        <v>172</v>
      </c>
    </row>
    <row r="178" spans="1:10" ht="15" x14ac:dyDescent="0.25">
      <c r="A178" s="118">
        <v>21901862</v>
      </c>
      <c r="B178" s="182">
        <f t="shared" si="6"/>
        <v>7.5</v>
      </c>
      <c r="F178" t="str">
        <f t="shared" si="7"/>
        <v>OK</v>
      </c>
      <c r="G178">
        <f t="shared" si="8"/>
        <v>21901020</v>
      </c>
      <c r="H178" s="278">
        <v>21901020</v>
      </c>
      <c r="I178">
        <v>9</v>
      </c>
      <c r="J178" s="278">
        <v>154</v>
      </c>
    </row>
    <row r="179" spans="1:10" ht="15" x14ac:dyDescent="0.25">
      <c r="A179" s="109">
        <v>21901912</v>
      </c>
      <c r="B179" s="182">
        <f t="shared" si="6"/>
        <v>9.5</v>
      </c>
      <c r="F179" t="str">
        <f t="shared" si="7"/>
        <v>OK</v>
      </c>
      <c r="G179">
        <f t="shared" si="8"/>
        <v>21901170</v>
      </c>
      <c r="H179" s="278">
        <v>21901170</v>
      </c>
      <c r="I179">
        <v>8</v>
      </c>
      <c r="J179" s="278">
        <v>142</v>
      </c>
    </row>
    <row r="180" spans="1:10" ht="15" x14ac:dyDescent="0.25">
      <c r="A180" s="140">
        <v>21901931</v>
      </c>
      <c r="B180" s="182">
        <f t="shared" si="6"/>
        <v>9</v>
      </c>
      <c r="F180" t="str">
        <f t="shared" si="7"/>
        <v>OK</v>
      </c>
      <c r="G180">
        <f t="shared" si="8"/>
        <v>21901255</v>
      </c>
      <c r="H180" s="278">
        <v>21901255</v>
      </c>
      <c r="I180">
        <v>6</v>
      </c>
      <c r="J180" s="278">
        <v>315</v>
      </c>
    </row>
    <row r="181" spans="1:10" ht="15" x14ac:dyDescent="0.25">
      <c r="A181" s="121">
        <v>21901938</v>
      </c>
      <c r="B181" s="182">
        <f t="shared" si="6"/>
        <v>6.5</v>
      </c>
      <c r="F181" t="str">
        <f t="shared" si="7"/>
        <v>OK</v>
      </c>
      <c r="G181">
        <f t="shared" si="8"/>
        <v>21901326</v>
      </c>
      <c r="H181" s="278">
        <v>21901326</v>
      </c>
      <c r="I181">
        <v>5</v>
      </c>
      <c r="J181" s="278">
        <v>185</v>
      </c>
    </row>
    <row r="182" spans="1:10" ht="15" x14ac:dyDescent="0.25">
      <c r="A182" s="121">
        <v>21901958</v>
      </c>
      <c r="B182" s="182">
        <f t="shared" si="6"/>
        <v>5</v>
      </c>
      <c r="F182" t="str">
        <f t="shared" si="7"/>
        <v>OK</v>
      </c>
      <c r="G182">
        <f t="shared" si="8"/>
        <v>21901332</v>
      </c>
      <c r="H182" s="278">
        <v>21901332</v>
      </c>
      <c r="I182">
        <v>7.5</v>
      </c>
      <c r="J182" s="278">
        <v>280</v>
      </c>
    </row>
    <row r="183" spans="1:10" ht="15" x14ac:dyDescent="0.25">
      <c r="A183" s="124">
        <v>21901993</v>
      </c>
      <c r="B183" s="182">
        <f t="shared" si="6"/>
        <v>5</v>
      </c>
      <c r="F183" t="str">
        <f t="shared" si="7"/>
        <v>OK</v>
      </c>
      <c r="G183">
        <f t="shared" si="8"/>
        <v>21901407</v>
      </c>
      <c r="H183" s="278">
        <v>21901407</v>
      </c>
      <c r="I183">
        <v>8</v>
      </c>
      <c r="J183" s="278">
        <v>473</v>
      </c>
    </row>
    <row r="184" spans="1:10" ht="15" x14ac:dyDescent="0.25">
      <c r="A184" s="109">
        <v>21901994</v>
      </c>
      <c r="B184" s="182">
        <f t="shared" si="6"/>
        <v>5</v>
      </c>
      <c r="F184" t="str">
        <f t="shared" si="7"/>
        <v>OK</v>
      </c>
      <c r="G184">
        <f t="shared" si="8"/>
        <v>21901442</v>
      </c>
      <c r="H184" s="278">
        <v>21901442</v>
      </c>
      <c r="I184">
        <v>6.5</v>
      </c>
      <c r="J184" s="278">
        <v>476</v>
      </c>
    </row>
    <row r="185" spans="1:10" ht="15" x14ac:dyDescent="0.25">
      <c r="A185" s="118">
        <v>21901995</v>
      </c>
      <c r="B185" s="182">
        <f t="shared" si="6"/>
        <v>7</v>
      </c>
      <c r="F185" t="str">
        <f t="shared" si="7"/>
        <v>OK</v>
      </c>
      <c r="G185">
        <f t="shared" si="8"/>
        <v>21901472</v>
      </c>
      <c r="H185" s="278">
        <v>21901472</v>
      </c>
      <c r="I185">
        <v>12</v>
      </c>
      <c r="J185" s="278">
        <v>466</v>
      </c>
    </row>
    <row r="186" spans="1:10" ht="15" x14ac:dyDescent="0.25">
      <c r="A186" s="118">
        <v>21902007</v>
      </c>
      <c r="B186" s="182">
        <f t="shared" si="6"/>
        <v>4.5</v>
      </c>
      <c r="F186" t="str">
        <f t="shared" si="7"/>
        <v>OK</v>
      </c>
      <c r="G186">
        <f t="shared" si="8"/>
        <v>21901515</v>
      </c>
      <c r="H186" s="278">
        <v>21901515</v>
      </c>
      <c r="I186">
        <v>7</v>
      </c>
      <c r="J186" s="278">
        <v>47</v>
      </c>
    </row>
    <row r="187" spans="1:10" ht="15" x14ac:dyDescent="0.25">
      <c r="A187" s="140">
        <v>21902040</v>
      </c>
      <c r="B187" s="182">
        <f t="shared" si="6"/>
        <v>3.5</v>
      </c>
      <c r="F187" t="str">
        <f t="shared" si="7"/>
        <v>OK</v>
      </c>
      <c r="G187">
        <f t="shared" si="8"/>
        <v>21901538</v>
      </c>
      <c r="H187" s="279">
        <v>21901538</v>
      </c>
      <c r="I187" s="280">
        <v>8.5</v>
      </c>
      <c r="J187" s="279">
        <v>511</v>
      </c>
    </row>
    <row r="188" spans="1:10" ht="15" x14ac:dyDescent="0.25">
      <c r="A188" s="127">
        <v>21902047</v>
      </c>
      <c r="B188" s="182">
        <f t="shared" si="6"/>
        <v>13.5</v>
      </c>
      <c r="F188" t="str">
        <f t="shared" si="7"/>
        <v>OK</v>
      </c>
      <c r="G188">
        <f t="shared" si="8"/>
        <v>21901560</v>
      </c>
      <c r="H188" s="278">
        <v>21901560</v>
      </c>
      <c r="I188">
        <v>5.5</v>
      </c>
      <c r="J188" s="278">
        <v>212</v>
      </c>
    </row>
    <row r="189" spans="1:10" ht="15" x14ac:dyDescent="0.25">
      <c r="A189" s="134">
        <v>21902072</v>
      </c>
      <c r="B189" s="182">
        <f t="shared" si="6"/>
        <v>5.5</v>
      </c>
      <c r="F189" t="str">
        <f t="shared" si="7"/>
        <v>OK</v>
      </c>
      <c r="G189">
        <f t="shared" si="8"/>
        <v>21901656</v>
      </c>
      <c r="H189" s="278">
        <v>21901656</v>
      </c>
      <c r="I189">
        <v>10</v>
      </c>
      <c r="J189" s="278">
        <v>207</v>
      </c>
    </row>
    <row r="190" spans="1:10" ht="15" x14ac:dyDescent="0.25">
      <c r="A190" s="140">
        <v>21902128</v>
      </c>
      <c r="B190" s="182">
        <f t="shared" si="6"/>
        <v>7.5</v>
      </c>
      <c r="F190" t="str">
        <f t="shared" si="7"/>
        <v>OK</v>
      </c>
      <c r="G190">
        <f t="shared" si="8"/>
        <v>21901684</v>
      </c>
      <c r="H190" s="278">
        <v>21901684</v>
      </c>
      <c r="I190">
        <v>5.5</v>
      </c>
      <c r="J190" s="278">
        <v>493</v>
      </c>
    </row>
    <row r="191" spans="1:10" ht="15" x14ac:dyDescent="0.25">
      <c r="A191" s="121">
        <v>21902153</v>
      </c>
      <c r="B191" s="182">
        <f t="shared" si="6"/>
        <v>9</v>
      </c>
      <c r="F191" t="str">
        <f t="shared" si="7"/>
        <v>OK</v>
      </c>
      <c r="G191">
        <f t="shared" si="8"/>
        <v>21901760</v>
      </c>
      <c r="H191" s="278">
        <v>21901760</v>
      </c>
      <c r="I191">
        <v>7</v>
      </c>
      <c r="J191" s="278">
        <v>241</v>
      </c>
    </row>
    <row r="192" spans="1:10" ht="15" x14ac:dyDescent="0.25">
      <c r="A192" s="117">
        <v>21902199</v>
      </c>
      <c r="B192" s="182">
        <f t="shared" si="6"/>
        <v>9.5</v>
      </c>
      <c r="F192" t="str">
        <f t="shared" si="7"/>
        <v>OK</v>
      </c>
      <c r="G192">
        <f t="shared" si="8"/>
        <v>21901789</v>
      </c>
      <c r="H192" s="278">
        <v>21901789</v>
      </c>
      <c r="I192">
        <v>6.5</v>
      </c>
      <c r="J192" s="278">
        <v>115</v>
      </c>
    </row>
    <row r="193" spans="1:10" ht="15" x14ac:dyDescent="0.25">
      <c r="A193" s="109">
        <v>21902201</v>
      </c>
      <c r="B193" s="182">
        <f t="shared" si="6"/>
        <v>7</v>
      </c>
      <c r="F193" t="str">
        <f t="shared" si="7"/>
        <v>OK</v>
      </c>
      <c r="G193">
        <f t="shared" si="8"/>
        <v>21901792</v>
      </c>
      <c r="H193" s="278">
        <v>21901792</v>
      </c>
      <c r="I193">
        <v>7.5</v>
      </c>
      <c r="J193" s="278">
        <v>524</v>
      </c>
    </row>
    <row r="194" spans="1:10" ht="15" x14ac:dyDescent="0.25">
      <c r="A194" s="137">
        <v>21902203</v>
      </c>
      <c r="B194" s="182">
        <f t="shared" si="6"/>
        <v>12</v>
      </c>
      <c r="F194" t="str">
        <f t="shared" si="7"/>
        <v>OK</v>
      </c>
      <c r="G194">
        <f t="shared" si="8"/>
        <v>21901845</v>
      </c>
      <c r="H194" s="278">
        <v>21901845</v>
      </c>
      <c r="I194">
        <v>6</v>
      </c>
      <c r="J194" s="278">
        <v>430</v>
      </c>
    </row>
    <row r="195" spans="1:10" ht="15" x14ac:dyDescent="0.25">
      <c r="A195" s="124">
        <v>21902205</v>
      </c>
      <c r="B195" s="182">
        <f t="shared" ref="B195:B258" si="9">VLOOKUP(A195,$H$2:$J$625,2,FALSE)</f>
        <v>6.5</v>
      </c>
      <c r="F195" t="str">
        <f t="shared" ref="F195:F258" si="10">IF(G195=H195,"OK","ERREUR")</f>
        <v>OK</v>
      </c>
      <c r="G195">
        <f t="shared" ref="G195:G258" si="11">LOOKUP(H195,$A$2:$A$650)</f>
        <v>21901862</v>
      </c>
      <c r="H195" s="278">
        <v>21901862</v>
      </c>
      <c r="I195">
        <v>7.5</v>
      </c>
      <c r="J195" s="278">
        <v>364</v>
      </c>
    </row>
    <row r="196" spans="1:10" ht="15" x14ac:dyDescent="0.25">
      <c r="A196" s="124">
        <v>21902256</v>
      </c>
      <c r="B196" s="182">
        <f t="shared" si="9"/>
        <v>7</v>
      </c>
      <c r="F196" t="str">
        <f t="shared" si="10"/>
        <v>OK</v>
      </c>
      <c r="G196">
        <f t="shared" si="11"/>
        <v>21901912</v>
      </c>
      <c r="H196" s="278">
        <v>21901912</v>
      </c>
      <c r="I196">
        <v>9.5</v>
      </c>
      <c r="J196" s="278">
        <v>583</v>
      </c>
    </row>
    <row r="197" spans="1:10" ht="15" x14ac:dyDescent="0.25">
      <c r="A197" s="124">
        <v>21902283</v>
      </c>
      <c r="B197" s="182">
        <f t="shared" si="9"/>
        <v>6.5</v>
      </c>
      <c r="F197" t="str">
        <f t="shared" si="10"/>
        <v>OK</v>
      </c>
      <c r="G197">
        <f t="shared" si="11"/>
        <v>21901931</v>
      </c>
      <c r="H197" s="278">
        <v>21901931</v>
      </c>
      <c r="I197">
        <v>9</v>
      </c>
      <c r="J197" s="278">
        <v>150</v>
      </c>
    </row>
    <row r="198" spans="1:10" ht="15" x14ac:dyDescent="0.25">
      <c r="A198" s="121">
        <v>21902291</v>
      </c>
      <c r="B198" s="182">
        <f t="shared" si="9"/>
        <v>6</v>
      </c>
      <c r="F198" t="str">
        <f t="shared" si="10"/>
        <v>OK</v>
      </c>
      <c r="G198">
        <f t="shared" si="11"/>
        <v>21901938</v>
      </c>
      <c r="H198" s="278">
        <v>21901938</v>
      </c>
      <c r="I198">
        <v>6.5</v>
      </c>
      <c r="J198" s="278">
        <v>307</v>
      </c>
    </row>
    <row r="199" spans="1:10" ht="15" x14ac:dyDescent="0.25">
      <c r="A199" s="137">
        <v>21902299</v>
      </c>
      <c r="B199" s="182">
        <f t="shared" si="9"/>
        <v>6</v>
      </c>
      <c r="F199" t="str">
        <f t="shared" si="10"/>
        <v>OK</v>
      </c>
      <c r="G199">
        <f t="shared" si="11"/>
        <v>21901958</v>
      </c>
      <c r="H199" s="278">
        <v>21901958</v>
      </c>
      <c r="I199">
        <v>5</v>
      </c>
      <c r="J199" s="278">
        <v>390</v>
      </c>
    </row>
    <row r="200" spans="1:10" ht="15" x14ac:dyDescent="0.25">
      <c r="A200" s="121">
        <v>21902329</v>
      </c>
      <c r="B200" s="182">
        <f t="shared" si="9"/>
        <v>6.5</v>
      </c>
      <c r="F200" t="str">
        <f t="shared" si="10"/>
        <v>OK</v>
      </c>
      <c r="G200">
        <f t="shared" si="11"/>
        <v>21901993</v>
      </c>
      <c r="H200" s="278">
        <v>21901993</v>
      </c>
      <c r="I200">
        <v>5</v>
      </c>
      <c r="J200" s="278">
        <v>454</v>
      </c>
    </row>
    <row r="201" spans="1:10" ht="15" x14ac:dyDescent="0.25">
      <c r="A201" s="121">
        <v>21902331</v>
      </c>
      <c r="B201" s="182">
        <f t="shared" si="9"/>
        <v>6.5</v>
      </c>
      <c r="F201" t="str">
        <f t="shared" si="10"/>
        <v>OK</v>
      </c>
      <c r="G201">
        <f t="shared" si="11"/>
        <v>21901994</v>
      </c>
      <c r="H201" s="278">
        <v>21901994</v>
      </c>
      <c r="I201">
        <v>5</v>
      </c>
      <c r="J201" s="278">
        <v>197</v>
      </c>
    </row>
    <row r="202" spans="1:10" ht="15" x14ac:dyDescent="0.25">
      <c r="A202" s="127">
        <v>21902407</v>
      </c>
      <c r="B202" s="182">
        <f t="shared" si="9"/>
        <v>5</v>
      </c>
      <c r="F202" t="str">
        <f t="shared" si="10"/>
        <v>OK</v>
      </c>
      <c r="G202">
        <f t="shared" si="11"/>
        <v>21901995</v>
      </c>
      <c r="H202" s="278">
        <v>21901995</v>
      </c>
      <c r="I202">
        <v>7</v>
      </c>
      <c r="J202" s="278">
        <v>260</v>
      </c>
    </row>
    <row r="203" spans="1:10" ht="15" x14ac:dyDescent="0.25">
      <c r="A203" s="124">
        <v>21902411</v>
      </c>
      <c r="B203" s="182">
        <f t="shared" si="9"/>
        <v>7.5</v>
      </c>
      <c r="F203" t="str">
        <f t="shared" si="10"/>
        <v>OK</v>
      </c>
      <c r="G203">
        <f t="shared" si="11"/>
        <v>21902007</v>
      </c>
      <c r="H203" s="278">
        <v>21902007</v>
      </c>
      <c r="I203">
        <v>4.5</v>
      </c>
      <c r="J203" s="278">
        <v>285</v>
      </c>
    </row>
    <row r="204" spans="1:10" ht="15" x14ac:dyDescent="0.25">
      <c r="A204" s="134">
        <v>21902429</v>
      </c>
      <c r="B204" s="182">
        <f t="shared" si="9"/>
        <v>10</v>
      </c>
      <c r="F204" t="str">
        <f t="shared" si="10"/>
        <v>OK</v>
      </c>
      <c r="G204">
        <f t="shared" si="11"/>
        <v>21902040</v>
      </c>
      <c r="H204" s="278">
        <v>21902040</v>
      </c>
      <c r="I204">
        <v>3.5</v>
      </c>
      <c r="J204" s="278">
        <v>107</v>
      </c>
    </row>
    <row r="205" spans="1:10" ht="15" x14ac:dyDescent="0.25">
      <c r="A205" s="132">
        <v>21902472</v>
      </c>
      <c r="B205" s="182">
        <f t="shared" si="9"/>
        <v>7.5</v>
      </c>
      <c r="F205" t="str">
        <f t="shared" si="10"/>
        <v>OK</v>
      </c>
      <c r="G205">
        <f t="shared" si="11"/>
        <v>21902047</v>
      </c>
      <c r="H205" s="278">
        <v>21902047</v>
      </c>
      <c r="I205">
        <v>13.5</v>
      </c>
      <c r="J205" s="278">
        <v>503</v>
      </c>
    </row>
    <row r="206" spans="1:10" ht="15" x14ac:dyDescent="0.25">
      <c r="A206" s="140">
        <v>21902492</v>
      </c>
      <c r="B206" s="182">
        <f t="shared" si="9"/>
        <v>7.5</v>
      </c>
      <c r="F206" t="str">
        <f t="shared" si="10"/>
        <v>OK</v>
      </c>
      <c r="G206">
        <f t="shared" si="11"/>
        <v>21902128</v>
      </c>
      <c r="H206" s="278">
        <v>21902128</v>
      </c>
      <c r="I206">
        <v>7.5</v>
      </c>
      <c r="J206" s="278">
        <v>130</v>
      </c>
    </row>
    <row r="207" spans="1:10" ht="15" x14ac:dyDescent="0.25">
      <c r="A207" s="109">
        <v>21902495</v>
      </c>
      <c r="B207" s="182">
        <f t="shared" si="9"/>
        <v>4</v>
      </c>
      <c r="F207" t="str">
        <f t="shared" si="10"/>
        <v>OK</v>
      </c>
      <c r="G207">
        <f t="shared" si="11"/>
        <v>21902153</v>
      </c>
      <c r="H207" s="278">
        <v>21902153</v>
      </c>
      <c r="I207">
        <v>9</v>
      </c>
      <c r="J207" s="278">
        <v>226</v>
      </c>
    </row>
    <row r="208" spans="1:10" ht="15" x14ac:dyDescent="0.25">
      <c r="A208" s="124">
        <v>21902503</v>
      </c>
      <c r="B208" s="182">
        <f t="shared" si="9"/>
        <v>7.5</v>
      </c>
      <c r="F208" t="str">
        <f t="shared" si="10"/>
        <v>OK</v>
      </c>
      <c r="G208">
        <f t="shared" si="11"/>
        <v>21902199</v>
      </c>
      <c r="H208" s="278">
        <v>21902199</v>
      </c>
      <c r="I208">
        <v>9.5</v>
      </c>
      <c r="J208" s="278">
        <v>262</v>
      </c>
    </row>
    <row r="209" spans="1:10" ht="15" x14ac:dyDescent="0.25">
      <c r="A209" s="112">
        <v>21902523</v>
      </c>
      <c r="B209" s="182">
        <f t="shared" si="9"/>
        <v>7.5</v>
      </c>
      <c r="F209" t="str">
        <f t="shared" si="10"/>
        <v>OK</v>
      </c>
      <c r="G209">
        <f t="shared" si="11"/>
        <v>21902201</v>
      </c>
      <c r="H209" s="278">
        <v>21902201</v>
      </c>
      <c r="I209">
        <v>7</v>
      </c>
      <c r="J209" s="278">
        <v>495</v>
      </c>
    </row>
    <row r="210" spans="1:10" ht="15" x14ac:dyDescent="0.25">
      <c r="A210" s="121">
        <v>21902543</v>
      </c>
      <c r="B210" s="182">
        <f t="shared" si="9"/>
        <v>3.5</v>
      </c>
      <c r="F210" t="str">
        <f t="shared" si="10"/>
        <v>OK</v>
      </c>
      <c r="G210">
        <f t="shared" si="11"/>
        <v>21902205</v>
      </c>
      <c r="H210" s="278">
        <v>21902205</v>
      </c>
      <c r="I210">
        <v>6.5</v>
      </c>
      <c r="J210" s="278">
        <v>437</v>
      </c>
    </row>
    <row r="211" spans="1:10" ht="15" x14ac:dyDescent="0.25">
      <c r="A211" s="137">
        <v>21902576</v>
      </c>
      <c r="B211" s="182">
        <f t="shared" si="9"/>
        <v>5.5</v>
      </c>
      <c r="F211" t="str">
        <f t="shared" si="10"/>
        <v>OK</v>
      </c>
      <c r="G211">
        <f t="shared" si="11"/>
        <v>21902256</v>
      </c>
      <c r="H211" s="279">
        <v>21902256</v>
      </c>
      <c r="I211" s="280">
        <v>7</v>
      </c>
      <c r="J211" s="279">
        <v>507</v>
      </c>
    </row>
    <row r="212" spans="1:10" ht="15" x14ac:dyDescent="0.25">
      <c r="A212" s="137">
        <v>21902583</v>
      </c>
      <c r="B212" s="182">
        <f t="shared" si="9"/>
        <v>5.5</v>
      </c>
      <c r="F212" t="str">
        <f t="shared" si="10"/>
        <v>OK</v>
      </c>
      <c r="G212">
        <f t="shared" si="11"/>
        <v>21902283</v>
      </c>
      <c r="H212" s="278">
        <v>21902283</v>
      </c>
      <c r="I212">
        <v>6.5</v>
      </c>
      <c r="J212" s="278">
        <v>407</v>
      </c>
    </row>
    <row r="213" spans="1:10" ht="15" x14ac:dyDescent="0.25">
      <c r="A213" s="121">
        <v>21902626</v>
      </c>
      <c r="B213" s="182">
        <f t="shared" si="9"/>
        <v>3.5</v>
      </c>
      <c r="F213" t="str">
        <f t="shared" si="10"/>
        <v>OK</v>
      </c>
      <c r="G213">
        <f t="shared" si="11"/>
        <v>21902291</v>
      </c>
      <c r="H213" s="278">
        <v>21902291</v>
      </c>
      <c r="I213">
        <v>6</v>
      </c>
      <c r="J213" s="278">
        <v>221</v>
      </c>
    </row>
    <row r="214" spans="1:10" ht="15" x14ac:dyDescent="0.25">
      <c r="A214" s="137">
        <v>21902681</v>
      </c>
      <c r="B214" s="182">
        <f t="shared" si="9"/>
        <v>7.5</v>
      </c>
      <c r="F214" t="str">
        <f t="shared" si="10"/>
        <v>OK</v>
      </c>
      <c r="G214">
        <f t="shared" si="11"/>
        <v>21902299</v>
      </c>
      <c r="H214" s="278">
        <v>21902299</v>
      </c>
      <c r="I214">
        <v>6</v>
      </c>
      <c r="J214" s="278">
        <v>526</v>
      </c>
    </row>
    <row r="215" spans="1:10" ht="15" x14ac:dyDescent="0.25">
      <c r="A215" s="109">
        <v>21902689</v>
      </c>
      <c r="B215" s="182">
        <f t="shared" si="9"/>
        <v>8.5</v>
      </c>
      <c r="F215" t="str">
        <f t="shared" si="10"/>
        <v>OK</v>
      </c>
      <c r="G215">
        <f t="shared" si="11"/>
        <v>21902329</v>
      </c>
      <c r="H215" s="278">
        <v>21902329</v>
      </c>
      <c r="I215">
        <v>6.5</v>
      </c>
      <c r="J215" s="278">
        <v>215</v>
      </c>
    </row>
    <row r="216" spans="1:10" ht="15" x14ac:dyDescent="0.25">
      <c r="A216" s="134">
        <v>21902694</v>
      </c>
      <c r="B216" s="182">
        <f t="shared" si="9"/>
        <v>8</v>
      </c>
      <c r="F216" t="str">
        <f t="shared" si="10"/>
        <v>OK</v>
      </c>
      <c r="G216">
        <f t="shared" si="11"/>
        <v>21902331</v>
      </c>
      <c r="H216" s="278">
        <v>21902331</v>
      </c>
      <c r="I216">
        <v>6.5</v>
      </c>
      <c r="J216" s="278">
        <v>329</v>
      </c>
    </row>
    <row r="217" spans="1:10" ht="15" x14ac:dyDescent="0.25">
      <c r="A217" s="118">
        <v>21902695</v>
      </c>
      <c r="B217" s="182">
        <f t="shared" si="9"/>
        <v>6</v>
      </c>
      <c r="F217" t="str">
        <f t="shared" si="10"/>
        <v>OK</v>
      </c>
      <c r="G217">
        <f t="shared" si="11"/>
        <v>21902407</v>
      </c>
      <c r="H217" s="278">
        <v>21902407</v>
      </c>
      <c r="I217">
        <v>5</v>
      </c>
      <c r="J217" s="278">
        <v>582</v>
      </c>
    </row>
    <row r="218" spans="1:10" ht="15" x14ac:dyDescent="0.25">
      <c r="A218" s="118">
        <v>21902697</v>
      </c>
      <c r="B218" s="182">
        <f t="shared" si="9"/>
        <v>8.5</v>
      </c>
      <c r="F218" t="str">
        <f t="shared" si="10"/>
        <v>OK</v>
      </c>
      <c r="G218">
        <f t="shared" si="11"/>
        <v>21902411</v>
      </c>
      <c r="H218" s="278">
        <v>21902411</v>
      </c>
      <c r="I218">
        <v>7.5</v>
      </c>
      <c r="J218" s="278">
        <v>484</v>
      </c>
    </row>
    <row r="219" spans="1:10" ht="15" x14ac:dyDescent="0.25">
      <c r="A219" s="118">
        <v>21902747</v>
      </c>
      <c r="B219" s="182">
        <f t="shared" si="9"/>
        <v>5</v>
      </c>
      <c r="F219" t="str">
        <f t="shared" si="10"/>
        <v>OK</v>
      </c>
      <c r="G219">
        <f t="shared" si="11"/>
        <v>21902429</v>
      </c>
      <c r="H219" s="278">
        <v>21902429</v>
      </c>
      <c r="I219">
        <v>10</v>
      </c>
      <c r="J219" s="278">
        <v>474</v>
      </c>
    </row>
    <row r="220" spans="1:10" ht="15" x14ac:dyDescent="0.25">
      <c r="A220" s="140">
        <v>21902815</v>
      </c>
      <c r="B220" s="182">
        <f t="shared" si="9"/>
        <v>5</v>
      </c>
      <c r="F220" t="str">
        <f t="shared" si="10"/>
        <v>OK</v>
      </c>
      <c r="G220">
        <f t="shared" si="11"/>
        <v>21902472</v>
      </c>
      <c r="H220" s="278">
        <v>21902472</v>
      </c>
      <c r="I220">
        <v>7.5</v>
      </c>
      <c r="J220" s="278">
        <v>116</v>
      </c>
    </row>
    <row r="221" spans="1:10" ht="15" x14ac:dyDescent="0.25">
      <c r="A221" s="127">
        <v>21902846</v>
      </c>
      <c r="B221" s="182">
        <f t="shared" si="9"/>
        <v>7</v>
      </c>
      <c r="F221" t="str">
        <f t="shared" si="10"/>
        <v>OK</v>
      </c>
      <c r="G221">
        <f t="shared" si="11"/>
        <v>21902492</v>
      </c>
      <c r="H221" s="278">
        <v>21902492</v>
      </c>
      <c r="I221">
        <v>7.5</v>
      </c>
      <c r="J221" s="278">
        <v>4</v>
      </c>
    </row>
    <row r="222" spans="1:10" ht="15" x14ac:dyDescent="0.25">
      <c r="A222" s="121">
        <v>21902852</v>
      </c>
      <c r="B222" s="182">
        <f t="shared" si="9"/>
        <v>10.5</v>
      </c>
      <c r="F222" t="str">
        <f t="shared" si="10"/>
        <v>OK</v>
      </c>
      <c r="G222">
        <f t="shared" si="11"/>
        <v>21902495</v>
      </c>
      <c r="H222" s="278">
        <v>21902495</v>
      </c>
      <c r="I222">
        <v>4</v>
      </c>
      <c r="J222" s="278">
        <v>453</v>
      </c>
    </row>
    <row r="223" spans="1:10" ht="15" x14ac:dyDescent="0.25">
      <c r="A223" s="118">
        <v>21902864</v>
      </c>
      <c r="B223" s="182">
        <f t="shared" si="9"/>
        <v>12</v>
      </c>
      <c r="F223" t="str">
        <f t="shared" si="10"/>
        <v>OK</v>
      </c>
      <c r="G223">
        <f t="shared" si="11"/>
        <v>21902503</v>
      </c>
      <c r="H223" s="278">
        <v>21902503</v>
      </c>
      <c r="I223">
        <v>7.5</v>
      </c>
      <c r="J223" s="278">
        <v>538</v>
      </c>
    </row>
    <row r="224" spans="1:10" ht="15" x14ac:dyDescent="0.25">
      <c r="A224" s="140">
        <v>21903046</v>
      </c>
      <c r="B224" s="182">
        <f t="shared" si="9"/>
        <v>5.5</v>
      </c>
      <c r="F224" t="str">
        <f t="shared" si="10"/>
        <v>OK</v>
      </c>
      <c r="G224">
        <f t="shared" si="11"/>
        <v>21902523</v>
      </c>
      <c r="H224" s="278">
        <v>21902523</v>
      </c>
      <c r="I224">
        <v>7.5</v>
      </c>
      <c r="J224" s="278">
        <v>236</v>
      </c>
    </row>
    <row r="225" spans="1:10" ht="15" x14ac:dyDescent="0.25">
      <c r="A225" s="112">
        <v>21903048</v>
      </c>
      <c r="B225" s="182">
        <f t="shared" si="9"/>
        <v>3.5</v>
      </c>
      <c r="F225" t="str">
        <f t="shared" si="10"/>
        <v>OK</v>
      </c>
      <c r="G225">
        <f t="shared" si="11"/>
        <v>21902543</v>
      </c>
      <c r="H225" s="278">
        <v>21902543</v>
      </c>
      <c r="I225">
        <v>3.5</v>
      </c>
      <c r="J225" s="278">
        <v>224</v>
      </c>
    </row>
    <row r="226" spans="1:10" ht="15" x14ac:dyDescent="0.25">
      <c r="A226" s="124">
        <v>21903072</v>
      </c>
      <c r="B226" s="182">
        <f t="shared" si="9"/>
        <v>7.5</v>
      </c>
      <c r="F226" t="str">
        <f t="shared" si="10"/>
        <v>OK</v>
      </c>
      <c r="G226">
        <f t="shared" si="11"/>
        <v>21902576</v>
      </c>
      <c r="H226" s="278">
        <v>21902576</v>
      </c>
      <c r="I226">
        <v>5.5</v>
      </c>
      <c r="J226" s="278">
        <v>59</v>
      </c>
    </row>
    <row r="227" spans="1:10" ht="15" x14ac:dyDescent="0.25">
      <c r="A227" s="112">
        <v>21903075</v>
      </c>
      <c r="B227" s="182">
        <f t="shared" si="9"/>
        <v>8.5</v>
      </c>
      <c r="F227" t="str">
        <f t="shared" si="10"/>
        <v>OK</v>
      </c>
      <c r="G227">
        <f t="shared" si="11"/>
        <v>21902583</v>
      </c>
      <c r="H227" s="278">
        <v>21902583</v>
      </c>
      <c r="I227">
        <v>5.5</v>
      </c>
      <c r="J227" s="278">
        <v>98</v>
      </c>
    </row>
    <row r="228" spans="1:10" ht="15" x14ac:dyDescent="0.25">
      <c r="A228" s="137">
        <v>21903102</v>
      </c>
      <c r="B228" s="182">
        <f t="shared" si="9"/>
        <v>9</v>
      </c>
      <c r="F228" t="str">
        <f t="shared" si="10"/>
        <v>OK</v>
      </c>
      <c r="G228">
        <f t="shared" si="11"/>
        <v>21902626</v>
      </c>
      <c r="H228" s="278">
        <v>21902626</v>
      </c>
      <c r="I228">
        <v>3.5</v>
      </c>
      <c r="J228" s="278">
        <v>252</v>
      </c>
    </row>
    <row r="229" spans="1:10" ht="15" x14ac:dyDescent="0.25">
      <c r="A229" s="132">
        <v>21903150</v>
      </c>
      <c r="B229" s="182">
        <f t="shared" si="9"/>
        <v>4.5</v>
      </c>
      <c r="F229" t="str">
        <f t="shared" si="10"/>
        <v>OK</v>
      </c>
      <c r="G229">
        <f t="shared" si="11"/>
        <v>21902681</v>
      </c>
      <c r="H229" s="278">
        <v>21902681</v>
      </c>
      <c r="I229">
        <v>7.5</v>
      </c>
      <c r="J229" s="278">
        <v>515</v>
      </c>
    </row>
    <row r="230" spans="1:10" ht="15" x14ac:dyDescent="0.25">
      <c r="A230" s="109">
        <v>21903152</v>
      </c>
      <c r="B230" s="182">
        <f t="shared" si="9"/>
        <v>5.5</v>
      </c>
      <c r="F230" t="str">
        <f t="shared" si="10"/>
        <v>OK</v>
      </c>
      <c r="G230">
        <f t="shared" si="11"/>
        <v>21902689</v>
      </c>
      <c r="H230" s="278">
        <v>21902689</v>
      </c>
      <c r="I230">
        <v>8.5</v>
      </c>
      <c r="J230" s="278">
        <v>410</v>
      </c>
    </row>
    <row r="231" spans="1:10" ht="15" x14ac:dyDescent="0.25">
      <c r="A231" s="118">
        <v>21903187</v>
      </c>
      <c r="B231" s="182">
        <f t="shared" si="9"/>
        <v>8</v>
      </c>
      <c r="F231" t="str">
        <f t="shared" si="10"/>
        <v>OK</v>
      </c>
      <c r="G231">
        <f t="shared" si="11"/>
        <v>21902694</v>
      </c>
      <c r="H231" s="278">
        <v>21902694</v>
      </c>
      <c r="I231">
        <v>8</v>
      </c>
      <c r="J231" s="278">
        <v>548</v>
      </c>
    </row>
    <row r="232" spans="1:10" ht="15" x14ac:dyDescent="0.25">
      <c r="A232" s="112">
        <v>21903189</v>
      </c>
      <c r="B232" s="182">
        <f t="shared" si="9"/>
        <v>4.5</v>
      </c>
      <c r="F232" t="str">
        <f t="shared" si="10"/>
        <v>OK</v>
      </c>
      <c r="G232">
        <f t="shared" si="11"/>
        <v>21902695</v>
      </c>
      <c r="H232" s="278">
        <v>21902695</v>
      </c>
      <c r="I232">
        <v>6</v>
      </c>
      <c r="J232" s="278">
        <v>368</v>
      </c>
    </row>
    <row r="233" spans="1:10" ht="15" x14ac:dyDescent="0.25">
      <c r="A233" s="127">
        <v>21903207</v>
      </c>
      <c r="B233" s="182">
        <f t="shared" si="9"/>
        <v>5</v>
      </c>
      <c r="F233" t="str">
        <f t="shared" si="10"/>
        <v>OK</v>
      </c>
      <c r="G233">
        <f t="shared" si="11"/>
        <v>21902697</v>
      </c>
      <c r="H233" s="278">
        <v>21902697</v>
      </c>
      <c r="I233">
        <v>8.5</v>
      </c>
      <c r="J233" s="278">
        <v>361</v>
      </c>
    </row>
    <row r="234" spans="1:10" ht="15" x14ac:dyDescent="0.25">
      <c r="A234" s="137">
        <v>21903252</v>
      </c>
      <c r="B234" s="182">
        <f t="shared" si="9"/>
        <v>6.5</v>
      </c>
      <c r="F234" t="str">
        <f t="shared" si="10"/>
        <v>OK</v>
      </c>
      <c r="G234">
        <f t="shared" si="11"/>
        <v>21902747</v>
      </c>
      <c r="H234" s="278">
        <v>21902747</v>
      </c>
      <c r="I234">
        <v>5</v>
      </c>
      <c r="J234" s="278">
        <v>318</v>
      </c>
    </row>
    <row r="235" spans="1:10" ht="15" x14ac:dyDescent="0.25">
      <c r="A235" s="124">
        <v>21903271</v>
      </c>
      <c r="B235" s="182">
        <f t="shared" si="9"/>
        <v>5.5</v>
      </c>
      <c r="F235" t="str">
        <f t="shared" si="10"/>
        <v>OK</v>
      </c>
      <c r="G235">
        <f t="shared" si="11"/>
        <v>21902815</v>
      </c>
      <c r="H235" s="278">
        <v>21902815</v>
      </c>
      <c r="I235">
        <v>5</v>
      </c>
      <c r="J235" s="278">
        <v>34</v>
      </c>
    </row>
    <row r="236" spans="1:10" ht="15" x14ac:dyDescent="0.25">
      <c r="A236" s="140">
        <v>21903291</v>
      </c>
      <c r="B236" s="182">
        <f t="shared" si="9"/>
        <v>6.5</v>
      </c>
      <c r="F236" t="str">
        <f t="shared" si="10"/>
        <v>OK</v>
      </c>
      <c r="G236">
        <f t="shared" si="11"/>
        <v>21902846</v>
      </c>
      <c r="H236" s="278">
        <v>21902846</v>
      </c>
      <c r="I236">
        <v>7</v>
      </c>
      <c r="J236" s="278">
        <v>496</v>
      </c>
    </row>
    <row r="237" spans="1:10" ht="15" x14ac:dyDescent="0.25">
      <c r="A237" s="121">
        <v>21903334</v>
      </c>
      <c r="B237" s="182">
        <f t="shared" si="9"/>
        <v>10.5</v>
      </c>
      <c r="F237" t="str">
        <f t="shared" si="10"/>
        <v>OK</v>
      </c>
      <c r="G237">
        <f t="shared" si="11"/>
        <v>21902852</v>
      </c>
      <c r="H237" s="278">
        <v>21902852</v>
      </c>
      <c r="I237">
        <v>10.5</v>
      </c>
      <c r="J237" s="278">
        <v>293</v>
      </c>
    </row>
    <row r="238" spans="1:10" ht="15" x14ac:dyDescent="0.25">
      <c r="A238" s="132">
        <v>21903347</v>
      </c>
      <c r="B238" s="182">
        <f t="shared" si="9"/>
        <v>8.5</v>
      </c>
      <c r="F238" t="str">
        <f t="shared" si="10"/>
        <v>OK</v>
      </c>
      <c r="G238">
        <f t="shared" si="11"/>
        <v>21902864</v>
      </c>
      <c r="H238" s="278">
        <v>21902864</v>
      </c>
      <c r="I238">
        <v>12</v>
      </c>
      <c r="J238" s="278">
        <v>327</v>
      </c>
    </row>
    <row r="239" spans="1:10" ht="15" x14ac:dyDescent="0.25">
      <c r="A239" s="121">
        <v>21903438</v>
      </c>
      <c r="B239" s="182">
        <f t="shared" si="9"/>
        <v>7.5</v>
      </c>
      <c r="F239" t="str">
        <f t="shared" si="10"/>
        <v>OK</v>
      </c>
      <c r="G239">
        <f t="shared" si="11"/>
        <v>21903046</v>
      </c>
      <c r="H239" s="278">
        <v>21903046</v>
      </c>
      <c r="I239">
        <v>5.5</v>
      </c>
      <c r="J239" s="278">
        <v>112</v>
      </c>
    </row>
    <row r="240" spans="1:10" ht="15" x14ac:dyDescent="0.25">
      <c r="A240" s="132">
        <v>21903464</v>
      </c>
      <c r="B240" s="182">
        <f t="shared" si="9"/>
        <v>5.5</v>
      </c>
      <c r="F240" t="str">
        <f t="shared" si="10"/>
        <v>OK</v>
      </c>
      <c r="G240">
        <f t="shared" si="11"/>
        <v>21903048</v>
      </c>
      <c r="H240" s="278">
        <v>21903048</v>
      </c>
      <c r="I240">
        <v>3.5</v>
      </c>
      <c r="J240" s="278">
        <v>274</v>
      </c>
    </row>
    <row r="241" spans="1:10" ht="15" x14ac:dyDescent="0.25">
      <c r="A241" s="134">
        <v>21903471</v>
      </c>
      <c r="B241" s="182" t="e">
        <f t="shared" si="9"/>
        <v>#N/A</v>
      </c>
      <c r="F241" t="str">
        <f t="shared" si="10"/>
        <v>OK</v>
      </c>
      <c r="G241">
        <f t="shared" si="11"/>
        <v>21903072</v>
      </c>
      <c r="H241" s="278">
        <v>21903072</v>
      </c>
      <c r="I241">
        <v>7.5</v>
      </c>
      <c r="J241" s="278">
        <v>13</v>
      </c>
    </row>
    <row r="242" spans="1:10" ht="15" x14ac:dyDescent="0.25">
      <c r="A242" s="127">
        <v>21903500</v>
      </c>
      <c r="B242" s="182">
        <f t="shared" si="9"/>
        <v>7</v>
      </c>
      <c r="F242" t="str">
        <f t="shared" si="10"/>
        <v>OK</v>
      </c>
      <c r="G242">
        <f t="shared" si="11"/>
        <v>21903075</v>
      </c>
      <c r="H242" s="278">
        <v>21903075</v>
      </c>
      <c r="I242">
        <v>8.5</v>
      </c>
      <c r="J242" s="278">
        <v>362</v>
      </c>
    </row>
    <row r="243" spans="1:10" ht="15" x14ac:dyDescent="0.25">
      <c r="A243" s="132">
        <v>21903566</v>
      </c>
      <c r="B243" s="182">
        <f t="shared" si="9"/>
        <v>6.5</v>
      </c>
      <c r="F243" t="str">
        <f t="shared" si="10"/>
        <v>OK</v>
      </c>
      <c r="G243">
        <f t="shared" si="11"/>
        <v>21903102</v>
      </c>
      <c r="H243" s="278">
        <v>21903102</v>
      </c>
      <c r="I243">
        <v>9</v>
      </c>
      <c r="J243" s="278">
        <v>20</v>
      </c>
    </row>
    <row r="244" spans="1:10" ht="15" x14ac:dyDescent="0.25">
      <c r="A244" s="140">
        <v>21903645</v>
      </c>
      <c r="B244" s="182">
        <f t="shared" si="9"/>
        <v>8</v>
      </c>
      <c r="F244" t="str">
        <f t="shared" si="10"/>
        <v>OK</v>
      </c>
      <c r="G244">
        <f t="shared" si="11"/>
        <v>21903150</v>
      </c>
      <c r="H244" s="278">
        <v>21903150</v>
      </c>
      <c r="I244">
        <v>4.5</v>
      </c>
      <c r="J244" s="278">
        <v>97</v>
      </c>
    </row>
    <row r="245" spans="1:10" ht="15" x14ac:dyDescent="0.25">
      <c r="A245" s="121">
        <v>21903654</v>
      </c>
      <c r="B245" s="182">
        <f t="shared" si="9"/>
        <v>5</v>
      </c>
      <c r="F245" t="str">
        <f t="shared" si="10"/>
        <v>OK</v>
      </c>
      <c r="G245">
        <f t="shared" si="11"/>
        <v>21903152</v>
      </c>
      <c r="H245" s="278">
        <v>21903152</v>
      </c>
      <c r="I245">
        <v>5.5</v>
      </c>
      <c r="J245" s="278">
        <v>357</v>
      </c>
    </row>
    <row r="246" spans="1:10" ht="15" x14ac:dyDescent="0.25">
      <c r="A246" s="134">
        <v>21903664</v>
      </c>
      <c r="B246" s="182">
        <f t="shared" si="9"/>
        <v>3</v>
      </c>
      <c r="F246" t="str">
        <f t="shared" si="10"/>
        <v>OK</v>
      </c>
      <c r="G246">
        <f t="shared" si="11"/>
        <v>21903187</v>
      </c>
      <c r="H246" s="278">
        <v>21903187</v>
      </c>
      <c r="I246">
        <v>8</v>
      </c>
      <c r="J246" s="278">
        <v>228</v>
      </c>
    </row>
    <row r="247" spans="1:10" ht="15" x14ac:dyDescent="0.25">
      <c r="A247" s="137">
        <v>21903686</v>
      </c>
      <c r="B247" s="182">
        <f t="shared" si="9"/>
        <v>7</v>
      </c>
      <c r="F247" t="str">
        <f t="shared" si="10"/>
        <v>OK</v>
      </c>
      <c r="G247">
        <f t="shared" si="11"/>
        <v>21903189</v>
      </c>
      <c r="H247" s="278">
        <v>21903189</v>
      </c>
      <c r="I247">
        <v>4.5</v>
      </c>
      <c r="J247" s="278">
        <v>208</v>
      </c>
    </row>
    <row r="248" spans="1:10" ht="15" x14ac:dyDescent="0.25">
      <c r="A248" s="112">
        <v>21903718</v>
      </c>
      <c r="B248" s="182">
        <f t="shared" si="9"/>
        <v>6</v>
      </c>
      <c r="F248" t="str">
        <f t="shared" si="10"/>
        <v>OK</v>
      </c>
      <c r="G248">
        <f t="shared" si="11"/>
        <v>21903207</v>
      </c>
      <c r="H248" s="278">
        <v>21903207</v>
      </c>
      <c r="I248">
        <v>5</v>
      </c>
      <c r="J248" s="278">
        <v>540</v>
      </c>
    </row>
    <row r="249" spans="1:10" ht="15" x14ac:dyDescent="0.25">
      <c r="A249" s="134">
        <v>21903722</v>
      </c>
      <c r="B249" s="182">
        <f t="shared" si="9"/>
        <v>4</v>
      </c>
      <c r="F249" t="str">
        <f t="shared" si="10"/>
        <v>OK</v>
      </c>
      <c r="G249">
        <f t="shared" si="11"/>
        <v>21903252</v>
      </c>
      <c r="H249" s="278">
        <v>21903252</v>
      </c>
      <c r="I249">
        <v>6.5</v>
      </c>
      <c r="J249" s="278">
        <v>74</v>
      </c>
    </row>
    <row r="250" spans="1:10" ht="15" x14ac:dyDescent="0.25">
      <c r="A250" s="121">
        <v>21903726</v>
      </c>
      <c r="B250" s="182">
        <f t="shared" si="9"/>
        <v>3</v>
      </c>
      <c r="F250" t="str">
        <f t="shared" si="10"/>
        <v>OK</v>
      </c>
      <c r="G250">
        <f t="shared" si="11"/>
        <v>21903271</v>
      </c>
      <c r="H250" s="278">
        <v>21903271</v>
      </c>
      <c r="I250">
        <v>5.5</v>
      </c>
      <c r="J250" s="278">
        <v>513</v>
      </c>
    </row>
    <row r="251" spans="1:10" ht="15" x14ac:dyDescent="0.25">
      <c r="A251" s="134">
        <v>21903747</v>
      </c>
      <c r="B251" s="182">
        <f t="shared" si="9"/>
        <v>6.5</v>
      </c>
      <c r="F251" t="str">
        <f t="shared" si="10"/>
        <v>OK</v>
      </c>
      <c r="G251">
        <f t="shared" si="11"/>
        <v>21903291</v>
      </c>
      <c r="H251" s="278">
        <v>21903291</v>
      </c>
      <c r="I251">
        <v>6.5</v>
      </c>
      <c r="J251" s="278">
        <v>472</v>
      </c>
    </row>
    <row r="252" spans="1:10" ht="15" x14ac:dyDescent="0.25">
      <c r="A252" s="109">
        <v>21903775</v>
      </c>
      <c r="B252" s="182">
        <f t="shared" si="9"/>
        <v>5</v>
      </c>
      <c r="F252" t="str">
        <f t="shared" si="10"/>
        <v>OK</v>
      </c>
      <c r="G252">
        <f t="shared" si="11"/>
        <v>21903334</v>
      </c>
      <c r="H252" s="278">
        <v>21903334</v>
      </c>
      <c r="I252">
        <v>10.5</v>
      </c>
      <c r="J252" s="278">
        <v>336</v>
      </c>
    </row>
    <row r="253" spans="1:10" ht="15" x14ac:dyDescent="0.25">
      <c r="A253" s="132">
        <v>21903829</v>
      </c>
      <c r="B253" s="182">
        <f t="shared" si="9"/>
        <v>8.5</v>
      </c>
      <c r="F253" t="str">
        <f t="shared" si="10"/>
        <v>OK</v>
      </c>
      <c r="G253">
        <f t="shared" si="11"/>
        <v>21903347</v>
      </c>
      <c r="H253" s="278">
        <v>21903347</v>
      </c>
      <c r="I253">
        <v>8.5</v>
      </c>
      <c r="J253" s="278">
        <v>151</v>
      </c>
    </row>
    <row r="254" spans="1:10" ht="15" x14ac:dyDescent="0.25">
      <c r="A254" s="127">
        <v>21903857</v>
      </c>
      <c r="B254" s="182">
        <f t="shared" si="9"/>
        <v>4</v>
      </c>
      <c r="F254" t="str">
        <f t="shared" si="10"/>
        <v>OK</v>
      </c>
      <c r="G254">
        <f t="shared" si="11"/>
        <v>21903438</v>
      </c>
      <c r="H254" s="278">
        <v>21903438</v>
      </c>
      <c r="I254">
        <v>7.5</v>
      </c>
      <c r="J254" s="278">
        <v>358</v>
      </c>
    </row>
    <row r="255" spans="1:10" ht="15" x14ac:dyDescent="0.25">
      <c r="A255" s="127">
        <v>21903863</v>
      </c>
      <c r="B255" s="182">
        <f t="shared" si="9"/>
        <v>9.5</v>
      </c>
      <c r="F255" t="str">
        <f t="shared" si="10"/>
        <v>OK</v>
      </c>
      <c r="G255">
        <f t="shared" si="11"/>
        <v>21903464</v>
      </c>
      <c r="H255" s="278">
        <v>21903464</v>
      </c>
      <c r="I255">
        <v>5.5</v>
      </c>
      <c r="J255" s="278">
        <v>44</v>
      </c>
    </row>
    <row r="256" spans="1:10" ht="15" x14ac:dyDescent="0.25">
      <c r="A256" s="145">
        <v>21903877</v>
      </c>
      <c r="B256" s="182">
        <f t="shared" si="9"/>
        <v>7</v>
      </c>
      <c r="F256" t="str">
        <f t="shared" si="10"/>
        <v>OK</v>
      </c>
      <c r="G256">
        <f t="shared" si="11"/>
        <v>21903500</v>
      </c>
      <c r="H256" s="278">
        <v>21903500</v>
      </c>
      <c r="I256">
        <v>7</v>
      </c>
      <c r="J256" s="278">
        <v>414</v>
      </c>
    </row>
    <row r="257" spans="1:10" ht="15" x14ac:dyDescent="0.25">
      <c r="A257" s="127">
        <v>21903901</v>
      </c>
      <c r="B257" s="182">
        <f t="shared" si="9"/>
        <v>4</v>
      </c>
      <c r="F257" t="str">
        <f t="shared" si="10"/>
        <v>OK</v>
      </c>
      <c r="G257">
        <f t="shared" si="11"/>
        <v>21903566</v>
      </c>
      <c r="H257" s="278">
        <v>21903566</v>
      </c>
      <c r="I257">
        <v>6.5</v>
      </c>
      <c r="J257" s="278">
        <v>54</v>
      </c>
    </row>
    <row r="258" spans="1:10" ht="15" x14ac:dyDescent="0.25">
      <c r="A258" s="134">
        <v>21903908</v>
      </c>
      <c r="B258" s="182">
        <f t="shared" si="9"/>
        <v>3.5</v>
      </c>
      <c r="F258" t="str">
        <f t="shared" si="10"/>
        <v>OK</v>
      </c>
      <c r="G258">
        <f t="shared" si="11"/>
        <v>21903645</v>
      </c>
      <c r="H258" s="278">
        <v>21903645</v>
      </c>
      <c r="I258">
        <v>8</v>
      </c>
      <c r="J258" s="278">
        <v>488</v>
      </c>
    </row>
    <row r="259" spans="1:10" ht="15" x14ac:dyDescent="0.25">
      <c r="A259" s="134">
        <v>21903950</v>
      </c>
      <c r="B259" s="182">
        <f t="shared" ref="B259:B322" si="12">VLOOKUP(A259,$H$2:$J$625,2,FALSE)</f>
        <v>7.5</v>
      </c>
      <c r="F259" t="str">
        <f t="shared" ref="F259:F322" si="13">IF(G259=H259,"OK","ERREUR")</f>
        <v>OK</v>
      </c>
      <c r="G259">
        <f t="shared" ref="G259:G322" si="14">LOOKUP(H259,$A$2:$A$650)</f>
        <v>21903654</v>
      </c>
      <c r="H259" s="278">
        <v>21903654</v>
      </c>
      <c r="I259">
        <v>5</v>
      </c>
      <c r="J259" s="278">
        <v>195</v>
      </c>
    </row>
    <row r="260" spans="1:10" ht="15" x14ac:dyDescent="0.25">
      <c r="A260" s="132">
        <v>21903971</v>
      </c>
      <c r="B260" s="182">
        <f t="shared" si="12"/>
        <v>5.5</v>
      </c>
      <c r="F260" t="str">
        <f t="shared" si="13"/>
        <v>OK</v>
      </c>
      <c r="G260">
        <f t="shared" si="14"/>
        <v>21903664</v>
      </c>
      <c r="H260" s="278">
        <v>21903664</v>
      </c>
      <c r="I260">
        <v>3</v>
      </c>
      <c r="J260" s="278">
        <v>429</v>
      </c>
    </row>
    <row r="261" spans="1:10" ht="15" x14ac:dyDescent="0.25">
      <c r="A261" s="137">
        <v>21904002</v>
      </c>
      <c r="B261" s="182">
        <f t="shared" si="12"/>
        <v>5</v>
      </c>
      <c r="F261" t="str">
        <f t="shared" si="13"/>
        <v>OK</v>
      </c>
      <c r="G261">
        <f t="shared" si="14"/>
        <v>21903686</v>
      </c>
      <c r="H261" s="278">
        <v>21903686</v>
      </c>
      <c r="I261">
        <v>7</v>
      </c>
      <c r="J261" s="278">
        <v>145</v>
      </c>
    </row>
    <row r="262" spans="1:10" ht="15" x14ac:dyDescent="0.25">
      <c r="A262" s="134">
        <v>21904017</v>
      </c>
      <c r="B262" s="182">
        <f t="shared" si="12"/>
        <v>3.5</v>
      </c>
      <c r="F262" t="str">
        <f t="shared" si="13"/>
        <v>OK</v>
      </c>
      <c r="G262">
        <f t="shared" si="14"/>
        <v>21903718</v>
      </c>
      <c r="H262" s="278">
        <v>21903718</v>
      </c>
      <c r="I262">
        <v>6</v>
      </c>
      <c r="J262" s="278">
        <v>217</v>
      </c>
    </row>
    <row r="263" spans="1:10" ht="15" x14ac:dyDescent="0.25">
      <c r="A263" s="109">
        <v>21904032</v>
      </c>
      <c r="B263" s="182">
        <f t="shared" si="12"/>
        <v>7.5</v>
      </c>
      <c r="F263" t="str">
        <f t="shared" si="13"/>
        <v>OK</v>
      </c>
      <c r="G263">
        <f t="shared" si="14"/>
        <v>21903722</v>
      </c>
      <c r="H263" s="278">
        <v>21903722</v>
      </c>
      <c r="I263">
        <v>4</v>
      </c>
      <c r="J263" s="278">
        <v>562</v>
      </c>
    </row>
    <row r="264" spans="1:10" ht="15" x14ac:dyDescent="0.25">
      <c r="A264" s="127">
        <v>21904044</v>
      </c>
      <c r="B264" s="182">
        <f t="shared" si="12"/>
        <v>4</v>
      </c>
      <c r="F264" t="str">
        <f t="shared" si="13"/>
        <v>OK</v>
      </c>
      <c r="G264">
        <f t="shared" si="14"/>
        <v>21903726</v>
      </c>
      <c r="H264" s="278">
        <v>21903726</v>
      </c>
      <c r="I264">
        <v>3</v>
      </c>
      <c r="J264" s="278">
        <v>344</v>
      </c>
    </row>
    <row r="265" spans="1:10" ht="15" x14ac:dyDescent="0.25">
      <c r="A265" s="140">
        <v>21904048</v>
      </c>
      <c r="B265" s="182">
        <f t="shared" si="12"/>
        <v>9.5</v>
      </c>
      <c r="F265" t="str">
        <f t="shared" si="13"/>
        <v>OK</v>
      </c>
      <c r="G265">
        <f t="shared" si="14"/>
        <v>21903747</v>
      </c>
      <c r="H265" s="278">
        <v>21903747</v>
      </c>
      <c r="I265">
        <v>6.5</v>
      </c>
      <c r="J265" s="278">
        <v>533</v>
      </c>
    </row>
    <row r="266" spans="1:10" ht="15" x14ac:dyDescent="0.25">
      <c r="A266" s="137">
        <v>21904070</v>
      </c>
      <c r="B266" s="182">
        <f t="shared" si="12"/>
        <v>6.5</v>
      </c>
      <c r="F266" t="str">
        <f t="shared" si="13"/>
        <v>OK</v>
      </c>
      <c r="G266">
        <f t="shared" si="14"/>
        <v>21903775</v>
      </c>
      <c r="H266" s="278">
        <v>21903775</v>
      </c>
      <c r="I266">
        <v>5</v>
      </c>
      <c r="J266" s="278">
        <v>211</v>
      </c>
    </row>
    <row r="267" spans="1:10" ht="15" x14ac:dyDescent="0.25">
      <c r="A267" s="127">
        <v>21904107</v>
      </c>
      <c r="B267" s="182">
        <f t="shared" si="12"/>
        <v>6.5</v>
      </c>
      <c r="F267" t="str">
        <f t="shared" si="13"/>
        <v>OK</v>
      </c>
      <c r="G267">
        <f t="shared" si="14"/>
        <v>21903829</v>
      </c>
      <c r="H267" s="278">
        <v>21903829</v>
      </c>
      <c r="I267">
        <v>8.5</v>
      </c>
      <c r="J267" s="278">
        <v>133</v>
      </c>
    </row>
    <row r="268" spans="1:10" ht="15" x14ac:dyDescent="0.25">
      <c r="A268" s="140">
        <v>21904131</v>
      </c>
      <c r="B268" s="182">
        <f t="shared" si="12"/>
        <v>9</v>
      </c>
      <c r="F268" t="str">
        <f t="shared" si="13"/>
        <v>OK</v>
      </c>
      <c r="G268">
        <f t="shared" si="14"/>
        <v>21908754</v>
      </c>
      <c r="H268" s="278">
        <v>21908754</v>
      </c>
      <c r="I268">
        <v>6</v>
      </c>
      <c r="J268" s="278">
        <v>404</v>
      </c>
    </row>
    <row r="269" spans="1:10" ht="15" x14ac:dyDescent="0.25">
      <c r="A269" s="121">
        <v>21904134</v>
      </c>
      <c r="B269" s="182">
        <f t="shared" si="12"/>
        <v>6</v>
      </c>
      <c r="F269" t="str">
        <f t="shared" si="13"/>
        <v>OK</v>
      </c>
      <c r="G269">
        <f t="shared" si="14"/>
        <v>21903857</v>
      </c>
      <c r="H269" s="278">
        <v>21903857</v>
      </c>
      <c r="I269">
        <v>4</v>
      </c>
      <c r="J269" s="278">
        <v>528</v>
      </c>
    </row>
    <row r="270" spans="1:10" ht="15" x14ac:dyDescent="0.25">
      <c r="A270" s="140">
        <v>21904158</v>
      </c>
      <c r="B270" s="182">
        <f t="shared" si="12"/>
        <v>11</v>
      </c>
      <c r="F270" t="str">
        <f t="shared" si="13"/>
        <v>OK</v>
      </c>
      <c r="G270">
        <f t="shared" si="14"/>
        <v>21903863</v>
      </c>
      <c r="H270" s="278">
        <v>21903863</v>
      </c>
      <c r="I270">
        <v>9.5</v>
      </c>
      <c r="J270" s="278">
        <v>574</v>
      </c>
    </row>
    <row r="271" spans="1:10" ht="15" x14ac:dyDescent="0.25">
      <c r="A271" s="127">
        <v>21904187</v>
      </c>
      <c r="B271" s="182">
        <f t="shared" si="12"/>
        <v>5</v>
      </c>
      <c r="F271" t="str">
        <f t="shared" si="13"/>
        <v>OK</v>
      </c>
      <c r="G271">
        <f t="shared" si="14"/>
        <v>21903877</v>
      </c>
      <c r="H271" s="278">
        <v>21903877</v>
      </c>
      <c r="I271">
        <v>7</v>
      </c>
      <c r="J271" s="278">
        <v>64</v>
      </c>
    </row>
    <row r="272" spans="1:10" ht="15" x14ac:dyDescent="0.25">
      <c r="A272" s="118">
        <v>21904236</v>
      </c>
      <c r="B272" s="182">
        <f t="shared" si="12"/>
        <v>5.5</v>
      </c>
      <c r="F272" t="str">
        <f t="shared" si="13"/>
        <v>OK</v>
      </c>
      <c r="G272">
        <f t="shared" si="14"/>
        <v>21903901</v>
      </c>
      <c r="H272" s="278">
        <v>21903901</v>
      </c>
      <c r="I272">
        <v>4</v>
      </c>
      <c r="J272" s="278">
        <v>433</v>
      </c>
    </row>
    <row r="273" spans="1:10" ht="15" x14ac:dyDescent="0.25">
      <c r="A273" s="124">
        <v>21904298</v>
      </c>
      <c r="B273" s="182">
        <f t="shared" si="12"/>
        <v>5</v>
      </c>
      <c r="F273" t="str">
        <f t="shared" si="13"/>
        <v>OK</v>
      </c>
      <c r="G273">
        <f t="shared" si="14"/>
        <v>21903908</v>
      </c>
      <c r="H273" s="278">
        <v>21903908</v>
      </c>
      <c r="I273">
        <v>3.5</v>
      </c>
      <c r="J273" s="278">
        <v>403</v>
      </c>
    </row>
    <row r="274" spans="1:10" ht="15" x14ac:dyDescent="0.25">
      <c r="A274" s="134">
        <v>21904307</v>
      </c>
      <c r="B274" s="182">
        <f t="shared" si="12"/>
        <v>5</v>
      </c>
      <c r="F274" t="str">
        <f t="shared" si="13"/>
        <v>OK</v>
      </c>
      <c r="G274">
        <f t="shared" si="14"/>
        <v>21903950</v>
      </c>
      <c r="H274" s="278">
        <v>21903950</v>
      </c>
      <c r="I274">
        <v>7.5</v>
      </c>
      <c r="J274" s="278">
        <v>567</v>
      </c>
    </row>
    <row r="275" spans="1:10" ht="15" x14ac:dyDescent="0.25">
      <c r="A275" s="121">
        <v>21904358</v>
      </c>
      <c r="B275" s="182">
        <f t="shared" si="12"/>
        <v>8</v>
      </c>
      <c r="F275" t="str">
        <f t="shared" si="13"/>
        <v>OK</v>
      </c>
      <c r="G275">
        <f t="shared" si="14"/>
        <v>21903971</v>
      </c>
      <c r="H275" s="278">
        <v>21903971</v>
      </c>
      <c r="I275">
        <v>5.5</v>
      </c>
      <c r="J275" s="278">
        <v>48</v>
      </c>
    </row>
    <row r="276" spans="1:10" ht="15" x14ac:dyDescent="0.25">
      <c r="A276" s="127">
        <v>21904426</v>
      </c>
      <c r="B276" s="182">
        <f t="shared" si="12"/>
        <v>2.5</v>
      </c>
      <c r="F276" t="str">
        <f t="shared" si="13"/>
        <v>OK</v>
      </c>
      <c r="G276">
        <f t="shared" si="14"/>
        <v>21904002</v>
      </c>
      <c r="H276" s="278">
        <v>21904002</v>
      </c>
      <c r="I276">
        <v>5</v>
      </c>
      <c r="J276" s="278">
        <v>105</v>
      </c>
    </row>
    <row r="277" spans="1:10" ht="15" x14ac:dyDescent="0.25">
      <c r="A277" s="132">
        <v>21904448</v>
      </c>
      <c r="B277" s="182">
        <f t="shared" si="12"/>
        <v>6.5</v>
      </c>
      <c r="F277" t="str">
        <f t="shared" si="13"/>
        <v>OK</v>
      </c>
      <c r="G277">
        <f t="shared" si="14"/>
        <v>21904017</v>
      </c>
      <c r="H277" s="278">
        <v>21904017</v>
      </c>
      <c r="I277">
        <v>3.5</v>
      </c>
      <c r="J277" s="278">
        <v>425</v>
      </c>
    </row>
    <row r="278" spans="1:10" ht="15" x14ac:dyDescent="0.25">
      <c r="A278" s="112">
        <v>21904455</v>
      </c>
      <c r="B278" s="182">
        <f t="shared" si="12"/>
        <v>8</v>
      </c>
      <c r="F278" t="str">
        <f t="shared" si="13"/>
        <v>OK</v>
      </c>
      <c r="G278">
        <f t="shared" si="14"/>
        <v>21904032</v>
      </c>
      <c r="H278" s="278">
        <v>21904032</v>
      </c>
      <c r="I278">
        <v>7.5</v>
      </c>
      <c r="J278" s="278">
        <v>223</v>
      </c>
    </row>
    <row r="279" spans="1:10" ht="15" x14ac:dyDescent="0.25">
      <c r="A279" s="140">
        <v>21904477</v>
      </c>
      <c r="B279" s="182">
        <f t="shared" si="12"/>
        <v>4.5</v>
      </c>
      <c r="F279" t="str">
        <f t="shared" si="13"/>
        <v>OK</v>
      </c>
      <c r="G279">
        <f t="shared" si="14"/>
        <v>21904044</v>
      </c>
      <c r="H279" s="278">
        <v>21904044</v>
      </c>
      <c r="I279">
        <v>4</v>
      </c>
      <c r="J279" s="278">
        <v>418</v>
      </c>
    </row>
    <row r="280" spans="1:10" ht="15" x14ac:dyDescent="0.25">
      <c r="A280" s="132">
        <v>21904531</v>
      </c>
      <c r="B280" s="182">
        <f t="shared" si="12"/>
        <v>3.5</v>
      </c>
      <c r="F280" t="str">
        <f t="shared" si="13"/>
        <v>OK</v>
      </c>
      <c r="G280">
        <f t="shared" si="14"/>
        <v>21904048</v>
      </c>
      <c r="H280" s="278">
        <v>21904048</v>
      </c>
      <c r="I280">
        <v>9.5</v>
      </c>
      <c r="J280" s="278">
        <v>160</v>
      </c>
    </row>
    <row r="281" spans="1:10" ht="15" x14ac:dyDescent="0.25">
      <c r="A281" s="137">
        <v>21904544</v>
      </c>
      <c r="B281" s="182">
        <f t="shared" si="12"/>
        <v>10</v>
      </c>
      <c r="F281" t="str">
        <f t="shared" si="13"/>
        <v>OK</v>
      </c>
      <c r="G281">
        <f t="shared" si="14"/>
        <v>21904070</v>
      </c>
      <c r="H281" s="278">
        <v>21904070</v>
      </c>
      <c r="I281">
        <v>6.5</v>
      </c>
      <c r="J281" s="278">
        <v>162</v>
      </c>
    </row>
    <row r="282" spans="1:10" ht="15" x14ac:dyDescent="0.25">
      <c r="A282" s="134">
        <v>21904575</v>
      </c>
      <c r="B282" s="182" t="e">
        <f t="shared" si="12"/>
        <v>#N/A</v>
      </c>
      <c r="F282" t="str">
        <f t="shared" si="13"/>
        <v>OK</v>
      </c>
      <c r="G282">
        <f t="shared" si="14"/>
        <v>21904107</v>
      </c>
      <c r="H282" s="278">
        <v>21904107</v>
      </c>
      <c r="I282">
        <v>6.5</v>
      </c>
      <c r="J282" s="278">
        <v>455</v>
      </c>
    </row>
    <row r="283" spans="1:10" ht="15" x14ac:dyDescent="0.25">
      <c r="A283" s="140">
        <v>21904640</v>
      </c>
      <c r="B283" s="182">
        <f t="shared" si="12"/>
        <v>7.5</v>
      </c>
      <c r="F283" t="str">
        <f t="shared" si="13"/>
        <v>OK</v>
      </c>
      <c r="G283">
        <f t="shared" si="14"/>
        <v>21904131</v>
      </c>
      <c r="H283" s="278">
        <v>21904131</v>
      </c>
      <c r="I283">
        <v>9</v>
      </c>
      <c r="J283" s="278">
        <v>42</v>
      </c>
    </row>
    <row r="284" spans="1:10" ht="15" x14ac:dyDescent="0.25">
      <c r="A284" s="127">
        <v>21904648</v>
      </c>
      <c r="B284" s="182">
        <f t="shared" si="12"/>
        <v>3</v>
      </c>
      <c r="F284" t="str">
        <f t="shared" si="13"/>
        <v>OK</v>
      </c>
      <c r="G284">
        <f t="shared" si="14"/>
        <v>21904134</v>
      </c>
      <c r="H284" s="278">
        <v>21904134</v>
      </c>
      <c r="I284">
        <v>6</v>
      </c>
      <c r="J284" s="278">
        <v>230</v>
      </c>
    </row>
    <row r="285" spans="1:10" ht="15" x14ac:dyDescent="0.25">
      <c r="A285" s="109">
        <v>21904696</v>
      </c>
      <c r="B285" s="182">
        <f t="shared" si="12"/>
        <v>6.5</v>
      </c>
      <c r="F285" t="str">
        <f t="shared" si="13"/>
        <v>OK</v>
      </c>
      <c r="G285">
        <f t="shared" si="14"/>
        <v>21904158</v>
      </c>
      <c r="H285" s="278">
        <v>21904158</v>
      </c>
      <c r="I285">
        <v>11</v>
      </c>
      <c r="J285" s="278">
        <v>91</v>
      </c>
    </row>
    <row r="286" spans="1:10" ht="15" x14ac:dyDescent="0.25">
      <c r="A286" s="127">
        <v>21904713</v>
      </c>
      <c r="B286" s="182">
        <f t="shared" si="12"/>
        <v>6.5</v>
      </c>
      <c r="F286" t="str">
        <f t="shared" si="13"/>
        <v>OK</v>
      </c>
      <c r="G286">
        <f t="shared" si="14"/>
        <v>21904187</v>
      </c>
      <c r="H286" s="278">
        <v>21904187</v>
      </c>
      <c r="I286">
        <v>5</v>
      </c>
      <c r="J286" s="278">
        <v>405</v>
      </c>
    </row>
    <row r="287" spans="1:10" ht="15" x14ac:dyDescent="0.25">
      <c r="A287" s="112">
        <v>21904738</v>
      </c>
      <c r="B287" s="182">
        <f t="shared" si="12"/>
        <v>5.5</v>
      </c>
      <c r="F287" t="str">
        <f t="shared" si="13"/>
        <v>OK</v>
      </c>
      <c r="G287">
        <f t="shared" si="14"/>
        <v>21904236</v>
      </c>
      <c r="H287" s="279">
        <v>21904236</v>
      </c>
      <c r="I287" s="280">
        <v>5.5</v>
      </c>
      <c r="J287" s="279">
        <v>232</v>
      </c>
    </row>
    <row r="288" spans="1:10" ht="15" x14ac:dyDescent="0.25">
      <c r="A288" s="121">
        <v>21904794</v>
      </c>
      <c r="B288" s="182">
        <f t="shared" si="12"/>
        <v>7</v>
      </c>
      <c r="F288" t="str">
        <f t="shared" si="13"/>
        <v>OK</v>
      </c>
      <c r="G288">
        <f t="shared" si="14"/>
        <v>21904298</v>
      </c>
      <c r="H288" s="278">
        <v>21904298</v>
      </c>
      <c r="I288">
        <v>5</v>
      </c>
      <c r="J288" s="278">
        <v>434</v>
      </c>
    </row>
    <row r="289" spans="1:10" ht="15" x14ac:dyDescent="0.25">
      <c r="A289" s="121">
        <v>21904800</v>
      </c>
      <c r="B289" s="182">
        <f t="shared" si="12"/>
        <v>7</v>
      </c>
      <c r="F289" t="str">
        <f t="shared" si="13"/>
        <v>OK</v>
      </c>
      <c r="G289">
        <f t="shared" si="14"/>
        <v>21904307</v>
      </c>
      <c r="H289" s="278">
        <v>21904307</v>
      </c>
      <c r="I289">
        <v>5</v>
      </c>
      <c r="J289" s="278">
        <v>534</v>
      </c>
    </row>
    <row r="290" spans="1:10" ht="15" x14ac:dyDescent="0.25">
      <c r="A290" s="137">
        <v>21904863</v>
      </c>
      <c r="B290" s="182">
        <f t="shared" si="12"/>
        <v>3</v>
      </c>
      <c r="F290" t="str">
        <f t="shared" si="13"/>
        <v>OK</v>
      </c>
      <c r="G290">
        <f t="shared" si="14"/>
        <v>21904358</v>
      </c>
      <c r="H290" s="278">
        <v>21904358</v>
      </c>
      <c r="I290">
        <v>8</v>
      </c>
      <c r="J290" s="278">
        <v>182</v>
      </c>
    </row>
    <row r="291" spans="1:10" ht="15" x14ac:dyDescent="0.25">
      <c r="A291" s="118">
        <v>21904930</v>
      </c>
      <c r="B291" s="182">
        <f t="shared" si="12"/>
        <v>9.5</v>
      </c>
      <c r="F291" t="str">
        <f t="shared" si="13"/>
        <v>OK</v>
      </c>
      <c r="G291">
        <f t="shared" si="14"/>
        <v>21904426</v>
      </c>
      <c r="H291" s="278">
        <v>21904426</v>
      </c>
      <c r="I291">
        <v>2.5</v>
      </c>
      <c r="J291" s="278">
        <v>518</v>
      </c>
    </row>
    <row r="292" spans="1:10" ht="15" x14ac:dyDescent="0.25">
      <c r="A292" s="121">
        <v>21904953</v>
      </c>
      <c r="B292" s="182">
        <f t="shared" si="12"/>
        <v>9.5</v>
      </c>
      <c r="F292" t="str">
        <f t="shared" si="13"/>
        <v>OK</v>
      </c>
      <c r="G292">
        <f t="shared" si="14"/>
        <v>21904448</v>
      </c>
      <c r="H292" s="278">
        <v>21904448</v>
      </c>
      <c r="I292">
        <v>6.5</v>
      </c>
      <c r="J292" s="278">
        <v>126</v>
      </c>
    </row>
    <row r="293" spans="1:10" ht="15" x14ac:dyDescent="0.25">
      <c r="A293" s="112">
        <v>21904955</v>
      </c>
      <c r="B293" s="182">
        <f t="shared" si="12"/>
        <v>8</v>
      </c>
      <c r="F293" t="str">
        <f t="shared" si="13"/>
        <v>OK</v>
      </c>
      <c r="G293">
        <f t="shared" si="14"/>
        <v>21904455</v>
      </c>
      <c r="H293" s="278">
        <v>21904455</v>
      </c>
      <c r="I293">
        <v>8</v>
      </c>
      <c r="J293" s="278">
        <v>196</v>
      </c>
    </row>
    <row r="294" spans="1:10" ht="15" x14ac:dyDescent="0.25">
      <c r="A294" s="134">
        <v>21904982</v>
      </c>
      <c r="B294" s="182">
        <f t="shared" si="12"/>
        <v>9.5</v>
      </c>
      <c r="F294" t="str">
        <f t="shared" si="13"/>
        <v>OK</v>
      </c>
      <c r="G294">
        <f t="shared" si="14"/>
        <v>21904477</v>
      </c>
      <c r="H294" s="278">
        <v>21904477</v>
      </c>
      <c r="I294">
        <v>4.5</v>
      </c>
      <c r="J294" s="278">
        <v>143</v>
      </c>
    </row>
    <row r="295" spans="1:10" ht="15" x14ac:dyDescent="0.25">
      <c r="A295" s="121">
        <v>21904986</v>
      </c>
      <c r="B295" s="182">
        <f t="shared" si="12"/>
        <v>3</v>
      </c>
      <c r="F295" t="str">
        <f t="shared" si="13"/>
        <v>OK</v>
      </c>
      <c r="G295">
        <f t="shared" si="14"/>
        <v>21904531</v>
      </c>
      <c r="H295" s="278">
        <v>21904531</v>
      </c>
      <c r="I295">
        <v>3.5</v>
      </c>
      <c r="J295" s="278">
        <v>136</v>
      </c>
    </row>
    <row r="296" spans="1:10" ht="15" x14ac:dyDescent="0.25">
      <c r="A296" s="109">
        <v>21904988</v>
      </c>
      <c r="B296" s="182">
        <f t="shared" si="12"/>
        <v>11.5</v>
      </c>
      <c r="F296" t="str">
        <f t="shared" si="13"/>
        <v>OK</v>
      </c>
      <c r="G296">
        <f t="shared" si="14"/>
        <v>21904544</v>
      </c>
      <c r="H296" s="278">
        <v>21904544</v>
      </c>
      <c r="I296">
        <v>10</v>
      </c>
      <c r="J296" s="278">
        <v>49</v>
      </c>
    </row>
    <row r="297" spans="1:10" ht="15" x14ac:dyDescent="0.25">
      <c r="A297" s="112">
        <v>21905002</v>
      </c>
      <c r="B297" s="182">
        <f t="shared" si="12"/>
        <v>4.5</v>
      </c>
      <c r="F297" t="str">
        <f t="shared" si="13"/>
        <v>OK</v>
      </c>
      <c r="G297">
        <f t="shared" si="14"/>
        <v>21904640</v>
      </c>
      <c r="H297" s="278">
        <v>21904640</v>
      </c>
      <c r="I297">
        <v>7.5</v>
      </c>
      <c r="J297" s="278">
        <v>158</v>
      </c>
    </row>
    <row r="298" spans="1:10" ht="15" x14ac:dyDescent="0.25">
      <c r="A298" s="121">
        <v>21905005</v>
      </c>
      <c r="B298" s="182">
        <f t="shared" si="12"/>
        <v>5.5</v>
      </c>
      <c r="F298" t="str">
        <f t="shared" si="13"/>
        <v>OK</v>
      </c>
      <c r="G298">
        <f t="shared" si="14"/>
        <v>21904648</v>
      </c>
      <c r="H298" s="279">
        <v>21904648</v>
      </c>
      <c r="I298" s="280">
        <v>3</v>
      </c>
      <c r="J298" s="279">
        <v>508</v>
      </c>
    </row>
    <row r="299" spans="1:10" ht="15" x14ac:dyDescent="0.25">
      <c r="A299" s="134">
        <v>21905008</v>
      </c>
      <c r="B299" s="182">
        <f t="shared" si="12"/>
        <v>8</v>
      </c>
      <c r="F299" t="str">
        <f t="shared" si="13"/>
        <v>OK</v>
      </c>
      <c r="G299">
        <f t="shared" si="14"/>
        <v>21904696</v>
      </c>
      <c r="H299" s="278">
        <v>21904696</v>
      </c>
      <c r="I299">
        <v>6.5</v>
      </c>
      <c r="J299" s="278">
        <v>377</v>
      </c>
    </row>
    <row r="300" spans="1:10" ht="15" x14ac:dyDescent="0.25">
      <c r="A300" s="112">
        <v>21905035</v>
      </c>
      <c r="B300" s="182">
        <f t="shared" si="12"/>
        <v>9.5</v>
      </c>
      <c r="F300" t="str">
        <f t="shared" si="13"/>
        <v>OK</v>
      </c>
      <c r="G300">
        <f t="shared" si="14"/>
        <v>21904713</v>
      </c>
      <c r="H300" s="278">
        <v>21904713</v>
      </c>
      <c r="I300">
        <v>6.5</v>
      </c>
      <c r="J300" s="278">
        <v>543</v>
      </c>
    </row>
    <row r="301" spans="1:10" ht="15" x14ac:dyDescent="0.25">
      <c r="A301" s="132">
        <v>21905060</v>
      </c>
      <c r="B301" s="182">
        <f t="shared" si="12"/>
        <v>5.5</v>
      </c>
      <c r="F301" t="str">
        <f t="shared" si="13"/>
        <v>OK</v>
      </c>
      <c r="G301">
        <f t="shared" si="14"/>
        <v>21904738</v>
      </c>
      <c r="H301" s="278">
        <v>21904738</v>
      </c>
      <c r="I301">
        <v>5.5</v>
      </c>
      <c r="J301" s="278">
        <v>237</v>
      </c>
    </row>
    <row r="302" spans="1:10" ht="15" x14ac:dyDescent="0.25">
      <c r="A302" s="112">
        <v>21905064</v>
      </c>
      <c r="B302" s="182">
        <f t="shared" si="12"/>
        <v>9</v>
      </c>
      <c r="F302" t="str">
        <f t="shared" si="13"/>
        <v>OK</v>
      </c>
      <c r="G302">
        <f t="shared" si="14"/>
        <v>21904794</v>
      </c>
      <c r="H302" s="278">
        <v>21904794</v>
      </c>
      <c r="I302">
        <v>7</v>
      </c>
      <c r="J302" s="278">
        <v>292</v>
      </c>
    </row>
    <row r="303" spans="1:10" ht="15" x14ac:dyDescent="0.25">
      <c r="A303" s="109">
        <v>21905070</v>
      </c>
      <c r="B303" s="182">
        <f t="shared" si="12"/>
        <v>8.5</v>
      </c>
      <c r="F303" t="str">
        <f t="shared" si="13"/>
        <v>OK</v>
      </c>
      <c r="G303">
        <f t="shared" si="14"/>
        <v>21904800</v>
      </c>
      <c r="H303" s="278">
        <v>21904800</v>
      </c>
      <c r="I303">
        <v>7</v>
      </c>
      <c r="J303" s="278">
        <v>200</v>
      </c>
    </row>
    <row r="304" spans="1:10" ht="15" x14ac:dyDescent="0.25">
      <c r="A304" s="127">
        <v>21905092</v>
      </c>
      <c r="B304" s="182">
        <f t="shared" si="12"/>
        <v>6.5</v>
      </c>
      <c r="F304" t="str">
        <f t="shared" si="13"/>
        <v>OK</v>
      </c>
      <c r="G304">
        <f t="shared" si="14"/>
        <v>21904863</v>
      </c>
      <c r="H304" s="278">
        <v>21904863</v>
      </c>
      <c r="I304">
        <v>3</v>
      </c>
      <c r="J304" s="278">
        <v>148</v>
      </c>
    </row>
    <row r="305" spans="1:10" ht="15" x14ac:dyDescent="0.25">
      <c r="A305" s="118">
        <v>21905093</v>
      </c>
      <c r="B305" s="182">
        <f t="shared" si="12"/>
        <v>8</v>
      </c>
      <c r="F305" t="str">
        <f t="shared" si="13"/>
        <v>OK</v>
      </c>
      <c r="G305">
        <f t="shared" si="14"/>
        <v>21904930</v>
      </c>
      <c r="H305" s="278">
        <v>21904930</v>
      </c>
      <c r="I305">
        <v>9.5</v>
      </c>
      <c r="J305" s="278">
        <v>385</v>
      </c>
    </row>
    <row r="306" spans="1:10" ht="15" x14ac:dyDescent="0.25">
      <c r="A306" s="140">
        <v>21905110</v>
      </c>
      <c r="B306" s="182">
        <f t="shared" si="12"/>
        <v>6.5</v>
      </c>
      <c r="F306" t="str">
        <f t="shared" si="13"/>
        <v>OK</v>
      </c>
      <c r="G306">
        <f t="shared" si="14"/>
        <v>21904953</v>
      </c>
      <c r="H306" s="278">
        <v>21904953</v>
      </c>
      <c r="I306">
        <v>9.5</v>
      </c>
      <c r="J306" s="278">
        <v>342</v>
      </c>
    </row>
    <row r="307" spans="1:10" ht="15" x14ac:dyDescent="0.25">
      <c r="A307" s="118">
        <v>21905120</v>
      </c>
      <c r="B307" s="182">
        <f t="shared" si="12"/>
        <v>7.5</v>
      </c>
      <c r="F307" t="str">
        <f t="shared" si="13"/>
        <v>OK</v>
      </c>
      <c r="G307">
        <f t="shared" si="14"/>
        <v>21904955</v>
      </c>
      <c r="H307" s="278">
        <v>21904955</v>
      </c>
      <c r="I307">
        <v>8</v>
      </c>
      <c r="J307" s="278">
        <v>346</v>
      </c>
    </row>
    <row r="308" spans="1:10" ht="15" x14ac:dyDescent="0.25">
      <c r="A308" s="132">
        <v>21905124</v>
      </c>
      <c r="B308" s="182">
        <f t="shared" si="12"/>
        <v>5</v>
      </c>
      <c r="F308" t="str">
        <f t="shared" si="13"/>
        <v>OK</v>
      </c>
      <c r="G308">
        <f t="shared" si="14"/>
        <v>21904982</v>
      </c>
      <c r="H308" s="278">
        <v>21904982</v>
      </c>
      <c r="I308">
        <v>9.5</v>
      </c>
      <c r="J308" s="278">
        <v>487</v>
      </c>
    </row>
    <row r="309" spans="1:10" ht="15" x14ac:dyDescent="0.25">
      <c r="A309" s="121">
        <v>21905145</v>
      </c>
      <c r="B309" s="182">
        <f t="shared" si="12"/>
        <v>4</v>
      </c>
      <c r="F309" t="str">
        <f t="shared" si="13"/>
        <v>OK</v>
      </c>
      <c r="G309">
        <f t="shared" si="14"/>
        <v>21904986</v>
      </c>
      <c r="H309" s="278">
        <v>21904986</v>
      </c>
      <c r="I309">
        <v>3</v>
      </c>
      <c r="J309" s="278">
        <v>235</v>
      </c>
    </row>
    <row r="310" spans="1:10" ht="15" x14ac:dyDescent="0.25">
      <c r="A310" s="109">
        <v>21905158</v>
      </c>
      <c r="B310" s="182">
        <f t="shared" si="12"/>
        <v>6</v>
      </c>
      <c r="F310" t="str">
        <f t="shared" si="13"/>
        <v>OK</v>
      </c>
      <c r="G310">
        <f t="shared" si="14"/>
        <v>21904988</v>
      </c>
      <c r="H310" s="278">
        <v>21904988</v>
      </c>
      <c r="I310">
        <v>11.5</v>
      </c>
      <c r="J310" s="278">
        <v>383</v>
      </c>
    </row>
    <row r="311" spans="1:10" ht="15" x14ac:dyDescent="0.25">
      <c r="A311" s="140">
        <v>21905202</v>
      </c>
      <c r="B311" s="182">
        <f t="shared" si="12"/>
        <v>9</v>
      </c>
      <c r="F311" t="str">
        <f t="shared" si="13"/>
        <v>OK</v>
      </c>
      <c r="G311">
        <f t="shared" si="14"/>
        <v>21905002</v>
      </c>
      <c r="H311" s="278">
        <v>21905002</v>
      </c>
      <c r="I311">
        <v>4.5</v>
      </c>
      <c r="J311" s="278">
        <v>395</v>
      </c>
    </row>
    <row r="312" spans="1:10" ht="15" x14ac:dyDescent="0.25">
      <c r="A312" s="134">
        <v>21905210</v>
      </c>
      <c r="B312" s="182">
        <f t="shared" si="12"/>
        <v>5</v>
      </c>
      <c r="F312" t="str">
        <f t="shared" si="13"/>
        <v>OK</v>
      </c>
      <c r="G312">
        <f t="shared" si="14"/>
        <v>21905005</v>
      </c>
      <c r="H312" s="278">
        <v>21905005</v>
      </c>
      <c r="I312">
        <v>5.5</v>
      </c>
      <c r="J312" s="278">
        <v>269</v>
      </c>
    </row>
    <row r="313" spans="1:10" ht="15" x14ac:dyDescent="0.25">
      <c r="A313" s="118">
        <v>21905212</v>
      </c>
      <c r="B313" s="182">
        <f t="shared" si="12"/>
        <v>4.5</v>
      </c>
      <c r="F313" t="str">
        <f t="shared" si="13"/>
        <v>OK</v>
      </c>
      <c r="G313">
        <f t="shared" si="14"/>
        <v>21905008</v>
      </c>
      <c r="H313" s="278">
        <v>21905008</v>
      </c>
      <c r="I313">
        <v>8</v>
      </c>
      <c r="J313" s="278">
        <v>551</v>
      </c>
    </row>
    <row r="314" spans="1:10" ht="15" x14ac:dyDescent="0.25">
      <c r="A314" s="132">
        <v>21905218</v>
      </c>
      <c r="B314" s="182" t="e">
        <f t="shared" si="12"/>
        <v>#N/A</v>
      </c>
      <c r="F314" t="str">
        <f t="shared" si="13"/>
        <v>OK</v>
      </c>
      <c r="G314">
        <f t="shared" si="14"/>
        <v>21905035</v>
      </c>
      <c r="H314" s="278">
        <v>21905035</v>
      </c>
      <c r="I314">
        <v>9.5</v>
      </c>
      <c r="J314" s="278">
        <v>229</v>
      </c>
    </row>
    <row r="315" spans="1:10" ht="15" x14ac:dyDescent="0.25">
      <c r="A315" s="137">
        <v>21905223</v>
      </c>
      <c r="B315" s="182">
        <f t="shared" si="12"/>
        <v>4</v>
      </c>
      <c r="F315" t="str">
        <f t="shared" si="13"/>
        <v>OK</v>
      </c>
      <c r="G315">
        <f t="shared" si="14"/>
        <v>21905060</v>
      </c>
      <c r="H315" s="278">
        <v>21905060</v>
      </c>
      <c r="I315">
        <v>5.5</v>
      </c>
      <c r="J315" s="278">
        <v>117</v>
      </c>
    </row>
    <row r="316" spans="1:10" ht="15" x14ac:dyDescent="0.25">
      <c r="A316" s="137">
        <v>21905227</v>
      </c>
      <c r="B316" s="182">
        <f t="shared" si="12"/>
        <v>6</v>
      </c>
      <c r="F316" t="str">
        <f t="shared" si="13"/>
        <v>OK</v>
      </c>
      <c r="G316">
        <f t="shared" si="14"/>
        <v>21905064</v>
      </c>
      <c r="H316" s="278">
        <v>21905064</v>
      </c>
      <c r="I316">
        <v>9</v>
      </c>
      <c r="J316" s="278">
        <v>316</v>
      </c>
    </row>
    <row r="317" spans="1:10" ht="15" x14ac:dyDescent="0.25">
      <c r="A317" s="132">
        <v>21905247</v>
      </c>
      <c r="B317" s="182">
        <f t="shared" si="12"/>
        <v>4.5</v>
      </c>
      <c r="F317" t="str">
        <f t="shared" si="13"/>
        <v>OK</v>
      </c>
      <c r="G317">
        <f t="shared" si="14"/>
        <v>21905070</v>
      </c>
      <c r="H317" s="278">
        <v>21905070</v>
      </c>
      <c r="I317">
        <v>8.5</v>
      </c>
      <c r="J317" s="278">
        <v>366</v>
      </c>
    </row>
    <row r="318" spans="1:10" ht="15" x14ac:dyDescent="0.25">
      <c r="A318" s="137">
        <v>21905248</v>
      </c>
      <c r="B318" s="182">
        <f t="shared" si="12"/>
        <v>5</v>
      </c>
      <c r="F318" t="str">
        <f t="shared" si="13"/>
        <v>OK</v>
      </c>
      <c r="G318">
        <f t="shared" si="14"/>
        <v>21905092</v>
      </c>
      <c r="H318" s="278">
        <v>21905092</v>
      </c>
      <c r="I318">
        <v>6.5</v>
      </c>
      <c r="J318" s="278">
        <v>570</v>
      </c>
    </row>
    <row r="319" spans="1:10" ht="15" x14ac:dyDescent="0.25">
      <c r="A319" s="121">
        <v>21905258</v>
      </c>
      <c r="B319" s="182">
        <f t="shared" si="12"/>
        <v>6</v>
      </c>
      <c r="F319" t="str">
        <f t="shared" si="13"/>
        <v>OK</v>
      </c>
      <c r="G319">
        <f t="shared" si="14"/>
        <v>21905093</v>
      </c>
      <c r="H319" s="278">
        <v>21905093</v>
      </c>
      <c r="I319">
        <v>8</v>
      </c>
      <c r="J319" s="278">
        <v>374</v>
      </c>
    </row>
    <row r="320" spans="1:10" ht="15" x14ac:dyDescent="0.25">
      <c r="A320" s="145">
        <v>21905266</v>
      </c>
      <c r="B320" s="182">
        <f t="shared" si="12"/>
        <v>4</v>
      </c>
      <c r="F320" t="str">
        <f t="shared" si="13"/>
        <v>OK</v>
      </c>
      <c r="G320">
        <f t="shared" si="14"/>
        <v>21905110</v>
      </c>
      <c r="H320" s="278">
        <v>21905110</v>
      </c>
      <c r="I320">
        <v>6.5</v>
      </c>
      <c r="J320" s="278">
        <v>32</v>
      </c>
    </row>
    <row r="321" spans="1:10" ht="15" x14ac:dyDescent="0.25">
      <c r="A321" s="109">
        <v>21905269</v>
      </c>
      <c r="B321" s="182">
        <f t="shared" si="12"/>
        <v>3.5</v>
      </c>
      <c r="F321" t="str">
        <f t="shared" si="13"/>
        <v>OK</v>
      </c>
      <c r="G321">
        <f t="shared" si="14"/>
        <v>21905120</v>
      </c>
      <c r="H321" s="278">
        <v>21905120</v>
      </c>
      <c r="I321">
        <v>7.5</v>
      </c>
      <c r="J321" s="278">
        <v>373</v>
      </c>
    </row>
    <row r="322" spans="1:10" ht="15" x14ac:dyDescent="0.25">
      <c r="A322" s="118">
        <v>21905275</v>
      </c>
      <c r="B322" s="182">
        <f t="shared" si="12"/>
        <v>5.5</v>
      </c>
      <c r="F322" t="str">
        <f t="shared" si="13"/>
        <v>OK</v>
      </c>
      <c r="G322">
        <f t="shared" si="14"/>
        <v>21905124</v>
      </c>
      <c r="H322" s="278">
        <v>21905124</v>
      </c>
      <c r="I322">
        <v>5</v>
      </c>
      <c r="J322" s="278">
        <v>163</v>
      </c>
    </row>
    <row r="323" spans="1:10" ht="15" x14ac:dyDescent="0.25">
      <c r="A323" s="127">
        <v>21905341</v>
      </c>
      <c r="B323" s="182">
        <f t="shared" ref="B323:B386" si="15">VLOOKUP(A323,$H$2:$J$625,2,FALSE)</f>
        <v>9</v>
      </c>
      <c r="F323" t="str">
        <f t="shared" ref="F323:F386" si="16">IF(G323=H323,"OK","ERREUR")</f>
        <v>OK</v>
      </c>
      <c r="G323">
        <f t="shared" ref="G323:G386" si="17">LOOKUP(H323,$A$2:$A$650)</f>
        <v>21905145</v>
      </c>
      <c r="H323" s="278">
        <v>21905145</v>
      </c>
      <c r="I323">
        <v>4</v>
      </c>
      <c r="J323" s="278">
        <v>339</v>
      </c>
    </row>
    <row r="324" spans="1:10" ht="15" x14ac:dyDescent="0.25">
      <c r="A324" s="109">
        <v>21905342</v>
      </c>
      <c r="B324" s="182">
        <f t="shared" si="15"/>
        <v>6</v>
      </c>
      <c r="F324" t="str">
        <f t="shared" si="16"/>
        <v>OK</v>
      </c>
      <c r="G324">
        <f t="shared" si="17"/>
        <v>21905158</v>
      </c>
      <c r="H324" s="279">
        <v>21905158</v>
      </c>
      <c r="I324" s="280">
        <v>6</v>
      </c>
      <c r="J324" s="279">
        <v>479</v>
      </c>
    </row>
    <row r="325" spans="1:10" ht="15" x14ac:dyDescent="0.25">
      <c r="A325" s="112">
        <v>21905377</v>
      </c>
      <c r="B325" s="182">
        <f t="shared" si="15"/>
        <v>7</v>
      </c>
      <c r="F325" t="str">
        <f t="shared" si="16"/>
        <v>OK</v>
      </c>
      <c r="G325">
        <f t="shared" si="17"/>
        <v>21905202</v>
      </c>
      <c r="H325" s="278">
        <v>21905202</v>
      </c>
      <c r="I325">
        <v>9</v>
      </c>
      <c r="J325" s="278">
        <v>95</v>
      </c>
    </row>
    <row r="326" spans="1:10" ht="15" x14ac:dyDescent="0.25">
      <c r="A326" s="127">
        <v>21905378</v>
      </c>
      <c r="B326" s="182">
        <f t="shared" si="15"/>
        <v>5.5</v>
      </c>
      <c r="F326" t="str">
        <f t="shared" si="16"/>
        <v>OK</v>
      </c>
      <c r="G326">
        <f t="shared" si="17"/>
        <v>21905210</v>
      </c>
      <c r="H326" s="278">
        <v>21905210</v>
      </c>
      <c r="I326">
        <v>5</v>
      </c>
      <c r="J326" s="278">
        <v>568</v>
      </c>
    </row>
    <row r="327" spans="1:10" ht="15" x14ac:dyDescent="0.25">
      <c r="A327" s="132">
        <v>21905413</v>
      </c>
      <c r="B327" s="182">
        <f t="shared" si="15"/>
        <v>5.5</v>
      </c>
      <c r="F327" t="str">
        <f t="shared" si="16"/>
        <v>OK</v>
      </c>
      <c r="G327">
        <f t="shared" si="17"/>
        <v>21905212</v>
      </c>
      <c r="H327" s="278">
        <v>21905212</v>
      </c>
      <c r="I327">
        <v>4.5</v>
      </c>
      <c r="J327" s="278">
        <v>394</v>
      </c>
    </row>
    <row r="328" spans="1:10" ht="15" x14ac:dyDescent="0.25">
      <c r="A328" s="140">
        <v>21905440</v>
      </c>
      <c r="B328" s="182">
        <f t="shared" si="15"/>
        <v>5.5</v>
      </c>
      <c r="F328" t="str">
        <f t="shared" si="16"/>
        <v>OK</v>
      </c>
      <c r="G328">
        <f t="shared" si="17"/>
        <v>21905223</v>
      </c>
      <c r="H328" s="278">
        <v>21905223</v>
      </c>
      <c r="I328">
        <v>4</v>
      </c>
      <c r="J328" s="278">
        <v>402</v>
      </c>
    </row>
    <row r="329" spans="1:10" ht="15" x14ac:dyDescent="0.25">
      <c r="A329" s="132">
        <v>21905457</v>
      </c>
      <c r="B329" s="182">
        <f t="shared" si="15"/>
        <v>6.5</v>
      </c>
      <c r="F329" t="str">
        <f t="shared" si="16"/>
        <v>OK</v>
      </c>
      <c r="G329">
        <f t="shared" si="17"/>
        <v>21905227</v>
      </c>
      <c r="H329" s="278">
        <v>21905227</v>
      </c>
      <c r="I329">
        <v>6</v>
      </c>
      <c r="J329" s="278">
        <v>75</v>
      </c>
    </row>
    <row r="330" spans="1:10" ht="15" x14ac:dyDescent="0.25">
      <c r="A330" s="134">
        <v>21905553</v>
      </c>
      <c r="B330" s="182">
        <f t="shared" si="15"/>
        <v>6.5</v>
      </c>
      <c r="F330" t="str">
        <f t="shared" si="16"/>
        <v>OK</v>
      </c>
      <c r="G330">
        <f t="shared" si="17"/>
        <v>21905247</v>
      </c>
      <c r="H330" s="278">
        <v>21905247</v>
      </c>
      <c r="I330">
        <v>4.5</v>
      </c>
      <c r="J330" s="278">
        <v>72</v>
      </c>
    </row>
    <row r="331" spans="1:10" ht="15.75" thickBot="1" x14ac:dyDescent="0.3">
      <c r="A331" s="385">
        <v>21905566</v>
      </c>
      <c r="B331" s="182">
        <f t="shared" si="15"/>
        <v>4.5</v>
      </c>
      <c r="F331" t="str">
        <f t="shared" si="16"/>
        <v>OK</v>
      </c>
      <c r="G331">
        <f t="shared" si="17"/>
        <v>21905248</v>
      </c>
      <c r="H331" s="278">
        <v>21905248</v>
      </c>
      <c r="I331">
        <v>5</v>
      </c>
      <c r="J331" s="278">
        <v>51</v>
      </c>
    </row>
    <row r="332" spans="1:10" ht="15" x14ac:dyDescent="0.25">
      <c r="A332" s="387">
        <v>21905581</v>
      </c>
      <c r="B332" s="182">
        <f t="shared" si="15"/>
        <v>4</v>
      </c>
      <c r="F332" t="str">
        <f t="shared" si="16"/>
        <v>OK</v>
      </c>
      <c r="G332">
        <f t="shared" si="17"/>
        <v>21905258</v>
      </c>
      <c r="H332" s="278">
        <v>21905258</v>
      </c>
      <c r="I332">
        <v>6</v>
      </c>
      <c r="J332" s="278">
        <v>238</v>
      </c>
    </row>
    <row r="333" spans="1:10" ht="15" x14ac:dyDescent="0.25">
      <c r="A333" s="121">
        <v>21905612</v>
      </c>
      <c r="B333" s="182">
        <f t="shared" si="15"/>
        <v>7.5</v>
      </c>
      <c r="F333" t="str">
        <f t="shared" si="16"/>
        <v>OK</v>
      </c>
      <c r="G333">
        <f t="shared" si="17"/>
        <v>21905269</v>
      </c>
      <c r="H333" s="278">
        <v>21905269</v>
      </c>
      <c r="I333">
        <v>3.5</v>
      </c>
      <c r="J333" s="278">
        <v>572</v>
      </c>
    </row>
    <row r="334" spans="1:10" ht="15" x14ac:dyDescent="0.25">
      <c r="A334" s="118">
        <v>21905617</v>
      </c>
      <c r="B334" s="182">
        <f t="shared" si="15"/>
        <v>4</v>
      </c>
      <c r="F334" t="str">
        <f t="shared" si="16"/>
        <v>OK</v>
      </c>
      <c r="G334">
        <f t="shared" si="17"/>
        <v>21905275</v>
      </c>
      <c r="H334" s="278">
        <v>21905275</v>
      </c>
      <c r="I334">
        <v>5.5</v>
      </c>
      <c r="J334" s="278">
        <v>309</v>
      </c>
    </row>
    <row r="335" spans="1:10" ht="15" x14ac:dyDescent="0.25">
      <c r="A335" s="121">
        <v>21905629</v>
      </c>
      <c r="B335" s="182">
        <f t="shared" si="15"/>
        <v>6</v>
      </c>
      <c r="F335" t="str">
        <f t="shared" si="16"/>
        <v>OK</v>
      </c>
      <c r="G335">
        <f t="shared" si="17"/>
        <v>21905341</v>
      </c>
      <c r="H335" s="278">
        <v>21905341</v>
      </c>
      <c r="I335">
        <v>9</v>
      </c>
      <c r="J335" s="278">
        <v>426</v>
      </c>
    </row>
    <row r="336" spans="1:10" ht="15" x14ac:dyDescent="0.25">
      <c r="A336" s="118">
        <v>21905645</v>
      </c>
      <c r="B336" s="182">
        <f t="shared" si="15"/>
        <v>8.5</v>
      </c>
      <c r="F336" t="str">
        <f t="shared" si="16"/>
        <v>OK</v>
      </c>
      <c r="G336">
        <f t="shared" si="17"/>
        <v>21905342</v>
      </c>
      <c r="H336" s="278">
        <v>21905342</v>
      </c>
      <c r="I336">
        <v>6</v>
      </c>
      <c r="J336" s="278">
        <v>483</v>
      </c>
    </row>
    <row r="337" spans="1:10" ht="15" x14ac:dyDescent="0.25">
      <c r="A337" s="132">
        <v>21905647</v>
      </c>
      <c r="B337" s="182">
        <f t="shared" si="15"/>
        <v>4</v>
      </c>
      <c r="F337" t="str">
        <f t="shared" si="16"/>
        <v>OK</v>
      </c>
      <c r="G337">
        <f t="shared" si="17"/>
        <v>21905377</v>
      </c>
      <c r="H337" s="278">
        <v>21905377</v>
      </c>
      <c r="I337">
        <v>7</v>
      </c>
      <c r="J337" s="278">
        <v>194</v>
      </c>
    </row>
    <row r="338" spans="1:10" ht="15" x14ac:dyDescent="0.25">
      <c r="A338" s="118">
        <v>21905661</v>
      </c>
      <c r="B338" s="182">
        <f t="shared" si="15"/>
        <v>7.5</v>
      </c>
      <c r="F338" t="str">
        <f t="shared" si="16"/>
        <v>OK</v>
      </c>
      <c r="G338">
        <f t="shared" si="17"/>
        <v>21905378</v>
      </c>
      <c r="H338" s="278">
        <v>21905378</v>
      </c>
      <c r="I338">
        <v>5.5</v>
      </c>
      <c r="J338" s="278">
        <v>497</v>
      </c>
    </row>
    <row r="339" spans="1:10" ht="15" x14ac:dyDescent="0.25">
      <c r="A339" s="140">
        <v>21905680</v>
      </c>
      <c r="B339" s="182">
        <f t="shared" si="15"/>
        <v>9</v>
      </c>
      <c r="F339" t="str">
        <f t="shared" si="16"/>
        <v>OK</v>
      </c>
      <c r="G339">
        <f t="shared" si="17"/>
        <v>21905413</v>
      </c>
      <c r="H339" s="278">
        <v>21905413</v>
      </c>
      <c r="I339">
        <v>5.5</v>
      </c>
      <c r="J339" s="278">
        <v>22</v>
      </c>
    </row>
    <row r="340" spans="1:10" ht="15" x14ac:dyDescent="0.25">
      <c r="A340" s="124">
        <v>21905686</v>
      </c>
      <c r="B340" s="182">
        <f t="shared" si="15"/>
        <v>9.5</v>
      </c>
      <c r="F340" t="str">
        <f t="shared" si="16"/>
        <v>OK</v>
      </c>
      <c r="G340">
        <f t="shared" si="17"/>
        <v>21905440</v>
      </c>
      <c r="H340" s="278">
        <v>21905440</v>
      </c>
      <c r="I340">
        <v>5.5</v>
      </c>
      <c r="J340" s="278">
        <v>36</v>
      </c>
    </row>
    <row r="341" spans="1:10" ht="15" x14ac:dyDescent="0.25">
      <c r="A341" s="127">
        <v>21905688</v>
      </c>
      <c r="B341" s="182">
        <f t="shared" si="15"/>
        <v>6.5</v>
      </c>
      <c r="F341" t="str">
        <f t="shared" si="16"/>
        <v>OK</v>
      </c>
      <c r="G341">
        <f t="shared" si="17"/>
        <v>21905457</v>
      </c>
      <c r="H341" s="278">
        <v>21905457</v>
      </c>
      <c r="I341">
        <v>6.5</v>
      </c>
      <c r="J341" s="278">
        <v>77</v>
      </c>
    </row>
    <row r="342" spans="1:10" ht="15" x14ac:dyDescent="0.25">
      <c r="A342" s="134">
        <v>21905700</v>
      </c>
      <c r="B342" s="182">
        <f t="shared" si="15"/>
        <v>3.5</v>
      </c>
      <c r="F342" t="str">
        <f t="shared" si="16"/>
        <v>OK</v>
      </c>
      <c r="G342">
        <f t="shared" si="17"/>
        <v>21905553</v>
      </c>
      <c r="H342" s="278">
        <v>21905553</v>
      </c>
      <c r="I342">
        <v>6.5</v>
      </c>
      <c r="J342" s="278">
        <v>462</v>
      </c>
    </row>
    <row r="343" spans="1:10" ht="15" x14ac:dyDescent="0.25">
      <c r="A343" s="140">
        <v>21905713</v>
      </c>
      <c r="B343" s="182">
        <f t="shared" si="15"/>
        <v>2</v>
      </c>
      <c r="F343" t="str">
        <f t="shared" si="16"/>
        <v>OK</v>
      </c>
      <c r="G343">
        <f t="shared" si="17"/>
        <v>21905566</v>
      </c>
      <c r="H343" s="278">
        <v>21905566</v>
      </c>
      <c r="I343">
        <v>4.5</v>
      </c>
      <c r="J343" s="278">
        <v>428</v>
      </c>
    </row>
    <row r="344" spans="1:10" ht="15" x14ac:dyDescent="0.25">
      <c r="A344" s="132">
        <v>21905742</v>
      </c>
      <c r="B344" s="182">
        <f t="shared" si="15"/>
        <v>5</v>
      </c>
      <c r="F344" t="str">
        <f t="shared" si="16"/>
        <v>OK</v>
      </c>
      <c r="G344">
        <f t="shared" si="17"/>
        <v>21905581</v>
      </c>
      <c r="H344" s="278">
        <v>21905581</v>
      </c>
      <c r="I344">
        <v>4</v>
      </c>
      <c r="J344" s="278">
        <v>381</v>
      </c>
    </row>
    <row r="345" spans="1:10" ht="15" x14ac:dyDescent="0.25">
      <c r="A345" s="118">
        <v>21905792</v>
      </c>
      <c r="B345" s="182">
        <f t="shared" si="15"/>
        <v>9.5</v>
      </c>
      <c r="F345" t="str">
        <f t="shared" si="16"/>
        <v>OK</v>
      </c>
      <c r="G345">
        <f t="shared" si="17"/>
        <v>21905612</v>
      </c>
      <c r="H345" s="278">
        <v>21905612</v>
      </c>
      <c r="I345">
        <v>7.5</v>
      </c>
      <c r="J345" s="278">
        <v>214</v>
      </c>
    </row>
    <row r="346" spans="1:10" ht="15" x14ac:dyDescent="0.25">
      <c r="A346" s="132">
        <v>21905839</v>
      </c>
      <c r="B346" s="182">
        <f t="shared" si="15"/>
        <v>4</v>
      </c>
      <c r="F346" t="str">
        <f t="shared" si="16"/>
        <v>OK</v>
      </c>
      <c r="G346">
        <f t="shared" si="17"/>
        <v>21905617</v>
      </c>
      <c r="H346" s="278">
        <v>21905617</v>
      </c>
      <c r="I346">
        <v>4</v>
      </c>
      <c r="J346" s="278">
        <v>305</v>
      </c>
    </row>
    <row r="347" spans="1:10" ht="15" x14ac:dyDescent="0.25">
      <c r="A347" s="118">
        <v>21905853</v>
      </c>
      <c r="B347" s="182" t="e">
        <f t="shared" si="15"/>
        <v>#N/A</v>
      </c>
      <c r="F347" t="str">
        <f t="shared" si="16"/>
        <v>OK</v>
      </c>
      <c r="G347">
        <f t="shared" si="17"/>
        <v>21905629</v>
      </c>
      <c r="H347" s="278">
        <v>21905629</v>
      </c>
      <c r="I347">
        <v>6</v>
      </c>
      <c r="J347" s="278">
        <v>219</v>
      </c>
    </row>
    <row r="348" spans="1:10" ht="15" x14ac:dyDescent="0.25">
      <c r="A348" s="137">
        <v>21905890</v>
      </c>
      <c r="B348" s="182">
        <f t="shared" si="15"/>
        <v>3.5</v>
      </c>
      <c r="F348" t="str">
        <f t="shared" si="16"/>
        <v>OK</v>
      </c>
      <c r="G348">
        <f t="shared" si="17"/>
        <v>21905645</v>
      </c>
      <c r="H348" s="278">
        <v>21905645</v>
      </c>
      <c r="I348">
        <v>8.5</v>
      </c>
      <c r="J348" s="278">
        <v>338</v>
      </c>
    </row>
    <row r="349" spans="1:10" ht="15" x14ac:dyDescent="0.25">
      <c r="A349" s="137">
        <v>21905904</v>
      </c>
      <c r="B349" s="182">
        <f t="shared" si="15"/>
        <v>8.5</v>
      </c>
      <c r="F349" t="str">
        <f t="shared" si="16"/>
        <v>OK</v>
      </c>
      <c r="G349">
        <f t="shared" si="17"/>
        <v>21905647</v>
      </c>
      <c r="H349" s="278">
        <v>21905647</v>
      </c>
      <c r="I349">
        <v>4</v>
      </c>
      <c r="J349" s="278">
        <v>33</v>
      </c>
    </row>
    <row r="350" spans="1:10" ht="15" x14ac:dyDescent="0.25">
      <c r="A350" s="137">
        <v>21905936</v>
      </c>
      <c r="B350" s="182">
        <f t="shared" si="15"/>
        <v>5.5</v>
      </c>
      <c r="F350" t="str">
        <f t="shared" si="16"/>
        <v>OK</v>
      </c>
      <c r="G350">
        <f t="shared" si="17"/>
        <v>21905661</v>
      </c>
      <c r="H350" s="278">
        <v>21905661</v>
      </c>
      <c r="I350">
        <v>7.5</v>
      </c>
      <c r="J350" s="278">
        <v>291</v>
      </c>
    </row>
    <row r="351" spans="1:10" ht="15" x14ac:dyDescent="0.25">
      <c r="A351" s="112">
        <v>21905961</v>
      </c>
      <c r="B351" s="182">
        <f t="shared" si="15"/>
        <v>8</v>
      </c>
      <c r="F351" t="str">
        <f t="shared" si="16"/>
        <v>OK</v>
      </c>
      <c r="G351">
        <f t="shared" si="17"/>
        <v>21905680</v>
      </c>
      <c r="H351" s="278">
        <v>21905680</v>
      </c>
      <c r="I351">
        <v>9</v>
      </c>
      <c r="J351" s="278">
        <v>84</v>
      </c>
    </row>
    <row r="352" spans="1:10" ht="15" x14ac:dyDescent="0.25">
      <c r="A352" s="127">
        <v>21906010</v>
      </c>
      <c r="B352" s="182">
        <f t="shared" si="15"/>
        <v>8</v>
      </c>
      <c r="F352" t="str">
        <f t="shared" si="16"/>
        <v>OK</v>
      </c>
      <c r="G352">
        <f t="shared" si="17"/>
        <v>21905686</v>
      </c>
      <c r="H352" s="278">
        <v>21905686</v>
      </c>
      <c r="I352">
        <v>9.5</v>
      </c>
      <c r="J352" s="278">
        <v>537</v>
      </c>
    </row>
    <row r="353" spans="1:10" ht="15" x14ac:dyDescent="0.25">
      <c r="A353" s="124">
        <v>21906095</v>
      </c>
      <c r="B353" s="182">
        <f t="shared" si="15"/>
        <v>2.5</v>
      </c>
      <c r="F353" t="str">
        <f t="shared" si="16"/>
        <v>OK</v>
      </c>
      <c r="G353">
        <f t="shared" si="17"/>
        <v>21905688</v>
      </c>
      <c r="H353" s="278">
        <v>21905688</v>
      </c>
      <c r="I353">
        <v>6.5</v>
      </c>
      <c r="J353" s="278">
        <v>578</v>
      </c>
    </row>
    <row r="354" spans="1:10" ht="15" x14ac:dyDescent="0.25">
      <c r="A354" s="137">
        <v>21906144</v>
      </c>
      <c r="B354" s="182">
        <f t="shared" si="15"/>
        <v>6</v>
      </c>
      <c r="F354" t="str">
        <f t="shared" si="16"/>
        <v>OK</v>
      </c>
      <c r="G354">
        <f t="shared" si="17"/>
        <v>21905700</v>
      </c>
      <c r="H354" s="279">
        <v>21905700</v>
      </c>
      <c r="I354" s="280">
        <v>3.5</v>
      </c>
      <c r="J354" s="279">
        <v>480</v>
      </c>
    </row>
    <row r="355" spans="1:10" ht="15" x14ac:dyDescent="0.25">
      <c r="A355" s="137">
        <v>21906148</v>
      </c>
      <c r="B355" s="182">
        <f t="shared" si="15"/>
        <v>8.5</v>
      </c>
      <c r="F355" t="str">
        <f t="shared" si="16"/>
        <v>OK</v>
      </c>
      <c r="G355">
        <f t="shared" si="17"/>
        <v>21905713</v>
      </c>
      <c r="H355" s="278">
        <v>21905713</v>
      </c>
      <c r="I355">
        <v>2</v>
      </c>
      <c r="J355" s="278">
        <v>58</v>
      </c>
    </row>
    <row r="356" spans="1:10" ht="15" x14ac:dyDescent="0.25">
      <c r="A356" s="112">
        <v>21906171</v>
      </c>
      <c r="B356" s="182">
        <f t="shared" si="15"/>
        <v>4</v>
      </c>
      <c r="F356" t="str">
        <f t="shared" si="16"/>
        <v>OK</v>
      </c>
      <c r="G356">
        <f t="shared" si="17"/>
        <v>21905742</v>
      </c>
      <c r="H356" s="278">
        <v>21905742</v>
      </c>
      <c r="I356">
        <v>5</v>
      </c>
      <c r="J356" s="278">
        <v>16</v>
      </c>
    </row>
    <row r="357" spans="1:10" ht="15" x14ac:dyDescent="0.25">
      <c r="A357" s="127">
        <v>21906212</v>
      </c>
      <c r="B357" s="182">
        <f t="shared" si="15"/>
        <v>8.5</v>
      </c>
      <c r="F357" t="str">
        <f t="shared" si="16"/>
        <v>OK</v>
      </c>
      <c r="G357">
        <f t="shared" si="17"/>
        <v>21905792</v>
      </c>
      <c r="H357" s="278">
        <v>21905792</v>
      </c>
      <c r="I357">
        <v>9.5</v>
      </c>
      <c r="J357" s="278">
        <v>313</v>
      </c>
    </row>
    <row r="358" spans="1:10" ht="15" x14ac:dyDescent="0.25">
      <c r="A358" s="112">
        <v>21906214</v>
      </c>
      <c r="B358" s="182" t="e">
        <f t="shared" si="15"/>
        <v>#N/A</v>
      </c>
      <c r="F358" t="str">
        <f t="shared" si="16"/>
        <v>OK</v>
      </c>
      <c r="G358">
        <f t="shared" si="17"/>
        <v>21905839</v>
      </c>
      <c r="H358" s="278">
        <v>21905839</v>
      </c>
      <c r="I358">
        <v>4</v>
      </c>
      <c r="J358" s="278">
        <v>50</v>
      </c>
    </row>
    <row r="359" spans="1:10" ht="15" x14ac:dyDescent="0.25">
      <c r="A359" s="112">
        <v>21906231</v>
      </c>
      <c r="B359" s="182">
        <f t="shared" si="15"/>
        <v>8</v>
      </c>
      <c r="F359" t="str">
        <f t="shared" si="16"/>
        <v>OK</v>
      </c>
      <c r="G359">
        <f t="shared" si="17"/>
        <v>21905890</v>
      </c>
      <c r="H359" s="278">
        <v>21905890</v>
      </c>
      <c r="I359">
        <v>3.5</v>
      </c>
      <c r="J359" s="278">
        <v>68</v>
      </c>
    </row>
    <row r="360" spans="1:10" ht="15" x14ac:dyDescent="0.25">
      <c r="A360" s="140">
        <v>21906236</v>
      </c>
      <c r="B360" s="182">
        <f t="shared" si="15"/>
        <v>5.5</v>
      </c>
      <c r="F360" t="str">
        <f t="shared" si="16"/>
        <v>OK</v>
      </c>
      <c r="G360">
        <f t="shared" si="17"/>
        <v>21905904</v>
      </c>
      <c r="H360" s="278">
        <v>21905904</v>
      </c>
      <c r="I360">
        <v>8.5</v>
      </c>
      <c r="J360" s="278">
        <v>119</v>
      </c>
    </row>
    <row r="361" spans="1:10" ht="15" x14ac:dyDescent="0.25">
      <c r="A361" s="109">
        <v>21906254</v>
      </c>
      <c r="B361" s="182">
        <f t="shared" si="15"/>
        <v>7</v>
      </c>
      <c r="F361" t="str">
        <f t="shared" si="16"/>
        <v>OK</v>
      </c>
      <c r="G361">
        <f t="shared" si="17"/>
        <v>21905936</v>
      </c>
      <c r="H361" s="278">
        <v>21905936</v>
      </c>
      <c r="I361">
        <v>5.5</v>
      </c>
      <c r="J361" s="278">
        <v>432</v>
      </c>
    </row>
    <row r="362" spans="1:10" ht="15" x14ac:dyDescent="0.25">
      <c r="A362" s="121">
        <v>21906288</v>
      </c>
      <c r="B362" s="182">
        <f t="shared" si="15"/>
        <v>3.5</v>
      </c>
      <c r="F362" t="str">
        <f t="shared" si="16"/>
        <v>OK</v>
      </c>
      <c r="G362">
        <f t="shared" si="17"/>
        <v>21905961</v>
      </c>
      <c r="H362" s="278">
        <v>21905961</v>
      </c>
      <c r="I362">
        <v>8</v>
      </c>
      <c r="J362" s="278">
        <v>331</v>
      </c>
    </row>
    <row r="363" spans="1:10" ht="15" x14ac:dyDescent="0.25">
      <c r="A363" s="132">
        <v>21906298</v>
      </c>
      <c r="B363" s="182">
        <f t="shared" si="15"/>
        <v>11</v>
      </c>
      <c r="F363" t="str">
        <f t="shared" si="16"/>
        <v>OK</v>
      </c>
      <c r="G363">
        <f t="shared" si="17"/>
        <v>21906010</v>
      </c>
      <c r="H363" s="278">
        <v>21906010</v>
      </c>
      <c r="I363">
        <v>8</v>
      </c>
      <c r="J363" s="278">
        <v>431</v>
      </c>
    </row>
    <row r="364" spans="1:10" ht="15" x14ac:dyDescent="0.25">
      <c r="A364" s="124">
        <v>21906317</v>
      </c>
      <c r="B364" s="182">
        <f t="shared" si="15"/>
        <v>7</v>
      </c>
      <c r="F364" t="str">
        <f t="shared" si="16"/>
        <v>OK</v>
      </c>
      <c r="G364">
        <f t="shared" si="17"/>
        <v>21906095</v>
      </c>
      <c r="H364" s="278">
        <v>21906095</v>
      </c>
      <c r="I364">
        <v>2.5</v>
      </c>
      <c r="J364" s="278">
        <v>435</v>
      </c>
    </row>
    <row r="365" spans="1:10" ht="15" x14ac:dyDescent="0.25">
      <c r="A365" s="140">
        <v>21906320</v>
      </c>
      <c r="B365" s="182">
        <f t="shared" si="15"/>
        <v>9.5</v>
      </c>
      <c r="F365" t="str">
        <f t="shared" si="16"/>
        <v>OK</v>
      </c>
      <c r="G365">
        <f t="shared" si="17"/>
        <v>21906144</v>
      </c>
      <c r="H365" s="278">
        <v>21906144</v>
      </c>
      <c r="I365">
        <v>6</v>
      </c>
      <c r="J365" s="278">
        <v>460</v>
      </c>
    </row>
    <row r="366" spans="1:10" ht="15" x14ac:dyDescent="0.25">
      <c r="A366" s="124">
        <v>21906324</v>
      </c>
      <c r="B366" s="182">
        <f t="shared" si="15"/>
        <v>6</v>
      </c>
      <c r="F366" t="str">
        <f t="shared" si="16"/>
        <v>OK</v>
      </c>
      <c r="G366">
        <f t="shared" si="17"/>
        <v>21906148</v>
      </c>
      <c r="H366" s="278">
        <v>21906148</v>
      </c>
      <c r="I366">
        <v>8.5</v>
      </c>
      <c r="J366" s="278">
        <v>149</v>
      </c>
    </row>
    <row r="367" spans="1:10" ht="15" x14ac:dyDescent="0.25">
      <c r="A367" s="112">
        <v>21906342</v>
      </c>
      <c r="B367" s="182">
        <f t="shared" si="15"/>
        <v>5.5</v>
      </c>
      <c r="F367" t="str">
        <f t="shared" si="16"/>
        <v>OK</v>
      </c>
      <c r="G367">
        <f t="shared" si="17"/>
        <v>21906171</v>
      </c>
      <c r="H367" s="278">
        <v>21906171</v>
      </c>
      <c r="I367">
        <v>4</v>
      </c>
      <c r="J367" s="278">
        <v>205</v>
      </c>
    </row>
    <row r="368" spans="1:10" ht="15" x14ac:dyDescent="0.25">
      <c r="A368" s="109">
        <v>21906343</v>
      </c>
      <c r="B368" s="182">
        <f t="shared" si="15"/>
        <v>7</v>
      </c>
      <c r="F368" t="str">
        <f t="shared" si="16"/>
        <v>OK</v>
      </c>
      <c r="G368">
        <f t="shared" si="17"/>
        <v>21906212</v>
      </c>
      <c r="H368" s="278">
        <v>21906212</v>
      </c>
      <c r="I368">
        <v>8.5</v>
      </c>
      <c r="J368" s="278">
        <v>584</v>
      </c>
    </row>
    <row r="369" spans="1:10" ht="15" x14ac:dyDescent="0.25">
      <c r="A369" s="137">
        <v>21906369</v>
      </c>
      <c r="B369" s="182">
        <f t="shared" si="15"/>
        <v>4.5</v>
      </c>
      <c r="F369" t="str">
        <f t="shared" si="16"/>
        <v>OK</v>
      </c>
      <c r="G369">
        <f t="shared" si="17"/>
        <v>21906231</v>
      </c>
      <c r="H369" s="278">
        <v>21906231</v>
      </c>
      <c r="I369">
        <v>8</v>
      </c>
      <c r="J369" s="278">
        <v>281</v>
      </c>
    </row>
    <row r="370" spans="1:10" ht="15" x14ac:dyDescent="0.25">
      <c r="A370" s="132">
        <v>21906389</v>
      </c>
      <c r="B370" s="182">
        <f t="shared" si="15"/>
        <v>8.5</v>
      </c>
      <c r="F370" t="str">
        <f t="shared" si="16"/>
        <v>OK</v>
      </c>
      <c r="G370">
        <f t="shared" si="17"/>
        <v>21906236</v>
      </c>
      <c r="H370" s="278">
        <v>21906236</v>
      </c>
      <c r="I370">
        <v>5.5</v>
      </c>
      <c r="J370" s="278">
        <v>118</v>
      </c>
    </row>
    <row r="371" spans="1:10" ht="15" x14ac:dyDescent="0.25">
      <c r="A371" s="121">
        <v>21906450</v>
      </c>
      <c r="B371" s="182">
        <f t="shared" si="15"/>
        <v>5</v>
      </c>
      <c r="F371" t="str">
        <f t="shared" si="16"/>
        <v>OK</v>
      </c>
      <c r="G371">
        <f t="shared" si="17"/>
        <v>21906254</v>
      </c>
      <c r="H371" s="278">
        <v>21906254</v>
      </c>
      <c r="I371">
        <v>7</v>
      </c>
      <c r="J371" s="278">
        <v>516</v>
      </c>
    </row>
    <row r="372" spans="1:10" ht="15" x14ac:dyDescent="0.25">
      <c r="A372" s="127">
        <v>21906454</v>
      </c>
      <c r="B372" s="182">
        <f t="shared" si="15"/>
        <v>9</v>
      </c>
      <c r="F372" t="str">
        <f t="shared" si="16"/>
        <v>OK</v>
      </c>
      <c r="G372">
        <f t="shared" si="17"/>
        <v>21906288</v>
      </c>
      <c r="H372" s="278">
        <v>21906288</v>
      </c>
      <c r="I372">
        <v>3.5</v>
      </c>
      <c r="J372" s="278">
        <v>288</v>
      </c>
    </row>
    <row r="373" spans="1:10" ht="15" x14ac:dyDescent="0.25">
      <c r="A373" s="121">
        <v>21906464</v>
      </c>
      <c r="B373" s="182">
        <f t="shared" si="15"/>
        <v>9</v>
      </c>
      <c r="F373" t="str">
        <f t="shared" si="16"/>
        <v>OK</v>
      </c>
      <c r="G373">
        <f t="shared" si="17"/>
        <v>21906298</v>
      </c>
      <c r="H373" s="278">
        <v>21906298</v>
      </c>
      <c r="I373">
        <v>11</v>
      </c>
      <c r="J373" s="278">
        <v>73</v>
      </c>
    </row>
    <row r="374" spans="1:10" ht="15" x14ac:dyDescent="0.25">
      <c r="A374" s="118">
        <v>21906477</v>
      </c>
      <c r="B374" s="182">
        <f t="shared" si="15"/>
        <v>5.5</v>
      </c>
      <c r="F374" t="str">
        <f t="shared" si="16"/>
        <v>OK</v>
      </c>
      <c r="G374">
        <f t="shared" si="17"/>
        <v>21906317</v>
      </c>
      <c r="H374" s="278">
        <v>21906317</v>
      </c>
      <c r="I374">
        <v>7</v>
      </c>
      <c r="J374" s="278">
        <v>492</v>
      </c>
    </row>
    <row r="375" spans="1:10" ht="15" x14ac:dyDescent="0.25">
      <c r="A375" s="121">
        <v>21906481</v>
      </c>
      <c r="B375" s="182" t="e">
        <f t="shared" si="15"/>
        <v>#N/A</v>
      </c>
      <c r="F375" t="str">
        <f t="shared" si="16"/>
        <v>OK</v>
      </c>
      <c r="G375">
        <f t="shared" si="17"/>
        <v>21906320</v>
      </c>
      <c r="H375" s="278">
        <v>21906320</v>
      </c>
      <c r="I375">
        <v>9.5</v>
      </c>
      <c r="J375" s="278">
        <v>94</v>
      </c>
    </row>
    <row r="376" spans="1:10" ht="15" x14ac:dyDescent="0.25">
      <c r="A376" s="134">
        <v>21906495</v>
      </c>
      <c r="B376" s="182">
        <f t="shared" si="15"/>
        <v>6.5</v>
      </c>
      <c r="F376" t="str">
        <f t="shared" si="16"/>
        <v>OK</v>
      </c>
      <c r="G376">
        <f t="shared" si="17"/>
        <v>21906324</v>
      </c>
      <c r="H376" s="278">
        <v>21906324</v>
      </c>
      <c r="I376">
        <v>6</v>
      </c>
      <c r="J376" s="278">
        <v>441</v>
      </c>
    </row>
    <row r="377" spans="1:10" ht="15" x14ac:dyDescent="0.25">
      <c r="A377" s="121">
        <v>21906508</v>
      </c>
      <c r="B377" s="182">
        <f t="shared" si="15"/>
        <v>9</v>
      </c>
      <c r="F377" t="str">
        <f t="shared" si="16"/>
        <v>OK</v>
      </c>
      <c r="G377">
        <f t="shared" si="17"/>
        <v>21906343</v>
      </c>
      <c r="H377" s="278">
        <v>21906343</v>
      </c>
      <c r="I377">
        <v>7</v>
      </c>
      <c r="J377" s="278">
        <v>222</v>
      </c>
    </row>
    <row r="378" spans="1:10" ht="15" x14ac:dyDescent="0.25">
      <c r="A378" s="109">
        <v>21906518</v>
      </c>
      <c r="B378" s="182">
        <f t="shared" si="15"/>
        <v>7.5</v>
      </c>
      <c r="F378" t="str">
        <f t="shared" si="16"/>
        <v>OK</v>
      </c>
      <c r="G378">
        <f t="shared" si="17"/>
        <v>21906369</v>
      </c>
      <c r="H378" s="278">
        <v>21906369</v>
      </c>
      <c r="I378">
        <v>4.5</v>
      </c>
      <c r="J378" s="278">
        <v>124</v>
      </c>
    </row>
    <row r="379" spans="1:10" ht="15" x14ac:dyDescent="0.25">
      <c r="A379" s="109">
        <v>21906557</v>
      </c>
      <c r="B379" s="182">
        <f t="shared" si="15"/>
        <v>9.5</v>
      </c>
      <c r="F379" t="str">
        <f t="shared" si="16"/>
        <v>OK</v>
      </c>
      <c r="G379">
        <f t="shared" si="17"/>
        <v>21906389</v>
      </c>
      <c r="H379" s="278">
        <v>21906389</v>
      </c>
      <c r="I379">
        <v>8.5</v>
      </c>
      <c r="J379" s="278">
        <v>27</v>
      </c>
    </row>
    <row r="380" spans="1:10" ht="15" x14ac:dyDescent="0.25">
      <c r="A380" s="124">
        <v>21906657</v>
      </c>
      <c r="B380" s="182">
        <f t="shared" si="15"/>
        <v>5.5</v>
      </c>
      <c r="F380" t="str">
        <f t="shared" si="16"/>
        <v>OK</v>
      </c>
      <c r="G380">
        <f t="shared" si="17"/>
        <v>21906450</v>
      </c>
      <c r="H380" s="278">
        <v>21906450</v>
      </c>
      <c r="I380">
        <v>5</v>
      </c>
      <c r="J380" s="278">
        <v>256</v>
      </c>
    </row>
    <row r="381" spans="1:10" ht="15" x14ac:dyDescent="0.25">
      <c r="A381" s="112">
        <v>21906698</v>
      </c>
      <c r="B381" s="182">
        <f t="shared" si="15"/>
        <v>9.5</v>
      </c>
      <c r="F381" t="str">
        <f t="shared" si="16"/>
        <v>OK</v>
      </c>
      <c r="G381">
        <f t="shared" si="17"/>
        <v>21906454</v>
      </c>
      <c r="H381" s="278">
        <v>21906454</v>
      </c>
      <c r="I381">
        <v>9</v>
      </c>
      <c r="J381" s="278">
        <v>552</v>
      </c>
    </row>
    <row r="382" spans="1:10" ht="15" x14ac:dyDescent="0.25">
      <c r="A382" s="112">
        <v>21906708</v>
      </c>
      <c r="B382" s="182">
        <f t="shared" si="15"/>
        <v>7</v>
      </c>
      <c r="F382" t="str">
        <f t="shared" si="16"/>
        <v>OK</v>
      </c>
      <c r="G382">
        <f t="shared" si="17"/>
        <v>21906464</v>
      </c>
      <c r="H382" s="278">
        <v>21906464</v>
      </c>
      <c r="I382">
        <v>9</v>
      </c>
      <c r="J382" s="278">
        <v>352</v>
      </c>
    </row>
    <row r="383" spans="1:10" ht="15" x14ac:dyDescent="0.25">
      <c r="A383" s="109">
        <v>21906731</v>
      </c>
      <c r="B383" s="182">
        <f t="shared" si="15"/>
        <v>5.5</v>
      </c>
      <c r="F383" t="str">
        <f t="shared" si="16"/>
        <v>OK</v>
      </c>
      <c r="G383">
        <f t="shared" si="17"/>
        <v>21906477</v>
      </c>
      <c r="H383" s="278">
        <v>21906477</v>
      </c>
      <c r="I383">
        <v>5.5</v>
      </c>
      <c r="J383" s="278">
        <v>308</v>
      </c>
    </row>
    <row r="384" spans="1:10" ht="15" x14ac:dyDescent="0.25">
      <c r="A384" s="143">
        <v>21906739</v>
      </c>
      <c r="B384" s="182">
        <f t="shared" si="15"/>
        <v>6.5</v>
      </c>
      <c r="F384" t="str">
        <f t="shared" si="16"/>
        <v>OK</v>
      </c>
      <c r="G384">
        <f t="shared" si="17"/>
        <v>21906495</v>
      </c>
      <c r="H384" s="278">
        <v>21906495</v>
      </c>
      <c r="I384">
        <v>6.5</v>
      </c>
      <c r="J384" s="278">
        <v>471</v>
      </c>
    </row>
    <row r="385" spans="1:10" ht="15" x14ac:dyDescent="0.25">
      <c r="A385" s="112">
        <v>21906755</v>
      </c>
      <c r="B385" s="182">
        <f t="shared" si="15"/>
        <v>11.5</v>
      </c>
      <c r="F385" t="str">
        <f t="shared" si="16"/>
        <v>OK</v>
      </c>
      <c r="G385">
        <f t="shared" si="17"/>
        <v>21906508</v>
      </c>
      <c r="H385" s="278">
        <v>21906508</v>
      </c>
      <c r="I385">
        <v>9</v>
      </c>
      <c r="J385" s="278">
        <v>317</v>
      </c>
    </row>
    <row r="386" spans="1:10" ht="15" x14ac:dyDescent="0.25">
      <c r="A386" s="118">
        <v>21906769</v>
      </c>
      <c r="B386" s="182">
        <f t="shared" si="15"/>
        <v>5.5</v>
      </c>
      <c r="F386" t="str">
        <f t="shared" si="16"/>
        <v>OK</v>
      </c>
      <c r="G386">
        <f t="shared" si="17"/>
        <v>21906518</v>
      </c>
      <c r="H386" s="278">
        <v>21906518</v>
      </c>
      <c r="I386">
        <v>7.5</v>
      </c>
      <c r="J386" s="278">
        <v>573</v>
      </c>
    </row>
    <row r="387" spans="1:10" ht="15" x14ac:dyDescent="0.25">
      <c r="A387" s="109">
        <v>21906783</v>
      </c>
      <c r="B387" s="182">
        <f t="shared" ref="B387:B450" si="18">VLOOKUP(A387,$H$2:$J$625,2,FALSE)</f>
        <v>8.5</v>
      </c>
      <c r="F387" t="str">
        <f t="shared" ref="F387:F450" si="19">IF(G387=H387,"OK","ERREUR")</f>
        <v>OK</v>
      </c>
      <c r="G387">
        <f t="shared" ref="G387:G450" si="20">LOOKUP(H387,$A$2:$A$650)</f>
        <v>21906557</v>
      </c>
      <c r="H387" s="278">
        <v>21906557</v>
      </c>
      <c r="I387">
        <v>9.5</v>
      </c>
      <c r="J387" s="278">
        <v>556</v>
      </c>
    </row>
    <row r="388" spans="1:10" ht="15" x14ac:dyDescent="0.25">
      <c r="A388" s="137">
        <v>21906794</v>
      </c>
      <c r="B388" s="182">
        <f t="shared" si="18"/>
        <v>9</v>
      </c>
      <c r="F388" t="str">
        <f t="shared" si="19"/>
        <v>OK</v>
      </c>
      <c r="G388">
        <f t="shared" si="20"/>
        <v>21906657</v>
      </c>
      <c r="H388" s="278">
        <v>21906657</v>
      </c>
      <c r="I388">
        <v>5.5</v>
      </c>
      <c r="J388" s="278">
        <v>563</v>
      </c>
    </row>
    <row r="389" spans="1:10" ht="15" x14ac:dyDescent="0.25">
      <c r="A389" s="124">
        <v>21906820</v>
      </c>
      <c r="B389" s="182">
        <f t="shared" si="18"/>
        <v>7.5</v>
      </c>
      <c r="F389" t="str">
        <f t="shared" si="19"/>
        <v>OK</v>
      </c>
      <c r="G389">
        <f t="shared" si="20"/>
        <v>21906698</v>
      </c>
      <c r="H389" s="278">
        <v>21906698</v>
      </c>
      <c r="I389">
        <v>9.5</v>
      </c>
      <c r="J389" s="278">
        <v>273</v>
      </c>
    </row>
    <row r="390" spans="1:10" ht="15" x14ac:dyDescent="0.25">
      <c r="A390" s="134">
        <v>21906860</v>
      </c>
      <c r="B390" s="182">
        <f t="shared" si="18"/>
        <v>6.5</v>
      </c>
      <c r="F390" t="str">
        <f t="shared" si="19"/>
        <v>OK</v>
      </c>
      <c r="G390">
        <f t="shared" si="20"/>
        <v>21906708</v>
      </c>
      <c r="H390" s="278">
        <v>21906708</v>
      </c>
      <c r="I390">
        <v>7</v>
      </c>
      <c r="J390" s="278">
        <v>388</v>
      </c>
    </row>
    <row r="391" spans="1:10" ht="15" x14ac:dyDescent="0.25">
      <c r="A391" s="121">
        <v>21906888</v>
      </c>
      <c r="B391" s="182">
        <f t="shared" si="18"/>
        <v>6</v>
      </c>
      <c r="F391" t="str">
        <f t="shared" si="19"/>
        <v>OK</v>
      </c>
      <c r="G391">
        <f t="shared" si="20"/>
        <v>21906731</v>
      </c>
      <c r="H391" s="278">
        <v>21906731</v>
      </c>
      <c r="I391">
        <v>5.5</v>
      </c>
      <c r="J391" s="278">
        <v>571</v>
      </c>
    </row>
    <row r="392" spans="1:10" ht="15" x14ac:dyDescent="0.25">
      <c r="A392" s="124">
        <v>21906972</v>
      </c>
      <c r="B392" s="182">
        <f t="shared" si="18"/>
        <v>10</v>
      </c>
      <c r="F392" t="str">
        <f t="shared" si="19"/>
        <v>OK</v>
      </c>
      <c r="G392">
        <f t="shared" si="20"/>
        <v>21906739</v>
      </c>
      <c r="H392" s="278">
        <v>21906739</v>
      </c>
      <c r="I392">
        <v>6.5</v>
      </c>
      <c r="J392" s="278">
        <v>31</v>
      </c>
    </row>
    <row r="393" spans="1:10" ht="15" x14ac:dyDescent="0.25">
      <c r="A393" s="118">
        <v>21907014</v>
      </c>
      <c r="B393" s="182">
        <f t="shared" si="18"/>
        <v>5</v>
      </c>
      <c r="F393" t="str">
        <f t="shared" si="19"/>
        <v>OK</v>
      </c>
      <c r="G393">
        <f t="shared" si="20"/>
        <v>21906755</v>
      </c>
      <c r="H393" s="278">
        <v>21906755</v>
      </c>
      <c r="I393">
        <v>11.5</v>
      </c>
      <c r="J393" s="278">
        <v>306</v>
      </c>
    </row>
    <row r="394" spans="1:10" ht="15" x14ac:dyDescent="0.25">
      <c r="A394" s="134">
        <v>21907072</v>
      </c>
      <c r="B394" s="182">
        <f t="shared" si="18"/>
        <v>5</v>
      </c>
      <c r="F394" t="str">
        <f t="shared" si="19"/>
        <v>OK</v>
      </c>
      <c r="G394">
        <f t="shared" si="20"/>
        <v>21906769</v>
      </c>
      <c r="H394" s="278">
        <v>21906769</v>
      </c>
      <c r="I394">
        <v>5.5</v>
      </c>
      <c r="J394" s="278">
        <v>248</v>
      </c>
    </row>
    <row r="395" spans="1:10" ht="15" x14ac:dyDescent="0.25">
      <c r="A395" s="124">
        <v>21907110</v>
      </c>
      <c r="B395" s="182">
        <f t="shared" si="18"/>
        <v>2</v>
      </c>
      <c r="F395" t="str">
        <f t="shared" si="19"/>
        <v>OK</v>
      </c>
      <c r="G395">
        <f t="shared" si="20"/>
        <v>21906783</v>
      </c>
      <c r="H395" s="278">
        <v>21906783</v>
      </c>
      <c r="I395">
        <v>8.5</v>
      </c>
      <c r="J395" s="278">
        <v>369</v>
      </c>
    </row>
    <row r="396" spans="1:10" ht="15" x14ac:dyDescent="0.25">
      <c r="A396" s="109">
        <v>21907114</v>
      </c>
      <c r="B396" s="182">
        <f t="shared" si="18"/>
        <v>7</v>
      </c>
      <c r="F396" t="str">
        <f t="shared" si="19"/>
        <v>OK</v>
      </c>
      <c r="G396">
        <f t="shared" si="20"/>
        <v>21906794</v>
      </c>
      <c r="H396" s="278">
        <v>21906794</v>
      </c>
      <c r="I396">
        <v>9</v>
      </c>
      <c r="J396" s="278">
        <v>458</v>
      </c>
    </row>
    <row r="397" spans="1:10" ht="15" x14ac:dyDescent="0.25">
      <c r="A397" s="109">
        <v>21907124</v>
      </c>
      <c r="B397" s="182" t="e">
        <f t="shared" si="18"/>
        <v>#N/A</v>
      </c>
      <c r="F397" t="str">
        <f t="shared" si="19"/>
        <v>OK</v>
      </c>
      <c r="G397">
        <f t="shared" si="20"/>
        <v>21906820</v>
      </c>
      <c r="H397" s="278">
        <v>21906820</v>
      </c>
      <c r="I397">
        <v>7.5</v>
      </c>
      <c r="J397" s="278">
        <v>406</v>
      </c>
    </row>
    <row r="398" spans="1:10" ht="15" x14ac:dyDescent="0.25">
      <c r="A398" s="121">
        <v>21907151</v>
      </c>
      <c r="B398" s="182">
        <f t="shared" si="18"/>
        <v>5</v>
      </c>
      <c r="F398" t="str">
        <f t="shared" si="19"/>
        <v>OK</v>
      </c>
      <c r="G398">
        <f t="shared" si="20"/>
        <v>21906860</v>
      </c>
      <c r="H398" s="278">
        <v>21906860</v>
      </c>
      <c r="I398">
        <v>6.5</v>
      </c>
      <c r="J398" s="278">
        <v>422</v>
      </c>
    </row>
    <row r="399" spans="1:10" ht="15" x14ac:dyDescent="0.25">
      <c r="A399" s="140">
        <v>21907237</v>
      </c>
      <c r="B399" s="182">
        <f t="shared" si="18"/>
        <v>11</v>
      </c>
      <c r="F399" t="str">
        <f t="shared" si="19"/>
        <v>OK</v>
      </c>
      <c r="G399">
        <f t="shared" si="20"/>
        <v>21906888</v>
      </c>
      <c r="H399" s="278">
        <v>21906888</v>
      </c>
      <c r="I399">
        <v>6</v>
      </c>
      <c r="J399" s="278">
        <v>192</v>
      </c>
    </row>
    <row r="400" spans="1:10" ht="15" x14ac:dyDescent="0.25">
      <c r="A400" s="140">
        <v>21907239</v>
      </c>
      <c r="B400" s="182">
        <f t="shared" si="18"/>
        <v>5.5</v>
      </c>
      <c r="F400" t="str">
        <f t="shared" si="19"/>
        <v>OK</v>
      </c>
      <c r="G400">
        <f t="shared" si="20"/>
        <v>21906972</v>
      </c>
      <c r="H400" s="278">
        <v>21906972</v>
      </c>
      <c r="I400">
        <v>10</v>
      </c>
      <c r="J400" s="278">
        <v>255</v>
      </c>
    </row>
    <row r="401" spans="1:10" ht="15" x14ac:dyDescent="0.25">
      <c r="A401" s="134">
        <v>21907277</v>
      </c>
      <c r="B401" s="182">
        <f t="shared" si="18"/>
        <v>5</v>
      </c>
      <c r="F401" t="str">
        <f t="shared" si="19"/>
        <v>OK</v>
      </c>
      <c r="G401">
        <f t="shared" si="20"/>
        <v>21907014</v>
      </c>
      <c r="H401" s="278">
        <v>21907014</v>
      </c>
      <c r="I401">
        <v>5</v>
      </c>
      <c r="J401" s="278">
        <v>258</v>
      </c>
    </row>
    <row r="402" spans="1:10" ht="15" x14ac:dyDescent="0.25">
      <c r="A402" s="134">
        <v>21907320</v>
      </c>
      <c r="B402" s="182">
        <f t="shared" si="18"/>
        <v>5</v>
      </c>
      <c r="F402" t="str">
        <f t="shared" si="19"/>
        <v>OK</v>
      </c>
      <c r="G402">
        <f t="shared" si="20"/>
        <v>21907072</v>
      </c>
      <c r="H402" s="278">
        <v>21907072</v>
      </c>
      <c r="I402">
        <v>5</v>
      </c>
      <c r="J402" s="278">
        <v>444</v>
      </c>
    </row>
    <row r="403" spans="1:10" ht="15" x14ac:dyDescent="0.25">
      <c r="A403" s="109">
        <v>21907323</v>
      </c>
      <c r="B403" s="182">
        <f t="shared" si="18"/>
        <v>9</v>
      </c>
      <c r="F403" t="str">
        <f t="shared" si="19"/>
        <v>OK</v>
      </c>
      <c r="G403">
        <f t="shared" si="20"/>
        <v>21907110</v>
      </c>
      <c r="H403" s="278">
        <v>21907110</v>
      </c>
      <c r="I403">
        <v>2</v>
      </c>
      <c r="J403" s="278">
        <v>173</v>
      </c>
    </row>
    <row r="404" spans="1:10" ht="15" x14ac:dyDescent="0.25">
      <c r="A404" s="127">
        <v>21907352</v>
      </c>
      <c r="B404" s="182">
        <f t="shared" si="18"/>
        <v>7</v>
      </c>
      <c r="F404" t="str">
        <f t="shared" si="19"/>
        <v>OK</v>
      </c>
      <c r="G404">
        <f t="shared" si="20"/>
        <v>21907110</v>
      </c>
      <c r="H404" s="278">
        <v>21907110</v>
      </c>
      <c r="I404">
        <v>5.5</v>
      </c>
      <c r="J404" s="278">
        <v>173</v>
      </c>
    </row>
    <row r="405" spans="1:10" ht="15" x14ac:dyDescent="0.25">
      <c r="A405" s="132">
        <v>21907437</v>
      </c>
      <c r="B405" s="182">
        <f t="shared" si="18"/>
        <v>6</v>
      </c>
      <c r="F405" t="str">
        <f t="shared" si="19"/>
        <v>OK</v>
      </c>
      <c r="G405">
        <f t="shared" si="20"/>
        <v>21907114</v>
      </c>
      <c r="H405" s="278">
        <v>21907114</v>
      </c>
      <c r="I405">
        <v>7</v>
      </c>
      <c r="J405" s="278">
        <v>209</v>
      </c>
    </row>
    <row r="406" spans="1:10" ht="15" x14ac:dyDescent="0.25">
      <c r="A406" s="121">
        <v>21907471</v>
      </c>
      <c r="B406" s="182">
        <f t="shared" si="18"/>
        <v>5</v>
      </c>
      <c r="F406" t="str">
        <f t="shared" si="19"/>
        <v>OK</v>
      </c>
      <c r="G406">
        <f t="shared" si="20"/>
        <v>21907151</v>
      </c>
      <c r="H406" s="278">
        <v>21907151</v>
      </c>
      <c r="I406">
        <v>5</v>
      </c>
      <c r="J406" s="278">
        <v>265</v>
      </c>
    </row>
    <row r="407" spans="1:10" ht="15" x14ac:dyDescent="0.25">
      <c r="A407" s="118">
        <v>21907473</v>
      </c>
      <c r="B407" s="182">
        <f t="shared" si="18"/>
        <v>6.5</v>
      </c>
      <c r="F407" t="str">
        <f t="shared" si="19"/>
        <v>OK</v>
      </c>
      <c r="G407">
        <f t="shared" si="20"/>
        <v>21907237</v>
      </c>
      <c r="H407" s="278">
        <v>21907237</v>
      </c>
      <c r="I407">
        <v>11</v>
      </c>
      <c r="J407" s="278">
        <v>15</v>
      </c>
    </row>
    <row r="408" spans="1:10" ht="15" x14ac:dyDescent="0.25">
      <c r="A408" s="134">
        <v>21907490</v>
      </c>
      <c r="B408" s="182">
        <f t="shared" si="18"/>
        <v>3</v>
      </c>
      <c r="F408" t="str">
        <f t="shared" si="19"/>
        <v>OK</v>
      </c>
      <c r="G408">
        <f t="shared" si="20"/>
        <v>21907239</v>
      </c>
      <c r="H408" s="278">
        <v>21907239</v>
      </c>
      <c r="I408">
        <v>5.5</v>
      </c>
      <c r="J408" s="278">
        <v>132</v>
      </c>
    </row>
    <row r="409" spans="1:10" ht="15" x14ac:dyDescent="0.25">
      <c r="A409" s="127">
        <v>21907495</v>
      </c>
      <c r="B409" s="182">
        <f t="shared" si="18"/>
        <v>2</v>
      </c>
      <c r="F409" t="str">
        <f t="shared" si="19"/>
        <v>OK</v>
      </c>
      <c r="G409">
        <f t="shared" si="20"/>
        <v>21907277</v>
      </c>
      <c r="H409" s="278">
        <v>21907277</v>
      </c>
      <c r="I409">
        <v>5</v>
      </c>
      <c r="J409" s="278">
        <v>485</v>
      </c>
    </row>
    <row r="410" spans="1:10" ht="15" x14ac:dyDescent="0.25">
      <c r="A410" s="137">
        <v>21907511</v>
      </c>
      <c r="B410" s="182">
        <f t="shared" si="18"/>
        <v>3.5</v>
      </c>
      <c r="F410" t="str">
        <f t="shared" si="19"/>
        <v>OK</v>
      </c>
      <c r="G410">
        <f t="shared" si="20"/>
        <v>21907320</v>
      </c>
      <c r="H410" s="278">
        <v>21907320</v>
      </c>
      <c r="I410">
        <v>5</v>
      </c>
      <c r="J410" s="278">
        <v>169</v>
      </c>
    </row>
    <row r="411" spans="1:10" ht="15" x14ac:dyDescent="0.25">
      <c r="A411" s="109">
        <v>21907546</v>
      </c>
      <c r="B411" s="182">
        <f t="shared" si="18"/>
        <v>4.5</v>
      </c>
      <c r="F411" t="str">
        <f t="shared" si="19"/>
        <v>OK</v>
      </c>
      <c r="G411">
        <f t="shared" si="20"/>
        <v>21907323</v>
      </c>
      <c r="H411" s="278">
        <v>21907323</v>
      </c>
      <c r="I411">
        <v>9</v>
      </c>
      <c r="J411" s="278">
        <v>409</v>
      </c>
    </row>
    <row r="412" spans="1:10" ht="15" x14ac:dyDescent="0.25">
      <c r="A412" s="109">
        <v>21907585</v>
      </c>
      <c r="B412" s="182">
        <f t="shared" si="18"/>
        <v>8.5</v>
      </c>
      <c r="F412" t="str">
        <f t="shared" si="19"/>
        <v>OK</v>
      </c>
      <c r="G412">
        <f t="shared" si="20"/>
        <v>21907352</v>
      </c>
      <c r="H412" s="278">
        <v>21907352</v>
      </c>
      <c r="I412">
        <v>7</v>
      </c>
      <c r="J412" s="278">
        <v>494</v>
      </c>
    </row>
    <row r="413" spans="1:10" ht="15" x14ac:dyDescent="0.25">
      <c r="A413" s="112">
        <v>21907593</v>
      </c>
      <c r="B413" s="182">
        <f t="shared" si="18"/>
        <v>3</v>
      </c>
      <c r="F413" t="str">
        <f t="shared" si="19"/>
        <v>OK</v>
      </c>
      <c r="G413">
        <f t="shared" si="20"/>
        <v>21907437</v>
      </c>
      <c r="H413" s="278">
        <v>21907437</v>
      </c>
      <c r="I413">
        <v>6</v>
      </c>
      <c r="J413" s="278">
        <v>111</v>
      </c>
    </row>
    <row r="414" spans="1:10" ht="15" x14ac:dyDescent="0.25">
      <c r="A414" s="137">
        <v>21907614</v>
      </c>
      <c r="B414" s="182">
        <f t="shared" si="18"/>
        <v>6.5</v>
      </c>
      <c r="F414" t="str">
        <f t="shared" si="19"/>
        <v>OK</v>
      </c>
      <c r="G414">
        <f t="shared" si="20"/>
        <v>21907471</v>
      </c>
      <c r="H414" s="278">
        <v>21907471</v>
      </c>
      <c r="I414">
        <v>5</v>
      </c>
      <c r="J414" s="278">
        <v>340</v>
      </c>
    </row>
    <row r="415" spans="1:10" ht="15" x14ac:dyDescent="0.25">
      <c r="A415" s="134">
        <v>21907624</v>
      </c>
      <c r="B415" s="182" t="e">
        <f t="shared" si="18"/>
        <v>#N/A</v>
      </c>
      <c r="F415" t="str">
        <f t="shared" si="19"/>
        <v>OK</v>
      </c>
      <c r="G415">
        <f t="shared" si="20"/>
        <v>21907473</v>
      </c>
      <c r="H415" s="278">
        <v>21907473</v>
      </c>
      <c r="I415">
        <v>6.5</v>
      </c>
      <c r="J415" s="278">
        <v>299</v>
      </c>
    </row>
    <row r="416" spans="1:10" ht="15" x14ac:dyDescent="0.25">
      <c r="A416" s="134">
        <v>21907636</v>
      </c>
      <c r="B416" s="182">
        <f t="shared" si="18"/>
        <v>7</v>
      </c>
      <c r="F416" t="str">
        <f t="shared" si="19"/>
        <v>OK</v>
      </c>
      <c r="G416">
        <f t="shared" si="20"/>
        <v>21907490</v>
      </c>
      <c r="H416" s="278">
        <v>21907490</v>
      </c>
      <c r="I416">
        <v>3</v>
      </c>
      <c r="J416" s="278">
        <v>183</v>
      </c>
    </row>
    <row r="417" spans="1:10" ht="15" x14ac:dyDescent="0.25">
      <c r="A417" s="109">
        <v>21907684</v>
      </c>
      <c r="B417" s="182">
        <f t="shared" si="18"/>
        <v>7</v>
      </c>
      <c r="F417" t="str">
        <f t="shared" si="19"/>
        <v>OK</v>
      </c>
      <c r="G417">
        <f t="shared" si="20"/>
        <v>21907511</v>
      </c>
      <c r="H417" s="278">
        <v>21907511</v>
      </c>
      <c r="I417">
        <v>3.5</v>
      </c>
      <c r="J417" s="278">
        <v>122</v>
      </c>
    </row>
    <row r="418" spans="1:10" ht="15" x14ac:dyDescent="0.25">
      <c r="A418" s="134">
        <v>21907711</v>
      </c>
      <c r="B418" s="182">
        <f t="shared" si="18"/>
        <v>4</v>
      </c>
      <c r="F418" t="str">
        <f t="shared" si="19"/>
        <v>OK</v>
      </c>
      <c r="G418">
        <f t="shared" si="20"/>
        <v>21907546</v>
      </c>
      <c r="H418" s="278">
        <v>21907546</v>
      </c>
      <c r="I418">
        <v>4.5</v>
      </c>
      <c r="J418" s="278">
        <v>586</v>
      </c>
    </row>
    <row r="419" spans="1:10" ht="15" x14ac:dyDescent="0.25">
      <c r="A419" s="132">
        <v>21907725</v>
      </c>
      <c r="B419" s="182">
        <f t="shared" si="18"/>
        <v>4.5</v>
      </c>
      <c r="F419" t="str">
        <f t="shared" si="19"/>
        <v>OK</v>
      </c>
      <c r="G419">
        <f t="shared" si="20"/>
        <v>21907585</v>
      </c>
      <c r="H419" s="278">
        <v>21907585</v>
      </c>
      <c r="I419">
        <v>8.5</v>
      </c>
      <c r="J419" s="278">
        <v>250</v>
      </c>
    </row>
    <row r="420" spans="1:10" ht="15" x14ac:dyDescent="0.25">
      <c r="A420" s="112">
        <v>21907731</v>
      </c>
      <c r="B420" s="182">
        <f t="shared" si="18"/>
        <v>7</v>
      </c>
      <c r="F420" t="str">
        <f t="shared" si="19"/>
        <v>OK</v>
      </c>
      <c r="G420">
        <f t="shared" si="20"/>
        <v>21907593</v>
      </c>
      <c r="H420" s="278">
        <v>21907593</v>
      </c>
      <c r="I420">
        <v>3</v>
      </c>
      <c r="J420" s="278">
        <v>225</v>
      </c>
    </row>
    <row r="421" spans="1:10" ht="15" x14ac:dyDescent="0.25">
      <c r="A421" s="118">
        <v>21907812</v>
      </c>
      <c r="B421" s="182">
        <f t="shared" si="18"/>
        <v>6.5</v>
      </c>
      <c r="F421" t="str">
        <f t="shared" si="19"/>
        <v>OK</v>
      </c>
      <c r="G421">
        <f t="shared" si="20"/>
        <v>21907614</v>
      </c>
      <c r="H421" s="278">
        <v>21907614</v>
      </c>
      <c r="I421">
        <v>6.5</v>
      </c>
      <c r="J421" s="278">
        <v>79</v>
      </c>
    </row>
    <row r="422" spans="1:10" ht="15" x14ac:dyDescent="0.25">
      <c r="A422" s="140">
        <v>21907820</v>
      </c>
      <c r="B422" s="182">
        <f t="shared" si="18"/>
        <v>8.5</v>
      </c>
      <c r="F422" t="str">
        <f t="shared" si="19"/>
        <v>OK</v>
      </c>
      <c r="G422">
        <f t="shared" si="20"/>
        <v>21907636</v>
      </c>
      <c r="H422" s="278">
        <v>21907636</v>
      </c>
      <c r="I422">
        <v>7</v>
      </c>
      <c r="J422" s="278">
        <v>417</v>
      </c>
    </row>
    <row r="423" spans="1:10" ht="15" x14ac:dyDescent="0.25">
      <c r="A423" s="137">
        <v>21907847</v>
      </c>
      <c r="B423" s="182">
        <f t="shared" si="18"/>
        <v>6.5</v>
      </c>
      <c r="F423" t="str">
        <f t="shared" si="19"/>
        <v>OK</v>
      </c>
      <c r="G423">
        <f t="shared" si="20"/>
        <v>21907684</v>
      </c>
      <c r="H423" s="278">
        <v>21907684</v>
      </c>
      <c r="I423">
        <v>7</v>
      </c>
      <c r="J423" s="278">
        <v>296</v>
      </c>
    </row>
    <row r="424" spans="1:10" ht="15" x14ac:dyDescent="0.25">
      <c r="A424" s="127">
        <v>21907848</v>
      </c>
      <c r="B424" s="182">
        <f t="shared" si="18"/>
        <v>6</v>
      </c>
      <c r="F424" t="str">
        <f t="shared" si="19"/>
        <v>OK</v>
      </c>
      <c r="G424">
        <f t="shared" si="20"/>
        <v>21907711</v>
      </c>
      <c r="H424" s="277">
        <v>21907711</v>
      </c>
      <c r="I424">
        <v>4</v>
      </c>
      <c r="J424" s="278">
        <v>423</v>
      </c>
    </row>
    <row r="425" spans="1:10" ht="15" x14ac:dyDescent="0.25">
      <c r="A425" s="109">
        <v>21907871</v>
      </c>
      <c r="B425" s="182">
        <f t="shared" si="18"/>
        <v>7</v>
      </c>
      <c r="F425" t="str">
        <f t="shared" si="19"/>
        <v>OK</v>
      </c>
      <c r="G425">
        <f t="shared" si="20"/>
        <v>21907725</v>
      </c>
      <c r="H425" s="278">
        <v>21907725</v>
      </c>
      <c r="I425">
        <v>4.5</v>
      </c>
      <c r="J425" s="278">
        <v>440</v>
      </c>
    </row>
    <row r="426" spans="1:10" ht="15" x14ac:dyDescent="0.25">
      <c r="A426" s="132">
        <v>21907904</v>
      </c>
      <c r="B426" s="182">
        <f t="shared" si="18"/>
        <v>6</v>
      </c>
      <c r="F426" t="str">
        <f t="shared" si="19"/>
        <v>OK</v>
      </c>
      <c r="G426">
        <f t="shared" si="20"/>
        <v>21907731</v>
      </c>
      <c r="H426" s="278">
        <v>21907731</v>
      </c>
      <c r="I426">
        <v>7</v>
      </c>
      <c r="J426" s="278">
        <v>379</v>
      </c>
    </row>
    <row r="427" spans="1:10" ht="15" x14ac:dyDescent="0.25">
      <c r="A427" s="127">
        <v>21907920</v>
      </c>
      <c r="B427" s="182">
        <f t="shared" si="18"/>
        <v>5</v>
      </c>
      <c r="F427" t="str">
        <f t="shared" si="19"/>
        <v>OK</v>
      </c>
      <c r="G427">
        <f t="shared" si="20"/>
        <v>21907812</v>
      </c>
      <c r="H427" s="278">
        <v>21907812</v>
      </c>
      <c r="I427">
        <v>6.5</v>
      </c>
      <c r="J427" s="278">
        <v>300</v>
      </c>
    </row>
    <row r="428" spans="1:10" ht="15" x14ac:dyDescent="0.25">
      <c r="A428" s="132">
        <v>21907926</v>
      </c>
      <c r="B428" s="182">
        <f t="shared" si="18"/>
        <v>4</v>
      </c>
      <c r="F428" t="str">
        <f t="shared" si="19"/>
        <v>OK</v>
      </c>
      <c r="G428">
        <f t="shared" si="20"/>
        <v>21907820</v>
      </c>
      <c r="H428" s="278">
        <v>21907820</v>
      </c>
      <c r="I428">
        <v>8.5</v>
      </c>
      <c r="J428" s="278">
        <v>146</v>
      </c>
    </row>
    <row r="429" spans="1:10" ht="15" x14ac:dyDescent="0.25">
      <c r="A429" s="124">
        <v>21907941</v>
      </c>
      <c r="B429" s="182">
        <f t="shared" si="18"/>
        <v>7.5</v>
      </c>
      <c r="F429" t="str">
        <f t="shared" si="19"/>
        <v>OK</v>
      </c>
      <c r="G429">
        <f t="shared" si="20"/>
        <v>21907847</v>
      </c>
      <c r="H429" s="278">
        <v>21907847</v>
      </c>
      <c r="I429">
        <v>6.5</v>
      </c>
      <c r="J429" s="278">
        <v>37</v>
      </c>
    </row>
    <row r="430" spans="1:10" ht="15" x14ac:dyDescent="0.25">
      <c r="A430" s="132">
        <v>21907954</v>
      </c>
      <c r="B430" s="182">
        <f t="shared" si="18"/>
        <v>6</v>
      </c>
      <c r="F430" t="str">
        <f t="shared" si="19"/>
        <v>OK</v>
      </c>
      <c r="G430">
        <f t="shared" si="20"/>
        <v>21907848</v>
      </c>
      <c r="H430" s="279">
        <v>21907848</v>
      </c>
      <c r="I430" s="280">
        <v>6</v>
      </c>
      <c r="J430" s="279">
        <v>481</v>
      </c>
    </row>
    <row r="431" spans="1:10" ht="15" x14ac:dyDescent="0.25">
      <c r="A431" s="109">
        <v>21907960</v>
      </c>
      <c r="B431" s="182">
        <f t="shared" si="18"/>
        <v>5</v>
      </c>
      <c r="F431" t="str">
        <f t="shared" si="19"/>
        <v>OK</v>
      </c>
      <c r="G431">
        <f t="shared" si="20"/>
        <v>21907871</v>
      </c>
      <c r="H431" s="278">
        <v>21907871</v>
      </c>
      <c r="I431">
        <v>7</v>
      </c>
      <c r="J431" s="278">
        <v>531</v>
      </c>
    </row>
    <row r="432" spans="1:10" ht="15" x14ac:dyDescent="0.25">
      <c r="A432" s="134">
        <v>21908055</v>
      </c>
      <c r="B432" s="182">
        <f t="shared" si="18"/>
        <v>9</v>
      </c>
      <c r="F432" t="str">
        <f t="shared" si="19"/>
        <v>OK</v>
      </c>
      <c r="G432">
        <f t="shared" si="20"/>
        <v>21907904</v>
      </c>
      <c r="H432" s="278">
        <v>21907904</v>
      </c>
      <c r="I432">
        <v>6</v>
      </c>
      <c r="J432" s="278">
        <v>141</v>
      </c>
    </row>
    <row r="433" spans="1:10" ht="15" x14ac:dyDescent="0.25">
      <c r="A433" s="140">
        <v>21908075</v>
      </c>
      <c r="B433" s="182">
        <f t="shared" si="18"/>
        <v>5.5</v>
      </c>
      <c r="F433" t="str">
        <f t="shared" si="19"/>
        <v>OK</v>
      </c>
      <c r="G433">
        <f t="shared" si="20"/>
        <v>21907920</v>
      </c>
      <c r="H433" s="278">
        <v>21907920</v>
      </c>
      <c r="I433">
        <v>5</v>
      </c>
      <c r="J433" s="278">
        <v>522</v>
      </c>
    </row>
    <row r="434" spans="1:10" ht="15" x14ac:dyDescent="0.25">
      <c r="A434" s="118">
        <v>21908117</v>
      </c>
      <c r="B434" s="182">
        <f t="shared" si="18"/>
        <v>5.5</v>
      </c>
      <c r="F434" t="str">
        <f t="shared" si="19"/>
        <v>OK</v>
      </c>
      <c r="G434">
        <f t="shared" si="20"/>
        <v>21907926</v>
      </c>
      <c r="H434" s="278">
        <v>21907926</v>
      </c>
      <c r="I434">
        <v>4</v>
      </c>
      <c r="J434" s="278">
        <v>43</v>
      </c>
    </row>
    <row r="435" spans="1:10" ht="15" x14ac:dyDescent="0.25">
      <c r="A435" s="124">
        <v>21908125</v>
      </c>
      <c r="B435" s="182">
        <f t="shared" si="18"/>
        <v>6.5</v>
      </c>
      <c r="F435" t="str">
        <f t="shared" si="19"/>
        <v>OK</v>
      </c>
      <c r="G435">
        <f t="shared" si="20"/>
        <v>21907941</v>
      </c>
      <c r="H435" s="278">
        <v>21907941</v>
      </c>
      <c r="I435">
        <v>7.5</v>
      </c>
      <c r="J435" s="278">
        <v>505</v>
      </c>
    </row>
    <row r="436" spans="1:10" ht="15" x14ac:dyDescent="0.25">
      <c r="A436" s="132">
        <v>21908129</v>
      </c>
      <c r="B436" s="182" t="e">
        <f t="shared" si="18"/>
        <v>#N/A</v>
      </c>
      <c r="F436" t="str">
        <f t="shared" si="19"/>
        <v>OK</v>
      </c>
      <c r="G436">
        <f t="shared" si="20"/>
        <v>21907954</v>
      </c>
      <c r="H436" s="278">
        <v>21907954</v>
      </c>
      <c r="I436">
        <v>6</v>
      </c>
      <c r="J436" s="278">
        <v>80</v>
      </c>
    </row>
    <row r="437" spans="1:10" ht="15" x14ac:dyDescent="0.25">
      <c r="A437" s="132">
        <v>21908157</v>
      </c>
      <c r="B437" s="182" t="e">
        <f t="shared" si="18"/>
        <v>#N/A</v>
      </c>
      <c r="F437" t="str">
        <f t="shared" si="19"/>
        <v>OK</v>
      </c>
      <c r="G437">
        <f t="shared" si="20"/>
        <v>21907960</v>
      </c>
      <c r="H437" s="278">
        <v>21907960</v>
      </c>
      <c r="I437">
        <v>5</v>
      </c>
      <c r="J437" s="278">
        <v>391</v>
      </c>
    </row>
    <row r="438" spans="1:10" ht="15" x14ac:dyDescent="0.25">
      <c r="A438" s="137">
        <v>21908179</v>
      </c>
      <c r="B438" s="182">
        <f t="shared" si="18"/>
        <v>7</v>
      </c>
      <c r="F438" t="str">
        <f t="shared" si="19"/>
        <v>OK</v>
      </c>
      <c r="G438">
        <f t="shared" si="20"/>
        <v>21908055</v>
      </c>
      <c r="H438" s="278">
        <v>21908055</v>
      </c>
      <c r="I438">
        <v>9</v>
      </c>
      <c r="J438" s="278">
        <v>451</v>
      </c>
    </row>
    <row r="439" spans="1:10" ht="15" x14ac:dyDescent="0.25">
      <c r="A439" s="383">
        <v>21908196</v>
      </c>
      <c r="B439" s="182">
        <f t="shared" si="18"/>
        <v>5</v>
      </c>
      <c r="F439" t="str">
        <f t="shared" si="19"/>
        <v>OK</v>
      </c>
      <c r="G439">
        <f t="shared" si="20"/>
        <v>21908075</v>
      </c>
      <c r="H439" s="278">
        <v>21908075</v>
      </c>
      <c r="I439">
        <v>5.5</v>
      </c>
      <c r="J439" s="278">
        <v>152</v>
      </c>
    </row>
    <row r="440" spans="1:10" ht="15" x14ac:dyDescent="0.25">
      <c r="A440" s="118">
        <v>21908423</v>
      </c>
      <c r="B440" s="182">
        <f t="shared" si="18"/>
        <v>4</v>
      </c>
      <c r="F440" t="str">
        <f t="shared" si="19"/>
        <v>OK</v>
      </c>
      <c r="G440">
        <f t="shared" si="20"/>
        <v>21908117</v>
      </c>
      <c r="H440" s="278">
        <v>21908117</v>
      </c>
      <c r="I440">
        <v>5.5</v>
      </c>
      <c r="J440" s="278">
        <v>332</v>
      </c>
    </row>
    <row r="441" spans="1:10" ht="15" x14ac:dyDescent="0.25">
      <c r="A441" s="118">
        <v>21908428</v>
      </c>
      <c r="B441" s="182">
        <f t="shared" si="18"/>
        <v>6.5</v>
      </c>
      <c r="F441" t="str">
        <f t="shared" si="19"/>
        <v>OK</v>
      </c>
      <c r="G441">
        <f t="shared" si="20"/>
        <v>21908125</v>
      </c>
      <c r="H441" s="278">
        <v>21908125</v>
      </c>
      <c r="I441">
        <v>6.5</v>
      </c>
      <c r="J441" s="278">
        <v>12</v>
      </c>
    </row>
    <row r="442" spans="1:10" ht="15" x14ac:dyDescent="0.25">
      <c r="A442" s="121">
        <v>21908449</v>
      </c>
      <c r="B442" s="182">
        <f t="shared" si="18"/>
        <v>10</v>
      </c>
      <c r="F442" t="str">
        <f t="shared" si="19"/>
        <v>OK</v>
      </c>
      <c r="G442">
        <f t="shared" si="20"/>
        <v>21908125</v>
      </c>
      <c r="H442" s="278">
        <v>21908125</v>
      </c>
      <c r="I442">
        <v>3</v>
      </c>
      <c r="J442" s="278">
        <v>12</v>
      </c>
    </row>
    <row r="443" spans="1:10" ht="15" x14ac:dyDescent="0.25">
      <c r="A443" s="140">
        <v>21908462</v>
      </c>
      <c r="B443" s="182">
        <f t="shared" si="18"/>
        <v>7.5</v>
      </c>
      <c r="F443" t="str">
        <f t="shared" si="19"/>
        <v>OK</v>
      </c>
      <c r="G443">
        <f t="shared" si="20"/>
        <v>21908179</v>
      </c>
      <c r="H443" s="278">
        <v>21908179</v>
      </c>
      <c r="I443">
        <v>7</v>
      </c>
      <c r="J443" s="278">
        <v>155</v>
      </c>
    </row>
    <row r="444" spans="1:10" ht="15" x14ac:dyDescent="0.25">
      <c r="A444" s="132">
        <v>21908468</v>
      </c>
      <c r="B444" s="182">
        <f t="shared" si="18"/>
        <v>5.5</v>
      </c>
      <c r="F444" t="str">
        <f t="shared" si="19"/>
        <v>OK</v>
      </c>
      <c r="G444">
        <f t="shared" si="20"/>
        <v>21908196</v>
      </c>
      <c r="H444" s="278">
        <v>21908196</v>
      </c>
      <c r="I444">
        <v>5</v>
      </c>
      <c r="J444" s="278">
        <v>465</v>
      </c>
    </row>
    <row r="445" spans="1:10" ht="15" x14ac:dyDescent="0.25">
      <c r="A445" s="109">
        <v>21908469</v>
      </c>
      <c r="B445" s="182">
        <f t="shared" si="18"/>
        <v>6</v>
      </c>
      <c r="F445" t="str">
        <f t="shared" si="19"/>
        <v>OK</v>
      </c>
      <c r="G445">
        <f t="shared" si="20"/>
        <v>21908423</v>
      </c>
      <c r="H445" s="278">
        <v>21908423</v>
      </c>
      <c r="I445">
        <v>4</v>
      </c>
      <c r="J445" s="278">
        <v>227</v>
      </c>
    </row>
    <row r="446" spans="1:10" ht="15" x14ac:dyDescent="0.25">
      <c r="A446" s="124">
        <v>21908495</v>
      </c>
      <c r="B446" s="182">
        <f t="shared" si="18"/>
        <v>6.5</v>
      </c>
      <c r="F446" t="str">
        <f t="shared" si="19"/>
        <v>OK</v>
      </c>
      <c r="G446">
        <f t="shared" si="20"/>
        <v>21908428</v>
      </c>
      <c r="H446" s="278">
        <v>21908428</v>
      </c>
      <c r="I446">
        <v>6.5</v>
      </c>
      <c r="J446" s="278">
        <v>330</v>
      </c>
    </row>
    <row r="447" spans="1:10" ht="15" x14ac:dyDescent="0.25">
      <c r="A447" s="109">
        <v>21908512</v>
      </c>
      <c r="B447" s="182">
        <f t="shared" si="18"/>
        <v>7</v>
      </c>
      <c r="F447" t="str">
        <f t="shared" si="19"/>
        <v>OK</v>
      </c>
      <c r="G447">
        <f t="shared" si="20"/>
        <v>21908449</v>
      </c>
      <c r="H447" s="278">
        <v>21908449</v>
      </c>
      <c r="I447">
        <v>10</v>
      </c>
      <c r="J447" s="278">
        <v>297</v>
      </c>
    </row>
    <row r="448" spans="1:10" ht="15" x14ac:dyDescent="0.25">
      <c r="A448" s="140">
        <v>21908570</v>
      </c>
      <c r="B448" s="182">
        <f t="shared" si="18"/>
        <v>5.5</v>
      </c>
      <c r="F448" t="str">
        <f t="shared" si="19"/>
        <v>OK</v>
      </c>
      <c r="G448">
        <f t="shared" si="20"/>
        <v>21908462</v>
      </c>
      <c r="H448" s="278">
        <v>21908462</v>
      </c>
      <c r="I448">
        <v>7.5</v>
      </c>
      <c r="J448" s="278">
        <v>134</v>
      </c>
    </row>
    <row r="449" spans="1:10" ht="15" x14ac:dyDescent="0.25">
      <c r="A449" s="124">
        <v>21908588</v>
      </c>
      <c r="B449" s="182">
        <f t="shared" si="18"/>
        <v>4</v>
      </c>
      <c r="F449" t="str">
        <f t="shared" si="19"/>
        <v>OK</v>
      </c>
      <c r="G449">
        <f t="shared" si="20"/>
        <v>21908468</v>
      </c>
      <c r="H449" s="278">
        <v>21908468</v>
      </c>
      <c r="I449">
        <v>5.5</v>
      </c>
      <c r="J449" s="278">
        <v>139</v>
      </c>
    </row>
    <row r="450" spans="1:10" ht="15" x14ac:dyDescent="0.25">
      <c r="A450" s="127">
        <v>21908609</v>
      </c>
      <c r="B450" s="182">
        <f t="shared" si="18"/>
        <v>4.5</v>
      </c>
      <c r="F450" t="str">
        <f t="shared" si="19"/>
        <v>OK</v>
      </c>
      <c r="G450">
        <f t="shared" si="20"/>
        <v>21908469</v>
      </c>
      <c r="H450" s="278">
        <v>21908469</v>
      </c>
      <c r="I450">
        <v>6</v>
      </c>
      <c r="J450" s="278">
        <v>384</v>
      </c>
    </row>
    <row r="451" spans="1:10" ht="15" x14ac:dyDescent="0.25">
      <c r="A451" s="127">
        <v>21908618</v>
      </c>
      <c r="B451" s="182">
        <f t="shared" ref="B451:B514" si="21">VLOOKUP(A451,$H$2:$J$625,2,FALSE)</f>
        <v>6</v>
      </c>
      <c r="F451" t="str">
        <f t="shared" ref="F451:F514" si="22">IF(G451=H451,"OK","ERREUR")</f>
        <v>OK</v>
      </c>
      <c r="G451">
        <f t="shared" ref="G451:G514" si="23">LOOKUP(H451,$A$2:$A$650)</f>
        <v>21908495</v>
      </c>
      <c r="H451" s="278">
        <v>21908495</v>
      </c>
      <c r="I451">
        <v>6.5</v>
      </c>
      <c r="J451" s="278">
        <v>456</v>
      </c>
    </row>
    <row r="452" spans="1:10" ht="15" x14ac:dyDescent="0.25">
      <c r="A452" s="140">
        <v>21908622</v>
      </c>
      <c r="B452" s="182" t="e">
        <f t="shared" si="21"/>
        <v>#N/A</v>
      </c>
      <c r="F452" t="str">
        <f t="shared" si="22"/>
        <v>OK</v>
      </c>
      <c r="G452">
        <f t="shared" si="23"/>
        <v>21908512</v>
      </c>
      <c r="H452" s="278">
        <v>21908512</v>
      </c>
      <c r="I452">
        <v>7</v>
      </c>
      <c r="J452" s="278">
        <v>504</v>
      </c>
    </row>
    <row r="453" spans="1:10" ht="15" x14ac:dyDescent="0.25">
      <c r="A453" s="118">
        <v>21908647</v>
      </c>
      <c r="B453" s="182">
        <f t="shared" si="21"/>
        <v>6</v>
      </c>
      <c r="F453" t="str">
        <f t="shared" si="22"/>
        <v>OK</v>
      </c>
      <c r="G453">
        <f t="shared" si="23"/>
        <v>21908570</v>
      </c>
      <c r="H453" s="278">
        <v>21908570</v>
      </c>
      <c r="I453">
        <v>5.5</v>
      </c>
      <c r="J453" s="278">
        <v>100</v>
      </c>
    </row>
    <row r="454" spans="1:10" ht="15" x14ac:dyDescent="0.25">
      <c r="A454" s="109">
        <v>21908656</v>
      </c>
      <c r="B454" s="182">
        <f t="shared" si="21"/>
        <v>9.5</v>
      </c>
      <c r="F454" t="str">
        <f t="shared" si="22"/>
        <v>OK</v>
      </c>
      <c r="G454">
        <f t="shared" si="23"/>
        <v>21908588</v>
      </c>
      <c r="H454" s="278">
        <v>21908588</v>
      </c>
      <c r="I454">
        <v>4</v>
      </c>
      <c r="J454" s="278">
        <v>413</v>
      </c>
    </row>
    <row r="455" spans="1:10" ht="15" x14ac:dyDescent="0.25">
      <c r="A455" s="109">
        <v>21908658</v>
      </c>
      <c r="B455" s="182">
        <f t="shared" si="21"/>
        <v>8</v>
      </c>
      <c r="F455" t="str">
        <f t="shared" si="22"/>
        <v>OK</v>
      </c>
      <c r="G455">
        <f t="shared" si="23"/>
        <v>21908609</v>
      </c>
      <c r="H455" s="277">
        <v>21908609</v>
      </c>
      <c r="I455">
        <v>4.5</v>
      </c>
      <c r="J455" s="278">
        <v>532</v>
      </c>
    </row>
    <row r="456" spans="1:10" ht="15" x14ac:dyDescent="0.25">
      <c r="A456" s="134">
        <v>21908673</v>
      </c>
      <c r="B456" s="182">
        <f t="shared" si="21"/>
        <v>10</v>
      </c>
      <c r="F456" t="str">
        <f t="shared" si="22"/>
        <v>OK</v>
      </c>
      <c r="G456">
        <f t="shared" si="23"/>
        <v>21908618</v>
      </c>
      <c r="H456" s="278">
        <v>21908618</v>
      </c>
      <c r="I456">
        <v>6</v>
      </c>
      <c r="J456" s="278">
        <v>108</v>
      </c>
    </row>
    <row r="457" spans="1:10" ht="15" x14ac:dyDescent="0.25">
      <c r="A457" s="121">
        <v>21908713</v>
      </c>
      <c r="B457" s="182">
        <f t="shared" si="21"/>
        <v>7</v>
      </c>
      <c r="F457" t="str">
        <f t="shared" si="22"/>
        <v>OK</v>
      </c>
      <c r="G457">
        <f t="shared" si="23"/>
        <v>21908647</v>
      </c>
      <c r="H457" s="278">
        <v>21908647</v>
      </c>
      <c r="I457">
        <v>6</v>
      </c>
      <c r="J457" s="278">
        <v>270</v>
      </c>
    </row>
    <row r="458" spans="1:10" ht="15" x14ac:dyDescent="0.25">
      <c r="A458" s="118">
        <v>21908741</v>
      </c>
      <c r="B458" s="182">
        <f t="shared" si="21"/>
        <v>8</v>
      </c>
      <c r="F458" t="str">
        <f t="shared" si="22"/>
        <v>OK</v>
      </c>
      <c r="G458">
        <f t="shared" si="23"/>
        <v>21908656</v>
      </c>
      <c r="H458" s="278">
        <v>21908656</v>
      </c>
      <c r="I458">
        <v>9.5</v>
      </c>
      <c r="J458" s="278">
        <v>201</v>
      </c>
    </row>
    <row r="459" spans="1:10" ht="15" x14ac:dyDescent="0.25">
      <c r="A459" s="112">
        <v>21908752</v>
      </c>
      <c r="B459" s="182">
        <f t="shared" si="21"/>
        <v>7.5</v>
      </c>
      <c r="F459" t="str">
        <f t="shared" si="22"/>
        <v>OK</v>
      </c>
      <c r="G459">
        <f t="shared" si="23"/>
        <v>21908658</v>
      </c>
      <c r="H459" s="278">
        <v>21908658</v>
      </c>
      <c r="I459">
        <v>8</v>
      </c>
      <c r="J459" s="278">
        <v>363</v>
      </c>
    </row>
    <row r="460" spans="1:10" ht="15" x14ac:dyDescent="0.25">
      <c r="A460" s="134">
        <v>21908754</v>
      </c>
      <c r="B460" s="182">
        <f t="shared" si="21"/>
        <v>6</v>
      </c>
      <c r="F460" t="str">
        <f t="shared" si="22"/>
        <v>OK</v>
      </c>
      <c r="G460">
        <f t="shared" si="23"/>
        <v>21908673</v>
      </c>
      <c r="H460" s="278">
        <v>21908673</v>
      </c>
      <c r="I460">
        <v>10</v>
      </c>
      <c r="J460" s="278">
        <v>11</v>
      </c>
    </row>
    <row r="461" spans="1:10" ht="15" x14ac:dyDescent="0.25">
      <c r="A461" s="112">
        <v>21908765</v>
      </c>
      <c r="B461" s="182">
        <f t="shared" si="21"/>
        <v>9</v>
      </c>
      <c r="F461" t="str">
        <f t="shared" si="22"/>
        <v>OK</v>
      </c>
      <c r="G461">
        <f t="shared" si="23"/>
        <v>21908673</v>
      </c>
      <c r="H461" s="278">
        <v>21908673</v>
      </c>
      <c r="I461">
        <v>5</v>
      </c>
      <c r="J461" s="278">
        <v>11</v>
      </c>
    </row>
    <row r="462" spans="1:10" ht="15" x14ac:dyDescent="0.25">
      <c r="A462" s="132">
        <v>21908766</v>
      </c>
      <c r="B462" s="182">
        <f t="shared" si="21"/>
        <v>4</v>
      </c>
      <c r="F462" t="str">
        <f t="shared" si="22"/>
        <v>OK</v>
      </c>
      <c r="G462">
        <f t="shared" si="23"/>
        <v>21908713</v>
      </c>
      <c r="H462" s="278">
        <v>21908713</v>
      </c>
      <c r="I462">
        <v>7</v>
      </c>
      <c r="J462" s="278">
        <v>365</v>
      </c>
    </row>
    <row r="463" spans="1:10" ht="15" x14ac:dyDescent="0.25">
      <c r="A463" s="121">
        <v>21908774</v>
      </c>
      <c r="B463" s="182">
        <f t="shared" si="21"/>
        <v>5.5</v>
      </c>
      <c r="F463" t="str">
        <f t="shared" si="22"/>
        <v>OK</v>
      </c>
      <c r="G463">
        <f t="shared" si="23"/>
        <v>21908741</v>
      </c>
      <c r="H463" s="278">
        <v>21908741</v>
      </c>
      <c r="I463">
        <v>8</v>
      </c>
      <c r="J463" s="278">
        <v>191</v>
      </c>
    </row>
    <row r="464" spans="1:10" ht="15" x14ac:dyDescent="0.25">
      <c r="A464" s="140">
        <v>21908792</v>
      </c>
      <c r="B464" s="182">
        <f t="shared" si="21"/>
        <v>4.5</v>
      </c>
      <c r="F464" t="str">
        <f t="shared" si="22"/>
        <v>OK</v>
      </c>
      <c r="G464">
        <f t="shared" si="23"/>
        <v>21908752</v>
      </c>
      <c r="H464" s="278">
        <v>21908752</v>
      </c>
      <c r="I464">
        <v>7.5</v>
      </c>
      <c r="J464" s="278">
        <v>204</v>
      </c>
    </row>
    <row r="465" spans="1:10" ht="15" x14ac:dyDescent="0.25">
      <c r="A465" s="112">
        <v>21908826</v>
      </c>
      <c r="B465" s="182">
        <f t="shared" si="21"/>
        <v>9</v>
      </c>
      <c r="F465" t="str">
        <f t="shared" si="22"/>
        <v>OK</v>
      </c>
      <c r="G465">
        <f t="shared" si="23"/>
        <v>21908765</v>
      </c>
      <c r="H465" s="278">
        <v>21908765</v>
      </c>
      <c r="I465">
        <v>9</v>
      </c>
      <c r="J465" s="278">
        <v>284</v>
      </c>
    </row>
    <row r="466" spans="1:10" ht="15" x14ac:dyDescent="0.25">
      <c r="A466" s="137">
        <v>21908838</v>
      </c>
      <c r="B466" s="182" t="e">
        <f t="shared" si="21"/>
        <v>#N/A</v>
      </c>
      <c r="F466" t="str">
        <f t="shared" si="22"/>
        <v>OK</v>
      </c>
      <c r="G466">
        <f t="shared" si="23"/>
        <v>21908774</v>
      </c>
      <c r="H466" s="278">
        <v>21908774</v>
      </c>
      <c r="I466">
        <v>5.5</v>
      </c>
      <c r="J466" s="278">
        <v>249</v>
      </c>
    </row>
    <row r="467" spans="1:10" ht="15" x14ac:dyDescent="0.25">
      <c r="A467" s="118">
        <v>21908883</v>
      </c>
      <c r="B467" s="182">
        <f t="shared" si="21"/>
        <v>6.5</v>
      </c>
      <c r="F467" t="str">
        <f t="shared" si="22"/>
        <v>OK</v>
      </c>
      <c r="G467">
        <f t="shared" si="23"/>
        <v>21908792</v>
      </c>
      <c r="H467" s="278">
        <v>21908792</v>
      </c>
      <c r="I467">
        <v>4.5</v>
      </c>
      <c r="J467" s="278">
        <v>157</v>
      </c>
    </row>
    <row r="468" spans="1:10" ht="15" x14ac:dyDescent="0.25">
      <c r="A468" s="124">
        <v>21908935</v>
      </c>
      <c r="B468" s="182">
        <f t="shared" si="21"/>
        <v>9</v>
      </c>
      <c r="F468" t="str">
        <f t="shared" si="22"/>
        <v>OK</v>
      </c>
      <c r="G468">
        <f t="shared" si="23"/>
        <v>21908826</v>
      </c>
      <c r="H468" s="278">
        <v>21908826</v>
      </c>
      <c r="I468">
        <v>9</v>
      </c>
      <c r="J468" s="278">
        <v>320</v>
      </c>
    </row>
    <row r="469" spans="1:10" ht="15" x14ac:dyDescent="0.25">
      <c r="A469" s="109">
        <v>21908936</v>
      </c>
      <c r="B469" s="182">
        <f t="shared" si="21"/>
        <v>4.5</v>
      </c>
      <c r="F469" t="str">
        <f t="shared" si="22"/>
        <v>OK</v>
      </c>
      <c r="G469">
        <f t="shared" si="23"/>
        <v>21908883</v>
      </c>
      <c r="H469" s="278">
        <v>21908883</v>
      </c>
      <c r="I469">
        <v>6.5</v>
      </c>
      <c r="J469" s="278">
        <v>333</v>
      </c>
    </row>
    <row r="470" spans="1:10" ht="15" x14ac:dyDescent="0.25">
      <c r="A470" s="137">
        <v>21908948</v>
      </c>
      <c r="B470" s="182">
        <f t="shared" si="21"/>
        <v>5.5</v>
      </c>
      <c r="F470" t="str">
        <f t="shared" si="22"/>
        <v>OK</v>
      </c>
      <c r="G470">
        <f t="shared" si="23"/>
        <v>21908935</v>
      </c>
      <c r="H470" s="279">
        <v>21908935</v>
      </c>
      <c r="I470" s="280">
        <v>9</v>
      </c>
      <c r="J470" s="279">
        <v>510</v>
      </c>
    </row>
    <row r="471" spans="1:10" ht="15" x14ac:dyDescent="0.25">
      <c r="A471" s="121">
        <v>21908962</v>
      </c>
      <c r="B471" s="182">
        <f t="shared" si="21"/>
        <v>6</v>
      </c>
      <c r="F471" t="str">
        <f t="shared" si="22"/>
        <v>OK</v>
      </c>
      <c r="G471">
        <f t="shared" si="23"/>
        <v>21908936</v>
      </c>
      <c r="H471" s="278">
        <v>21908936</v>
      </c>
      <c r="I471">
        <v>4.5</v>
      </c>
      <c r="J471" s="278">
        <v>289</v>
      </c>
    </row>
    <row r="472" spans="1:10" ht="15" x14ac:dyDescent="0.25">
      <c r="A472" s="134">
        <v>21909010</v>
      </c>
      <c r="B472" s="182">
        <f t="shared" si="21"/>
        <v>2.5</v>
      </c>
      <c r="F472" t="str">
        <f t="shared" si="22"/>
        <v>OK</v>
      </c>
      <c r="G472">
        <f t="shared" si="23"/>
        <v>21908948</v>
      </c>
      <c r="H472" s="278">
        <v>21908948</v>
      </c>
      <c r="I472">
        <v>5.5</v>
      </c>
      <c r="J472" s="278">
        <v>21</v>
      </c>
    </row>
    <row r="473" spans="1:10" ht="15" x14ac:dyDescent="0.25">
      <c r="A473" s="132">
        <v>21909024</v>
      </c>
      <c r="B473" s="182" t="e">
        <f t="shared" si="21"/>
        <v>#N/A</v>
      </c>
      <c r="F473" t="str">
        <f t="shared" si="22"/>
        <v>OK</v>
      </c>
      <c r="G473">
        <f t="shared" si="23"/>
        <v>21908962</v>
      </c>
      <c r="H473" s="278">
        <v>21908962</v>
      </c>
      <c r="I473">
        <v>6</v>
      </c>
      <c r="J473" s="278">
        <v>193</v>
      </c>
    </row>
    <row r="474" spans="1:10" ht="15" x14ac:dyDescent="0.25">
      <c r="A474" s="118">
        <v>21909054</v>
      </c>
      <c r="B474" s="182">
        <f t="shared" si="21"/>
        <v>7</v>
      </c>
      <c r="F474" t="str">
        <f t="shared" si="22"/>
        <v>OK</v>
      </c>
      <c r="G474">
        <f t="shared" si="23"/>
        <v>21909010</v>
      </c>
      <c r="H474" s="278">
        <v>21909010</v>
      </c>
      <c r="I474">
        <v>2.5</v>
      </c>
      <c r="J474" s="278">
        <v>178</v>
      </c>
    </row>
    <row r="475" spans="1:10" ht="15" x14ac:dyDescent="0.25">
      <c r="A475" s="124">
        <v>21909068</v>
      </c>
      <c r="B475" s="182">
        <f t="shared" si="21"/>
        <v>3</v>
      </c>
      <c r="F475" t="str">
        <f t="shared" si="22"/>
        <v>OK</v>
      </c>
      <c r="G475">
        <f t="shared" si="23"/>
        <v>21909010</v>
      </c>
      <c r="H475" s="278">
        <v>21909010</v>
      </c>
      <c r="I475">
        <v>5</v>
      </c>
      <c r="J475" s="278">
        <v>178</v>
      </c>
    </row>
    <row r="476" spans="1:10" ht="15" x14ac:dyDescent="0.25">
      <c r="A476" s="112">
        <v>21909111</v>
      </c>
      <c r="B476" s="182">
        <f t="shared" si="21"/>
        <v>9</v>
      </c>
      <c r="F476" t="str">
        <f t="shared" si="22"/>
        <v>OK</v>
      </c>
      <c r="G476">
        <f t="shared" si="23"/>
        <v>21909054</v>
      </c>
      <c r="H476" s="278">
        <v>21909054</v>
      </c>
      <c r="I476">
        <v>7</v>
      </c>
      <c r="J476" s="278">
        <v>348</v>
      </c>
    </row>
    <row r="477" spans="1:10" ht="15" x14ac:dyDescent="0.25">
      <c r="A477" s="121">
        <v>21909131</v>
      </c>
      <c r="B477" s="182" t="e">
        <f t="shared" si="21"/>
        <v>#N/A</v>
      </c>
      <c r="F477" t="str">
        <f t="shared" si="22"/>
        <v>OK</v>
      </c>
      <c r="G477">
        <f t="shared" si="23"/>
        <v>21909068</v>
      </c>
      <c r="H477" s="278">
        <v>21909068</v>
      </c>
      <c r="I477">
        <v>3</v>
      </c>
      <c r="J477" s="278">
        <v>491</v>
      </c>
    </row>
    <row r="478" spans="1:10" ht="15" x14ac:dyDescent="0.25">
      <c r="A478" s="127">
        <v>21909152</v>
      </c>
      <c r="B478" s="182" t="e">
        <f t="shared" si="21"/>
        <v>#N/A</v>
      </c>
      <c r="F478" t="str">
        <f t="shared" si="22"/>
        <v>OK</v>
      </c>
      <c r="G478">
        <f t="shared" si="23"/>
        <v>21909111</v>
      </c>
      <c r="H478" s="278">
        <v>21909111</v>
      </c>
      <c r="I478">
        <v>9</v>
      </c>
      <c r="J478" s="278">
        <v>287</v>
      </c>
    </row>
    <row r="479" spans="1:10" ht="15" x14ac:dyDescent="0.25">
      <c r="A479" s="134">
        <v>21909155</v>
      </c>
      <c r="B479" s="182" t="e">
        <f t="shared" si="21"/>
        <v>#N/A</v>
      </c>
      <c r="F479" t="str">
        <f t="shared" si="22"/>
        <v>OK</v>
      </c>
      <c r="G479">
        <f t="shared" si="23"/>
        <v>21909183</v>
      </c>
      <c r="H479" s="278">
        <v>21909183</v>
      </c>
      <c r="I479">
        <v>9</v>
      </c>
      <c r="J479" s="278">
        <v>213</v>
      </c>
    </row>
    <row r="480" spans="1:10" ht="15" x14ac:dyDescent="0.25">
      <c r="A480" s="118">
        <v>21909183</v>
      </c>
      <c r="B480" s="182">
        <f t="shared" si="21"/>
        <v>9</v>
      </c>
      <c r="F480" t="str">
        <f t="shared" si="22"/>
        <v>OK</v>
      </c>
      <c r="G480">
        <f t="shared" si="23"/>
        <v>21909195</v>
      </c>
      <c r="H480" s="278">
        <v>21909195</v>
      </c>
      <c r="I480">
        <v>7</v>
      </c>
      <c r="J480" s="278">
        <v>490</v>
      </c>
    </row>
    <row r="481" spans="1:10" ht="15" x14ac:dyDescent="0.25">
      <c r="A481" s="109">
        <v>21909195</v>
      </c>
      <c r="B481" s="182">
        <f t="shared" si="21"/>
        <v>7</v>
      </c>
      <c r="F481" t="str">
        <f t="shared" si="22"/>
        <v>OK</v>
      </c>
      <c r="G481">
        <f t="shared" si="23"/>
        <v>21909221</v>
      </c>
      <c r="H481" s="278">
        <v>21909221</v>
      </c>
      <c r="I481">
        <v>7.5</v>
      </c>
      <c r="J481" s="278">
        <v>123</v>
      </c>
    </row>
    <row r="482" spans="1:10" ht="15" x14ac:dyDescent="0.25">
      <c r="A482" s="140">
        <v>21909221</v>
      </c>
      <c r="B482" s="182">
        <f t="shared" si="21"/>
        <v>7.5</v>
      </c>
      <c r="F482" t="str">
        <f t="shared" si="22"/>
        <v>OK</v>
      </c>
      <c r="G482">
        <f t="shared" si="23"/>
        <v>21909263</v>
      </c>
      <c r="H482" s="278">
        <v>21909263</v>
      </c>
      <c r="I482">
        <v>5.5</v>
      </c>
      <c r="J482" s="278">
        <v>87</v>
      </c>
    </row>
    <row r="483" spans="1:10" ht="15" x14ac:dyDescent="0.25">
      <c r="A483" s="132">
        <v>21909263</v>
      </c>
      <c r="B483" s="182">
        <f t="shared" si="21"/>
        <v>5.5</v>
      </c>
      <c r="F483" t="str">
        <f t="shared" si="22"/>
        <v>OK</v>
      </c>
      <c r="G483">
        <f t="shared" si="23"/>
        <v>21909323</v>
      </c>
      <c r="H483" s="278">
        <v>21909323</v>
      </c>
      <c r="I483">
        <v>7</v>
      </c>
      <c r="J483" s="278">
        <v>128</v>
      </c>
    </row>
    <row r="484" spans="1:10" ht="15" x14ac:dyDescent="0.25">
      <c r="A484" s="137">
        <v>21909323</v>
      </c>
      <c r="B484" s="182">
        <f t="shared" si="21"/>
        <v>7</v>
      </c>
      <c r="F484" t="str">
        <f t="shared" si="22"/>
        <v>OK</v>
      </c>
      <c r="G484">
        <f t="shared" si="23"/>
        <v>21909338</v>
      </c>
      <c r="H484" s="278">
        <v>21909338</v>
      </c>
      <c r="I484">
        <v>6</v>
      </c>
      <c r="J484" s="278">
        <v>566</v>
      </c>
    </row>
    <row r="485" spans="1:10" ht="15" x14ac:dyDescent="0.25">
      <c r="A485" s="127">
        <v>21909338</v>
      </c>
      <c r="B485" s="182">
        <f t="shared" si="21"/>
        <v>6</v>
      </c>
      <c r="F485" t="str">
        <f t="shared" si="22"/>
        <v>OK</v>
      </c>
      <c r="G485">
        <f t="shared" si="23"/>
        <v>21909342</v>
      </c>
      <c r="H485" s="277">
        <v>21909342</v>
      </c>
      <c r="I485">
        <v>6.5</v>
      </c>
      <c r="J485" s="278">
        <v>62</v>
      </c>
    </row>
    <row r="486" spans="1:10" ht="15" x14ac:dyDescent="0.25">
      <c r="A486" s="132">
        <v>21909342</v>
      </c>
      <c r="B486" s="182">
        <f t="shared" si="21"/>
        <v>6.5</v>
      </c>
      <c r="F486" t="str">
        <f t="shared" si="22"/>
        <v>OK</v>
      </c>
      <c r="G486">
        <f t="shared" si="23"/>
        <v>21909345</v>
      </c>
      <c r="H486" s="278">
        <v>21909345</v>
      </c>
      <c r="I486">
        <v>4.5</v>
      </c>
      <c r="J486" s="278">
        <v>113</v>
      </c>
    </row>
    <row r="487" spans="1:10" ht="15" x14ac:dyDescent="0.25">
      <c r="A487" s="137">
        <v>21909345</v>
      </c>
      <c r="B487" s="182">
        <f t="shared" si="21"/>
        <v>4.5</v>
      </c>
      <c r="F487" t="str">
        <f t="shared" si="22"/>
        <v>OK</v>
      </c>
      <c r="G487">
        <f t="shared" si="23"/>
        <v>21909401</v>
      </c>
      <c r="H487" s="278">
        <v>21909401</v>
      </c>
      <c r="I487">
        <v>6</v>
      </c>
      <c r="J487" s="278">
        <v>279</v>
      </c>
    </row>
    <row r="488" spans="1:10" ht="15" x14ac:dyDescent="0.25">
      <c r="A488" s="109">
        <v>21909354</v>
      </c>
      <c r="B488" s="182" t="e">
        <f t="shared" si="21"/>
        <v>#N/A</v>
      </c>
      <c r="F488" t="str">
        <f t="shared" si="22"/>
        <v>OK</v>
      </c>
      <c r="G488">
        <f t="shared" si="23"/>
        <v>21909422</v>
      </c>
      <c r="H488" s="278">
        <v>21909422</v>
      </c>
      <c r="I488">
        <v>2.5</v>
      </c>
      <c r="J488" s="278">
        <v>477</v>
      </c>
    </row>
    <row r="489" spans="1:10" ht="15" x14ac:dyDescent="0.25">
      <c r="A489" s="112">
        <v>21909401</v>
      </c>
      <c r="B489" s="182">
        <f t="shared" si="21"/>
        <v>6</v>
      </c>
      <c r="F489" t="str">
        <f t="shared" si="22"/>
        <v>OK</v>
      </c>
      <c r="G489">
        <f t="shared" si="23"/>
        <v>21909475</v>
      </c>
      <c r="H489" s="278">
        <v>21909475</v>
      </c>
      <c r="I489">
        <v>7.5</v>
      </c>
      <c r="J489" s="278">
        <v>590</v>
      </c>
    </row>
    <row r="490" spans="1:10" ht="15" x14ac:dyDescent="0.25">
      <c r="A490" s="109">
        <v>21909422</v>
      </c>
      <c r="B490" s="182">
        <f t="shared" si="21"/>
        <v>2.5</v>
      </c>
      <c r="F490" t="str">
        <f t="shared" si="22"/>
        <v>OK</v>
      </c>
      <c r="G490">
        <f t="shared" si="23"/>
        <v>21909493</v>
      </c>
      <c r="H490" s="278">
        <v>21909493</v>
      </c>
      <c r="I490">
        <v>4</v>
      </c>
      <c r="J490" s="278">
        <v>446</v>
      </c>
    </row>
    <row r="491" spans="1:10" ht="15" x14ac:dyDescent="0.25">
      <c r="A491" s="112">
        <v>21909436</v>
      </c>
      <c r="B491" s="182" t="e">
        <f t="shared" si="21"/>
        <v>#N/A</v>
      </c>
      <c r="F491" t="str">
        <f t="shared" si="22"/>
        <v>OK</v>
      </c>
      <c r="G491">
        <f t="shared" si="23"/>
        <v>21909508</v>
      </c>
      <c r="H491" s="278">
        <v>21909508</v>
      </c>
      <c r="I491">
        <v>3.5</v>
      </c>
      <c r="J491" s="278">
        <v>177</v>
      </c>
    </row>
    <row r="492" spans="1:10" ht="15" x14ac:dyDescent="0.25">
      <c r="A492" s="137">
        <v>21909459</v>
      </c>
      <c r="B492" s="182" t="e">
        <f t="shared" si="21"/>
        <v>#N/A</v>
      </c>
      <c r="F492" t="str">
        <f t="shared" si="22"/>
        <v>OK</v>
      </c>
      <c r="G492">
        <f t="shared" si="23"/>
        <v>21909516</v>
      </c>
      <c r="H492" s="278">
        <v>21909516</v>
      </c>
      <c r="I492">
        <v>13</v>
      </c>
      <c r="J492" s="278">
        <v>360</v>
      </c>
    </row>
    <row r="493" spans="1:10" ht="15" x14ac:dyDescent="0.25">
      <c r="A493" s="109">
        <v>21909475</v>
      </c>
      <c r="B493" s="182">
        <f t="shared" si="21"/>
        <v>7.5</v>
      </c>
      <c r="F493" t="str">
        <f t="shared" si="22"/>
        <v>OK</v>
      </c>
      <c r="G493">
        <f t="shared" si="23"/>
        <v>21909612</v>
      </c>
      <c r="H493" s="278">
        <v>21909612</v>
      </c>
      <c r="I493">
        <v>7</v>
      </c>
      <c r="J493" s="278">
        <v>56</v>
      </c>
    </row>
    <row r="494" spans="1:10" ht="15" x14ac:dyDescent="0.25">
      <c r="A494" s="124">
        <v>21909493</v>
      </c>
      <c r="B494" s="182">
        <f t="shared" si="21"/>
        <v>4</v>
      </c>
      <c r="F494" t="str">
        <f t="shared" si="22"/>
        <v>OK</v>
      </c>
      <c r="G494">
        <f t="shared" si="23"/>
        <v>21909614</v>
      </c>
      <c r="H494" s="278">
        <v>21909614</v>
      </c>
      <c r="I494">
        <v>12.5</v>
      </c>
      <c r="J494" s="278">
        <v>375</v>
      </c>
    </row>
    <row r="495" spans="1:10" ht="15" x14ac:dyDescent="0.25">
      <c r="A495" s="109">
        <v>21909508</v>
      </c>
      <c r="B495" s="182">
        <f t="shared" si="21"/>
        <v>3.5</v>
      </c>
      <c r="F495" t="str">
        <f t="shared" si="22"/>
        <v>OK</v>
      </c>
      <c r="G495">
        <f t="shared" si="23"/>
        <v>21909616</v>
      </c>
      <c r="H495" s="279">
        <v>21909616</v>
      </c>
      <c r="I495" s="280">
        <v>4</v>
      </c>
      <c r="J495" s="279">
        <v>509</v>
      </c>
    </row>
    <row r="496" spans="1:10" ht="15" x14ac:dyDescent="0.25">
      <c r="A496" s="127">
        <v>21909516</v>
      </c>
      <c r="B496" s="182">
        <f t="shared" si="21"/>
        <v>13</v>
      </c>
      <c r="F496" t="str">
        <f t="shared" si="22"/>
        <v>OK</v>
      </c>
      <c r="G496">
        <f t="shared" si="23"/>
        <v>21909632</v>
      </c>
      <c r="H496" s="278">
        <v>21909632</v>
      </c>
      <c r="I496">
        <v>8.5</v>
      </c>
      <c r="J496" s="278">
        <v>341</v>
      </c>
    </row>
    <row r="497" spans="1:10" ht="15" x14ac:dyDescent="0.25">
      <c r="A497" s="137">
        <v>21909612</v>
      </c>
      <c r="B497" s="182">
        <f t="shared" si="21"/>
        <v>7</v>
      </c>
      <c r="F497" t="str">
        <f t="shared" si="22"/>
        <v>OK</v>
      </c>
      <c r="G497">
        <f t="shared" si="23"/>
        <v>21909647</v>
      </c>
      <c r="H497" s="278">
        <v>21909647</v>
      </c>
      <c r="I497">
        <v>10.5</v>
      </c>
      <c r="J497" s="278">
        <v>53</v>
      </c>
    </row>
    <row r="498" spans="1:10" ht="15" x14ac:dyDescent="0.25">
      <c r="A498" s="112">
        <v>21909614</v>
      </c>
      <c r="B498" s="182">
        <f t="shared" si="21"/>
        <v>12.5</v>
      </c>
      <c r="F498" t="str">
        <f t="shared" si="22"/>
        <v>OK</v>
      </c>
      <c r="G498">
        <f t="shared" si="23"/>
        <v>21909665</v>
      </c>
      <c r="H498" s="278">
        <v>21909665</v>
      </c>
      <c r="I498">
        <v>5.5</v>
      </c>
      <c r="J498" s="278">
        <v>294</v>
      </c>
    </row>
    <row r="499" spans="1:10" ht="15" x14ac:dyDescent="0.25">
      <c r="A499" s="127">
        <v>21909616</v>
      </c>
      <c r="B499" s="182">
        <f t="shared" si="21"/>
        <v>4</v>
      </c>
      <c r="F499" t="str">
        <f t="shared" si="22"/>
        <v>OK</v>
      </c>
      <c r="G499">
        <f t="shared" si="23"/>
        <v>21909693</v>
      </c>
      <c r="H499" s="278">
        <v>21909693</v>
      </c>
      <c r="I499">
        <v>4.5</v>
      </c>
      <c r="J499" s="278">
        <v>63</v>
      </c>
    </row>
    <row r="500" spans="1:10" ht="15" x14ac:dyDescent="0.25">
      <c r="A500" s="109">
        <v>21909632</v>
      </c>
      <c r="B500" s="182">
        <f t="shared" si="21"/>
        <v>8.5</v>
      </c>
      <c r="F500" t="str">
        <f t="shared" si="22"/>
        <v>OK</v>
      </c>
      <c r="G500">
        <f t="shared" si="23"/>
        <v>21909722</v>
      </c>
      <c r="H500" s="278">
        <v>21909722</v>
      </c>
      <c r="I500">
        <v>6.5</v>
      </c>
      <c r="J500" s="278">
        <v>591</v>
      </c>
    </row>
    <row r="501" spans="1:10" ht="15" x14ac:dyDescent="0.25">
      <c r="A501" s="137">
        <v>21909647</v>
      </c>
      <c r="B501" s="182">
        <f t="shared" si="21"/>
        <v>10.5</v>
      </c>
      <c r="F501" t="str">
        <f t="shared" si="22"/>
        <v>OK</v>
      </c>
      <c r="G501">
        <f t="shared" si="23"/>
        <v>21909777</v>
      </c>
      <c r="H501" s="278">
        <v>21909777</v>
      </c>
      <c r="I501">
        <v>3.5</v>
      </c>
      <c r="J501" s="278">
        <v>325</v>
      </c>
    </row>
    <row r="502" spans="1:10" ht="15" x14ac:dyDescent="0.25">
      <c r="A502" s="112">
        <v>21909665</v>
      </c>
      <c r="B502" s="182">
        <f t="shared" si="21"/>
        <v>5.5</v>
      </c>
      <c r="F502" t="str">
        <f t="shared" si="22"/>
        <v>OK</v>
      </c>
      <c r="G502">
        <f t="shared" si="23"/>
        <v>21909865</v>
      </c>
      <c r="H502" s="278">
        <v>21909865</v>
      </c>
      <c r="I502">
        <v>2</v>
      </c>
      <c r="J502" s="278">
        <v>553</v>
      </c>
    </row>
    <row r="503" spans="1:10" ht="15" x14ac:dyDescent="0.25">
      <c r="A503" s="181">
        <v>21909693</v>
      </c>
      <c r="B503" s="182">
        <f t="shared" si="21"/>
        <v>4.5</v>
      </c>
      <c r="F503" t="str">
        <f t="shared" si="22"/>
        <v>OK</v>
      </c>
      <c r="G503">
        <f t="shared" si="23"/>
        <v>21909865</v>
      </c>
      <c r="H503" s="278">
        <v>21909865</v>
      </c>
      <c r="I503">
        <v>4</v>
      </c>
      <c r="J503" s="278">
        <v>553</v>
      </c>
    </row>
    <row r="504" spans="1:10" ht="15" x14ac:dyDescent="0.25">
      <c r="A504" s="124">
        <v>21909722</v>
      </c>
      <c r="B504" s="182">
        <f t="shared" si="21"/>
        <v>6.5</v>
      </c>
      <c r="F504" t="str">
        <f t="shared" si="22"/>
        <v>OK</v>
      </c>
      <c r="G504">
        <f t="shared" si="23"/>
        <v>21909866</v>
      </c>
      <c r="H504" s="278">
        <v>21909866</v>
      </c>
      <c r="I504">
        <v>7.5</v>
      </c>
      <c r="J504" s="278">
        <v>416</v>
      </c>
    </row>
    <row r="505" spans="1:10" ht="15" x14ac:dyDescent="0.25">
      <c r="A505" s="118">
        <v>21909777</v>
      </c>
      <c r="B505" s="182">
        <f t="shared" si="21"/>
        <v>3.5</v>
      </c>
      <c r="F505" t="str">
        <f t="shared" si="22"/>
        <v>OK</v>
      </c>
      <c r="G505">
        <f t="shared" si="23"/>
        <v>21909868</v>
      </c>
      <c r="H505" s="278">
        <v>21909868</v>
      </c>
      <c r="I505">
        <v>6.5</v>
      </c>
      <c r="J505" s="278">
        <v>525</v>
      </c>
    </row>
    <row r="506" spans="1:10" ht="15" x14ac:dyDescent="0.25">
      <c r="A506" s="140">
        <v>21909865</v>
      </c>
      <c r="B506" s="182">
        <f t="shared" si="21"/>
        <v>2</v>
      </c>
      <c r="F506" t="str">
        <f t="shared" si="22"/>
        <v>OK</v>
      </c>
      <c r="G506">
        <f t="shared" si="23"/>
        <v>21909909</v>
      </c>
      <c r="H506" s="278">
        <v>21909909</v>
      </c>
      <c r="I506">
        <v>5.5</v>
      </c>
      <c r="J506" s="278">
        <v>439</v>
      </c>
    </row>
    <row r="507" spans="1:10" ht="15" x14ac:dyDescent="0.25">
      <c r="A507" s="127">
        <v>21909866</v>
      </c>
      <c r="B507" s="182">
        <f t="shared" si="21"/>
        <v>7.5</v>
      </c>
      <c r="F507" t="str">
        <f t="shared" si="22"/>
        <v>OK</v>
      </c>
      <c r="G507">
        <f t="shared" si="23"/>
        <v>21909914</v>
      </c>
      <c r="H507" s="278">
        <v>21909914</v>
      </c>
      <c r="I507">
        <v>2.5</v>
      </c>
      <c r="J507" s="278">
        <v>550</v>
      </c>
    </row>
    <row r="508" spans="1:10" ht="15" x14ac:dyDescent="0.25">
      <c r="A508" s="109">
        <v>21909868</v>
      </c>
      <c r="B508" s="182">
        <f t="shared" si="21"/>
        <v>6.5</v>
      </c>
      <c r="F508" t="str">
        <f t="shared" si="22"/>
        <v>OK</v>
      </c>
      <c r="G508">
        <f t="shared" si="23"/>
        <v>21909931</v>
      </c>
      <c r="H508" s="278">
        <v>21909931</v>
      </c>
      <c r="I508">
        <v>5.5</v>
      </c>
      <c r="J508" s="278">
        <v>135</v>
      </c>
    </row>
    <row r="509" spans="1:10" ht="15" x14ac:dyDescent="0.25">
      <c r="A509" s="134">
        <v>21909909</v>
      </c>
      <c r="B509" s="182">
        <f t="shared" si="21"/>
        <v>5.5</v>
      </c>
      <c r="F509" t="str">
        <f t="shared" si="22"/>
        <v>OK</v>
      </c>
      <c r="G509">
        <f t="shared" si="23"/>
        <v>21909938</v>
      </c>
      <c r="H509" s="278">
        <v>21909938</v>
      </c>
      <c r="I509">
        <v>4</v>
      </c>
      <c r="J509" s="278">
        <v>61</v>
      </c>
    </row>
    <row r="510" spans="1:10" ht="15" x14ac:dyDescent="0.25">
      <c r="A510" s="127">
        <v>21909914</v>
      </c>
      <c r="B510" s="182">
        <f t="shared" si="21"/>
        <v>2.5</v>
      </c>
      <c r="F510" t="str">
        <f t="shared" si="22"/>
        <v>OK</v>
      </c>
      <c r="G510">
        <f t="shared" si="23"/>
        <v>21910028</v>
      </c>
      <c r="H510" s="278">
        <v>21910028</v>
      </c>
      <c r="I510">
        <v>7.5</v>
      </c>
      <c r="J510" s="278">
        <v>314</v>
      </c>
    </row>
    <row r="511" spans="1:10" ht="15" x14ac:dyDescent="0.25">
      <c r="A511" s="112">
        <v>21909926</v>
      </c>
      <c r="B511" s="182" t="e">
        <f t="shared" si="21"/>
        <v>#N/A</v>
      </c>
      <c r="F511" t="str">
        <f t="shared" si="22"/>
        <v>OK</v>
      </c>
      <c r="G511">
        <f t="shared" si="23"/>
        <v>21910038</v>
      </c>
      <c r="H511" s="277">
        <v>21910038</v>
      </c>
      <c r="I511">
        <v>3.5</v>
      </c>
      <c r="J511" s="278">
        <v>419</v>
      </c>
    </row>
    <row r="512" spans="1:10" ht="15" x14ac:dyDescent="0.25">
      <c r="A512" s="132">
        <v>21909931</v>
      </c>
      <c r="B512" s="182">
        <f t="shared" si="21"/>
        <v>5.5</v>
      </c>
      <c r="F512" t="str">
        <f t="shared" si="22"/>
        <v>OK</v>
      </c>
      <c r="G512">
        <f t="shared" si="23"/>
        <v>21910133</v>
      </c>
      <c r="H512" s="278">
        <v>21910133</v>
      </c>
      <c r="I512">
        <v>4</v>
      </c>
      <c r="J512" s="278">
        <v>380</v>
      </c>
    </row>
    <row r="513" spans="1:10" ht="15" x14ac:dyDescent="0.25">
      <c r="A513" s="140">
        <v>21909938</v>
      </c>
      <c r="B513" s="182">
        <f t="shared" si="21"/>
        <v>4</v>
      </c>
      <c r="F513" t="str">
        <f t="shared" si="22"/>
        <v>OK</v>
      </c>
      <c r="G513">
        <f t="shared" si="23"/>
        <v>21910208</v>
      </c>
      <c r="H513" s="278">
        <v>21910208</v>
      </c>
      <c r="I513">
        <v>9.5</v>
      </c>
      <c r="J513" s="278">
        <v>129</v>
      </c>
    </row>
    <row r="514" spans="1:10" ht="15" x14ac:dyDescent="0.25">
      <c r="A514" s="127">
        <v>21910023</v>
      </c>
      <c r="B514" s="182" t="e">
        <f t="shared" si="21"/>
        <v>#N/A</v>
      </c>
      <c r="F514" t="str">
        <f t="shared" si="22"/>
        <v>OK</v>
      </c>
      <c r="G514">
        <f t="shared" si="23"/>
        <v>21910265</v>
      </c>
      <c r="H514" s="278">
        <v>21910265</v>
      </c>
      <c r="I514">
        <v>9</v>
      </c>
      <c r="J514" s="278">
        <v>184</v>
      </c>
    </row>
    <row r="515" spans="1:10" ht="15" x14ac:dyDescent="0.25">
      <c r="A515" s="118">
        <v>21910028</v>
      </c>
      <c r="B515" s="182">
        <f t="shared" ref="B515:B578" si="24">VLOOKUP(A515,$H$2:$J$625,2,FALSE)</f>
        <v>7.5</v>
      </c>
      <c r="F515" t="str">
        <f t="shared" ref="F515:F578" si="25">IF(G515=H515,"OK","ERREUR")</f>
        <v>OK</v>
      </c>
      <c r="G515">
        <f t="shared" ref="G515:G578" si="26">LOOKUP(H515,$A$2:$A$650)</f>
        <v>21910338</v>
      </c>
      <c r="H515" s="278">
        <v>21910338</v>
      </c>
      <c r="I515">
        <v>9.5</v>
      </c>
      <c r="J515" s="278">
        <v>92</v>
      </c>
    </row>
    <row r="516" spans="1:10" ht="15" x14ac:dyDescent="0.25">
      <c r="A516" s="124">
        <v>21910038</v>
      </c>
      <c r="B516" s="182">
        <f t="shared" si="24"/>
        <v>3.5</v>
      </c>
      <c r="F516" t="str">
        <f t="shared" si="25"/>
        <v>OK</v>
      </c>
      <c r="G516">
        <f t="shared" si="26"/>
        <v>21910378</v>
      </c>
      <c r="H516" s="278">
        <v>21910378</v>
      </c>
      <c r="I516">
        <v>8</v>
      </c>
      <c r="J516" s="278">
        <v>386</v>
      </c>
    </row>
    <row r="517" spans="1:10" ht="15" x14ac:dyDescent="0.25">
      <c r="A517" s="132">
        <v>21910099</v>
      </c>
      <c r="B517" s="182" t="e">
        <f t="shared" si="24"/>
        <v>#N/A</v>
      </c>
      <c r="F517" t="str">
        <f t="shared" si="25"/>
        <v>OK</v>
      </c>
      <c r="G517">
        <f t="shared" si="26"/>
        <v>21910412</v>
      </c>
      <c r="H517" s="278">
        <v>21910412</v>
      </c>
      <c r="I517">
        <v>4</v>
      </c>
      <c r="J517" s="278">
        <v>486</v>
      </c>
    </row>
    <row r="518" spans="1:10" ht="15" x14ac:dyDescent="0.25">
      <c r="A518" s="109">
        <v>21910133</v>
      </c>
      <c r="B518" s="182">
        <f t="shared" si="24"/>
        <v>4</v>
      </c>
      <c r="F518" t="str">
        <f t="shared" si="25"/>
        <v>OK</v>
      </c>
      <c r="G518">
        <f t="shared" si="26"/>
        <v>21910456</v>
      </c>
      <c r="H518" s="278">
        <v>21910456</v>
      </c>
      <c r="I518">
        <v>6</v>
      </c>
      <c r="J518" s="278">
        <v>17</v>
      </c>
    </row>
    <row r="519" spans="1:10" ht="15" x14ac:dyDescent="0.25">
      <c r="A519" s="132">
        <v>21910208</v>
      </c>
      <c r="B519" s="182">
        <f t="shared" si="24"/>
        <v>9.5</v>
      </c>
      <c r="F519" t="str">
        <f t="shared" si="25"/>
        <v>OK</v>
      </c>
      <c r="G519">
        <f t="shared" si="26"/>
        <v>21910480</v>
      </c>
      <c r="H519" s="278">
        <v>21910480</v>
      </c>
      <c r="I519">
        <v>6</v>
      </c>
      <c r="J519" s="278">
        <v>168</v>
      </c>
    </row>
    <row r="520" spans="1:10" ht="15" x14ac:dyDescent="0.25">
      <c r="A520" s="109">
        <v>21910265</v>
      </c>
      <c r="B520" s="182">
        <f t="shared" si="24"/>
        <v>9</v>
      </c>
      <c r="F520" t="str">
        <f t="shared" si="25"/>
        <v>OK</v>
      </c>
      <c r="G520">
        <f t="shared" si="26"/>
        <v>21910512</v>
      </c>
      <c r="H520" s="278">
        <v>21910512</v>
      </c>
      <c r="I520">
        <v>8</v>
      </c>
      <c r="J520" s="278">
        <v>218</v>
      </c>
    </row>
    <row r="521" spans="1:10" ht="15" x14ac:dyDescent="0.25">
      <c r="A521" s="118">
        <v>21910337</v>
      </c>
      <c r="B521" s="182" t="e">
        <f t="shared" si="24"/>
        <v>#N/A</v>
      </c>
      <c r="F521" t="str">
        <f t="shared" si="25"/>
        <v>OK</v>
      </c>
      <c r="G521">
        <f t="shared" si="26"/>
        <v>21910514</v>
      </c>
      <c r="H521" s="278">
        <v>21910514</v>
      </c>
      <c r="I521">
        <v>3</v>
      </c>
      <c r="J521" s="278">
        <v>521</v>
      </c>
    </row>
    <row r="522" spans="1:10" ht="15" x14ac:dyDescent="0.25">
      <c r="A522" s="137">
        <v>21910338</v>
      </c>
      <c r="B522" s="182">
        <f t="shared" si="24"/>
        <v>9.5</v>
      </c>
      <c r="F522" t="str">
        <f t="shared" si="25"/>
        <v>OK</v>
      </c>
      <c r="G522">
        <f t="shared" si="26"/>
        <v>21910526</v>
      </c>
      <c r="H522" s="278">
        <v>21910526</v>
      </c>
      <c r="I522">
        <v>6.5</v>
      </c>
      <c r="J522" s="278">
        <v>278</v>
      </c>
    </row>
    <row r="523" spans="1:10" ht="15" x14ac:dyDescent="0.25">
      <c r="A523" s="118">
        <v>21910378</v>
      </c>
      <c r="B523" s="182">
        <f t="shared" si="24"/>
        <v>8</v>
      </c>
      <c r="F523" t="str">
        <f t="shared" si="25"/>
        <v>OK</v>
      </c>
      <c r="G523">
        <f t="shared" si="26"/>
        <v>21910608</v>
      </c>
      <c r="H523" s="278">
        <v>21910608</v>
      </c>
      <c r="I523">
        <v>2.5</v>
      </c>
      <c r="J523" s="278">
        <v>170</v>
      </c>
    </row>
    <row r="524" spans="1:10" ht="15" x14ac:dyDescent="0.25">
      <c r="A524" s="127">
        <v>21910412</v>
      </c>
      <c r="B524" s="182">
        <f t="shared" si="24"/>
        <v>4</v>
      </c>
      <c r="F524" t="str">
        <f t="shared" si="25"/>
        <v>OK</v>
      </c>
      <c r="G524">
        <f t="shared" si="26"/>
        <v>21910619</v>
      </c>
      <c r="H524" s="278">
        <v>21910619</v>
      </c>
      <c r="I524">
        <v>8</v>
      </c>
      <c r="J524" s="278">
        <v>257</v>
      </c>
    </row>
    <row r="525" spans="1:10" ht="15" x14ac:dyDescent="0.25">
      <c r="A525" s="137">
        <v>21910456</v>
      </c>
      <c r="B525" s="182">
        <f t="shared" si="24"/>
        <v>6</v>
      </c>
      <c r="F525" t="str">
        <f t="shared" si="25"/>
        <v>OK</v>
      </c>
      <c r="G525">
        <f t="shared" si="26"/>
        <v>21910700</v>
      </c>
      <c r="H525" s="277">
        <v>21910700</v>
      </c>
      <c r="I525">
        <v>7.5</v>
      </c>
      <c r="J525" s="278">
        <v>5</v>
      </c>
    </row>
    <row r="526" spans="1:10" ht="15" x14ac:dyDescent="0.25">
      <c r="A526" s="140">
        <v>21910480</v>
      </c>
      <c r="B526" s="182">
        <f t="shared" si="24"/>
        <v>6</v>
      </c>
      <c r="F526" t="str">
        <f t="shared" si="25"/>
        <v>OK</v>
      </c>
      <c r="G526">
        <f t="shared" si="26"/>
        <v>21910709</v>
      </c>
      <c r="H526" s="278">
        <v>21910709</v>
      </c>
      <c r="I526">
        <v>6.5</v>
      </c>
      <c r="J526" s="278">
        <v>131</v>
      </c>
    </row>
    <row r="527" spans="1:10" ht="15" x14ac:dyDescent="0.25">
      <c r="A527" s="118">
        <v>21910481</v>
      </c>
      <c r="B527" s="182" t="e">
        <f t="shared" si="24"/>
        <v>#N/A</v>
      </c>
      <c r="F527" t="str">
        <f t="shared" si="25"/>
        <v>OK</v>
      </c>
      <c r="G527">
        <f t="shared" si="26"/>
        <v>21910710</v>
      </c>
      <c r="H527" s="278">
        <v>21910710</v>
      </c>
      <c r="I527">
        <v>7.5</v>
      </c>
      <c r="J527" s="278">
        <v>159</v>
      </c>
    </row>
    <row r="528" spans="1:10" ht="15" x14ac:dyDescent="0.25">
      <c r="A528" s="112">
        <v>21910512</v>
      </c>
      <c r="B528" s="182">
        <f t="shared" si="24"/>
        <v>8</v>
      </c>
      <c r="F528" t="str">
        <f t="shared" si="25"/>
        <v>OK</v>
      </c>
      <c r="G528">
        <f t="shared" si="26"/>
        <v>21910724</v>
      </c>
      <c r="H528" s="278">
        <v>21910724</v>
      </c>
      <c r="I528">
        <v>7</v>
      </c>
      <c r="J528" s="278">
        <v>271</v>
      </c>
    </row>
    <row r="529" spans="1:10" ht="15" x14ac:dyDescent="0.25">
      <c r="A529" s="124">
        <v>21910514</v>
      </c>
      <c r="B529" s="182">
        <f t="shared" si="24"/>
        <v>3</v>
      </c>
      <c r="F529" t="str">
        <f t="shared" si="25"/>
        <v>OK</v>
      </c>
      <c r="G529">
        <f t="shared" si="26"/>
        <v>21910728</v>
      </c>
      <c r="H529" s="278">
        <v>21910728</v>
      </c>
      <c r="I529">
        <v>6</v>
      </c>
      <c r="J529" s="278">
        <v>575</v>
      </c>
    </row>
    <row r="530" spans="1:10" ht="15" x14ac:dyDescent="0.25">
      <c r="A530" s="109">
        <v>21910526</v>
      </c>
      <c r="B530" s="182">
        <f t="shared" si="24"/>
        <v>6.5</v>
      </c>
      <c r="F530" t="str">
        <f t="shared" si="25"/>
        <v>OK</v>
      </c>
      <c r="G530">
        <f t="shared" si="26"/>
        <v>21910751</v>
      </c>
      <c r="H530" s="278">
        <v>21910751</v>
      </c>
      <c r="I530">
        <v>9.5</v>
      </c>
      <c r="J530" s="278">
        <v>114</v>
      </c>
    </row>
    <row r="531" spans="1:10" ht="15" x14ac:dyDescent="0.25">
      <c r="A531" s="109">
        <v>21910562</v>
      </c>
      <c r="B531" s="182" t="e">
        <f t="shared" si="24"/>
        <v>#N/A</v>
      </c>
      <c r="F531" t="str">
        <f t="shared" si="25"/>
        <v>OK</v>
      </c>
      <c r="G531">
        <f t="shared" si="26"/>
        <v>21910758</v>
      </c>
      <c r="H531" s="278">
        <v>21910758</v>
      </c>
      <c r="I531">
        <v>5</v>
      </c>
      <c r="J531" s="278">
        <v>519</v>
      </c>
    </row>
    <row r="532" spans="1:10" ht="15" x14ac:dyDescent="0.25">
      <c r="A532" s="124">
        <v>21910608</v>
      </c>
      <c r="B532" s="182">
        <f t="shared" si="24"/>
        <v>2.5</v>
      </c>
      <c r="F532" t="str">
        <f t="shared" si="25"/>
        <v>OK</v>
      </c>
      <c r="G532">
        <f t="shared" si="26"/>
        <v>21910789</v>
      </c>
      <c r="H532" s="278">
        <v>21910789</v>
      </c>
      <c r="I532">
        <v>3.5</v>
      </c>
      <c r="J532" s="278">
        <v>501</v>
      </c>
    </row>
    <row r="533" spans="1:10" ht="15" x14ac:dyDescent="0.25">
      <c r="A533" s="121">
        <v>21910619</v>
      </c>
      <c r="B533" s="182">
        <f t="shared" si="24"/>
        <v>8</v>
      </c>
      <c r="F533" t="str">
        <f t="shared" si="25"/>
        <v>OK</v>
      </c>
      <c r="G533">
        <f t="shared" si="26"/>
        <v>21910804</v>
      </c>
      <c r="H533" s="278">
        <v>21910804</v>
      </c>
      <c r="I533">
        <v>7.5</v>
      </c>
      <c r="J533" s="278">
        <v>199</v>
      </c>
    </row>
    <row r="534" spans="1:10" ht="15" x14ac:dyDescent="0.25">
      <c r="A534" s="124">
        <v>21910700</v>
      </c>
      <c r="B534" s="182">
        <f t="shared" si="24"/>
        <v>7.5</v>
      </c>
      <c r="F534" t="str">
        <f t="shared" si="25"/>
        <v>OK</v>
      </c>
      <c r="G534">
        <f t="shared" si="26"/>
        <v>21910806</v>
      </c>
      <c r="H534" s="278">
        <v>21910806</v>
      </c>
      <c r="I534">
        <v>6</v>
      </c>
      <c r="J534" s="278">
        <v>96</v>
      </c>
    </row>
    <row r="535" spans="1:10" ht="15" x14ac:dyDescent="0.25">
      <c r="A535" s="140">
        <v>21910709</v>
      </c>
      <c r="B535" s="182">
        <f t="shared" si="24"/>
        <v>6.5</v>
      </c>
      <c r="F535" t="str">
        <f t="shared" si="25"/>
        <v>OK</v>
      </c>
      <c r="G535">
        <f t="shared" si="26"/>
        <v>21910821</v>
      </c>
      <c r="H535" s="278">
        <v>21910821</v>
      </c>
      <c r="I535">
        <v>4.5</v>
      </c>
      <c r="J535" s="278">
        <v>442</v>
      </c>
    </row>
    <row r="536" spans="1:10" ht="15" x14ac:dyDescent="0.25">
      <c r="A536" s="137">
        <v>21910710</v>
      </c>
      <c r="B536" s="182">
        <f t="shared" si="24"/>
        <v>7.5</v>
      </c>
      <c r="F536" t="str">
        <f t="shared" si="25"/>
        <v>OK</v>
      </c>
      <c r="G536">
        <f t="shared" si="26"/>
        <v>21910833</v>
      </c>
      <c r="H536" s="278">
        <v>21910833</v>
      </c>
      <c r="I536">
        <v>6.5</v>
      </c>
      <c r="J536" s="278">
        <v>520</v>
      </c>
    </row>
    <row r="537" spans="1:10" ht="15" x14ac:dyDescent="0.25">
      <c r="A537" s="112">
        <v>21910724</v>
      </c>
      <c r="B537" s="182">
        <f t="shared" si="24"/>
        <v>7</v>
      </c>
      <c r="F537" t="str">
        <f t="shared" si="25"/>
        <v>OK</v>
      </c>
      <c r="G537">
        <f t="shared" si="26"/>
        <v>21910870</v>
      </c>
      <c r="H537" s="278">
        <v>21910870</v>
      </c>
      <c r="I537">
        <v>7.5</v>
      </c>
      <c r="J537" s="278">
        <v>350</v>
      </c>
    </row>
    <row r="538" spans="1:10" ht="15" x14ac:dyDescent="0.25">
      <c r="A538" s="140">
        <v>21910725</v>
      </c>
      <c r="B538" s="182" t="e">
        <f t="shared" si="24"/>
        <v>#N/A</v>
      </c>
      <c r="F538" t="str">
        <f t="shared" si="25"/>
        <v>OK</v>
      </c>
      <c r="G538">
        <f t="shared" si="26"/>
        <v>21910923</v>
      </c>
      <c r="H538" s="278">
        <v>21910923</v>
      </c>
      <c r="I538">
        <v>5</v>
      </c>
      <c r="J538" s="278">
        <v>512</v>
      </c>
    </row>
    <row r="539" spans="1:10" ht="15" x14ac:dyDescent="0.25">
      <c r="A539" s="127">
        <v>21910728</v>
      </c>
      <c r="B539" s="182">
        <f t="shared" si="24"/>
        <v>6</v>
      </c>
      <c r="F539" t="str">
        <f t="shared" si="25"/>
        <v>OK</v>
      </c>
      <c r="G539">
        <f t="shared" si="26"/>
        <v>21910946</v>
      </c>
      <c r="H539" s="278">
        <v>21910946</v>
      </c>
      <c r="I539">
        <v>9</v>
      </c>
      <c r="J539" s="278">
        <v>71</v>
      </c>
    </row>
    <row r="540" spans="1:10" ht="15" x14ac:dyDescent="0.25">
      <c r="A540" s="137">
        <v>21910751</v>
      </c>
      <c r="B540" s="182">
        <f t="shared" si="24"/>
        <v>9.5</v>
      </c>
      <c r="F540" t="str">
        <f t="shared" si="25"/>
        <v>OK</v>
      </c>
      <c r="G540">
        <f t="shared" si="26"/>
        <v>21910990</v>
      </c>
      <c r="H540" s="278">
        <v>21910990</v>
      </c>
      <c r="I540">
        <v>5</v>
      </c>
      <c r="J540" s="278">
        <v>334</v>
      </c>
    </row>
    <row r="541" spans="1:10" ht="15" x14ac:dyDescent="0.25">
      <c r="A541" s="134">
        <v>21910758</v>
      </c>
      <c r="B541" s="182">
        <f t="shared" si="24"/>
        <v>5</v>
      </c>
      <c r="F541" t="str">
        <f t="shared" si="25"/>
        <v>OK</v>
      </c>
      <c r="G541">
        <f t="shared" si="26"/>
        <v>21911104</v>
      </c>
      <c r="H541" s="278">
        <v>21911104</v>
      </c>
      <c r="I541">
        <v>4</v>
      </c>
      <c r="J541" s="278">
        <v>55</v>
      </c>
    </row>
    <row r="542" spans="1:10" ht="15" x14ac:dyDescent="0.25">
      <c r="A542" s="124">
        <v>21910789</v>
      </c>
      <c r="B542" s="182">
        <f t="shared" si="24"/>
        <v>3.5</v>
      </c>
      <c r="F542" t="str">
        <f t="shared" si="25"/>
        <v>OK</v>
      </c>
      <c r="G542">
        <f t="shared" si="26"/>
        <v>21911185</v>
      </c>
      <c r="H542" s="278">
        <v>21911185</v>
      </c>
      <c r="I542">
        <v>10</v>
      </c>
      <c r="J542" s="278">
        <v>577</v>
      </c>
    </row>
    <row r="543" spans="1:10" ht="15" x14ac:dyDescent="0.25">
      <c r="A543" s="118">
        <v>21910800</v>
      </c>
      <c r="B543" s="182" t="e">
        <f t="shared" si="24"/>
        <v>#N/A</v>
      </c>
      <c r="F543" t="str">
        <f t="shared" si="25"/>
        <v>OK</v>
      </c>
      <c r="G543">
        <f t="shared" si="26"/>
        <v>21911245</v>
      </c>
      <c r="H543" s="278">
        <v>21911245</v>
      </c>
      <c r="I543">
        <v>4</v>
      </c>
      <c r="J543" s="278">
        <v>66</v>
      </c>
    </row>
    <row r="544" spans="1:10" ht="15" x14ac:dyDescent="0.25">
      <c r="A544" s="118">
        <v>21910804</v>
      </c>
      <c r="B544" s="182">
        <f t="shared" si="24"/>
        <v>7.5</v>
      </c>
      <c r="F544" t="str">
        <f t="shared" si="25"/>
        <v>OK</v>
      </c>
      <c r="G544">
        <f t="shared" si="26"/>
        <v>21911295</v>
      </c>
      <c r="H544" s="278">
        <v>21911295</v>
      </c>
      <c r="I544">
        <v>5.5</v>
      </c>
      <c r="J544" s="278">
        <v>559</v>
      </c>
    </row>
    <row r="545" spans="1:10" ht="15" x14ac:dyDescent="0.25">
      <c r="A545" s="137">
        <v>21910806</v>
      </c>
      <c r="B545" s="182">
        <f t="shared" si="24"/>
        <v>6</v>
      </c>
      <c r="F545" t="str">
        <f t="shared" si="25"/>
        <v>OK</v>
      </c>
      <c r="G545">
        <f t="shared" si="26"/>
        <v>21911396</v>
      </c>
      <c r="H545" s="278">
        <v>21911396</v>
      </c>
      <c r="I545">
        <v>8</v>
      </c>
      <c r="J545" s="278">
        <v>420</v>
      </c>
    </row>
    <row r="546" spans="1:10" ht="15" x14ac:dyDescent="0.25">
      <c r="A546" s="134">
        <v>21910821</v>
      </c>
      <c r="B546" s="182">
        <f t="shared" si="24"/>
        <v>4.5</v>
      </c>
      <c r="F546" t="str">
        <f t="shared" si="25"/>
        <v>OK</v>
      </c>
      <c r="G546">
        <f t="shared" si="26"/>
        <v>21911417</v>
      </c>
      <c r="H546" s="278">
        <v>21911417</v>
      </c>
      <c r="I546">
        <v>7.5</v>
      </c>
      <c r="J546" s="278">
        <v>147</v>
      </c>
    </row>
    <row r="547" spans="1:10" ht="15" x14ac:dyDescent="0.25">
      <c r="A547" s="134">
        <v>21910833</v>
      </c>
      <c r="B547" s="182">
        <f t="shared" si="24"/>
        <v>6.5</v>
      </c>
      <c r="F547" t="str">
        <f t="shared" si="25"/>
        <v>OK</v>
      </c>
      <c r="G547">
        <f t="shared" si="26"/>
        <v>21911419</v>
      </c>
      <c r="H547" s="278">
        <v>21911419</v>
      </c>
      <c r="I547">
        <v>8</v>
      </c>
      <c r="J547" s="278">
        <v>298</v>
      </c>
    </row>
    <row r="548" spans="1:10" ht="15" x14ac:dyDescent="0.25">
      <c r="A548" s="121">
        <v>21910870</v>
      </c>
      <c r="B548" s="182">
        <f t="shared" si="24"/>
        <v>7.5</v>
      </c>
      <c r="F548" t="str">
        <f t="shared" si="25"/>
        <v>OK</v>
      </c>
      <c r="G548">
        <f t="shared" si="26"/>
        <v>21911458</v>
      </c>
      <c r="H548" s="278">
        <v>21911458</v>
      </c>
      <c r="I548">
        <v>2.5</v>
      </c>
      <c r="J548" s="278">
        <v>206</v>
      </c>
    </row>
    <row r="549" spans="1:10" ht="15" x14ac:dyDescent="0.25">
      <c r="A549" s="132">
        <v>21910888</v>
      </c>
      <c r="B549" s="182" t="e">
        <f t="shared" si="24"/>
        <v>#N/A</v>
      </c>
      <c r="F549" t="str">
        <f t="shared" si="25"/>
        <v>OK</v>
      </c>
      <c r="G549">
        <f t="shared" si="26"/>
        <v>21911473</v>
      </c>
      <c r="H549" s="278">
        <v>21911473</v>
      </c>
      <c r="I549">
        <v>10</v>
      </c>
      <c r="J549" s="278">
        <v>415</v>
      </c>
    </row>
    <row r="550" spans="1:10" ht="15" x14ac:dyDescent="0.25">
      <c r="A550" s="124">
        <v>21910923</v>
      </c>
      <c r="B550" s="182">
        <f t="shared" si="24"/>
        <v>5</v>
      </c>
      <c r="F550" t="str">
        <f t="shared" si="25"/>
        <v>OK</v>
      </c>
      <c r="G550">
        <f t="shared" si="26"/>
        <v>21911479</v>
      </c>
      <c r="H550" s="278">
        <v>21911479</v>
      </c>
      <c r="I550">
        <v>6</v>
      </c>
      <c r="J550" s="278">
        <v>286</v>
      </c>
    </row>
    <row r="551" spans="1:10" ht="15" x14ac:dyDescent="0.25">
      <c r="A551" s="132">
        <v>21910946</v>
      </c>
      <c r="B551" s="182">
        <f t="shared" si="24"/>
        <v>9</v>
      </c>
      <c r="F551" t="str">
        <f t="shared" si="25"/>
        <v>OK</v>
      </c>
      <c r="G551">
        <f t="shared" si="26"/>
        <v>21911480</v>
      </c>
      <c r="H551" s="278">
        <v>21911480</v>
      </c>
      <c r="I551">
        <v>7</v>
      </c>
      <c r="J551" s="278">
        <v>45</v>
      </c>
    </row>
    <row r="552" spans="1:10" ht="15" x14ac:dyDescent="0.25">
      <c r="A552" s="118">
        <v>21910951</v>
      </c>
      <c r="B552" s="182" t="e">
        <f t="shared" si="24"/>
        <v>#N/A</v>
      </c>
      <c r="F552" t="str">
        <f t="shared" si="25"/>
        <v>OK</v>
      </c>
      <c r="G552">
        <f t="shared" si="26"/>
        <v>21911663</v>
      </c>
      <c r="H552" s="278">
        <v>21911663</v>
      </c>
      <c r="I552">
        <v>4</v>
      </c>
      <c r="J552" s="278">
        <v>156</v>
      </c>
    </row>
    <row r="553" spans="1:10" ht="15" x14ac:dyDescent="0.25">
      <c r="A553" s="121">
        <v>21910990</v>
      </c>
      <c r="B553" s="182">
        <f t="shared" si="24"/>
        <v>5</v>
      </c>
      <c r="F553" t="str">
        <f t="shared" si="25"/>
        <v>OK</v>
      </c>
      <c r="G553">
        <f t="shared" si="26"/>
        <v>21911716</v>
      </c>
      <c r="H553" s="278">
        <v>21911716</v>
      </c>
      <c r="I553">
        <v>5.5</v>
      </c>
      <c r="J553" s="278">
        <v>475</v>
      </c>
    </row>
    <row r="554" spans="1:10" ht="15" x14ac:dyDescent="0.25">
      <c r="A554" s="132">
        <v>21911104</v>
      </c>
      <c r="B554" s="182">
        <f t="shared" si="24"/>
        <v>4</v>
      </c>
      <c r="F554" t="str">
        <f t="shared" si="25"/>
        <v>OK</v>
      </c>
      <c r="G554">
        <f t="shared" si="26"/>
        <v>21911717</v>
      </c>
      <c r="H554" s="278">
        <v>21911717</v>
      </c>
      <c r="I554">
        <v>5.5</v>
      </c>
      <c r="J554" s="278">
        <v>266</v>
      </c>
    </row>
    <row r="555" spans="1:10" ht="15" x14ac:dyDescent="0.25">
      <c r="A555" s="124">
        <v>21911185</v>
      </c>
      <c r="B555" s="182">
        <f t="shared" si="24"/>
        <v>10</v>
      </c>
      <c r="F555" t="str">
        <f t="shared" si="25"/>
        <v>OK</v>
      </c>
      <c r="G555">
        <f t="shared" si="26"/>
        <v>21911722</v>
      </c>
      <c r="H555" s="278">
        <v>21911722</v>
      </c>
      <c r="I555">
        <v>7.5</v>
      </c>
      <c r="J555" s="278">
        <v>76</v>
      </c>
    </row>
    <row r="556" spans="1:10" ht="15" x14ac:dyDescent="0.25">
      <c r="A556" s="132">
        <v>21911245</v>
      </c>
      <c r="B556" s="182">
        <f t="shared" si="24"/>
        <v>4</v>
      </c>
      <c r="F556" t="str">
        <f t="shared" si="25"/>
        <v>OK</v>
      </c>
      <c r="G556">
        <f t="shared" si="26"/>
        <v>21911757</v>
      </c>
      <c r="H556" s="278">
        <v>21911757</v>
      </c>
      <c r="I556">
        <v>8.5</v>
      </c>
      <c r="J556" s="278">
        <v>554</v>
      </c>
    </row>
    <row r="557" spans="1:10" ht="15" x14ac:dyDescent="0.25">
      <c r="A557" s="134">
        <v>21911295</v>
      </c>
      <c r="B557" s="182">
        <f t="shared" si="24"/>
        <v>5.5</v>
      </c>
      <c r="F557" t="str">
        <f t="shared" si="25"/>
        <v>OK</v>
      </c>
      <c r="G557">
        <f t="shared" si="26"/>
        <v>21911820</v>
      </c>
      <c r="H557" s="278">
        <v>21911820</v>
      </c>
      <c r="I557">
        <v>6</v>
      </c>
      <c r="J557" s="278">
        <v>242</v>
      </c>
    </row>
    <row r="558" spans="1:10" ht="15" x14ac:dyDescent="0.25">
      <c r="A558" s="134">
        <v>21911396</v>
      </c>
      <c r="B558" s="182">
        <f t="shared" si="24"/>
        <v>8</v>
      </c>
      <c r="F558" t="str">
        <f t="shared" si="25"/>
        <v>OK</v>
      </c>
      <c r="G558">
        <f t="shared" si="26"/>
        <v>21911853</v>
      </c>
      <c r="H558" s="278">
        <v>21911853</v>
      </c>
      <c r="I558">
        <v>6</v>
      </c>
      <c r="J558" s="278">
        <v>78</v>
      </c>
    </row>
    <row r="559" spans="1:10" ht="15" x14ac:dyDescent="0.25">
      <c r="A559" s="140">
        <v>21911417</v>
      </c>
      <c r="B559" s="182">
        <f t="shared" si="24"/>
        <v>7.5</v>
      </c>
      <c r="F559" t="str">
        <f t="shared" si="25"/>
        <v>OK</v>
      </c>
      <c r="G559">
        <f t="shared" si="26"/>
        <v>21911888</v>
      </c>
      <c r="H559" s="278">
        <v>21911888</v>
      </c>
      <c r="I559">
        <v>5.5</v>
      </c>
      <c r="J559" s="278">
        <v>3</v>
      </c>
    </row>
    <row r="560" spans="1:10" ht="15" x14ac:dyDescent="0.25">
      <c r="A560" s="112">
        <v>21911419</v>
      </c>
      <c r="B560" s="182">
        <f t="shared" si="24"/>
        <v>8</v>
      </c>
      <c r="F560" t="str">
        <f t="shared" si="25"/>
        <v>OK</v>
      </c>
      <c r="G560">
        <f t="shared" si="26"/>
        <v>21911965</v>
      </c>
      <c r="H560" s="277">
        <v>21911965</v>
      </c>
      <c r="I560">
        <v>3.5</v>
      </c>
      <c r="J560" s="278">
        <v>371</v>
      </c>
    </row>
    <row r="561" spans="1:10" ht="15" x14ac:dyDescent="0.25">
      <c r="A561" s="118">
        <v>21911458</v>
      </c>
      <c r="B561" s="182">
        <f t="shared" si="24"/>
        <v>2.5</v>
      </c>
      <c r="F561" t="str">
        <f t="shared" si="25"/>
        <v>OK</v>
      </c>
      <c r="G561">
        <f t="shared" si="26"/>
        <v>21912076</v>
      </c>
      <c r="H561" s="278">
        <v>21912076</v>
      </c>
      <c r="I561">
        <v>4</v>
      </c>
      <c r="J561" s="278">
        <v>175</v>
      </c>
    </row>
    <row r="562" spans="1:10" ht="15" x14ac:dyDescent="0.25">
      <c r="A562" s="132">
        <v>21911463</v>
      </c>
      <c r="B562" s="182" t="e">
        <f t="shared" si="24"/>
        <v>#N/A</v>
      </c>
      <c r="F562" t="str">
        <f t="shared" si="25"/>
        <v>OK</v>
      </c>
      <c r="G562">
        <f t="shared" si="26"/>
        <v>21912101</v>
      </c>
      <c r="H562" s="278">
        <v>21912101</v>
      </c>
      <c r="I562">
        <v>3</v>
      </c>
      <c r="J562" s="278">
        <v>251</v>
      </c>
    </row>
    <row r="563" spans="1:10" ht="15" x14ac:dyDescent="0.25">
      <c r="A563" s="137">
        <v>21911473</v>
      </c>
      <c r="B563" s="182">
        <f t="shared" si="24"/>
        <v>10</v>
      </c>
      <c r="F563" t="str">
        <f t="shared" si="25"/>
        <v>OK</v>
      </c>
      <c r="G563">
        <f t="shared" si="26"/>
        <v>21912107</v>
      </c>
      <c r="H563" s="278">
        <v>21912107</v>
      </c>
      <c r="I563">
        <v>8.5</v>
      </c>
      <c r="J563" s="278">
        <v>164</v>
      </c>
    </row>
    <row r="564" spans="1:10" ht="15" x14ac:dyDescent="0.25">
      <c r="A564" s="121">
        <v>21911479</v>
      </c>
      <c r="B564" s="182">
        <f t="shared" si="24"/>
        <v>6</v>
      </c>
      <c r="F564" t="str">
        <f t="shared" si="25"/>
        <v>OK</v>
      </c>
      <c r="G564">
        <f t="shared" si="26"/>
        <v>21912201</v>
      </c>
      <c r="H564" s="278">
        <v>21912201</v>
      </c>
      <c r="I564">
        <v>6</v>
      </c>
      <c r="J564" s="278">
        <v>555</v>
      </c>
    </row>
    <row r="565" spans="1:10" ht="15" x14ac:dyDescent="0.25">
      <c r="A565" s="137">
        <v>21911480</v>
      </c>
      <c r="B565" s="182">
        <f t="shared" si="24"/>
        <v>7</v>
      </c>
      <c r="F565" t="str">
        <f t="shared" si="25"/>
        <v>OK</v>
      </c>
      <c r="G565">
        <f t="shared" si="26"/>
        <v>21912299</v>
      </c>
      <c r="H565" s="279">
        <v>21912299</v>
      </c>
      <c r="I565" s="280">
        <v>6</v>
      </c>
      <c r="J565" s="279">
        <v>234</v>
      </c>
    </row>
    <row r="566" spans="1:10" ht="15" x14ac:dyDescent="0.25">
      <c r="A566" s="140">
        <v>21911663</v>
      </c>
      <c r="B566" s="182">
        <f t="shared" si="24"/>
        <v>4</v>
      </c>
      <c r="F566" t="str">
        <f t="shared" si="25"/>
        <v>OK</v>
      </c>
      <c r="G566">
        <f t="shared" si="26"/>
        <v>21912440</v>
      </c>
      <c r="H566" s="278">
        <v>21912440</v>
      </c>
      <c r="I566">
        <v>11.5</v>
      </c>
      <c r="J566" s="278">
        <v>81</v>
      </c>
    </row>
    <row r="567" spans="1:10" ht="15" x14ac:dyDescent="0.25">
      <c r="A567" s="386">
        <v>21911695</v>
      </c>
      <c r="B567" s="182" t="e">
        <f t="shared" si="24"/>
        <v>#N/A</v>
      </c>
      <c r="F567" t="str">
        <f t="shared" si="25"/>
        <v>OK</v>
      </c>
      <c r="G567">
        <f t="shared" si="26"/>
        <v>21912513</v>
      </c>
      <c r="H567" s="278">
        <v>21912513</v>
      </c>
      <c r="I567">
        <v>7.5</v>
      </c>
      <c r="J567" s="278">
        <v>347</v>
      </c>
    </row>
    <row r="568" spans="1:10" ht="15" x14ac:dyDescent="0.25">
      <c r="A568" s="134">
        <v>21911716</v>
      </c>
      <c r="B568" s="182">
        <f t="shared" si="24"/>
        <v>5.5</v>
      </c>
      <c r="F568" t="str">
        <f t="shared" si="25"/>
        <v>OK</v>
      </c>
      <c r="G568">
        <f t="shared" si="26"/>
        <v>21912560</v>
      </c>
      <c r="H568" s="278">
        <v>21912560</v>
      </c>
      <c r="I568">
        <v>6</v>
      </c>
      <c r="J568" s="278">
        <v>202</v>
      </c>
    </row>
    <row r="569" spans="1:10" ht="15" x14ac:dyDescent="0.25">
      <c r="A569" s="118">
        <v>21911717</v>
      </c>
      <c r="B569" s="182">
        <f t="shared" si="24"/>
        <v>5.5</v>
      </c>
      <c r="F569" t="str">
        <f t="shared" si="25"/>
        <v>OK</v>
      </c>
      <c r="G569">
        <f t="shared" si="26"/>
        <v>21912572</v>
      </c>
      <c r="H569" s="278">
        <v>21912572</v>
      </c>
      <c r="I569">
        <v>6.5</v>
      </c>
      <c r="J569" s="278">
        <v>581</v>
      </c>
    </row>
    <row r="570" spans="1:10" ht="15" x14ac:dyDescent="0.25">
      <c r="A570" s="132">
        <v>21911722</v>
      </c>
      <c r="B570" s="182">
        <f t="shared" si="24"/>
        <v>7.5</v>
      </c>
      <c r="F570" t="str">
        <f t="shared" si="25"/>
        <v>OK</v>
      </c>
      <c r="G570">
        <f t="shared" si="26"/>
        <v>21912607</v>
      </c>
      <c r="H570" s="278">
        <v>21912607</v>
      </c>
      <c r="I570">
        <v>7.5</v>
      </c>
      <c r="J570" s="278">
        <v>29</v>
      </c>
    </row>
    <row r="571" spans="1:10" ht="15" x14ac:dyDescent="0.25">
      <c r="A571" s="124">
        <v>21911757</v>
      </c>
      <c r="B571" s="182">
        <f t="shared" si="24"/>
        <v>8.5</v>
      </c>
      <c r="F571" t="str">
        <f t="shared" si="25"/>
        <v>OK</v>
      </c>
      <c r="G571">
        <f t="shared" si="26"/>
        <v>21912618</v>
      </c>
      <c r="H571" s="278">
        <v>21912618</v>
      </c>
      <c r="I571">
        <v>6.5</v>
      </c>
      <c r="J571" s="278">
        <v>190</v>
      </c>
    </row>
    <row r="572" spans="1:10" ht="15" x14ac:dyDescent="0.25">
      <c r="A572" s="121">
        <v>21911820</v>
      </c>
      <c r="B572" s="182">
        <f t="shared" si="24"/>
        <v>6</v>
      </c>
      <c r="F572" t="str">
        <f t="shared" si="25"/>
        <v>OK</v>
      </c>
      <c r="G572">
        <f t="shared" si="26"/>
        <v>21912735</v>
      </c>
      <c r="H572" s="278">
        <v>21912735</v>
      </c>
      <c r="I572">
        <v>9</v>
      </c>
      <c r="J572" s="278">
        <v>109</v>
      </c>
    </row>
    <row r="573" spans="1:10" ht="15" x14ac:dyDescent="0.25">
      <c r="A573" s="140">
        <v>21911853</v>
      </c>
      <c r="B573" s="182">
        <f t="shared" si="24"/>
        <v>6</v>
      </c>
      <c r="F573" t="str">
        <f t="shared" si="25"/>
        <v>OK</v>
      </c>
      <c r="G573">
        <f t="shared" si="26"/>
        <v>21912748</v>
      </c>
      <c r="H573" s="278">
        <v>21912748</v>
      </c>
      <c r="I573">
        <v>8</v>
      </c>
      <c r="J573" s="278">
        <v>106</v>
      </c>
    </row>
    <row r="574" spans="1:10" ht="15" x14ac:dyDescent="0.25">
      <c r="A574" s="121">
        <v>21911888</v>
      </c>
      <c r="B574" s="182">
        <f t="shared" si="24"/>
        <v>5.5</v>
      </c>
      <c r="F574" t="str">
        <f t="shared" si="25"/>
        <v>OK</v>
      </c>
      <c r="G574">
        <f t="shared" si="26"/>
        <v>21912760</v>
      </c>
      <c r="H574" s="278">
        <v>21912760</v>
      </c>
      <c r="I574">
        <v>5</v>
      </c>
      <c r="J574" s="278">
        <v>282</v>
      </c>
    </row>
    <row r="575" spans="1:10" ht="15" x14ac:dyDescent="0.25">
      <c r="A575" s="112">
        <v>21911965</v>
      </c>
      <c r="B575" s="182">
        <f t="shared" si="24"/>
        <v>3.5</v>
      </c>
      <c r="F575" t="str">
        <f t="shared" si="25"/>
        <v>OK</v>
      </c>
      <c r="G575">
        <f t="shared" si="26"/>
        <v>21912765</v>
      </c>
      <c r="H575" s="278">
        <v>21912765</v>
      </c>
      <c r="I575">
        <v>4.5</v>
      </c>
      <c r="J575" s="278">
        <v>8</v>
      </c>
    </row>
    <row r="576" spans="1:10" ht="15" x14ac:dyDescent="0.25">
      <c r="A576" s="127">
        <v>21911982</v>
      </c>
      <c r="B576" s="182" t="e">
        <f t="shared" si="24"/>
        <v>#N/A</v>
      </c>
      <c r="F576" t="str">
        <f t="shared" si="25"/>
        <v>OK</v>
      </c>
      <c r="G576">
        <f t="shared" si="26"/>
        <v>21912772</v>
      </c>
      <c r="H576" s="278">
        <v>21912772</v>
      </c>
      <c r="I576">
        <v>3</v>
      </c>
      <c r="J576" s="278">
        <v>103</v>
      </c>
    </row>
    <row r="577" spans="1:10" ht="15" x14ac:dyDescent="0.25">
      <c r="A577" s="127">
        <v>21912076</v>
      </c>
      <c r="B577" s="182">
        <f t="shared" si="24"/>
        <v>4</v>
      </c>
      <c r="F577" t="str">
        <f t="shared" si="25"/>
        <v>OK</v>
      </c>
      <c r="G577">
        <f t="shared" si="26"/>
        <v>21912859</v>
      </c>
      <c r="H577" s="278">
        <v>21912859</v>
      </c>
      <c r="I577">
        <v>14</v>
      </c>
      <c r="J577" s="278">
        <v>378</v>
      </c>
    </row>
    <row r="578" spans="1:10" ht="15" x14ac:dyDescent="0.25">
      <c r="A578" s="112">
        <v>21912101</v>
      </c>
      <c r="B578" s="182">
        <f t="shared" si="24"/>
        <v>3</v>
      </c>
      <c r="F578" t="str">
        <f t="shared" si="25"/>
        <v>OK</v>
      </c>
      <c r="G578">
        <f t="shared" si="26"/>
        <v>21912873</v>
      </c>
      <c r="H578" s="278">
        <v>21912873</v>
      </c>
      <c r="I578">
        <v>6</v>
      </c>
      <c r="J578" s="278">
        <v>283</v>
      </c>
    </row>
    <row r="579" spans="1:10" ht="15" x14ac:dyDescent="0.25">
      <c r="A579" s="132">
        <v>21912107</v>
      </c>
      <c r="B579" s="182">
        <f t="shared" ref="B579:B642" si="27">VLOOKUP(A579,$H$2:$J$625,2,FALSE)</f>
        <v>8.5</v>
      </c>
      <c r="F579" t="str">
        <f t="shared" ref="F579:F625" si="28">IF(G579=H579,"OK","ERREUR")</f>
        <v>OK</v>
      </c>
      <c r="G579">
        <f t="shared" ref="G579:G625" si="29">LOOKUP(H579,$A$2:$A$650)</f>
        <v>21912913</v>
      </c>
      <c r="H579" s="278">
        <v>21912913</v>
      </c>
      <c r="I579">
        <v>4.5</v>
      </c>
      <c r="J579" s="278">
        <v>263</v>
      </c>
    </row>
    <row r="580" spans="1:10" ht="15" x14ac:dyDescent="0.25">
      <c r="A580" s="140">
        <v>21912170</v>
      </c>
      <c r="B580" s="182" t="e">
        <f t="shared" si="27"/>
        <v>#N/A</v>
      </c>
      <c r="F580" t="str">
        <f t="shared" si="28"/>
        <v>OK</v>
      </c>
      <c r="G580">
        <f t="shared" si="29"/>
        <v>21913024</v>
      </c>
      <c r="H580" s="278">
        <v>21913024</v>
      </c>
      <c r="I580">
        <v>5</v>
      </c>
      <c r="J580" s="278">
        <v>82</v>
      </c>
    </row>
    <row r="581" spans="1:10" ht="15" x14ac:dyDescent="0.25">
      <c r="A581" s="134">
        <v>21912201</v>
      </c>
      <c r="B581" s="182">
        <f t="shared" si="27"/>
        <v>6</v>
      </c>
      <c r="F581" t="str">
        <f t="shared" si="28"/>
        <v>OK</v>
      </c>
      <c r="G581">
        <f t="shared" si="29"/>
        <v>21913384</v>
      </c>
      <c r="H581" s="278">
        <v>21913384</v>
      </c>
      <c r="I581">
        <v>6</v>
      </c>
      <c r="J581" s="278">
        <v>498</v>
      </c>
    </row>
    <row r="582" spans="1:10" ht="15" x14ac:dyDescent="0.25">
      <c r="A582" s="127">
        <v>21912277</v>
      </c>
      <c r="B582" s="182" t="e">
        <f t="shared" si="27"/>
        <v>#N/A</v>
      </c>
      <c r="F582" t="str">
        <f t="shared" si="28"/>
        <v>OK</v>
      </c>
      <c r="G582">
        <f t="shared" si="29"/>
        <v>21913506</v>
      </c>
      <c r="H582" s="278">
        <v>21913506</v>
      </c>
      <c r="I582">
        <v>5.5</v>
      </c>
      <c r="J582" s="278">
        <v>589</v>
      </c>
    </row>
    <row r="583" spans="1:10" ht="15" x14ac:dyDescent="0.25">
      <c r="A583" s="118">
        <v>21912299</v>
      </c>
      <c r="B583" s="182">
        <f t="shared" si="27"/>
        <v>6</v>
      </c>
      <c r="F583" t="str">
        <f t="shared" si="28"/>
        <v>OK</v>
      </c>
      <c r="G583">
        <f t="shared" si="29"/>
        <v>21913651</v>
      </c>
      <c r="H583" s="278">
        <v>21913651</v>
      </c>
      <c r="I583">
        <v>7</v>
      </c>
      <c r="J583" s="278">
        <v>153</v>
      </c>
    </row>
    <row r="584" spans="1:10" ht="15" x14ac:dyDescent="0.25">
      <c r="A584" s="137">
        <v>21912440</v>
      </c>
      <c r="B584" s="182">
        <f t="shared" si="27"/>
        <v>11.5</v>
      </c>
      <c r="F584" t="str">
        <f t="shared" si="28"/>
        <v>OK</v>
      </c>
      <c r="G584">
        <f t="shared" si="29"/>
        <v>21913673</v>
      </c>
      <c r="H584" s="278">
        <v>21913673</v>
      </c>
      <c r="I584">
        <v>4</v>
      </c>
      <c r="J584" s="278">
        <v>530</v>
      </c>
    </row>
    <row r="585" spans="1:10" ht="15" x14ac:dyDescent="0.25">
      <c r="A585" s="118">
        <v>21912513</v>
      </c>
      <c r="B585" s="182">
        <f t="shared" si="27"/>
        <v>7.5</v>
      </c>
      <c r="F585" t="str">
        <f t="shared" si="28"/>
        <v>OK</v>
      </c>
      <c r="G585">
        <f t="shared" si="29"/>
        <v>21913781</v>
      </c>
      <c r="H585" s="278">
        <v>21913781</v>
      </c>
      <c r="I585">
        <v>4</v>
      </c>
      <c r="J585" s="278">
        <v>408</v>
      </c>
    </row>
    <row r="586" spans="1:10" ht="15" x14ac:dyDescent="0.25">
      <c r="A586" s="121">
        <v>21912560</v>
      </c>
      <c r="B586" s="182">
        <f t="shared" si="27"/>
        <v>6</v>
      </c>
      <c r="F586" t="str">
        <f t="shared" si="28"/>
        <v>OK</v>
      </c>
      <c r="G586">
        <f t="shared" si="29"/>
        <v>21913934</v>
      </c>
      <c r="H586" s="278">
        <v>21913934</v>
      </c>
      <c r="I586">
        <v>2.5</v>
      </c>
      <c r="J586" s="278">
        <v>69</v>
      </c>
    </row>
    <row r="587" spans="1:10" ht="15" x14ac:dyDescent="0.25">
      <c r="A587" s="109">
        <v>21912572</v>
      </c>
      <c r="B587" s="182">
        <f t="shared" si="27"/>
        <v>6.5</v>
      </c>
      <c r="F587" t="str">
        <f t="shared" si="28"/>
        <v>OK</v>
      </c>
      <c r="G587">
        <f t="shared" si="29"/>
        <v>21914069</v>
      </c>
      <c r="H587" s="278">
        <v>21914069</v>
      </c>
      <c r="I587">
        <v>5</v>
      </c>
      <c r="J587" s="278">
        <v>187</v>
      </c>
    </row>
    <row r="588" spans="1:10" ht="15" x14ac:dyDescent="0.25">
      <c r="A588" s="132">
        <v>21912607</v>
      </c>
      <c r="B588" s="182">
        <f t="shared" si="27"/>
        <v>7.5</v>
      </c>
      <c r="F588" t="str">
        <f t="shared" si="28"/>
        <v>OK</v>
      </c>
      <c r="G588">
        <f t="shared" si="29"/>
        <v>21914241</v>
      </c>
      <c r="H588" s="278">
        <v>21914241</v>
      </c>
      <c r="I588">
        <v>5.5</v>
      </c>
      <c r="J588" s="278">
        <v>303</v>
      </c>
    </row>
    <row r="589" spans="1:10" ht="15" x14ac:dyDescent="0.25">
      <c r="A589" s="118">
        <v>21912618</v>
      </c>
      <c r="B589" s="182">
        <f t="shared" si="27"/>
        <v>6.5</v>
      </c>
      <c r="F589" t="str">
        <f t="shared" si="28"/>
        <v>OK</v>
      </c>
      <c r="G589">
        <f t="shared" si="29"/>
        <v>21914297</v>
      </c>
      <c r="H589" s="278">
        <v>21914297</v>
      </c>
      <c r="I589">
        <v>5.5</v>
      </c>
      <c r="J589" s="278">
        <v>539</v>
      </c>
    </row>
    <row r="590" spans="1:10" ht="15" x14ac:dyDescent="0.25">
      <c r="A590" s="140">
        <v>21912735</v>
      </c>
      <c r="B590" s="182">
        <f t="shared" si="27"/>
        <v>9</v>
      </c>
      <c r="F590" t="str">
        <f t="shared" si="28"/>
        <v>OK</v>
      </c>
      <c r="G590">
        <f t="shared" si="29"/>
        <v>21914334</v>
      </c>
      <c r="H590" s="278">
        <v>21914334</v>
      </c>
      <c r="I590">
        <v>3.5</v>
      </c>
      <c r="J590" s="278">
        <v>547</v>
      </c>
    </row>
    <row r="591" spans="1:10" ht="15" x14ac:dyDescent="0.25">
      <c r="A591" s="140">
        <v>21912748</v>
      </c>
      <c r="B591" s="182">
        <f t="shared" si="27"/>
        <v>8</v>
      </c>
      <c r="F591" t="str">
        <f t="shared" si="28"/>
        <v>OK</v>
      </c>
      <c r="G591">
        <f t="shared" si="29"/>
        <v>21914415</v>
      </c>
      <c r="H591" s="278">
        <v>21914415</v>
      </c>
      <c r="I591">
        <v>5</v>
      </c>
      <c r="J591" s="278">
        <v>312</v>
      </c>
    </row>
    <row r="592" spans="1:10" ht="15" x14ac:dyDescent="0.25">
      <c r="A592" s="137">
        <v>21912757</v>
      </c>
      <c r="B592" s="182" t="e">
        <f t="shared" si="27"/>
        <v>#N/A</v>
      </c>
      <c r="F592" t="str">
        <f t="shared" si="28"/>
        <v>OK</v>
      </c>
      <c r="G592">
        <f t="shared" si="29"/>
        <v>21914897</v>
      </c>
      <c r="H592" s="278">
        <v>21914897</v>
      </c>
      <c r="I592">
        <v>3.5</v>
      </c>
      <c r="J592" s="278">
        <v>424</v>
      </c>
    </row>
    <row r="593" spans="1:10" ht="15" x14ac:dyDescent="0.25">
      <c r="A593" s="121">
        <v>21912760</v>
      </c>
      <c r="B593" s="182">
        <f t="shared" si="27"/>
        <v>5</v>
      </c>
      <c r="F593" t="str">
        <f t="shared" si="28"/>
        <v>OK</v>
      </c>
      <c r="G593">
        <f t="shared" si="29"/>
        <v>21915211</v>
      </c>
      <c r="H593" s="278">
        <v>21915211</v>
      </c>
      <c r="I593">
        <v>3.5</v>
      </c>
      <c r="J593" s="278">
        <v>558</v>
      </c>
    </row>
    <row r="594" spans="1:10" ht="15" x14ac:dyDescent="0.25">
      <c r="A594" s="134">
        <v>21912765</v>
      </c>
      <c r="B594" s="182">
        <f t="shared" si="27"/>
        <v>4.5</v>
      </c>
      <c r="F594" t="str">
        <f t="shared" si="28"/>
        <v>OK</v>
      </c>
      <c r="G594">
        <f t="shared" si="29"/>
        <v>21915275</v>
      </c>
      <c r="H594" s="278">
        <v>21915275</v>
      </c>
      <c r="I594">
        <v>4</v>
      </c>
      <c r="J594" s="278">
        <v>10</v>
      </c>
    </row>
    <row r="595" spans="1:10" ht="15" x14ac:dyDescent="0.25">
      <c r="A595" s="140">
        <v>21912772</v>
      </c>
      <c r="B595" s="182">
        <f t="shared" si="27"/>
        <v>3</v>
      </c>
      <c r="F595" t="str">
        <f t="shared" si="28"/>
        <v>OK</v>
      </c>
      <c r="G595">
        <f t="shared" si="29"/>
        <v>21915523</v>
      </c>
      <c r="H595" s="278">
        <v>21915523</v>
      </c>
      <c r="I595">
        <v>4.5</v>
      </c>
      <c r="J595" s="278">
        <v>321</v>
      </c>
    </row>
    <row r="596" spans="1:10" ht="15" x14ac:dyDescent="0.25">
      <c r="A596" s="112">
        <v>21912859</v>
      </c>
      <c r="B596" s="182">
        <f t="shared" si="27"/>
        <v>14</v>
      </c>
      <c r="F596" t="str">
        <f t="shared" si="28"/>
        <v>OK</v>
      </c>
      <c r="G596">
        <f t="shared" si="29"/>
        <v>21915770</v>
      </c>
      <c r="H596" s="278">
        <v>21915770</v>
      </c>
      <c r="I596">
        <v>6</v>
      </c>
      <c r="J596" s="278">
        <v>93</v>
      </c>
    </row>
    <row r="597" spans="1:10" ht="15" x14ac:dyDescent="0.25">
      <c r="A597" s="121">
        <v>21912873</v>
      </c>
      <c r="B597" s="182">
        <f t="shared" si="27"/>
        <v>6</v>
      </c>
      <c r="F597" t="str">
        <f t="shared" si="28"/>
        <v>OK</v>
      </c>
      <c r="G597">
        <f t="shared" si="29"/>
        <v>21915786</v>
      </c>
      <c r="H597" s="278">
        <v>21915786</v>
      </c>
      <c r="I597">
        <v>4</v>
      </c>
      <c r="J597" s="278">
        <v>65</v>
      </c>
    </row>
    <row r="598" spans="1:10" ht="15" x14ac:dyDescent="0.25">
      <c r="A598" s="134">
        <v>21912893</v>
      </c>
      <c r="B598" s="182" t="e">
        <f t="shared" si="27"/>
        <v>#N/A</v>
      </c>
      <c r="F598" t="str">
        <f t="shared" si="28"/>
        <v>OK</v>
      </c>
      <c r="G598">
        <f t="shared" si="29"/>
        <v>21915828</v>
      </c>
      <c r="H598" s="281">
        <v>21915828</v>
      </c>
      <c r="I598" s="280">
        <v>5</v>
      </c>
      <c r="J598" s="279">
        <v>233</v>
      </c>
    </row>
    <row r="599" spans="1:10" ht="15" x14ac:dyDescent="0.25">
      <c r="A599" s="118">
        <v>21912913</v>
      </c>
      <c r="B599" s="182">
        <f t="shared" si="27"/>
        <v>4.5</v>
      </c>
      <c r="F599" t="str">
        <f t="shared" si="28"/>
        <v>OK</v>
      </c>
      <c r="G599">
        <f t="shared" si="29"/>
        <v>21915901</v>
      </c>
      <c r="H599" s="278">
        <v>21915901</v>
      </c>
      <c r="I599">
        <v>5</v>
      </c>
      <c r="J599" s="278">
        <v>171</v>
      </c>
    </row>
    <row r="600" spans="1:10" ht="15" x14ac:dyDescent="0.25">
      <c r="A600" s="137">
        <v>21912971</v>
      </c>
      <c r="B600" s="182" t="e">
        <f t="shared" si="27"/>
        <v>#N/A</v>
      </c>
      <c r="F600" t="str">
        <f t="shared" si="28"/>
        <v>OK</v>
      </c>
      <c r="G600">
        <f t="shared" si="29"/>
        <v>21916023</v>
      </c>
      <c r="H600" s="278">
        <v>21916023</v>
      </c>
      <c r="I600">
        <v>3</v>
      </c>
      <c r="J600" s="278">
        <v>231</v>
      </c>
    </row>
    <row r="601" spans="1:10" ht="15" x14ac:dyDescent="0.25">
      <c r="A601" s="140">
        <v>21913024</v>
      </c>
      <c r="B601" s="182">
        <f t="shared" si="27"/>
        <v>5</v>
      </c>
      <c r="F601" t="str">
        <f t="shared" si="28"/>
        <v>OK</v>
      </c>
      <c r="G601">
        <f t="shared" si="29"/>
        <v>21916114</v>
      </c>
      <c r="H601" s="278">
        <v>21916114</v>
      </c>
      <c r="I601">
        <v>4</v>
      </c>
      <c r="J601" s="278">
        <v>478</v>
      </c>
    </row>
    <row r="602" spans="1:10" ht="15" x14ac:dyDescent="0.25">
      <c r="A602" s="127">
        <v>21913384</v>
      </c>
      <c r="B602" s="182">
        <f t="shared" si="27"/>
        <v>6</v>
      </c>
      <c r="F602" t="str">
        <f t="shared" si="28"/>
        <v>OK</v>
      </c>
      <c r="G602">
        <f t="shared" si="29"/>
        <v>21916423</v>
      </c>
      <c r="H602" s="278">
        <v>21916423</v>
      </c>
      <c r="I602">
        <v>4</v>
      </c>
      <c r="J602" s="278">
        <v>259</v>
      </c>
    </row>
    <row r="603" spans="1:10" ht="15" x14ac:dyDescent="0.25">
      <c r="A603" s="121">
        <v>21913450</v>
      </c>
      <c r="B603" s="182" t="e">
        <f t="shared" si="27"/>
        <v>#N/A</v>
      </c>
      <c r="F603" t="str">
        <f t="shared" si="28"/>
        <v>OK</v>
      </c>
      <c r="G603">
        <f t="shared" si="29"/>
        <v>21916446</v>
      </c>
      <c r="H603" s="278">
        <v>21916446</v>
      </c>
      <c r="I603">
        <v>4.5</v>
      </c>
      <c r="J603" s="278">
        <v>359</v>
      </c>
    </row>
    <row r="604" spans="1:10" ht="15" x14ac:dyDescent="0.25">
      <c r="A604" s="127">
        <v>21913506</v>
      </c>
      <c r="B604" s="182">
        <f t="shared" si="27"/>
        <v>5.5</v>
      </c>
      <c r="F604" t="str">
        <f t="shared" si="28"/>
        <v>OK</v>
      </c>
      <c r="G604">
        <f t="shared" si="29"/>
        <v>21916495</v>
      </c>
      <c r="H604" s="278">
        <v>21916495</v>
      </c>
      <c r="I604">
        <v>7</v>
      </c>
      <c r="J604" s="278">
        <v>372</v>
      </c>
    </row>
    <row r="605" spans="1:10" ht="15" x14ac:dyDescent="0.25">
      <c r="A605" s="140">
        <v>21913651</v>
      </c>
      <c r="B605" s="182">
        <f t="shared" si="27"/>
        <v>7</v>
      </c>
      <c r="F605" t="str">
        <f t="shared" si="28"/>
        <v>OK</v>
      </c>
      <c r="G605">
        <f t="shared" si="29"/>
        <v>21916586</v>
      </c>
      <c r="H605" s="278">
        <v>21916586</v>
      </c>
      <c r="I605">
        <v>11.5</v>
      </c>
      <c r="J605" s="278">
        <v>6</v>
      </c>
    </row>
    <row r="606" spans="1:10" ht="15" x14ac:dyDescent="0.25">
      <c r="A606" s="134">
        <v>21913673</v>
      </c>
      <c r="B606" s="182">
        <f t="shared" si="27"/>
        <v>4</v>
      </c>
      <c r="F606" t="str">
        <f t="shared" si="28"/>
        <v>OK</v>
      </c>
      <c r="G606">
        <f t="shared" si="29"/>
        <v>21916611</v>
      </c>
      <c r="H606" s="278">
        <v>21916611</v>
      </c>
      <c r="I606">
        <v>5.5</v>
      </c>
      <c r="J606" s="278">
        <v>542</v>
      </c>
    </row>
    <row r="607" spans="1:10" ht="15" x14ac:dyDescent="0.25">
      <c r="A607" s="127">
        <v>21913775</v>
      </c>
      <c r="B607" s="182" t="e">
        <f t="shared" si="27"/>
        <v>#N/A</v>
      </c>
      <c r="F607" t="str">
        <f t="shared" si="28"/>
        <v>OK</v>
      </c>
      <c r="G607">
        <f t="shared" si="29"/>
        <v>21916613</v>
      </c>
      <c r="H607" s="278">
        <v>21916613</v>
      </c>
      <c r="I607">
        <v>6</v>
      </c>
      <c r="J607" s="278">
        <v>470</v>
      </c>
    </row>
    <row r="608" spans="1:10" ht="15" x14ac:dyDescent="0.25">
      <c r="A608" s="127">
        <v>21913781</v>
      </c>
      <c r="B608" s="182">
        <f t="shared" si="27"/>
        <v>4</v>
      </c>
      <c r="F608" t="str">
        <f t="shared" si="28"/>
        <v>OK</v>
      </c>
      <c r="G608">
        <f t="shared" si="29"/>
        <v>21916617</v>
      </c>
      <c r="H608" s="278">
        <v>21916617</v>
      </c>
      <c r="I608">
        <v>8</v>
      </c>
      <c r="J608" s="278">
        <v>354</v>
      </c>
    </row>
    <row r="609" spans="1:10" ht="15" x14ac:dyDescent="0.25">
      <c r="A609" s="137">
        <v>21913934</v>
      </c>
      <c r="B609" s="182">
        <f t="shared" si="27"/>
        <v>2.5</v>
      </c>
      <c r="F609" t="str">
        <f t="shared" si="28"/>
        <v>OK</v>
      </c>
      <c r="G609">
        <f t="shared" si="29"/>
        <v>21916700</v>
      </c>
      <c r="H609" s="278">
        <v>21916700</v>
      </c>
      <c r="I609">
        <v>3</v>
      </c>
      <c r="J609" s="278">
        <v>23</v>
      </c>
    </row>
    <row r="610" spans="1:10" ht="15" x14ac:dyDescent="0.25">
      <c r="A610" s="112">
        <v>21914069</v>
      </c>
      <c r="B610" s="182">
        <f t="shared" si="27"/>
        <v>5</v>
      </c>
      <c r="F610" t="str">
        <f t="shared" si="28"/>
        <v>OK</v>
      </c>
      <c r="G610">
        <f t="shared" si="29"/>
        <v>21916812</v>
      </c>
      <c r="H610" s="278">
        <v>21916812</v>
      </c>
      <c r="I610">
        <v>7</v>
      </c>
      <c r="J610" s="278">
        <v>448</v>
      </c>
    </row>
    <row r="611" spans="1:10" ht="15" x14ac:dyDescent="0.25">
      <c r="A611" s="124">
        <v>21914241</v>
      </c>
      <c r="B611" s="182">
        <f t="shared" si="27"/>
        <v>5.5</v>
      </c>
      <c r="F611" t="str">
        <f t="shared" si="28"/>
        <v>OK</v>
      </c>
      <c r="G611">
        <f t="shared" si="29"/>
        <v>21916895</v>
      </c>
      <c r="H611" s="278">
        <v>21916895</v>
      </c>
      <c r="I611">
        <v>8.5</v>
      </c>
      <c r="J611" s="278">
        <v>261</v>
      </c>
    </row>
    <row r="612" spans="1:10" ht="15" x14ac:dyDescent="0.25">
      <c r="A612" s="124">
        <v>21914297</v>
      </c>
      <c r="B612" s="182">
        <f t="shared" si="27"/>
        <v>5.5</v>
      </c>
      <c r="F612" t="str">
        <f t="shared" si="28"/>
        <v>OK</v>
      </c>
      <c r="G612">
        <f t="shared" si="29"/>
        <v>21917107</v>
      </c>
      <c r="H612" s="278">
        <v>21917107</v>
      </c>
      <c r="I612">
        <v>7.5</v>
      </c>
      <c r="J612" s="278">
        <v>326</v>
      </c>
    </row>
    <row r="613" spans="1:10" ht="15" x14ac:dyDescent="0.25">
      <c r="A613" s="134">
        <v>21914334</v>
      </c>
      <c r="B613" s="182">
        <f t="shared" si="27"/>
        <v>3.5</v>
      </c>
      <c r="F613" t="str">
        <f t="shared" si="28"/>
        <v>OK</v>
      </c>
      <c r="G613">
        <f t="shared" si="29"/>
        <v>21917714</v>
      </c>
      <c r="H613" s="277">
        <v>21917714</v>
      </c>
      <c r="I613">
        <v>5</v>
      </c>
      <c r="J613" s="278">
        <v>52</v>
      </c>
    </row>
    <row r="614" spans="1:10" ht="15" x14ac:dyDescent="0.25">
      <c r="A614" s="112">
        <v>21914415</v>
      </c>
      <c r="B614" s="182">
        <f t="shared" si="27"/>
        <v>5</v>
      </c>
      <c r="F614" t="str">
        <f t="shared" si="28"/>
        <v>OK</v>
      </c>
      <c r="G614">
        <f t="shared" si="29"/>
        <v>21917877</v>
      </c>
      <c r="H614" s="278">
        <v>21917877</v>
      </c>
      <c r="I614">
        <v>6</v>
      </c>
      <c r="J614" s="278">
        <v>110</v>
      </c>
    </row>
    <row r="615" spans="1:10" ht="15" x14ac:dyDescent="0.25">
      <c r="A615" s="132">
        <v>21914750</v>
      </c>
      <c r="B615" s="182" t="e">
        <f t="shared" si="27"/>
        <v>#N/A</v>
      </c>
      <c r="F615" t="str">
        <f t="shared" si="28"/>
        <v>OK</v>
      </c>
      <c r="G615">
        <f t="shared" si="29"/>
        <v>21918194</v>
      </c>
      <c r="H615" s="278">
        <v>21918194</v>
      </c>
      <c r="I615">
        <v>5</v>
      </c>
      <c r="J615" s="278">
        <v>247</v>
      </c>
    </row>
    <row r="616" spans="1:10" ht="15" x14ac:dyDescent="0.25">
      <c r="A616" s="127">
        <v>21914897</v>
      </c>
      <c r="B616" s="182">
        <f t="shared" si="27"/>
        <v>3.5</v>
      </c>
      <c r="F616" t="str">
        <f t="shared" si="28"/>
        <v>OK</v>
      </c>
      <c r="G616">
        <f t="shared" si="29"/>
        <v>21918384</v>
      </c>
      <c r="H616" s="278">
        <v>21918384</v>
      </c>
      <c r="I616">
        <v>6.5</v>
      </c>
      <c r="J616" s="278">
        <v>457</v>
      </c>
    </row>
    <row r="617" spans="1:10" ht="15" x14ac:dyDescent="0.25">
      <c r="A617" s="124">
        <v>21914899</v>
      </c>
      <c r="B617" s="182" t="e">
        <f t="shared" si="27"/>
        <v>#N/A</v>
      </c>
      <c r="F617" t="str">
        <f t="shared" si="28"/>
        <v>OK</v>
      </c>
      <c r="G617">
        <f t="shared" si="29"/>
        <v>21918978</v>
      </c>
      <c r="H617" s="278">
        <v>21918978</v>
      </c>
      <c r="I617">
        <v>9</v>
      </c>
      <c r="J617" s="278">
        <v>506</v>
      </c>
    </row>
    <row r="618" spans="1:10" ht="15" x14ac:dyDescent="0.25">
      <c r="A618" s="132">
        <v>21914901</v>
      </c>
      <c r="B618" s="182" t="e">
        <f t="shared" si="27"/>
        <v>#N/A</v>
      </c>
      <c r="F618" t="str">
        <f t="shared" si="28"/>
        <v>OK</v>
      </c>
      <c r="G618">
        <f t="shared" si="29"/>
        <v>21918992</v>
      </c>
      <c r="H618" s="278">
        <v>21918992</v>
      </c>
      <c r="I618">
        <v>10</v>
      </c>
      <c r="J618" s="278">
        <v>549</v>
      </c>
    </row>
    <row r="619" spans="1:10" ht="15" x14ac:dyDescent="0.25">
      <c r="A619" s="134">
        <v>21915211</v>
      </c>
      <c r="B619" s="182">
        <f t="shared" si="27"/>
        <v>3.5</v>
      </c>
      <c r="F619" t="str">
        <f t="shared" si="28"/>
        <v>OK</v>
      </c>
      <c r="G619">
        <f t="shared" si="29"/>
        <v>21919706</v>
      </c>
      <c r="H619" s="278">
        <v>21919706</v>
      </c>
      <c r="I619">
        <v>5.5</v>
      </c>
      <c r="J619" s="278">
        <v>39</v>
      </c>
    </row>
    <row r="620" spans="1:10" ht="15" x14ac:dyDescent="0.25">
      <c r="A620" s="124">
        <v>21915275</v>
      </c>
      <c r="B620" s="182">
        <f t="shared" si="27"/>
        <v>4</v>
      </c>
      <c r="F620" t="str">
        <f t="shared" si="28"/>
        <v>OK</v>
      </c>
      <c r="G620">
        <f t="shared" si="29"/>
        <v>21919915</v>
      </c>
      <c r="H620" s="278">
        <v>21919915</v>
      </c>
      <c r="I620">
        <v>3</v>
      </c>
      <c r="J620" s="278">
        <v>40</v>
      </c>
    </row>
    <row r="621" spans="1:10" ht="15" x14ac:dyDescent="0.25">
      <c r="A621" s="118">
        <v>21915523</v>
      </c>
      <c r="B621" s="182">
        <f t="shared" si="27"/>
        <v>4.5</v>
      </c>
      <c r="F621" t="str">
        <f t="shared" si="28"/>
        <v>OK</v>
      </c>
      <c r="G621">
        <f t="shared" si="29"/>
        <v>21908766</v>
      </c>
      <c r="H621" s="278">
        <v>21908766</v>
      </c>
      <c r="I621">
        <v>4</v>
      </c>
      <c r="J621" s="278">
        <v>28</v>
      </c>
    </row>
    <row r="622" spans="1:10" ht="15" x14ac:dyDescent="0.25">
      <c r="A622" s="137">
        <v>21915551</v>
      </c>
      <c r="B622" s="182" t="e">
        <f t="shared" si="27"/>
        <v>#N/A</v>
      </c>
      <c r="F622" t="str">
        <f t="shared" si="28"/>
        <v>OK</v>
      </c>
      <c r="G622">
        <f t="shared" si="29"/>
        <v>21902072</v>
      </c>
      <c r="H622" s="277">
        <v>21902072</v>
      </c>
      <c r="I622">
        <v>5.5</v>
      </c>
      <c r="J622" s="278">
        <v>459</v>
      </c>
    </row>
    <row r="623" spans="1:10" ht="15" x14ac:dyDescent="0.25">
      <c r="A623" s="137">
        <v>21915770</v>
      </c>
      <c r="B623" s="182">
        <f t="shared" si="27"/>
        <v>6</v>
      </c>
      <c r="F623" t="str">
        <f t="shared" si="28"/>
        <v>OK</v>
      </c>
      <c r="G623">
        <f t="shared" si="29"/>
        <v>21906342</v>
      </c>
      <c r="H623" s="277">
        <v>21906342</v>
      </c>
      <c r="I623">
        <v>5.5</v>
      </c>
      <c r="J623" s="278">
        <v>264</v>
      </c>
    </row>
    <row r="624" spans="1:10" ht="15" x14ac:dyDescent="0.25">
      <c r="A624" s="132">
        <v>21915786</v>
      </c>
      <c r="B624" s="182">
        <f t="shared" si="27"/>
        <v>4</v>
      </c>
      <c r="F624" t="str">
        <f t="shared" si="28"/>
        <v>OK</v>
      </c>
      <c r="G624">
        <f t="shared" si="29"/>
        <v>21905266</v>
      </c>
      <c r="H624" s="277">
        <v>21905266</v>
      </c>
      <c r="I624">
        <v>4</v>
      </c>
      <c r="J624" s="308" t="s">
        <v>1146</v>
      </c>
    </row>
    <row r="625" spans="1:10" ht="15" x14ac:dyDescent="0.25">
      <c r="A625" s="112">
        <v>21915828</v>
      </c>
      <c r="B625" s="182">
        <f t="shared" si="27"/>
        <v>5</v>
      </c>
      <c r="F625" t="str">
        <f t="shared" si="28"/>
        <v>OK</v>
      </c>
      <c r="G625">
        <f t="shared" si="29"/>
        <v>21902203</v>
      </c>
      <c r="H625" s="277">
        <v>21902203</v>
      </c>
      <c r="I625">
        <v>12</v>
      </c>
      <c r="J625" s="308" t="s">
        <v>1146</v>
      </c>
    </row>
    <row r="626" spans="1:10" x14ac:dyDescent="0.2">
      <c r="A626" s="134">
        <v>21915901</v>
      </c>
      <c r="B626" s="182">
        <f t="shared" si="27"/>
        <v>5</v>
      </c>
    </row>
    <row r="627" spans="1:10" x14ac:dyDescent="0.2">
      <c r="A627" s="121">
        <v>21916023</v>
      </c>
      <c r="B627" s="182">
        <f t="shared" si="27"/>
        <v>3</v>
      </c>
    </row>
    <row r="628" spans="1:10" x14ac:dyDescent="0.2">
      <c r="A628" s="127">
        <v>21916114</v>
      </c>
      <c r="B628" s="182">
        <f t="shared" si="27"/>
        <v>4</v>
      </c>
    </row>
    <row r="629" spans="1:10" x14ac:dyDescent="0.2">
      <c r="A629" s="137">
        <v>21916286</v>
      </c>
      <c r="B629" s="182" t="e">
        <f t="shared" si="27"/>
        <v>#N/A</v>
      </c>
    </row>
    <row r="630" spans="1:10" x14ac:dyDescent="0.2">
      <c r="A630" s="118">
        <v>21916423</v>
      </c>
      <c r="B630" s="182">
        <f t="shared" si="27"/>
        <v>4</v>
      </c>
    </row>
    <row r="631" spans="1:10" x14ac:dyDescent="0.2">
      <c r="A631" s="124">
        <v>21916446</v>
      </c>
      <c r="B631" s="182">
        <f t="shared" si="27"/>
        <v>4.5</v>
      </c>
    </row>
    <row r="632" spans="1:10" x14ac:dyDescent="0.2">
      <c r="A632" s="112">
        <v>21916495</v>
      </c>
      <c r="B632" s="182">
        <f t="shared" si="27"/>
        <v>7</v>
      </c>
    </row>
    <row r="633" spans="1:10" x14ac:dyDescent="0.2">
      <c r="A633" s="124">
        <v>21916586</v>
      </c>
      <c r="B633" s="182">
        <f t="shared" si="27"/>
        <v>11.5</v>
      </c>
    </row>
    <row r="634" spans="1:10" x14ac:dyDescent="0.2">
      <c r="A634" s="124">
        <v>21916611</v>
      </c>
      <c r="B634" s="182">
        <f t="shared" si="27"/>
        <v>5.5</v>
      </c>
    </row>
    <row r="635" spans="1:10" x14ac:dyDescent="0.2">
      <c r="A635" s="124">
        <v>21916613</v>
      </c>
      <c r="B635" s="182">
        <f t="shared" si="27"/>
        <v>6</v>
      </c>
    </row>
    <row r="636" spans="1:10" x14ac:dyDescent="0.2">
      <c r="A636" s="112">
        <v>21916617</v>
      </c>
      <c r="B636" s="182">
        <f t="shared" si="27"/>
        <v>8</v>
      </c>
    </row>
    <row r="637" spans="1:10" x14ac:dyDescent="0.2">
      <c r="A637" s="137">
        <v>21916700</v>
      </c>
      <c r="B637" s="182">
        <f t="shared" si="27"/>
        <v>3</v>
      </c>
    </row>
    <row r="638" spans="1:10" x14ac:dyDescent="0.2">
      <c r="A638" s="134">
        <v>21916812</v>
      </c>
      <c r="B638" s="182">
        <f t="shared" si="27"/>
        <v>7</v>
      </c>
    </row>
    <row r="639" spans="1:10" x14ac:dyDescent="0.2">
      <c r="A639" s="118">
        <v>21916895</v>
      </c>
      <c r="B639" s="182">
        <f t="shared" si="27"/>
        <v>8.5</v>
      </c>
    </row>
    <row r="640" spans="1:10" x14ac:dyDescent="0.2">
      <c r="A640" s="112">
        <v>21917107</v>
      </c>
      <c r="B640" s="182">
        <f t="shared" si="27"/>
        <v>7.5</v>
      </c>
    </row>
    <row r="641" spans="1:2" x14ac:dyDescent="0.2">
      <c r="A641" s="132">
        <v>21917644</v>
      </c>
      <c r="B641" s="182" t="e">
        <f t="shared" si="27"/>
        <v>#N/A</v>
      </c>
    </row>
    <row r="642" spans="1:2" x14ac:dyDescent="0.2">
      <c r="A642" s="137">
        <v>21917714</v>
      </c>
      <c r="B642" s="182">
        <f t="shared" si="27"/>
        <v>5</v>
      </c>
    </row>
    <row r="643" spans="1:2" x14ac:dyDescent="0.2">
      <c r="A643" s="140">
        <v>21917877</v>
      </c>
      <c r="B643" s="182">
        <f t="shared" ref="B643:B650" si="30">VLOOKUP(A643,$H$2:$J$625,2,FALSE)</f>
        <v>6</v>
      </c>
    </row>
    <row r="644" spans="1:2" x14ac:dyDescent="0.2">
      <c r="A644" s="112">
        <v>21918194</v>
      </c>
      <c r="B644" s="182">
        <f t="shared" si="30"/>
        <v>5</v>
      </c>
    </row>
    <row r="645" spans="1:2" x14ac:dyDescent="0.2">
      <c r="A645" s="127">
        <v>21918384</v>
      </c>
      <c r="B645" s="182">
        <f t="shared" si="30"/>
        <v>6.5</v>
      </c>
    </row>
    <row r="646" spans="1:2" x14ac:dyDescent="0.2">
      <c r="A646" s="134">
        <v>21918978</v>
      </c>
      <c r="B646" s="182">
        <f t="shared" si="30"/>
        <v>9</v>
      </c>
    </row>
    <row r="647" spans="1:2" x14ac:dyDescent="0.2">
      <c r="A647" s="134">
        <v>21918992</v>
      </c>
      <c r="B647" s="182">
        <f t="shared" si="30"/>
        <v>10</v>
      </c>
    </row>
    <row r="648" spans="1:2" x14ac:dyDescent="0.2">
      <c r="A648" s="132">
        <v>21919706</v>
      </c>
      <c r="B648" s="182">
        <f t="shared" si="30"/>
        <v>5.5</v>
      </c>
    </row>
    <row r="649" spans="1:2" x14ac:dyDescent="0.2">
      <c r="A649" s="140">
        <v>21919915</v>
      </c>
      <c r="B649" s="182">
        <f t="shared" si="30"/>
        <v>3</v>
      </c>
    </row>
    <row r="650" spans="1:2" x14ac:dyDescent="0.2">
      <c r="A650" s="112">
        <v>21920216</v>
      </c>
      <c r="B650" s="182" t="e">
        <f t="shared" si="30"/>
        <v>#N/A</v>
      </c>
    </row>
  </sheetData>
  <autoFilter ref="A1:J1">
    <sortState ref="A2:J650">
      <sortCondition ref="A1"/>
    </sortState>
  </autoFilter>
  <sortState ref="G1:I597">
    <sortCondition ref="H1:H59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B1:O77"/>
  <sheetViews>
    <sheetView workbookViewId="0">
      <selection activeCell="J64" sqref="J64"/>
    </sheetView>
  </sheetViews>
  <sheetFormatPr baseColWidth="10" defaultColWidth="10.85546875" defaultRowHeight="12.75" x14ac:dyDescent="0.2"/>
  <cols>
    <col min="1" max="1" width="10.85546875" style="149"/>
    <col min="2" max="2" width="27.28515625" style="149" customWidth="1"/>
    <col min="3" max="3" width="10.85546875" style="149"/>
    <col min="4" max="5" width="4.5703125" style="149" customWidth="1"/>
    <col min="6" max="6" width="27.28515625" style="149" customWidth="1"/>
    <col min="7" max="7" width="10.85546875" style="149"/>
    <col min="8" max="9" width="4.5703125" style="149" customWidth="1"/>
    <col min="10" max="10" width="27.28515625" style="149" customWidth="1"/>
    <col min="11" max="11" width="10.85546875" style="149"/>
    <col min="12" max="13" width="4.5703125" style="149" customWidth="1"/>
    <col min="14" max="14" width="27.28515625" style="149" customWidth="1"/>
    <col min="15" max="16384" width="10.85546875" style="149"/>
  </cols>
  <sheetData>
    <row r="1" spans="2:15" ht="13.5" thickBot="1" x14ac:dyDescent="0.25"/>
    <row r="2" spans="2:15" ht="13.5" thickBot="1" x14ac:dyDescent="0.25">
      <c r="B2" s="581" t="s">
        <v>337</v>
      </c>
      <c r="C2" s="582"/>
      <c r="D2" s="582"/>
      <c r="E2" s="582"/>
      <c r="F2" s="582"/>
      <c r="G2" s="583"/>
    </row>
    <row r="3" spans="2:15" ht="13.5" thickBot="1" x14ac:dyDescent="0.25">
      <c r="B3" s="150" t="s">
        <v>354</v>
      </c>
      <c r="C3" s="151" t="s">
        <v>331</v>
      </c>
      <c r="D3" s="152"/>
      <c r="E3" s="152"/>
      <c r="F3" s="153" t="s">
        <v>14</v>
      </c>
      <c r="G3" s="153" t="s">
        <v>331</v>
      </c>
    </row>
    <row r="4" spans="2:15" x14ac:dyDescent="0.2">
      <c r="B4" s="154"/>
      <c r="C4" s="155"/>
      <c r="D4" s="152"/>
      <c r="E4" s="152"/>
      <c r="F4" s="154"/>
      <c r="G4" s="155"/>
    </row>
    <row r="5" spans="2:15" x14ac:dyDescent="0.2">
      <c r="B5" s="156"/>
      <c r="C5" s="157"/>
      <c r="D5" s="152"/>
      <c r="E5" s="152"/>
      <c r="F5" s="156"/>
      <c r="G5" s="157"/>
    </row>
    <row r="6" spans="2:15" ht="13.5" thickBot="1" x14ac:dyDescent="0.25">
      <c r="B6" s="158"/>
      <c r="C6" s="159"/>
      <c r="D6" s="152"/>
      <c r="E6" s="152"/>
      <c r="F6" s="160"/>
      <c r="G6" s="159"/>
    </row>
    <row r="8" spans="2:15" ht="13.5" thickBot="1" x14ac:dyDescent="0.25"/>
    <row r="9" spans="2:15" ht="13.5" thickBot="1" x14ac:dyDescent="0.25">
      <c r="B9" s="581" t="s">
        <v>355</v>
      </c>
      <c r="C9" s="582"/>
      <c r="D9" s="582"/>
      <c r="E9" s="582"/>
      <c r="F9" s="582"/>
      <c r="G9" s="583"/>
      <c r="J9" s="581" t="s">
        <v>356</v>
      </c>
      <c r="K9" s="582"/>
      <c r="L9" s="582"/>
      <c r="M9" s="582"/>
      <c r="N9" s="582"/>
      <c r="O9" s="583"/>
    </row>
    <row r="10" spans="2:15" ht="13.5" thickBot="1" x14ac:dyDescent="0.25">
      <c r="B10" s="150" t="s">
        <v>354</v>
      </c>
      <c r="C10" s="151" t="s">
        <v>331</v>
      </c>
      <c r="D10" s="152"/>
      <c r="E10" s="152"/>
      <c r="F10" s="153" t="s">
        <v>14</v>
      </c>
      <c r="G10" s="153" t="s">
        <v>331</v>
      </c>
      <c r="J10" s="150" t="s">
        <v>354</v>
      </c>
      <c r="K10" s="151" t="s">
        <v>331</v>
      </c>
      <c r="L10" s="152"/>
      <c r="M10" s="152"/>
      <c r="N10" s="153" t="s">
        <v>14</v>
      </c>
      <c r="O10" s="153" t="s">
        <v>331</v>
      </c>
    </row>
    <row r="11" spans="2:15" x14ac:dyDescent="0.2">
      <c r="B11" s="154" t="s">
        <v>1056</v>
      </c>
      <c r="C11" s="155">
        <v>16.05</v>
      </c>
      <c r="D11" s="152"/>
      <c r="F11" s="154" t="s">
        <v>1038</v>
      </c>
      <c r="G11" s="155">
        <v>14.85</v>
      </c>
      <c r="J11" s="154"/>
      <c r="K11" s="155"/>
      <c r="L11" s="152"/>
      <c r="M11" s="152"/>
      <c r="N11" s="154"/>
      <c r="O11" s="155"/>
    </row>
    <row r="12" spans="2:15" x14ac:dyDescent="0.2">
      <c r="B12" s="161" t="s">
        <v>1045</v>
      </c>
      <c r="C12" s="157">
        <v>15.7</v>
      </c>
      <c r="D12" s="152"/>
      <c r="F12" s="161" t="s">
        <v>1133</v>
      </c>
      <c r="G12" s="157">
        <v>14.5</v>
      </c>
      <c r="J12" s="156"/>
      <c r="K12" s="157"/>
      <c r="L12" s="152"/>
      <c r="M12" s="152"/>
      <c r="N12" s="156"/>
      <c r="O12" s="157"/>
    </row>
    <row r="13" spans="2:15" ht="13.5" thickBot="1" x14ac:dyDescent="0.25">
      <c r="B13" s="158" t="s">
        <v>1132</v>
      </c>
      <c r="C13" s="159">
        <v>14.9</v>
      </c>
      <c r="D13" s="152"/>
      <c r="F13" s="158" t="s">
        <v>1032</v>
      </c>
      <c r="G13" s="159">
        <v>14.15</v>
      </c>
      <c r="J13" s="160"/>
      <c r="K13" s="159"/>
      <c r="L13" s="152"/>
      <c r="M13" s="152"/>
      <c r="N13" s="160"/>
      <c r="O13" s="159"/>
    </row>
    <row r="15" spans="2:15" ht="13.5" thickBot="1" x14ac:dyDescent="0.25"/>
    <row r="16" spans="2:15" ht="13.5" thickBot="1" x14ac:dyDescent="0.25">
      <c r="B16" s="581" t="s">
        <v>16</v>
      </c>
      <c r="C16" s="582"/>
      <c r="D16" s="582"/>
      <c r="E16" s="582"/>
      <c r="F16" s="582"/>
      <c r="G16" s="583"/>
      <c r="J16" s="581" t="s">
        <v>351</v>
      </c>
      <c r="K16" s="582"/>
      <c r="L16" s="582"/>
      <c r="M16" s="582"/>
      <c r="N16" s="582"/>
      <c r="O16" s="583"/>
    </row>
    <row r="17" spans="2:15" ht="13.5" thickBot="1" x14ac:dyDescent="0.25">
      <c r="B17" s="164" t="s">
        <v>354</v>
      </c>
      <c r="C17" s="168" t="s">
        <v>331</v>
      </c>
      <c r="D17" s="152"/>
      <c r="E17" s="152"/>
      <c r="F17" s="169" t="s">
        <v>14</v>
      </c>
      <c r="G17" s="169" t="s">
        <v>331</v>
      </c>
      <c r="J17" s="150" t="s">
        <v>354</v>
      </c>
      <c r="K17" s="151" t="s">
        <v>331</v>
      </c>
      <c r="L17" s="152"/>
      <c r="M17" s="152"/>
      <c r="N17" s="153" t="s">
        <v>14</v>
      </c>
      <c r="O17" s="153" t="s">
        <v>331</v>
      </c>
    </row>
    <row r="18" spans="2:15" x14ac:dyDescent="0.2">
      <c r="B18" s="154" t="s">
        <v>344</v>
      </c>
      <c r="C18" s="155" t="s">
        <v>334</v>
      </c>
      <c r="D18" s="152"/>
      <c r="E18" s="152"/>
      <c r="F18" s="154" t="s">
        <v>1124</v>
      </c>
      <c r="G18" s="155" t="s">
        <v>335</v>
      </c>
      <c r="J18" s="154" t="s">
        <v>1035</v>
      </c>
      <c r="K18" s="155" t="s">
        <v>1106</v>
      </c>
      <c r="L18" s="152"/>
      <c r="N18" s="154" t="s">
        <v>1038</v>
      </c>
      <c r="O18" s="155" t="s">
        <v>1108</v>
      </c>
    </row>
    <row r="19" spans="2:15" x14ac:dyDescent="0.2">
      <c r="B19" s="175" t="s">
        <v>1027</v>
      </c>
      <c r="C19" s="176" t="s">
        <v>334</v>
      </c>
      <c r="D19" s="152"/>
      <c r="F19" s="161" t="s">
        <v>1030</v>
      </c>
      <c r="G19" s="157" t="s">
        <v>336</v>
      </c>
      <c r="J19" s="161" t="s">
        <v>1036</v>
      </c>
      <c r="K19" s="157" t="s">
        <v>1107</v>
      </c>
      <c r="L19" s="152"/>
      <c r="N19" s="161" t="s">
        <v>1039</v>
      </c>
      <c r="O19" s="157" t="s">
        <v>1108</v>
      </c>
    </row>
    <row r="20" spans="2:15" ht="13.5" thickBot="1" x14ac:dyDescent="0.25">
      <c r="B20" s="175" t="s">
        <v>1028</v>
      </c>
      <c r="C20" s="176" t="s">
        <v>334</v>
      </c>
      <c r="D20" s="152"/>
      <c r="F20" s="161" t="s">
        <v>1031</v>
      </c>
      <c r="G20" s="157" t="s">
        <v>336</v>
      </c>
      <c r="J20" s="158" t="s">
        <v>1037</v>
      </c>
      <c r="K20" s="159" t="s">
        <v>342</v>
      </c>
      <c r="L20" s="152"/>
      <c r="N20" s="158" t="s">
        <v>1040</v>
      </c>
      <c r="O20" s="159" t="s">
        <v>343</v>
      </c>
    </row>
    <row r="21" spans="2:15" ht="13.5" thickBot="1" x14ac:dyDescent="0.25">
      <c r="B21" s="177" t="s">
        <v>1029</v>
      </c>
      <c r="C21" s="178" t="s">
        <v>334</v>
      </c>
      <c r="D21" s="152"/>
      <c r="F21" s="161" t="s">
        <v>1032</v>
      </c>
      <c r="G21" s="157" t="s">
        <v>336</v>
      </c>
    </row>
    <row r="22" spans="2:15" x14ac:dyDescent="0.2">
      <c r="F22" s="161" t="s">
        <v>1033</v>
      </c>
      <c r="G22" s="157" t="s">
        <v>336</v>
      </c>
    </row>
    <row r="23" spans="2:15" ht="13.5" thickBot="1" x14ac:dyDescent="0.25">
      <c r="F23" s="173" t="s">
        <v>1034</v>
      </c>
      <c r="G23" s="174" t="s">
        <v>336</v>
      </c>
    </row>
    <row r="24" spans="2:15" ht="13.5" thickBot="1" x14ac:dyDescent="0.25"/>
    <row r="25" spans="2:15" ht="13.5" thickBot="1" x14ac:dyDescent="0.25">
      <c r="B25" s="581" t="s">
        <v>350</v>
      </c>
      <c r="C25" s="582"/>
      <c r="D25" s="582"/>
      <c r="E25" s="582"/>
      <c r="F25" s="582"/>
      <c r="G25" s="583"/>
      <c r="J25" s="581" t="s">
        <v>352</v>
      </c>
      <c r="K25" s="582"/>
      <c r="L25" s="582"/>
      <c r="M25" s="582"/>
      <c r="N25" s="582"/>
      <c r="O25" s="583"/>
    </row>
    <row r="26" spans="2:15" ht="13.5" thickBot="1" x14ac:dyDescent="0.25">
      <c r="B26" s="150" t="s">
        <v>354</v>
      </c>
      <c r="C26" s="151" t="s">
        <v>331</v>
      </c>
      <c r="D26" s="152"/>
      <c r="E26" s="152"/>
      <c r="F26" s="153" t="s">
        <v>14</v>
      </c>
      <c r="G26" s="153" t="s">
        <v>331</v>
      </c>
      <c r="J26" s="150" t="s">
        <v>354</v>
      </c>
      <c r="K26" s="151" t="s">
        <v>331</v>
      </c>
      <c r="L26" s="152"/>
      <c r="M26" s="152"/>
      <c r="N26" s="153" t="s">
        <v>14</v>
      </c>
      <c r="O26" s="153" t="s">
        <v>331</v>
      </c>
    </row>
    <row r="27" spans="2:15" x14ac:dyDescent="0.2">
      <c r="B27" s="154" t="s">
        <v>1134</v>
      </c>
      <c r="C27" s="155" t="s">
        <v>1137</v>
      </c>
      <c r="D27" s="152"/>
      <c r="F27" s="154" t="s">
        <v>1039</v>
      </c>
      <c r="G27" s="155" t="s">
        <v>1140</v>
      </c>
      <c r="J27" s="154" t="s">
        <v>1035</v>
      </c>
      <c r="K27" s="170">
        <v>1.5064935064935066</v>
      </c>
      <c r="L27" s="152"/>
      <c r="N27" s="154" t="s">
        <v>1038</v>
      </c>
      <c r="O27" s="170">
        <v>1.1111111111111112</v>
      </c>
    </row>
    <row r="28" spans="2:15" x14ac:dyDescent="0.2">
      <c r="B28" s="161" t="s">
        <v>1135</v>
      </c>
      <c r="C28" s="157" t="s">
        <v>349</v>
      </c>
      <c r="D28" s="152"/>
      <c r="F28" s="161" t="s">
        <v>1099</v>
      </c>
      <c r="G28" s="157" t="s">
        <v>1141</v>
      </c>
      <c r="J28" s="161" t="s">
        <v>1041</v>
      </c>
      <c r="K28" s="171">
        <v>1.4754098360655739</v>
      </c>
      <c r="L28" s="152"/>
      <c r="N28" s="161" t="s">
        <v>1043</v>
      </c>
      <c r="O28" s="171">
        <v>0.94230769230769229</v>
      </c>
    </row>
    <row r="29" spans="2:15" ht="13.5" thickBot="1" x14ac:dyDescent="0.25">
      <c r="B29" s="180" t="s">
        <v>1084</v>
      </c>
      <c r="C29" s="174" t="s">
        <v>349</v>
      </c>
      <c r="D29" s="152"/>
      <c r="F29" s="158" t="s">
        <v>1058</v>
      </c>
      <c r="G29" s="159" t="s">
        <v>348</v>
      </c>
      <c r="J29" s="158" t="s">
        <v>1042</v>
      </c>
      <c r="K29" s="172">
        <v>1.4383561643835616</v>
      </c>
      <c r="L29" s="152"/>
      <c r="N29" s="158" t="s">
        <v>1044</v>
      </c>
      <c r="O29" s="172">
        <v>0.91428571428571426</v>
      </c>
    </row>
    <row r="30" spans="2:15" ht="13.5" thickBot="1" x14ac:dyDescent="0.25">
      <c r="B30" s="162"/>
      <c r="C30" s="162"/>
      <c r="D30" s="162"/>
      <c r="E30" s="162"/>
      <c r="F30" s="162"/>
      <c r="G30" s="162"/>
    </row>
    <row r="31" spans="2:15" ht="13.5" thickBot="1" x14ac:dyDescent="0.25">
      <c r="B31" s="581" t="s">
        <v>347</v>
      </c>
      <c r="C31" s="582"/>
      <c r="D31" s="582"/>
      <c r="E31" s="582"/>
      <c r="F31" s="582"/>
      <c r="G31" s="583"/>
      <c r="J31" s="581" t="s">
        <v>333</v>
      </c>
      <c r="K31" s="582"/>
      <c r="L31" s="582"/>
      <c r="M31" s="582"/>
      <c r="N31" s="582"/>
      <c r="O31" s="583"/>
    </row>
    <row r="32" spans="2:15" ht="13.5" thickBot="1" x14ac:dyDescent="0.25">
      <c r="B32" s="150" t="s">
        <v>354</v>
      </c>
      <c r="C32" s="151" t="s">
        <v>331</v>
      </c>
      <c r="D32" s="152"/>
      <c r="E32" s="152"/>
      <c r="F32" s="153" t="s">
        <v>14</v>
      </c>
      <c r="G32" s="153" t="s">
        <v>331</v>
      </c>
      <c r="J32" s="150" t="s">
        <v>354</v>
      </c>
      <c r="K32" s="151" t="s">
        <v>331</v>
      </c>
      <c r="L32" s="152"/>
      <c r="M32" s="152"/>
      <c r="N32" s="153" t="s">
        <v>14</v>
      </c>
      <c r="O32" s="153" t="s">
        <v>331</v>
      </c>
    </row>
    <row r="33" spans="2:15" x14ac:dyDescent="0.2">
      <c r="B33" s="154" t="s">
        <v>1084</v>
      </c>
      <c r="C33" s="155" t="s">
        <v>346</v>
      </c>
      <c r="D33" s="152"/>
      <c r="F33" s="154" t="s">
        <v>1133</v>
      </c>
      <c r="G33" s="155" t="s">
        <v>1142</v>
      </c>
      <c r="J33" s="154" t="s">
        <v>1045</v>
      </c>
      <c r="K33" s="155" t="s">
        <v>1109</v>
      </c>
      <c r="L33" s="152"/>
      <c r="N33" s="154" t="s">
        <v>1038</v>
      </c>
      <c r="O33" s="155" t="s">
        <v>1112</v>
      </c>
    </row>
    <row r="34" spans="2:15" x14ac:dyDescent="0.2">
      <c r="B34" s="161" t="s">
        <v>1045</v>
      </c>
      <c r="C34" s="157" t="s">
        <v>1138</v>
      </c>
      <c r="D34" s="152"/>
      <c r="F34" s="161" t="s">
        <v>1038</v>
      </c>
      <c r="G34" s="157" t="s">
        <v>345</v>
      </c>
      <c r="J34" s="161" t="s">
        <v>1046</v>
      </c>
      <c r="K34" s="157" t="s">
        <v>1110</v>
      </c>
      <c r="L34" s="152"/>
      <c r="N34" s="161" t="s">
        <v>1039</v>
      </c>
      <c r="O34" s="157" t="s">
        <v>1113</v>
      </c>
    </row>
    <row r="35" spans="2:15" ht="13.5" thickBot="1" x14ac:dyDescent="0.25">
      <c r="B35" s="158" t="s">
        <v>1136</v>
      </c>
      <c r="C35" s="159" t="s">
        <v>1139</v>
      </c>
      <c r="D35" s="152"/>
      <c r="F35" s="158" t="s">
        <v>1039</v>
      </c>
      <c r="G35" s="159" t="s">
        <v>1143</v>
      </c>
      <c r="J35" s="158" t="s">
        <v>1047</v>
      </c>
      <c r="K35" s="159" t="s">
        <v>1111</v>
      </c>
      <c r="L35" s="152"/>
      <c r="N35" s="158" t="s">
        <v>1048</v>
      </c>
      <c r="O35" s="159" t="s">
        <v>1114</v>
      </c>
    </row>
    <row r="37" spans="2:15" ht="13.5" thickBot="1" x14ac:dyDescent="0.25"/>
    <row r="38" spans="2:15" ht="13.5" thickBot="1" x14ac:dyDescent="0.25">
      <c r="B38" s="581" t="s">
        <v>19</v>
      </c>
      <c r="C38" s="582"/>
      <c r="D38" s="582"/>
      <c r="E38" s="582"/>
      <c r="F38" s="582"/>
      <c r="G38" s="583"/>
      <c r="J38" s="581" t="s">
        <v>25</v>
      </c>
      <c r="K38" s="582"/>
      <c r="L38" s="582"/>
      <c r="M38" s="582"/>
      <c r="N38" s="582"/>
      <c r="O38" s="583"/>
    </row>
    <row r="39" spans="2:15" ht="13.5" thickBot="1" x14ac:dyDescent="0.25">
      <c r="B39" s="150" t="s">
        <v>354</v>
      </c>
      <c r="C39" s="151" t="s">
        <v>331</v>
      </c>
      <c r="D39" s="152"/>
      <c r="E39" s="152"/>
      <c r="F39" s="153" t="s">
        <v>14</v>
      </c>
      <c r="G39" s="153" t="s">
        <v>331</v>
      </c>
      <c r="J39" s="150" t="s">
        <v>354</v>
      </c>
      <c r="K39" s="151" t="s">
        <v>331</v>
      </c>
      <c r="L39" s="152"/>
      <c r="M39" s="152"/>
      <c r="N39" s="153" t="s">
        <v>14</v>
      </c>
      <c r="O39" s="153" t="s">
        <v>331</v>
      </c>
    </row>
    <row r="40" spans="2:15" x14ac:dyDescent="0.2">
      <c r="B40" s="154" t="s">
        <v>1055</v>
      </c>
      <c r="C40" s="155" t="s">
        <v>1129</v>
      </c>
      <c r="D40" s="152"/>
      <c r="F40" s="154" t="s">
        <v>1125</v>
      </c>
      <c r="G40" s="155" t="s">
        <v>1126</v>
      </c>
      <c r="J40" s="154" t="s">
        <v>1049</v>
      </c>
      <c r="K40" s="155" t="s">
        <v>1115</v>
      </c>
      <c r="L40" s="152"/>
      <c r="N40" s="154" t="s">
        <v>1052</v>
      </c>
      <c r="O40" s="155" t="s">
        <v>1118</v>
      </c>
    </row>
    <row r="41" spans="2:15" x14ac:dyDescent="0.2">
      <c r="B41" s="161" t="s">
        <v>1056</v>
      </c>
      <c r="C41" s="157" t="s">
        <v>1130</v>
      </c>
      <c r="D41" s="152"/>
      <c r="F41" s="161" t="s">
        <v>1058</v>
      </c>
      <c r="G41" s="157" t="s">
        <v>1127</v>
      </c>
      <c r="J41" s="161" t="s">
        <v>1050</v>
      </c>
      <c r="K41" s="157" t="s">
        <v>1116</v>
      </c>
      <c r="L41" s="152"/>
      <c r="N41" s="161" t="s">
        <v>1053</v>
      </c>
      <c r="O41" s="157" t="s">
        <v>1119</v>
      </c>
    </row>
    <row r="42" spans="2:15" ht="13.5" thickBot="1" x14ac:dyDescent="0.25">
      <c r="B42" s="158" t="s">
        <v>1057</v>
      </c>
      <c r="C42" s="159" t="s">
        <v>1131</v>
      </c>
      <c r="D42" s="152"/>
      <c r="F42" s="158" t="s">
        <v>1059</v>
      </c>
      <c r="G42" s="159" t="s">
        <v>1128</v>
      </c>
      <c r="J42" s="158" t="s">
        <v>1051</v>
      </c>
      <c r="K42" s="159" t="s">
        <v>1117</v>
      </c>
      <c r="L42" s="152"/>
      <c r="N42" s="158" t="s">
        <v>1054</v>
      </c>
      <c r="O42" s="159" t="s">
        <v>1120</v>
      </c>
    </row>
    <row r="43" spans="2:15" ht="13.5" thickBot="1" x14ac:dyDescent="0.25"/>
    <row r="44" spans="2:15" ht="13.5" thickBot="1" x14ac:dyDescent="0.25">
      <c r="B44" s="581" t="s">
        <v>23</v>
      </c>
      <c r="C44" s="582"/>
      <c r="D44" s="582"/>
      <c r="E44" s="582"/>
      <c r="F44" s="582"/>
      <c r="G44" s="583"/>
    </row>
    <row r="45" spans="2:15" ht="13.5" thickBot="1" x14ac:dyDescent="0.25">
      <c r="B45" s="150" t="s">
        <v>354</v>
      </c>
      <c r="C45" s="151" t="s">
        <v>331</v>
      </c>
      <c r="D45" s="152"/>
      <c r="E45" s="152"/>
      <c r="F45" s="153" t="s">
        <v>14</v>
      </c>
      <c r="G45" s="153" t="s">
        <v>331</v>
      </c>
    </row>
    <row r="46" spans="2:15" x14ac:dyDescent="0.2">
      <c r="B46" s="154" t="s">
        <v>1060</v>
      </c>
      <c r="C46" s="155" t="s">
        <v>1121</v>
      </c>
      <c r="D46" s="152"/>
      <c r="F46" s="154" t="s">
        <v>1063</v>
      </c>
      <c r="G46" s="155" t="s">
        <v>1123</v>
      </c>
    </row>
    <row r="47" spans="2:15" x14ac:dyDescent="0.2">
      <c r="B47" s="161" t="s">
        <v>1061</v>
      </c>
      <c r="C47" s="157" t="s">
        <v>1122</v>
      </c>
      <c r="D47" s="152"/>
      <c r="F47" s="161" t="s">
        <v>1064</v>
      </c>
      <c r="G47" s="157" t="s">
        <v>341</v>
      </c>
    </row>
    <row r="48" spans="2:15" ht="13.5" thickBot="1" x14ac:dyDescent="0.25">
      <c r="B48" s="180" t="s">
        <v>1062</v>
      </c>
      <c r="C48" s="174" t="s">
        <v>1122</v>
      </c>
      <c r="D48" s="152"/>
      <c r="F48" s="158" t="s">
        <v>1065</v>
      </c>
      <c r="G48" s="159" t="s">
        <v>340</v>
      </c>
    </row>
    <row r="49" spans="2:7" ht="13.5" thickBot="1" x14ac:dyDescent="0.25"/>
    <row r="50" spans="2:7" ht="13.5" thickBot="1" x14ac:dyDescent="0.25">
      <c r="B50" s="581" t="s">
        <v>24</v>
      </c>
      <c r="C50" s="582"/>
      <c r="D50" s="582"/>
      <c r="E50" s="582"/>
      <c r="F50" s="582"/>
      <c r="G50" s="583"/>
    </row>
    <row r="51" spans="2:7" ht="13.5" thickBot="1" x14ac:dyDescent="0.25">
      <c r="B51" s="164" t="s">
        <v>354</v>
      </c>
      <c r="C51" s="168" t="s">
        <v>331</v>
      </c>
      <c r="D51" s="152"/>
      <c r="E51" s="152"/>
      <c r="F51" s="169" t="s">
        <v>14</v>
      </c>
      <c r="G51" s="169" t="s">
        <v>331</v>
      </c>
    </row>
    <row r="52" spans="2:7" x14ac:dyDescent="0.2">
      <c r="B52" s="165" t="s">
        <v>1074</v>
      </c>
      <c r="C52" s="165" t="s">
        <v>353</v>
      </c>
      <c r="D52" s="152"/>
      <c r="F52" s="165" t="s">
        <v>1102</v>
      </c>
      <c r="G52" s="165" t="s">
        <v>353</v>
      </c>
    </row>
    <row r="53" spans="2:7" x14ac:dyDescent="0.2">
      <c r="B53" s="166" t="s">
        <v>1067</v>
      </c>
      <c r="C53" s="166" t="s">
        <v>353</v>
      </c>
      <c r="D53" s="152"/>
      <c r="F53" s="166" t="s">
        <v>1095</v>
      </c>
      <c r="G53" s="166" t="s">
        <v>353</v>
      </c>
    </row>
    <row r="54" spans="2:7" x14ac:dyDescent="0.2">
      <c r="B54" s="166" t="s">
        <v>1071</v>
      </c>
      <c r="C54" s="166" t="s">
        <v>353</v>
      </c>
      <c r="D54" s="152"/>
      <c r="F54" s="166" t="s">
        <v>1088</v>
      </c>
      <c r="G54" s="166" t="s">
        <v>353</v>
      </c>
    </row>
    <row r="55" spans="2:7" x14ac:dyDescent="0.2">
      <c r="B55" s="166" t="s">
        <v>1080</v>
      </c>
      <c r="C55" s="166" t="s">
        <v>353</v>
      </c>
      <c r="D55" s="152"/>
      <c r="F55" s="166" t="s">
        <v>1030</v>
      </c>
      <c r="G55" s="166" t="s">
        <v>353</v>
      </c>
    </row>
    <row r="56" spans="2:7" x14ac:dyDescent="0.2">
      <c r="B56" s="166" t="s">
        <v>1076</v>
      </c>
      <c r="C56" s="166" t="s">
        <v>353</v>
      </c>
      <c r="D56" s="152"/>
      <c r="F56" s="166" t="s">
        <v>1044</v>
      </c>
      <c r="G56" s="166" t="s">
        <v>353</v>
      </c>
    </row>
    <row r="57" spans="2:7" x14ac:dyDescent="0.2">
      <c r="B57" s="166" t="s">
        <v>1070</v>
      </c>
      <c r="C57" s="166" t="s">
        <v>353</v>
      </c>
      <c r="D57" s="152"/>
      <c r="F57" s="166" t="s">
        <v>1031</v>
      </c>
      <c r="G57" s="166" t="s">
        <v>353</v>
      </c>
    </row>
    <row r="58" spans="2:7" x14ac:dyDescent="0.2">
      <c r="B58" s="166" t="s">
        <v>1057</v>
      </c>
      <c r="C58" s="166" t="s">
        <v>353</v>
      </c>
      <c r="D58" s="152"/>
      <c r="F58" s="166" t="s">
        <v>1104</v>
      </c>
      <c r="G58" s="166" t="s">
        <v>353</v>
      </c>
    </row>
    <row r="59" spans="2:7" x14ac:dyDescent="0.2">
      <c r="B59" s="166" t="s">
        <v>1086</v>
      </c>
      <c r="C59" s="166" t="s">
        <v>353</v>
      </c>
      <c r="D59" s="152"/>
      <c r="F59" s="166" t="s">
        <v>1103</v>
      </c>
      <c r="G59" s="166" t="s">
        <v>353</v>
      </c>
    </row>
    <row r="60" spans="2:7" x14ac:dyDescent="0.2">
      <c r="B60" s="166" t="s">
        <v>1082</v>
      </c>
      <c r="C60" s="166" t="s">
        <v>353</v>
      </c>
      <c r="D60" s="152"/>
      <c r="F60" s="166" t="s">
        <v>1087</v>
      </c>
      <c r="G60" s="166" t="s">
        <v>353</v>
      </c>
    </row>
    <row r="61" spans="2:7" x14ac:dyDescent="0.2">
      <c r="B61" s="166" t="s">
        <v>1068</v>
      </c>
      <c r="C61" s="166" t="s">
        <v>353</v>
      </c>
      <c r="D61" s="162"/>
      <c r="F61" s="166" t="s">
        <v>1096</v>
      </c>
      <c r="G61" s="166" t="s">
        <v>353</v>
      </c>
    </row>
    <row r="62" spans="2:7" x14ac:dyDescent="0.2">
      <c r="B62" s="166" t="s">
        <v>1081</v>
      </c>
      <c r="C62" s="166" t="s">
        <v>353</v>
      </c>
      <c r="D62" s="162"/>
      <c r="F62" s="166" t="s">
        <v>1098</v>
      </c>
      <c r="G62" s="166" t="s">
        <v>353</v>
      </c>
    </row>
    <row r="63" spans="2:7" x14ac:dyDescent="0.2">
      <c r="B63" s="166" t="s">
        <v>1041</v>
      </c>
      <c r="C63" s="166" t="s">
        <v>353</v>
      </c>
      <c r="D63" s="162"/>
      <c r="F63" s="166" t="s">
        <v>1094</v>
      </c>
      <c r="G63" s="166" t="s">
        <v>353</v>
      </c>
    </row>
    <row r="64" spans="2:7" x14ac:dyDescent="0.2">
      <c r="B64" s="166" t="s">
        <v>1049</v>
      </c>
      <c r="C64" s="166" t="s">
        <v>353</v>
      </c>
      <c r="F64" s="166" t="s">
        <v>1093</v>
      </c>
      <c r="G64" s="166" t="s">
        <v>353</v>
      </c>
    </row>
    <row r="65" spans="2:7" x14ac:dyDescent="0.2">
      <c r="B65" s="166" t="s">
        <v>1083</v>
      </c>
      <c r="C65" s="166" t="s">
        <v>353</v>
      </c>
      <c r="F65" s="166" t="s">
        <v>1063</v>
      </c>
      <c r="G65" s="166" t="s">
        <v>353</v>
      </c>
    </row>
    <row r="66" spans="2:7" x14ac:dyDescent="0.2">
      <c r="B66" s="166" t="s">
        <v>1085</v>
      </c>
      <c r="C66" s="166" t="s">
        <v>353</v>
      </c>
      <c r="F66" s="166" t="s">
        <v>1100</v>
      </c>
      <c r="G66" s="166" t="s">
        <v>353</v>
      </c>
    </row>
    <row r="67" spans="2:7" x14ac:dyDescent="0.2">
      <c r="B67" s="166" t="s">
        <v>1028</v>
      </c>
      <c r="C67" s="166" t="s">
        <v>353</v>
      </c>
      <c r="F67" s="166" t="s">
        <v>1099</v>
      </c>
      <c r="G67" s="166" t="s">
        <v>353</v>
      </c>
    </row>
    <row r="68" spans="2:7" x14ac:dyDescent="0.2">
      <c r="B68" s="166" t="s">
        <v>1072</v>
      </c>
      <c r="C68" s="166" t="s">
        <v>353</v>
      </c>
      <c r="F68" s="166" t="s">
        <v>1091</v>
      </c>
      <c r="G68" s="166" t="s">
        <v>353</v>
      </c>
    </row>
    <row r="69" spans="2:7" x14ac:dyDescent="0.2">
      <c r="B69" s="166" t="s">
        <v>1084</v>
      </c>
      <c r="C69" s="166" t="s">
        <v>353</v>
      </c>
      <c r="F69" s="166" t="s">
        <v>1105</v>
      </c>
      <c r="G69" s="166" t="s">
        <v>353</v>
      </c>
    </row>
    <row r="70" spans="2:7" x14ac:dyDescent="0.2">
      <c r="B70" s="166" t="s">
        <v>1075</v>
      </c>
      <c r="C70" s="166" t="s">
        <v>353</v>
      </c>
      <c r="F70" s="166" t="s">
        <v>1097</v>
      </c>
      <c r="G70" s="166" t="s">
        <v>353</v>
      </c>
    </row>
    <row r="71" spans="2:7" x14ac:dyDescent="0.2">
      <c r="B71" s="166" t="s">
        <v>1069</v>
      </c>
      <c r="C71" s="166" t="s">
        <v>353</v>
      </c>
      <c r="F71" s="166" t="s">
        <v>1089</v>
      </c>
      <c r="G71" s="166" t="s">
        <v>353</v>
      </c>
    </row>
    <row r="72" spans="2:7" x14ac:dyDescent="0.2">
      <c r="B72" s="166" t="s">
        <v>1073</v>
      </c>
      <c r="C72" s="166" t="s">
        <v>353</v>
      </c>
      <c r="F72" s="166" t="s">
        <v>1101</v>
      </c>
      <c r="G72" s="166" t="s">
        <v>353</v>
      </c>
    </row>
    <row r="73" spans="2:7" x14ac:dyDescent="0.2">
      <c r="B73" s="166" t="s">
        <v>1066</v>
      </c>
      <c r="C73" s="166" t="s">
        <v>353</v>
      </c>
      <c r="F73" s="166" t="s">
        <v>1043</v>
      </c>
      <c r="G73" s="166" t="s">
        <v>353</v>
      </c>
    </row>
    <row r="74" spans="2:7" x14ac:dyDescent="0.2">
      <c r="B74" s="166" t="s">
        <v>1078</v>
      </c>
      <c r="C74" s="166" t="s">
        <v>353</v>
      </c>
      <c r="F74" s="166" t="s">
        <v>1092</v>
      </c>
      <c r="G74" s="166" t="s">
        <v>353</v>
      </c>
    </row>
    <row r="75" spans="2:7" x14ac:dyDescent="0.2">
      <c r="B75" s="166" t="s">
        <v>1077</v>
      </c>
      <c r="C75" s="166" t="s">
        <v>353</v>
      </c>
      <c r="F75" s="166" t="s">
        <v>1090</v>
      </c>
      <c r="G75" s="166" t="s">
        <v>353</v>
      </c>
    </row>
    <row r="76" spans="2:7" ht="13.5" thickBot="1" x14ac:dyDescent="0.25">
      <c r="B76" s="166" t="s">
        <v>1079</v>
      </c>
      <c r="C76" s="166" t="s">
        <v>353</v>
      </c>
      <c r="F76" s="167" t="s">
        <v>1064</v>
      </c>
      <c r="G76" s="167" t="s">
        <v>353</v>
      </c>
    </row>
    <row r="77" spans="2:7" ht="13.5" thickBot="1" x14ac:dyDescent="0.25">
      <c r="B77" s="167" t="s">
        <v>1056</v>
      </c>
      <c r="C77" s="167" t="s">
        <v>353</v>
      </c>
    </row>
  </sheetData>
  <sortState ref="F55:F79">
    <sortCondition ref="F54"/>
  </sortState>
  <mergeCells count="13">
    <mergeCell ref="B50:G50"/>
    <mergeCell ref="B2:G2"/>
    <mergeCell ref="B9:G9"/>
    <mergeCell ref="J9:O9"/>
    <mergeCell ref="B16:G16"/>
    <mergeCell ref="J16:O16"/>
    <mergeCell ref="B25:G25"/>
    <mergeCell ref="J25:O25"/>
    <mergeCell ref="B31:G31"/>
    <mergeCell ref="J31:O31"/>
    <mergeCell ref="B38:G38"/>
    <mergeCell ref="J38:O38"/>
    <mergeCell ref="B44:G4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L46"/>
  <sheetViews>
    <sheetView workbookViewId="0">
      <selection activeCell="B17" sqref="B17"/>
    </sheetView>
  </sheetViews>
  <sheetFormatPr baseColWidth="10" defaultColWidth="10.85546875" defaultRowHeight="12.75" x14ac:dyDescent="0.2"/>
  <cols>
    <col min="1" max="1" width="10.85546875" style="105"/>
    <col min="2" max="2" width="27.28515625" style="105" customWidth="1"/>
    <col min="3" max="3" width="10.85546875" style="105"/>
    <col min="4" max="4" width="4.5703125" style="105" customWidth="1"/>
    <col min="5" max="5" width="27.28515625" style="105" customWidth="1"/>
    <col min="6" max="6" width="10.85546875" style="105"/>
    <col min="7" max="7" width="4.5703125" style="105" customWidth="1"/>
    <col min="8" max="8" width="27.28515625" style="105" customWidth="1"/>
    <col min="9" max="9" width="10.85546875" style="105"/>
    <col min="10" max="10" width="4.5703125" style="105" customWidth="1"/>
    <col min="11" max="11" width="27.28515625" style="105" customWidth="1"/>
    <col min="12" max="12" width="10.85546875" style="105"/>
    <col min="13" max="13" width="21.5703125" style="105" bestFit="1" customWidth="1"/>
    <col min="14" max="15" width="10.85546875" style="105"/>
    <col min="16" max="16" width="17.5703125" style="105" bestFit="1" customWidth="1"/>
    <col min="17" max="16384" width="10.85546875" style="105"/>
  </cols>
  <sheetData>
    <row r="1" spans="1:12" ht="13.5" thickBot="1" x14ac:dyDescent="0.25"/>
    <row r="2" spans="1:12" ht="13.5" thickBot="1" x14ac:dyDescent="0.25">
      <c r="B2" s="591" t="s">
        <v>337</v>
      </c>
      <c r="C2" s="592"/>
      <c r="D2" s="592"/>
      <c r="E2" s="592"/>
      <c r="F2" s="593"/>
    </row>
    <row r="3" spans="1:12" ht="13.5" thickBot="1" x14ac:dyDescent="0.25">
      <c r="B3" s="96" t="s">
        <v>354</v>
      </c>
      <c r="C3" s="97" t="s">
        <v>331</v>
      </c>
      <c r="D3" s="95"/>
      <c r="E3" s="98" t="s">
        <v>14</v>
      </c>
      <c r="F3" s="98" t="s">
        <v>331</v>
      </c>
    </row>
    <row r="4" spans="1:12" x14ac:dyDescent="0.2">
      <c r="B4" s="101"/>
      <c r="C4" s="101"/>
      <c r="D4" s="100"/>
      <c r="E4" s="101"/>
      <c r="F4" s="101"/>
    </row>
    <row r="5" spans="1:12" x14ac:dyDescent="0.2">
      <c r="B5" s="102"/>
      <c r="C5" s="103"/>
      <c r="D5" s="100"/>
      <c r="E5" s="107"/>
      <c r="F5" s="103"/>
    </row>
    <row r="6" spans="1:12" ht="13.5" thickBot="1" x14ac:dyDescent="0.25">
      <c r="B6" s="104"/>
      <c r="C6" s="99"/>
      <c r="D6" s="100"/>
      <c r="E6" s="104"/>
      <c r="F6" s="99"/>
    </row>
    <row r="7" spans="1:12" x14ac:dyDescent="0.2">
      <c r="C7" s="100"/>
      <c r="D7" s="100"/>
      <c r="F7" s="100"/>
    </row>
    <row r="8" spans="1:12" ht="13.5" thickBot="1" x14ac:dyDescent="0.25">
      <c r="C8" s="100"/>
      <c r="D8" s="100"/>
      <c r="F8" s="100"/>
    </row>
    <row r="9" spans="1:12" ht="13.5" thickBot="1" x14ac:dyDescent="0.25">
      <c r="B9" s="591" t="s">
        <v>16</v>
      </c>
      <c r="C9" s="592"/>
      <c r="D9" s="592"/>
      <c r="E9" s="592"/>
      <c r="F9" s="593"/>
      <c r="H9" s="591" t="s">
        <v>332</v>
      </c>
      <c r="I9" s="592"/>
      <c r="J9" s="592"/>
      <c r="K9" s="592"/>
      <c r="L9" s="593"/>
    </row>
    <row r="10" spans="1:12" ht="13.5" thickBot="1" x14ac:dyDescent="0.25">
      <c r="B10" s="96" t="s">
        <v>354</v>
      </c>
      <c r="C10" s="97" t="s">
        <v>331</v>
      </c>
      <c r="D10" s="95"/>
      <c r="E10" s="98" t="s">
        <v>14</v>
      </c>
      <c r="F10" s="98" t="s">
        <v>331</v>
      </c>
      <c r="H10" s="96" t="s">
        <v>354</v>
      </c>
      <c r="I10" s="97" t="s">
        <v>331</v>
      </c>
      <c r="J10" s="95"/>
      <c r="K10" s="98" t="s">
        <v>14</v>
      </c>
      <c r="L10" s="98" t="s">
        <v>331</v>
      </c>
    </row>
    <row r="11" spans="1:12" ht="14.25" thickBot="1" x14ac:dyDescent="0.25">
      <c r="A11" s="136" t="s">
        <v>774</v>
      </c>
      <c r="B11" s="135" t="s">
        <v>261</v>
      </c>
      <c r="C11" s="84">
        <v>11.5</v>
      </c>
      <c r="D11" s="267" t="s">
        <v>453</v>
      </c>
      <c r="E11" s="268" t="s">
        <v>454</v>
      </c>
      <c r="F11" s="101">
        <v>13</v>
      </c>
      <c r="G11" s="141" t="s">
        <v>898</v>
      </c>
      <c r="H11" s="142" t="s">
        <v>300</v>
      </c>
      <c r="I11" s="108">
        <v>32</v>
      </c>
      <c r="J11" s="269" t="s">
        <v>463</v>
      </c>
      <c r="K11" s="268" t="s">
        <v>119</v>
      </c>
      <c r="L11" s="179">
        <v>20</v>
      </c>
    </row>
    <row r="12" spans="1:12" ht="13.5" x14ac:dyDescent="0.2">
      <c r="A12" s="114" t="s">
        <v>133</v>
      </c>
      <c r="B12" s="115" t="s">
        <v>134</v>
      </c>
      <c r="C12" s="84">
        <v>13</v>
      </c>
      <c r="D12" s="123" t="s">
        <v>592</v>
      </c>
      <c r="E12" s="123" t="s">
        <v>593</v>
      </c>
      <c r="F12" s="103">
        <v>13</v>
      </c>
      <c r="G12" s="114" t="s">
        <v>438</v>
      </c>
      <c r="H12" s="115" t="s">
        <v>129</v>
      </c>
      <c r="I12" s="108">
        <v>33</v>
      </c>
      <c r="J12" s="125" t="s">
        <v>638</v>
      </c>
      <c r="K12" s="126" t="s">
        <v>639</v>
      </c>
      <c r="L12" s="108">
        <v>20</v>
      </c>
    </row>
    <row r="13" spans="1:12" ht="13.5" x14ac:dyDescent="0.2">
      <c r="A13" s="119" t="s">
        <v>150</v>
      </c>
      <c r="B13" s="120" t="s">
        <v>151</v>
      </c>
      <c r="C13" s="84">
        <v>13</v>
      </c>
      <c r="D13" s="125" t="s">
        <v>624</v>
      </c>
      <c r="E13" s="126" t="s">
        <v>625</v>
      </c>
      <c r="F13" s="103">
        <v>13</v>
      </c>
      <c r="G13" s="138"/>
      <c r="H13" s="139"/>
      <c r="I13" s="108"/>
      <c r="J13" s="136" t="s">
        <v>788</v>
      </c>
      <c r="K13" s="135" t="s">
        <v>507</v>
      </c>
      <c r="L13" s="108">
        <v>21</v>
      </c>
    </row>
    <row r="14" spans="1:12" ht="13.5" thickBot="1" x14ac:dyDescent="0.25">
      <c r="B14" s="99"/>
      <c r="C14" s="99"/>
      <c r="D14" s="128" t="s">
        <v>763</v>
      </c>
      <c r="E14" s="129" t="s">
        <v>764</v>
      </c>
      <c r="F14" s="103">
        <v>13</v>
      </c>
      <c r="I14" s="100"/>
      <c r="J14" s="100"/>
      <c r="K14" s="104"/>
      <c r="L14" s="99"/>
    </row>
    <row r="15" spans="1:12" ht="13.5" thickBot="1" x14ac:dyDescent="0.25">
      <c r="C15" s="100"/>
      <c r="D15" s="141" t="s">
        <v>894</v>
      </c>
      <c r="E15" s="142" t="s">
        <v>895</v>
      </c>
      <c r="F15" s="103">
        <v>13</v>
      </c>
    </row>
    <row r="16" spans="1:12" ht="13.5" thickBot="1" x14ac:dyDescent="0.25">
      <c r="C16" s="100"/>
      <c r="E16" s="102"/>
      <c r="F16" s="103"/>
      <c r="H16" s="591" t="s">
        <v>332</v>
      </c>
      <c r="I16" s="592"/>
      <c r="J16" s="592"/>
      <c r="K16" s="592"/>
      <c r="L16" s="593"/>
    </row>
    <row r="17" spans="1:12" ht="13.5" thickBot="1" x14ac:dyDescent="0.25">
      <c r="C17" s="100"/>
      <c r="E17" s="104"/>
      <c r="F17" s="99"/>
      <c r="H17" s="96" t="s">
        <v>354</v>
      </c>
      <c r="I17" s="97" t="s">
        <v>331</v>
      </c>
      <c r="J17" s="95"/>
      <c r="K17" s="98" t="s">
        <v>14</v>
      </c>
      <c r="L17" s="98" t="s">
        <v>331</v>
      </c>
    </row>
    <row r="18" spans="1:12" ht="14.25" thickBot="1" x14ac:dyDescent="0.25">
      <c r="C18" s="100"/>
      <c r="D18" s="100"/>
      <c r="F18" s="100"/>
      <c r="G18" s="144" t="s">
        <v>33</v>
      </c>
      <c r="H18" s="133" t="s">
        <v>280</v>
      </c>
      <c r="I18" s="146">
        <v>0.5</v>
      </c>
      <c r="J18" s="136" t="s">
        <v>788</v>
      </c>
      <c r="K18" s="135" t="s">
        <v>507</v>
      </c>
      <c r="L18" s="146">
        <v>0.3559322033898305</v>
      </c>
    </row>
    <row r="19" spans="1:12" ht="14.25" thickBot="1" x14ac:dyDescent="0.25">
      <c r="B19" s="591" t="s">
        <v>350</v>
      </c>
      <c r="C19" s="592"/>
      <c r="D19" s="592"/>
      <c r="E19" s="592"/>
      <c r="F19" s="593"/>
      <c r="G19" s="122" t="s">
        <v>601</v>
      </c>
      <c r="H19" s="123" t="s">
        <v>602</v>
      </c>
      <c r="I19" s="146">
        <v>0.51470588235294112</v>
      </c>
      <c r="J19" s="120" t="s">
        <v>463</v>
      </c>
      <c r="K19" s="120" t="s">
        <v>119</v>
      </c>
      <c r="L19" s="146">
        <v>0.38461538461538464</v>
      </c>
    </row>
    <row r="20" spans="1:12" ht="14.25" thickBot="1" x14ac:dyDescent="0.25">
      <c r="B20" s="96" t="s">
        <v>354</v>
      </c>
      <c r="C20" s="97" t="s">
        <v>331</v>
      </c>
      <c r="D20" s="95"/>
      <c r="E20" s="98" t="s">
        <v>14</v>
      </c>
      <c r="F20" s="98" t="s">
        <v>331</v>
      </c>
      <c r="G20" s="141" t="s">
        <v>882</v>
      </c>
      <c r="H20" s="142" t="s">
        <v>162</v>
      </c>
      <c r="I20" s="146">
        <v>0.52054794520547942</v>
      </c>
      <c r="J20" s="114" t="s">
        <v>45</v>
      </c>
      <c r="K20" s="115" t="s">
        <v>144</v>
      </c>
      <c r="L20" s="146">
        <v>0.38524590163934425</v>
      </c>
    </row>
    <row r="21" spans="1:12" ht="13.5" x14ac:dyDescent="0.2">
      <c r="A21" s="144" t="s">
        <v>75</v>
      </c>
      <c r="B21" s="133" t="s">
        <v>1008</v>
      </c>
      <c r="C21" s="101">
        <v>5.59</v>
      </c>
      <c r="D21" s="128" t="s">
        <v>692</v>
      </c>
      <c r="E21" s="129" t="s">
        <v>137</v>
      </c>
      <c r="F21" s="90">
        <v>5.18</v>
      </c>
      <c r="I21" s="100"/>
      <c r="J21" s="136" t="s">
        <v>779</v>
      </c>
      <c r="K21" s="135" t="s">
        <v>780</v>
      </c>
      <c r="L21" s="146">
        <v>0.39130434782608697</v>
      </c>
    </row>
    <row r="22" spans="1:12" ht="13.5" x14ac:dyDescent="0.2">
      <c r="A22" s="119" t="s">
        <v>466</v>
      </c>
      <c r="B22" s="120" t="s">
        <v>130</v>
      </c>
      <c r="C22" s="103">
        <v>4.82</v>
      </c>
      <c r="D22" s="138" t="s">
        <v>964</v>
      </c>
      <c r="E22" s="139" t="s">
        <v>163</v>
      </c>
      <c r="F22" s="90">
        <v>4.6399999999999997</v>
      </c>
      <c r="I22" s="100"/>
      <c r="J22" s="100"/>
      <c r="K22" s="102"/>
      <c r="L22" s="103"/>
    </row>
    <row r="23" spans="1:12" ht="14.25" thickBot="1" x14ac:dyDescent="0.25">
      <c r="A23" s="128" t="s">
        <v>723</v>
      </c>
      <c r="B23" s="129" t="s">
        <v>724</v>
      </c>
      <c r="C23" s="99">
        <v>4.8</v>
      </c>
      <c r="D23" s="138" t="s">
        <v>900</v>
      </c>
      <c r="E23" s="139" t="s">
        <v>901</v>
      </c>
      <c r="F23" s="90">
        <v>4.62</v>
      </c>
      <c r="I23" s="100"/>
      <c r="J23" s="100"/>
      <c r="K23" s="104"/>
      <c r="L23" s="99"/>
    </row>
    <row r="24" spans="1:12" ht="13.5" thickBot="1" x14ac:dyDescent="0.25"/>
    <row r="25" spans="1:12" ht="13.5" thickBot="1" x14ac:dyDescent="0.25">
      <c r="B25" s="591" t="s">
        <v>347</v>
      </c>
      <c r="C25" s="592"/>
      <c r="D25" s="592"/>
      <c r="E25" s="592"/>
      <c r="F25" s="593"/>
      <c r="H25" s="591" t="s">
        <v>333</v>
      </c>
      <c r="I25" s="592"/>
      <c r="J25" s="592"/>
      <c r="K25" s="592"/>
      <c r="L25" s="593"/>
    </row>
    <row r="26" spans="1:12" ht="13.5" thickBot="1" x14ac:dyDescent="0.25">
      <c r="B26" s="96" t="s">
        <v>354</v>
      </c>
      <c r="C26" s="97" t="s">
        <v>331</v>
      </c>
      <c r="D26" s="95"/>
      <c r="E26" s="98" t="s">
        <v>14</v>
      </c>
      <c r="F26" s="98" t="s">
        <v>331</v>
      </c>
      <c r="H26" s="96" t="s">
        <v>354</v>
      </c>
      <c r="I26" s="97" t="s">
        <v>331</v>
      </c>
      <c r="J26" s="95"/>
      <c r="K26" s="98" t="s">
        <v>14</v>
      </c>
      <c r="L26" s="98" t="s">
        <v>331</v>
      </c>
    </row>
    <row r="27" spans="1:12" ht="14.25" thickBot="1" x14ac:dyDescent="0.25">
      <c r="A27" s="144" t="s">
        <v>75</v>
      </c>
      <c r="B27" s="133" t="s">
        <v>1008</v>
      </c>
      <c r="C27" s="89">
        <v>9.94</v>
      </c>
      <c r="D27" s="114" t="s">
        <v>408</v>
      </c>
      <c r="E27" s="115" t="s">
        <v>102</v>
      </c>
      <c r="F27" s="89">
        <v>9.43</v>
      </c>
      <c r="G27" s="272" t="s">
        <v>794</v>
      </c>
      <c r="H27" s="271" t="s">
        <v>795</v>
      </c>
      <c r="I27" s="179">
        <v>24.1</v>
      </c>
      <c r="J27" s="270" t="s">
        <v>40</v>
      </c>
      <c r="K27" s="271" t="s">
        <v>103</v>
      </c>
      <c r="L27" s="179">
        <v>20.3</v>
      </c>
    </row>
    <row r="28" spans="1:12" ht="13.5" x14ac:dyDescent="0.2">
      <c r="A28" s="119" t="s">
        <v>466</v>
      </c>
      <c r="B28" s="120" t="s">
        <v>130</v>
      </c>
      <c r="C28" s="89">
        <v>8.92</v>
      </c>
      <c r="D28" s="116" t="s">
        <v>812</v>
      </c>
      <c r="E28" s="113" t="s">
        <v>114</v>
      </c>
      <c r="F28" s="89">
        <v>9.1300000000000008</v>
      </c>
      <c r="G28" s="114" t="s">
        <v>133</v>
      </c>
      <c r="H28" s="115" t="s">
        <v>134</v>
      </c>
      <c r="I28" s="108">
        <v>25.6</v>
      </c>
      <c r="J28" s="138" t="s">
        <v>917</v>
      </c>
      <c r="K28" s="139" t="s">
        <v>147</v>
      </c>
      <c r="L28" s="108">
        <v>21.8</v>
      </c>
    </row>
    <row r="29" spans="1:12" ht="13.5" x14ac:dyDescent="0.2">
      <c r="A29" s="122" t="s">
        <v>561</v>
      </c>
      <c r="B29" s="123" t="s">
        <v>562</v>
      </c>
      <c r="C29" s="89">
        <v>8.91</v>
      </c>
      <c r="D29" s="130" t="s">
        <v>692</v>
      </c>
      <c r="E29" s="131" t="s">
        <v>137</v>
      </c>
      <c r="F29" s="89">
        <v>8.6</v>
      </c>
      <c r="G29" s="125" t="s">
        <v>236</v>
      </c>
      <c r="H29" s="126" t="s">
        <v>237</v>
      </c>
      <c r="I29" s="108">
        <v>29.3</v>
      </c>
      <c r="J29" s="116" t="s">
        <v>538</v>
      </c>
      <c r="K29" s="113" t="s">
        <v>102</v>
      </c>
      <c r="L29" s="108">
        <v>21.9</v>
      </c>
    </row>
    <row r="30" spans="1:12" x14ac:dyDescent="0.2">
      <c r="C30" s="100"/>
      <c r="D30" s="100"/>
      <c r="F30" s="100"/>
    </row>
    <row r="31" spans="1:12" ht="13.5" thickBot="1" x14ac:dyDescent="0.25">
      <c r="C31" s="100"/>
      <c r="D31" s="100"/>
      <c r="F31" s="100"/>
    </row>
    <row r="32" spans="1:12" ht="13.5" thickBot="1" x14ac:dyDescent="0.25">
      <c r="B32" s="591" t="s">
        <v>19</v>
      </c>
      <c r="C32" s="592"/>
      <c r="D32" s="592"/>
      <c r="E32" s="592"/>
      <c r="F32" s="593"/>
      <c r="H32" s="591" t="s">
        <v>25</v>
      </c>
      <c r="I32" s="592"/>
      <c r="J32" s="592"/>
      <c r="K32" s="592"/>
      <c r="L32" s="593"/>
    </row>
    <row r="33" spans="1:12" ht="13.5" thickBot="1" x14ac:dyDescent="0.25">
      <c r="B33" s="96" t="s">
        <v>354</v>
      </c>
      <c r="C33" s="97" t="s">
        <v>331</v>
      </c>
      <c r="D33" s="95"/>
      <c r="E33" s="98" t="s">
        <v>14</v>
      </c>
      <c r="F33" s="98" t="s">
        <v>331</v>
      </c>
      <c r="H33" s="96" t="s">
        <v>354</v>
      </c>
      <c r="I33" s="97" t="s">
        <v>331</v>
      </c>
      <c r="J33" s="95"/>
      <c r="K33" s="98" t="s">
        <v>14</v>
      </c>
      <c r="L33" s="98" t="s">
        <v>331</v>
      </c>
    </row>
    <row r="34" spans="1:12" ht="16.5" x14ac:dyDescent="0.3">
      <c r="A34" s="128" t="s">
        <v>49</v>
      </c>
      <c r="B34" s="129" t="s">
        <v>714</v>
      </c>
      <c r="C34" s="148">
        <v>34.950000000000003</v>
      </c>
      <c r="D34" s="123" t="s">
        <v>592</v>
      </c>
      <c r="E34" s="123" t="s">
        <v>593</v>
      </c>
      <c r="F34" s="148">
        <v>37.700000000000003</v>
      </c>
      <c r="G34" s="114" t="s">
        <v>46</v>
      </c>
      <c r="H34" s="115" t="s">
        <v>107</v>
      </c>
      <c r="I34" s="147">
        <v>82.51</v>
      </c>
      <c r="J34" s="136" t="s">
        <v>779</v>
      </c>
      <c r="K34" s="135" t="s">
        <v>780</v>
      </c>
      <c r="L34" s="147">
        <v>74.88</v>
      </c>
    </row>
    <row r="35" spans="1:12" ht="16.5" x14ac:dyDescent="0.3">
      <c r="A35" s="125" t="s">
        <v>222</v>
      </c>
      <c r="B35" s="126" t="s">
        <v>223</v>
      </c>
      <c r="C35" s="148">
        <v>34.93</v>
      </c>
      <c r="D35" s="128" t="s">
        <v>748</v>
      </c>
      <c r="E35" s="129" t="s">
        <v>749</v>
      </c>
      <c r="F35" s="148">
        <v>37.69</v>
      </c>
      <c r="G35" s="110" t="s">
        <v>89</v>
      </c>
      <c r="H35" s="111" t="s">
        <v>90</v>
      </c>
      <c r="I35" s="147">
        <v>81.67</v>
      </c>
      <c r="J35" s="273" t="s">
        <v>900</v>
      </c>
      <c r="K35" s="274" t="s">
        <v>901</v>
      </c>
      <c r="L35" s="147">
        <v>70.8</v>
      </c>
    </row>
    <row r="36" spans="1:12" ht="16.5" x14ac:dyDescent="0.3">
      <c r="A36" s="122" t="s">
        <v>34</v>
      </c>
      <c r="B36" s="123" t="s">
        <v>195</v>
      </c>
      <c r="C36" s="148">
        <v>33.89</v>
      </c>
      <c r="D36" s="122" t="s">
        <v>581</v>
      </c>
      <c r="E36" s="123" t="s">
        <v>582</v>
      </c>
      <c r="F36" s="148">
        <v>35.89</v>
      </c>
      <c r="G36" s="141" t="s">
        <v>926</v>
      </c>
      <c r="H36" s="142" t="s">
        <v>107</v>
      </c>
      <c r="I36" s="147">
        <v>67.819999999999993</v>
      </c>
      <c r="J36" s="122" t="s">
        <v>256</v>
      </c>
      <c r="K36" s="123" t="s">
        <v>257</v>
      </c>
      <c r="L36" s="147">
        <v>70.67</v>
      </c>
    </row>
    <row r="37" spans="1:12" ht="13.5" thickBot="1" x14ac:dyDescent="0.25">
      <c r="E37" s="104" t="s">
        <v>339</v>
      </c>
      <c r="F37" s="104" t="s">
        <v>338</v>
      </c>
    </row>
    <row r="38" spans="1:12" ht="13.5" thickBot="1" x14ac:dyDescent="0.25"/>
    <row r="39" spans="1:12" ht="13.5" thickBot="1" x14ac:dyDescent="0.25">
      <c r="B39" s="591" t="s">
        <v>23</v>
      </c>
      <c r="C39" s="592"/>
      <c r="D39" s="592"/>
      <c r="E39" s="592"/>
      <c r="F39" s="593"/>
    </row>
    <row r="40" spans="1:12" ht="13.5" thickBot="1" x14ac:dyDescent="0.25">
      <c r="B40" s="96" t="s">
        <v>354</v>
      </c>
      <c r="C40" s="97" t="s">
        <v>331</v>
      </c>
      <c r="D40" s="95"/>
      <c r="E40" s="98" t="s">
        <v>14</v>
      </c>
      <c r="F40" s="98" t="s">
        <v>331</v>
      </c>
    </row>
    <row r="41" spans="1:12" ht="13.5" thickBot="1" x14ac:dyDescent="0.25">
      <c r="B41" s="101"/>
      <c r="C41" s="101"/>
      <c r="D41" s="272" t="s">
        <v>788</v>
      </c>
      <c r="E41" s="271" t="s">
        <v>507</v>
      </c>
      <c r="F41" s="179">
        <v>-30</v>
      </c>
    </row>
    <row r="42" spans="1:12" x14ac:dyDescent="0.2">
      <c r="B42" s="102"/>
      <c r="C42" s="103"/>
      <c r="D42" s="122" t="s">
        <v>558</v>
      </c>
      <c r="E42" s="123" t="s">
        <v>559</v>
      </c>
      <c r="F42" s="108">
        <v>-24</v>
      </c>
    </row>
    <row r="43" spans="1:12" ht="13.5" thickBot="1" x14ac:dyDescent="0.25">
      <c r="B43" s="104"/>
      <c r="C43" s="99"/>
      <c r="D43" s="116" t="s">
        <v>405</v>
      </c>
      <c r="E43" s="113" t="s">
        <v>304</v>
      </c>
      <c r="F43" s="108">
        <v>-20</v>
      </c>
    </row>
    <row r="46" spans="1:12" x14ac:dyDescent="0.2">
      <c r="B46" s="106"/>
      <c r="C46" s="106"/>
    </row>
  </sheetData>
  <mergeCells count="10">
    <mergeCell ref="B2:F2"/>
    <mergeCell ref="B9:F9"/>
    <mergeCell ref="H32:L32"/>
    <mergeCell ref="B39:F39"/>
    <mergeCell ref="H16:L16"/>
    <mergeCell ref="B32:F32"/>
    <mergeCell ref="H9:L9"/>
    <mergeCell ref="H25:L25"/>
    <mergeCell ref="B19:F19"/>
    <mergeCell ref="B25:F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2:E29"/>
  <sheetViews>
    <sheetView topLeftCell="A5" workbookViewId="0">
      <selection activeCell="I35" sqref="I35"/>
    </sheetView>
  </sheetViews>
  <sheetFormatPr baseColWidth="10" defaultRowHeight="12.75" x14ac:dyDescent="0.2"/>
  <cols>
    <col min="3" max="3" width="5.85546875" customWidth="1"/>
  </cols>
  <sheetData>
    <row r="2" spans="1:5" ht="13.5" thickBot="1" x14ac:dyDescent="0.25">
      <c r="B2" s="24"/>
      <c r="C2" s="24"/>
    </row>
    <row r="3" spans="1:5" ht="13.5" thickBot="1" x14ac:dyDescent="0.25">
      <c r="A3" s="594" t="s">
        <v>73</v>
      </c>
      <c r="B3" s="595"/>
      <c r="C3" s="595"/>
      <c r="D3" s="595"/>
      <c r="E3" s="596"/>
    </row>
    <row r="4" spans="1:5" ht="13.5" thickBot="1" x14ac:dyDescent="0.25">
      <c r="A4" s="37" t="s">
        <v>13</v>
      </c>
      <c r="B4" s="38" t="s">
        <v>2</v>
      </c>
      <c r="C4" s="16"/>
      <c r="D4" s="38" t="s">
        <v>14</v>
      </c>
      <c r="E4" s="38" t="s">
        <v>2</v>
      </c>
    </row>
    <row r="5" spans="1:5" x14ac:dyDescent="0.2">
      <c r="A5" s="78">
        <v>0</v>
      </c>
      <c r="B5" s="79">
        <v>0</v>
      </c>
      <c r="C5" s="16"/>
      <c r="D5" s="79">
        <v>0</v>
      </c>
      <c r="E5" s="79">
        <v>0</v>
      </c>
    </row>
    <row r="6" spans="1:5" x14ac:dyDescent="0.2">
      <c r="A6" s="78">
        <v>20</v>
      </c>
      <c r="B6" s="79">
        <v>20</v>
      </c>
      <c r="C6" s="16"/>
      <c r="D6" s="79">
        <v>20</v>
      </c>
      <c r="E6" s="79">
        <v>20</v>
      </c>
    </row>
    <row r="7" spans="1:5" ht="13.5" x14ac:dyDescent="0.2">
      <c r="A7" s="282">
        <v>25.21</v>
      </c>
      <c r="B7" s="283">
        <v>20</v>
      </c>
      <c r="C7" s="16"/>
      <c r="D7" s="288">
        <v>29.3</v>
      </c>
      <c r="E7" s="283">
        <v>20</v>
      </c>
    </row>
    <row r="8" spans="1:5" ht="13.5" x14ac:dyDescent="0.2">
      <c r="A8" s="284">
        <v>26.41</v>
      </c>
      <c r="B8" s="285">
        <v>19</v>
      </c>
      <c r="C8" s="16"/>
      <c r="D8" s="289">
        <v>30.61</v>
      </c>
      <c r="E8" s="285">
        <v>19</v>
      </c>
    </row>
    <row r="9" spans="1:5" ht="13.5" x14ac:dyDescent="0.2">
      <c r="A9" s="284">
        <v>27.61</v>
      </c>
      <c r="B9" s="285">
        <v>18</v>
      </c>
      <c r="C9" s="16"/>
      <c r="D9" s="289">
        <v>32.01</v>
      </c>
      <c r="E9" s="285">
        <v>18</v>
      </c>
    </row>
    <row r="10" spans="1:5" ht="13.5" x14ac:dyDescent="0.2">
      <c r="A10" s="284">
        <v>28.81</v>
      </c>
      <c r="B10" s="285">
        <v>17</v>
      </c>
      <c r="C10" s="16"/>
      <c r="D10" s="289">
        <v>33.51</v>
      </c>
      <c r="E10" s="285">
        <v>17</v>
      </c>
    </row>
    <row r="11" spans="1:5" ht="13.5" x14ac:dyDescent="0.2">
      <c r="A11" s="284">
        <v>30.21</v>
      </c>
      <c r="B11" s="285">
        <v>16</v>
      </c>
      <c r="C11" s="16"/>
      <c r="D11" s="289">
        <v>35.11</v>
      </c>
      <c r="E11" s="285">
        <v>16</v>
      </c>
    </row>
    <row r="12" spans="1:5" ht="13.5" x14ac:dyDescent="0.2">
      <c r="A12" s="284">
        <v>31.61</v>
      </c>
      <c r="B12" s="285">
        <v>15</v>
      </c>
      <c r="C12" s="16"/>
      <c r="D12" s="289">
        <v>36.71</v>
      </c>
      <c r="E12" s="285">
        <v>15</v>
      </c>
    </row>
    <row r="13" spans="1:5" ht="13.5" x14ac:dyDescent="0.2">
      <c r="A13" s="284">
        <v>33.01</v>
      </c>
      <c r="B13" s="285">
        <v>14</v>
      </c>
      <c r="C13" s="16"/>
      <c r="D13" s="289">
        <v>38.31</v>
      </c>
      <c r="E13" s="285">
        <v>14</v>
      </c>
    </row>
    <row r="14" spans="1:5" ht="13.5" x14ac:dyDescent="0.2">
      <c r="A14" s="284">
        <v>34.51</v>
      </c>
      <c r="B14" s="285">
        <v>13</v>
      </c>
      <c r="C14" s="16"/>
      <c r="D14" s="289">
        <v>40.11</v>
      </c>
      <c r="E14" s="285">
        <v>13</v>
      </c>
    </row>
    <row r="15" spans="1:5" ht="13.5" x14ac:dyDescent="0.2">
      <c r="A15" s="284">
        <v>36.11</v>
      </c>
      <c r="B15" s="285">
        <v>12</v>
      </c>
      <c r="C15" s="16"/>
      <c r="D15" s="289">
        <v>41.91</v>
      </c>
      <c r="E15" s="285">
        <v>12</v>
      </c>
    </row>
    <row r="16" spans="1:5" ht="13.5" x14ac:dyDescent="0.2">
      <c r="A16" s="284">
        <v>37.81</v>
      </c>
      <c r="B16" s="285">
        <v>11</v>
      </c>
      <c r="C16" s="16"/>
      <c r="D16" s="289">
        <v>43.91</v>
      </c>
      <c r="E16" s="285">
        <v>11</v>
      </c>
    </row>
    <row r="17" spans="1:5" ht="13.5" x14ac:dyDescent="0.2">
      <c r="A17" s="284">
        <v>39.51</v>
      </c>
      <c r="B17" s="285">
        <v>10</v>
      </c>
      <c r="C17" s="16"/>
      <c r="D17" s="289">
        <v>45.91</v>
      </c>
      <c r="E17" s="285">
        <v>10</v>
      </c>
    </row>
    <row r="18" spans="1:5" ht="13.5" x14ac:dyDescent="0.2">
      <c r="A18" s="284">
        <v>41.31</v>
      </c>
      <c r="B18" s="285">
        <v>9</v>
      </c>
      <c r="C18" s="16"/>
      <c r="D18" s="289">
        <v>48.01</v>
      </c>
      <c r="E18" s="285">
        <v>9</v>
      </c>
    </row>
    <row r="19" spans="1:5" ht="13.5" x14ac:dyDescent="0.2">
      <c r="A19" s="284">
        <v>43.21</v>
      </c>
      <c r="B19" s="285">
        <v>8</v>
      </c>
      <c r="C19" s="16"/>
      <c r="D19" s="289">
        <v>50.21</v>
      </c>
      <c r="E19" s="285">
        <v>8</v>
      </c>
    </row>
    <row r="20" spans="1:5" ht="13.5" x14ac:dyDescent="0.2">
      <c r="A20" s="284">
        <v>45.21</v>
      </c>
      <c r="B20" s="285">
        <v>7</v>
      </c>
      <c r="C20" s="16"/>
      <c r="D20" s="289">
        <v>52.51</v>
      </c>
      <c r="E20" s="285">
        <v>7</v>
      </c>
    </row>
    <row r="21" spans="1:5" ht="13.5" x14ac:dyDescent="0.2">
      <c r="A21" s="284">
        <v>47.31</v>
      </c>
      <c r="B21" s="285">
        <v>6</v>
      </c>
      <c r="C21" s="16"/>
      <c r="D21" s="289">
        <v>54.91</v>
      </c>
      <c r="E21" s="285">
        <v>6</v>
      </c>
    </row>
    <row r="22" spans="1:5" ht="13.5" x14ac:dyDescent="0.2">
      <c r="A22" s="284">
        <v>49.51</v>
      </c>
      <c r="B22" s="285">
        <v>5</v>
      </c>
      <c r="C22" s="16"/>
      <c r="D22" s="289">
        <v>57.41</v>
      </c>
      <c r="E22" s="285">
        <v>5</v>
      </c>
    </row>
    <row r="23" spans="1:5" ht="13.5" x14ac:dyDescent="0.2">
      <c r="A23" s="284">
        <v>51.71</v>
      </c>
      <c r="B23" s="285">
        <v>4</v>
      </c>
      <c r="C23" s="16"/>
      <c r="D23" s="289">
        <v>60.11</v>
      </c>
      <c r="E23" s="285">
        <v>4</v>
      </c>
    </row>
    <row r="24" spans="1:5" ht="13.5" x14ac:dyDescent="0.2">
      <c r="A24" s="284">
        <v>54.11</v>
      </c>
      <c r="B24" s="285">
        <v>3</v>
      </c>
      <c r="C24" s="16"/>
      <c r="D24" s="289">
        <v>62.81</v>
      </c>
      <c r="E24" s="285">
        <v>3</v>
      </c>
    </row>
    <row r="25" spans="1:5" ht="13.5" x14ac:dyDescent="0.2">
      <c r="A25" s="284">
        <v>56.61</v>
      </c>
      <c r="B25" s="285">
        <v>2</v>
      </c>
      <c r="C25" s="16"/>
      <c r="D25" s="289">
        <v>65.709999999999994</v>
      </c>
      <c r="E25" s="285">
        <v>2</v>
      </c>
    </row>
    <row r="26" spans="1:5" ht="13.5" x14ac:dyDescent="0.2">
      <c r="A26" s="284">
        <v>59.21</v>
      </c>
      <c r="B26" s="285">
        <v>1</v>
      </c>
      <c r="C26" s="16"/>
      <c r="D26" s="289">
        <v>68.709999999999994</v>
      </c>
      <c r="E26" s="285">
        <v>1</v>
      </c>
    </row>
    <row r="27" spans="1:5" ht="14.25" thickBot="1" x14ac:dyDescent="0.25">
      <c r="A27" s="286">
        <v>100</v>
      </c>
      <c r="B27" s="287">
        <v>0.5</v>
      </c>
      <c r="C27" s="16"/>
      <c r="D27" s="290">
        <v>100</v>
      </c>
      <c r="E27" s="287">
        <v>0.5</v>
      </c>
    </row>
    <row r="28" spans="1:5" x14ac:dyDescent="0.2">
      <c r="C28" s="3"/>
    </row>
    <row r="29" spans="1:5" x14ac:dyDescent="0.2">
      <c r="C29" s="3"/>
    </row>
  </sheetData>
  <mergeCells count="1">
    <mergeCell ref="A3:E3"/>
  </mergeCells>
  <phoneticPr fontId="4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52</vt:i4>
      </vt:variant>
    </vt:vector>
  </HeadingPairs>
  <TitlesOfParts>
    <vt:vector size="67" baseType="lpstr">
      <vt:lpstr>APOGEE</vt:lpstr>
      <vt:lpstr>Affichage</vt:lpstr>
      <vt:lpstr>Podiums</vt:lpstr>
      <vt:lpstr>résultats </vt:lpstr>
      <vt:lpstr>Feuil1</vt:lpstr>
      <vt:lpstr>Notes Ecrit</vt:lpstr>
      <vt:lpstr>Podiums 19-20</vt:lpstr>
      <vt:lpstr>Moins bons résultats</vt:lpstr>
      <vt:lpstr>Natation</vt:lpstr>
      <vt:lpstr>vitesse</vt:lpstr>
      <vt:lpstr>coordination</vt:lpstr>
      <vt:lpstr>souplesse</vt:lpstr>
      <vt:lpstr>équilibre</vt:lpstr>
      <vt:lpstr>force</vt:lpstr>
      <vt:lpstr>endurance</vt:lpstr>
      <vt:lpstr>Allure</vt:lpstr>
      <vt:lpstr>BCPE</vt:lpstr>
      <vt:lpstr>BCPEPratique</vt:lpstr>
      <vt:lpstr>BCPEThéorie</vt:lpstr>
      <vt:lpstr>CinquanteMètres</vt:lpstr>
      <vt:lpstr>CinquantMètres</vt:lpstr>
      <vt:lpstr>coordfille</vt:lpstr>
      <vt:lpstr>coordgarçon</vt:lpstr>
      <vt:lpstr>Coordination</vt:lpstr>
      <vt:lpstr>CoordinationNote</vt:lpstr>
      <vt:lpstr>coorfille</vt:lpstr>
      <vt:lpstr>coorfilles</vt:lpstr>
      <vt:lpstr>coorgarçon</vt:lpstr>
      <vt:lpstr>Détente</vt:lpstr>
      <vt:lpstr>DétenteVerticale</vt:lpstr>
      <vt:lpstr>détfille</vt:lpstr>
      <vt:lpstr>détgarçon</vt:lpstr>
      <vt:lpstr>DVC</vt:lpstr>
      <vt:lpstr>DVCNote</vt:lpstr>
      <vt:lpstr>Endurance</vt:lpstr>
      <vt:lpstr>endurfille</vt:lpstr>
      <vt:lpstr>endurgarçon</vt:lpstr>
      <vt:lpstr>eqfille</vt:lpstr>
      <vt:lpstr>eqgarçon</vt:lpstr>
      <vt:lpstr>Equilibre</vt:lpstr>
      <vt:lpstr>EquilibreNote</vt:lpstr>
      <vt:lpstr>Force</vt:lpstr>
      <vt:lpstr>forcefille</vt:lpstr>
      <vt:lpstr>forcegarçon</vt:lpstr>
      <vt:lpstr>Motricité</vt:lpstr>
      <vt:lpstr>nagefille</vt:lpstr>
      <vt:lpstr>nagegarçon</vt:lpstr>
      <vt:lpstr>Nat</vt:lpstr>
      <vt:lpstr>Natation</vt:lpstr>
      <vt:lpstr>Poids</vt:lpstr>
      <vt:lpstr>Souplesse</vt:lpstr>
      <vt:lpstr>SouplesseFille</vt:lpstr>
      <vt:lpstr>SouplesseGarçon</vt:lpstr>
      <vt:lpstr>SouplesseNote</vt:lpstr>
      <vt:lpstr>souplfille</vt:lpstr>
      <vt:lpstr>souplgarçon</vt:lpstr>
      <vt:lpstr>SS</vt:lpstr>
      <vt:lpstr>Temps</vt:lpstr>
      <vt:lpstr>tpstest</vt:lpstr>
      <vt:lpstr>VIT20MF</vt:lpstr>
      <vt:lpstr>Vit20MG</vt:lpstr>
      <vt:lpstr>vit30mf</vt:lpstr>
      <vt:lpstr>vit30mg</vt:lpstr>
      <vt:lpstr>vit50mf</vt:lpstr>
      <vt:lpstr>vit50mg</vt:lpstr>
      <vt:lpstr>Vitesse</vt:lpstr>
      <vt:lpstr>'résultats '!Zone_d_impression</vt:lpstr>
    </vt:vector>
  </TitlesOfParts>
  <Company>Jean-Claude DOILLON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Jean-Claude DOILLON -STAPS</dc:creator>
  <cp:lastModifiedBy>ALLOUI - LANGE Allan</cp:lastModifiedBy>
  <cp:lastPrinted>2019-11-26T11:18:27Z</cp:lastPrinted>
  <dcterms:created xsi:type="dcterms:W3CDTF">2003-10-16T18:15:04Z</dcterms:created>
  <dcterms:modified xsi:type="dcterms:W3CDTF">2020-01-09T12:05:16Z</dcterms:modified>
</cp:coreProperties>
</file>